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8355" yWindow="300" windowWidth="18465" windowHeight="12030" tabRatio="912" activeTab="12"/>
  </bookViews>
  <sheets>
    <sheet name="DADOS" sheetId="15" r:id="rId1"/>
    <sheet name="FOLHA FECHAMENTO" sheetId="2" r:id="rId2"/>
    <sheet name="ORÇAMENTO SINTÉTICO " sheetId="19" r:id="rId3"/>
    <sheet name="ORÇAMENTO ANALÍTICO" sheetId="26" r:id="rId4"/>
    <sheet name="Memorial de Cálculo" sheetId="29" r:id="rId5"/>
    <sheet name="BDI" sheetId="21" r:id="rId6"/>
    <sheet name="COMPOSIÇÕES COMPLEMENTARES " sheetId="18" r:id="rId7"/>
    <sheet name="SERVIÇOS" sheetId="3" r:id="rId8"/>
    <sheet name="INSUMOS" sheetId="7" r:id="rId9"/>
    <sheet name="PROJETOS RECEBIDOS" sheetId="20" r:id="rId10"/>
    <sheet name="CURVA ABC" sheetId="25" r:id="rId11"/>
    <sheet name="COTAÇÕES" sheetId="10" r:id="rId12"/>
    <sheet name="ENCARGOS SOCIAIS" sheetId="22" r:id="rId13"/>
  </sheets>
  <externalReferences>
    <externalReference r:id="rId14"/>
    <externalReference r:id="rId15"/>
  </externalReferences>
  <definedNames>
    <definedName name="__Anonymous_Sheet_DB__0" localSheetId="10">'CURVA ABC'!#REF!</definedName>
    <definedName name="__Anonymous_Sheet_DB__0" localSheetId="3">'ORÇAMENTO ANALÍTICO'!$B$8:$N$37</definedName>
    <definedName name="__Anonymous_Sheet_DB__0">#REF!</definedName>
    <definedName name="__xlnm.Print_Area_1">INSUMOS!$A$1:$D$6</definedName>
    <definedName name="__xlnm.Print_Area_2" localSheetId="5">#REF!</definedName>
    <definedName name="__xlnm.Print_Area_2" localSheetId="11">#REF!</definedName>
    <definedName name="__xlnm.Print_Area_2" localSheetId="4">#REF!</definedName>
    <definedName name="__xlnm.Print_Area_2" localSheetId="9">#REF!</definedName>
    <definedName name="__xlnm.Print_Area_2">#REF!</definedName>
    <definedName name="__xlnm.Print_Area_3" localSheetId="5">#REF!</definedName>
    <definedName name="__xlnm.Print_Area_3" localSheetId="11">#REF!</definedName>
    <definedName name="__xlnm.Print_Area_3" localSheetId="4">#REF!</definedName>
    <definedName name="__xlnm.Print_Area_3" localSheetId="9">#REF!</definedName>
    <definedName name="__xlnm.Print_Area_3">#REF!</definedName>
    <definedName name="__xlnm.Print_Area_3_1" localSheetId="5">#REF!</definedName>
    <definedName name="__xlnm.Print_Area_3_1" localSheetId="4">#REF!</definedName>
    <definedName name="__xlnm.Print_Area_3_1" localSheetId="9">#REF!</definedName>
    <definedName name="__xlnm.Print_Area_3_1">#REF!</definedName>
    <definedName name="__xlnm.Print_Titles_1">INSUMOS!$1:$2</definedName>
    <definedName name="__xlnm.Print_Titles_2" localSheetId="5">#REF!</definedName>
    <definedName name="__xlnm.Print_Titles_2" localSheetId="11">#REF!</definedName>
    <definedName name="__xlnm.Print_Titles_2" localSheetId="4">#REF!</definedName>
    <definedName name="__xlnm.Print_Titles_2" localSheetId="9">#REF!</definedName>
    <definedName name="__xlnm.Print_Titles_2">#REF!</definedName>
    <definedName name="__xlnm.Print_Titles_3" localSheetId="5">#REF!</definedName>
    <definedName name="__xlnm.Print_Titles_3" localSheetId="11">#REF!</definedName>
    <definedName name="__xlnm.Print_Titles_3" localSheetId="4">#REF!</definedName>
    <definedName name="__xlnm.Print_Titles_3" localSheetId="9">#REF!</definedName>
    <definedName name="__xlnm.Print_Titles_3">#REF!</definedName>
    <definedName name="_xlnm._FilterDatabase" localSheetId="6" hidden="1">'COMPOSIÇÕES COMPLEMENTARES '!$A$9:$AK$9</definedName>
    <definedName name="_xlnm._FilterDatabase" localSheetId="10" hidden="1">'CURVA ABC'!$A$10:$R$10</definedName>
    <definedName name="_xlnm._FilterDatabase" localSheetId="1" hidden="1">'FOLHA FECHAMENTO'!$A$9:$K$12</definedName>
    <definedName name="_xlnm._FilterDatabase" localSheetId="8" hidden="1">INSUMOS!$A$2:$D$5289</definedName>
    <definedName name="_xlnm._FilterDatabase" localSheetId="3" hidden="1">'ORÇAMENTO ANALÍTICO'!$A$8:$Q$37</definedName>
    <definedName name="_xlnm._FilterDatabase" localSheetId="7" hidden="1">SERVIÇOS!$A$4:$F$7051</definedName>
    <definedName name="_R10P" localSheetId="5">#REF!</definedName>
    <definedName name="_R10P" localSheetId="10">#REF!</definedName>
    <definedName name="_R10P" localSheetId="4">#REF!</definedName>
    <definedName name="_R10P" localSheetId="9">#REF!</definedName>
    <definedName name="_R10P">#REF!</definedName>
    <definedName name="_R10R" localSheetId="5">#REF!</definedName>
    <definedName name="_R10R" localSheetId="10">#REF!</definedName>
    <definedName name="_R10R" localSheetId="4">#REF!</definedName>
    <definedName name="_R10R" localSheetId="9">#REF!</definedName>
    <definedName name="_R10R">#REF!</definedName>
    <definedName name="_R11P" localSheetId="5">#REF!</definedName>
    <definedName name="_R11P" localSheetId="10">#REF!</definedName>
    <definedName name="_R11P" localSheetId="4">#REF!</definedName>
    <definedName name="_R11P" localSheetId="9">#REF!</definedName>
    <definedName name="_R11P">#REF!</definedName>
    <definedName name="_R11R" localSheetId="5">#REF!</definedName>
    <definedName name="_R11R" localSheetId="10">#REF!</definedName>
    <definedName name="_R11R" localSheetId="4">#REF!</definedName>
    <definedName name="_R11R" localSheetId="9">#REF!</definedName>
    <definedName name="_R11R">#REF!</definedName>
    <definedName name="_R12P" localSheetId="5">#REF!</definedName>
    <definedName name="_R12P" localSheetId="10">#REF!</definedName>
    <definedName name="_R12P" localSheetId="4">#REF!</definedName>
    <definedName name="_R12P" localSheetId="9">#REF!</definedName>
    <definedName name="_R12P">#REF!</definedName>
    <definedName name="_R12R" localSheetId="5">#REF!</definedName>
    <definedName name="_R12R" localSheetId="10">#REF!</definedName>
    <definedName name="_R12R" localSheetId="4">#REF!</definedName>
    <definedName name="_R12R" localSheetId="9">#REF!</definedName>
    <definedName name="_R12R">#REF!</definedName>
    <definedName name="_R13P" localSheetId="5">#REF!</definedName>
    <definedName name="_R13P" localSheetId="10">#REF!</definedName>
    <definedName name="_R13P" localSheetId="4">#REF!</definedName>
    <definedName name="_R13P" localSheetId="9">#REF!</definedName>
    <definedName name="_R13P">#REF!</definedName>
    <definedName name="_R13R" localSheetId="5">#REF!</definedName>
    <definedName name="_R13R" localSheetId="10">#REF!</definedName>
    <definedName name="_R13R" localSheetId="4">#REF!</definedName>
    <definedName name="_R13R" localSheetId="9">#REF!</definedName>
    <definedName name="_R13R">#REF!</definedName>
    <definedName name="_R14P" localSheetId="5">#REF!</definedName>
    <definedName name="_R14P" localSheetId="10">#REF!</definedName>
    <definedName name="_R14P" localSheetId="4">#REF!</definedName>
    <definedName name="_R14P" localSheetId="9">#REF!</definedName>
    <definedName name="_R14P">#REF!</definedName>
    <definedName name="_R14R" localSheetId="5">#REF!</definedName>
    <definedName name="_R14R" localSheetId="10">#REF!</definedName>
    <definedName name="_R14R" localSheetId="4">#REF!</definedName>
    <definedName name="_R14R" localSheetId="9">#REF!</definedName>
    <definedName name="_R14R">#REF!</definedName>
    <definedName name="_R15P" localSheetId="5">#REF!</definedName>
    <definedName name="_R15P" localSheetId="10">#REF!</definedName>
    <definedName name="_R15P" localSheetId="4">#REF!</definedName>
    <definedName name="_R15P" localSheetId="9">#REF!</definedName>
    <definedName name="_R15P">#REF!</definedName>
    <definedName name="_R15R" localSheetId="5">#REF!</definedName>
    <definedName name="_R15R" localSheetId="10">#REF!</definedName>
    <definedName name="_R15R" localSheetId="4">#REF!</definedName>
    <definedName name="_R15R" localSheetId="9">#REF!</definedName>
    <definedName name="_R15R">#REF!</definedName>
    <definedName name="_R16P" localSheetId="5">#REF!</definedName>
    <definedName name="_R16P" localSheetId="10">#REF!</definedName>
    <definedName name="_R16P" localSheetId="4">#REF!</definedName>
    <definedName name="_R16P" localSheetId="9">#REF!</definedName>
    <definedName name="_R16P">#REF!</definedName>
    <definedName name="_R16R" localSheetId="5">#REF!</definedName>
    <definedName name="_R16R" localSheetId="10">#REF!</definedName>
    <definedName name="_R16R" localSheetId="4">#REF!</definedName>
    <definedName name="_R16R" localSheetId="9">#REF!</definedName>
    <definedName name="_R16R">#REF!</definedName>
    <definedName name="_R17P" localSheetId="5">#REF!</definedName>
    <definedName name="_R17P" localSheetId="10">#REF!</definedName>
    <definedName name="_R17P" localSheetId="4">#REF!</definedName>
    <definedName name="_R17P" localSheetId="9">#REF!</definedName>
    <definedName name="_R17P">#REF!</definedName>
    <definedName name="_R17R" localSheetId="5">#REF!</definedName>
    <definedName name="_R17R" localSheetId="10">#REF!</definedName>
    <definedName name="_R17R" localSheetId="4">#REF!</definedName>
    <definedName name="_R17R" localSheetId="9">#REF!</definedName>
    <definedName name="_R17R">#REF!</definedName>
    <definedName name="_R18P" localSheetId="5">#REF!</definedName>
    <definedName name="_R18P" localSheetId="10">#REF!</definedName>
    <definedName name="_R18P" localSheetId="4">#REF!</definedName>
    <definedName name="_R18P" localSheetId="9">#REF!</definedName>
    <definedName name="_R18P">#REF!</definedName>
    <definedName name="_R18R" localSheetId="5">#REF!</definedName>
    <definedName name="_R18R" localSheetId="10">#REF!</definedName>
    <definedName name="_R18R" localSheetId="4">#REF!</definedName>
    <definedName name="_R18R" localSheetId="9">#REF!</definedName>
    <definedName name="_R18R">#REF!</definedName>
    <definedName name="_R19P" localSheetId="5">#REF!</definedName>
    <definedName name="_R19P" localSheetId="10">#REF!</definedName>
    <definedName name="_R19P" localSheetId="4">#REF!</definedName>
    <definedName name="_R19P" localSheetId="9">#REF!</definedName>
    <definedName name="_R19P">#REF!</definedName>
    <definedName name="_R19R" localSheetId="5">#REF!</definedName>
    <definedName name="_R19R" localSheetId="10">#REF!</definedName>
    <definedName name="_R19R" localSheetId="4">#REF!</definedName>
    <definedName name="_R19R" localSheetId="9">#REF!</definedName>
    <definedName name="_R19R">#REF!</definedName>
    <definedName name="_R1P" localSheetId="5">#REF!</definedName>
    <definedName name="_R1P" localSheetId="10">#REF!</definedName>
    <definedName name="_R1P" localSheetId="4">#REF!</definedName>
    <definedName name="_R1P" localSheetId="9">#REF!</definedName>
    <definedName name="_R1P">#REF!</definedName>
    <definedName name="_R1R" localSheetId="5">#REF!</definedName>
    <definedName name="_R1R" localSheetId="10">#REF!</definedName>
    <definedName name="_R1R" localSheetId="4">#REF!</definedName>
    <definedName name="_R1R" localSheetId="9">#REF!</definedName>
    <definedName name="_R1R">#REF!</definedName>
    <definedName name="_R20P" localSheetId="5">#REF!</definedName>
    <definedName name="_R20P" localSheetId="10">#REF!</definedName>
    <definedName name="_R20P" localSheetId="4">#REF!</definedName>
    <definedName name="_R20P" localSheetId="9">#REF!</definedName>
    <definedName name="_R20P">#REF!</definedName>
    <definedName name="_R20R" localSheetId="5">#REF!</definedName>
    <definedName name="_R20R" localSheetId="10">#REF!</definedName>
    <definedName name="_R20R" localSheetId="4">#REF!</definedName>
    <definedName name="_R20R" localSheetId="9">#REF!</definedName>
    <definedName name="_R20R">#REF!</definedName>
    <definedName name="_R21P" localSheetId="5">#REF!</definedName>
    <definedName name="_R21P" localSheetId="10">#REF!</definedName>
    <definedName name="_R21P" localSheetId="4">#REF!</definedName>
    <definedName name="_R21P" localSheetId="9">#REF!</definedName>
    <definedName name="_R21P">#REF!</definedName>
    <definedName name="_R21R" localSheetId="5">#REF!</definedName>
    <definedName name="_R21R" localSheetId="10">#REF!</definedName>
    <definedName name="_R21R" localSheetId="4">#REF!</definedName>
    <definedName name="_R21R" localSheetId="9">#REF!</definedName>
    <definedName name="_R21R">#REF!</definedName>
    <definedName name="_R22P" localSheetId="5">#REF!</definedName>
    <definedName name="_R22P" localSheetId="10">#REF!</definedName>
    <definedName name="_R22P" localSheetId="4">#REF!</definedName>
    <definedName name="_R22P" localSheetId="9">#REF!</definedName>
    <definedName name="_R22P">#REF!</definedName>
    <definedName name="_R22R" localSheetId="5">#REF!</definedName>
    <definedName name="_R22R" localSheetId="10">#REF!</definedName>
    <definedName name="_R22R" localSheetId="4">#REF!</definedName>
    <definedName name="_R22R" localSheetId="9">#REF!</definedName>
    <definedName name="_R22R">#REF!</definedName>
    <definedName name="_R23P" localSheetId="5">#REF!</definedName>
    <definedName name="_R23P" localSheetId="10">#REF!</definedName>
    <definedName name="_R23P" localSheetId="4">#REF!</definedName>
    <definedName name="_R23P" localSheetId="9">#REF!</definedName>
    <definedName name="_R23P">#REF!</definedName>
    <definedName name="_R23R" localSheetId="5">#REF!</definedName>
    <definedName name="_R23R" localSheetId="10">#REF!</definedName>
    <definedName name="_R23R" localSheetId="4">#REF!</definedName>
    <definedName name="_R23R" localSheetId="9">#REF!</definedName>
    <definedName name="_R23R">#REF!</definedName>
    <definedName name="_R24P" localSheetId="5">#REF!</definedName>
    <definedName name="_R24P" localSheetId="10">#REF!</definedName>
    <definedName name="_R24P" localSheetId="4">#REF!</definedName>
    <definedName name="_R24P" localSheetId="9">#REF!</definedName>
    <definedName name="_R24P">#REF!</definedName>
    <definedName name="_R24R" localSheetId="5">#REF!</definedName>
    <definedName name="_R24R" localSheetId="10">#REF!</definedName>
    <definedName name="_R24R" localSheetId="4">#REF!</definedName>
    <definedName name="_R24R" localSheetId="9">#REF!</definedName>
    <definedName name="_R24R">#REF!</definedName>
    <definedName name="_R2P" localSheetId="5">#REF!</definedName>
    <definedName name="_R2P" localSheetId="10">#REF!</definedName>
    <definedName name="_R2P" localSheetId="4">#REF!</definedName>
    <definedName name="_R2P" localSheetId="9">#REF!</definedName>
    <definedName name="_R2P">#REF!</definedName>
    <definedName name="_R2R" localSheetId="5">#REF!</definedName>
    <definedName name="_R2R" localSheetId="10">#REF!</definedName>
    <definedName name="_R2R" localSheetId="4">#REF!</definedName>
    <definedName name="_R2R" localSheetId="9">#REF!</definedName>
    <definedName name="_R2R">#REF!</definedName>
    <definedName name="_R3P" localSheetId="5">#REF!</definedName>
    <definedName name="_R3P" localSheetId="10">#REF!</definedName>
    <definedName name="_R3P" localSheetId="4">#REF!</definedName>
    <definedName name="_R3P" localSheetId="9">#REF!</definedName>
    <definedName name="_R3P">#REF!</definedName>
    <definedName name="_R3R" localSheetId="5">#REF!</definedName>
    <definedName name="_R3R" localSheetId="10">#REF!</definedName>
    <definedName name="_R3R" localSheetId="4">#REF!</definedName>
    <definedName name="_R3R" localSheetId="9">#REF!</definedName>
    <definedName name="_R3R">#REF!</definedName>
    <definedName name="_R4P" localSheetId="5">#REF!</definedName>
    <definedName name="_R4P" localSheetId="10">#REF!</definedName>
    <definedName name="_R4P" localSheetId="4">#REF!</definedName>
    <definedName name="_R4P" localSheetId="9">#REF!</definedName>
    <definedName name="_R4P">#REF!</definedName>
    <definedName name="_R4R" localSheetId="5">#REF!</definedName>
    <definedName name="_R4R" localSheetId="10">#REF!</definedName>
    <definedName name="_R4R" localSheetId="4">#REF!</definedName>
    <definedName name="_R4R" localSheetId="9">#REF!</definedName>
    <definedName name="_R4R">#REF!</definedName>
    <definedName name="_R5P" localSheetId="5">#REF!</definedName>
    <definedName name="_R5P" localSheetId="10">#REF!</definedName>
    <definedName name="_R5P" localSheetId="4">#REF!</definedName>
    <definedName name="_R5P" localSheetId="9">#REF!</definedName>
    <definedName name="_R5P">#REF!</definedName>
    <definedName name="_R5R" localSheetId="5">#REF!</definedName>
    <definedName name="_R5R" localSheetId="10">#REF!</definedName>
    <definedName name="_R5R" localSheetId="4">#REF!</definedName>
    <definedName name="_R5R" localSheetId="9">#REF!</definedName>
    <definedName name="_R5R">#REF!</definedName>
    <definedName name="_R6P" localSheetId="5">#REF!</definedName>
    <definedName name="_R6P" localSheetId="10">#REF!</definedName>
    <definedName name="_R6P" localSheetId="4">#REF!</definedName>
    <definedName name="_R6P" localSheetId="9">#REF!</definedName>
    <definedName name="_R6P">#REF!</definedName>
    <definedName name="_R6R" localSheetId="5">#REF!</definedName>
    <definedName name="_R6R" localSheetId="10">#REF!</definedName>
    <definedName name="_R6R" localSheetId="4">#REF!</definedName>
    <definedName name="_R6R" localSheetId="9">#REF!</definedName>
    <definedName name="_R6R">#REF!</definedName>
    <definedName name="_R7P" localSheetId="5">#REF!</definedName>
    <definedName name="_R7P" localSheetId="10">#REF!</definedName>
    <definedName name="_R7P" localSheetId="4">#REF!</definedName>
    <definedName name="_R7P" localSheetId="9">#REF!</definedName>
    <definedName name="_R7P">#REF!</definedName>
    <definedName name="_R7R" localSheetId="5">#REF!</definedName>
    <definedName name="_R7R" localSheetId="10">#REF!</definedName>
    <definedName name="_R7R" localSheetId="4">#REF!</definedName>
    <definedName name="_R7R" localSheetId="9">#REF!</definedName>
    <definedName name="_R7R">#REF!</definedName>
    <definedName name="_R8P" localSheetId="5">#REF!</definedName>
    <definedName name="_R8P" localSheetId="10">#REF!</definedName>
    <definedName name="_R8P" localSheetId="4">#REF!</definedName>
    <definedName name="_R8P" localSheetId="9">#REF!</definedName>
    <definedName name="_R8P">#REF!</definedName>
    <definedName name="_R8R" localSheetId="5">#REF!</definedName>
    <definedName name="_R8R" localSheetId="10">#REF!</definedName>
    <definedName name="_R8R" localSheetId="4">#REF!</definedName>
    <definedName name="_R8R" localSheetId="9">#REF!</definedName>
    <definedName name="_R8R">#REF!</definedName>
    <definedName name="_R9P" localSheetId="5">#REF!</definedName>
    <definedName name="_R9P" localSheetId="10">#REF!</definedName>
    <definedName name="_R9P" localSheetId="4">#REF!</definedName>
    <definedName name="_R9P" localSheetId="9">#REF!</definedName>
    <definedName name="_R9P">#REF!</definedName>
    <definedName name="_R9R" localSheetId="5">#REF!</definedName>
    <definedName name="_R9R" localSheetId="10">#REF!</definedName>
    <definedName name="_R9R" localSheetId="4">#REF!</definedName>
    <definedName name="_R9R" localSheetId="9">#REF!</definedName>
    <definedName name="_R9R">#REF!</definedName>
    <definedName name="_RP1" localSheetId="5">#REF!</definedName>
    <definedName name="_RP1" localSheetId="10">#REF!</definedName>
    <definedName name="_RP1" localSheetId="4">#REF!</definedName>
    <definedName name="_RP1" localSheetId="9">#REF!</definedName>
    <definedName name="_RP1">#REF!</definedName>
    <definedName name="_RP10" localSheetId="5">#REF!</definedName>
    <definedName name="_RP10" localSheetId="10">#REF!</definedName>
    <definedName name="_RP10" localSheetId="4">#REF!</definedName>
    <definedName name="_RP10" localSheetId="9">#REF!</definedName>
    <definedName name="_RP10">#REF!</definedName>
    <definedName name="_RP11" localSheetId="5">#REF!</definedName>
    <definedName name="_RP11" localSheetId="10">#REF!</definedName>
    <definedName name="_RP11" localSheetId="4">#REF!</definedName>
    <definedName name="_RP11" localSheetId="9">#REF!</definedName>
    <definedName name="_RP11">#REF!</definedName>
    <definedName name="_RP12" localSheetId="5">#REF!</definedName>
    <definedName name="_RP12" localSheetId="10">#REF!</definedName>
    <definedName name="_RP12" localSheetId="4">#REF!</definedName>
    <definedName name="_RP12" localSheetId="9">#REF!</definedName>
    <definedName name="_RP12">#REF!</definedName>
    <definedName name="_RP13" localSheetId="5">#REF!</definedName>
    <definedName name="_RP13" localSheetId="10">#REF!</definedName>
    <definedName name="_RP13" localSheetId="4">#REF!</definedName>
    <definedName name="_RP13" localSheetId="9">#REF!</definedName>
    <definedName name="_RP13">#REF!</definedName>
    <definedName name="_RP14" localSheetId="5">#REF!</definedName>
    <definedName name="_RP14" localSheetId="10">#REF!</definedName>
    <definedName name="_RP14" localSheetId="4">#REF!</definedName>
    <definedName name="_RP14" localSheetId="9">#REF!</definedName>
    <definedName name="_RP14">#REF!</definedName>
    <definedName name="_RP15" localSheetId="5">#REF!</definedName>
    <definedName name="_RP15" localSheetId="10">#REF!</definedName>
    <definedName name="_RP15" localSheetId="4">#REF!</definedName>
    <definedName name="_RP15" localSheetId="9">#REF!</definedName>
    <definedName name="_RP15">#REF!</definedName>
    <definedName name="_RP16" localSheetId="5">#REF!</definedName>
    <definedName name="_RP16" localSheetId="10">#REF!</definedName>
    <definedName name="_RP16" localSheetId="4">#REF!</definedName>
    <definedName name="_RP16" localSheetId="9">#REF!</definedName>
    <definedName name="_RP16">#REF!</definedName>
    <definedName name="_RP17" localSheetId="5">#REF!</definedName>
    <definedName name="_RP17" localSheetId="10">#REF!</definedName>
    <definedName name="_RP17" localSheetId="4">#REF!</definedName>
    <definedName name="_RP17" localSheetId="9">#REF!</definedName>
    <definedName name="_RP17">#REF!</definedName>
    <definedName name="_RP18" localSheetId="5">#REF!</definedName>
    <definedName name="_RP18" localSheetId="10">#REF!</definedName>
    <definedName name="_RP18" localSheetId="4">#REF!</definedName>
    <definedName name="_RP18" localSheetId="9">#REF!</definedName>
    <definedName name="_RP18">#REF!</definedName>
    <definedName name="_RP19" localSheetId="5">#REF!</definedName>
    <definedName name="_RP19" localSheetId="10">#REF!</definedName>
    <definedName name="_RP19" localSheetId="4">#REF!</definedName>
    <definedName name="_RP19" localSheetId="9">#REF!</definedName>
    <definedName name="_RP19">#REF!</definedName>
    <definedName name="_RP2" localSheetId="5">#REF!</definedName>
    <definedName name="_RP2" localSheetId="10">#REF!</definedName>
    <definedName name="_RP2" localSheetId="4">#REF!</definedName>
    <definedName name="_RP2" localSheetId="9">#REF!</definedName>
    <definedName name="_RP2">#REF!</definedName>
    <definedName name="_RP20" localSheetId="5">#REF!</definedName>
    <definedName name="_RP20" localSheetId="10">#REF!</definedName>
    <definedName name="_RP20" localSheetId="4">#REF!</definedName>
    <definedName name="_RP20" localSheetId="9">#REF!</definedName>
    <definedName name="_RP20">#REF!</definedName>
    <definedName name="_RP21" localSheetId="5">#REF!</definedName>
    <definedName name="_RP21" localSheetId="10">#REF!</definedName>
    <definedName name="_RP21" localSheetId="4">#REF!</definedName>
    <definedName name="_RP21" localSheetId="9">#REF!</definedName>
    <definedName name="_RP21">#REF!</definedName>
    <definedName name="_RP22" localSheetId="5">#REF!</definedName>
    <definedName name="_RP22" localSheetId="10">#REF!</definedName>
    <definedName name="_RP22" localSheetId="4">#REF!</definedName>
    <definedName name="_RP22" localSheetId="9">#REF!</definedName>
    <definedName name="_RP22">#REF!</definedName>
    <definedName name="_RP23" localSheetId="5">#REF!</definedName>
    <definedName name="_RP23" localSheetId="10">#REF!</definedName>
    <definedName name="_RP23" localSheetId="4">#REF!</definedName>
    <definedName name="_RP23" localSheetId="9">#REF!</definedName>
    <definedName name="_RP23">#REF!</definedName>
    <definedName name="_RP24" localSheetId="5">#REF!</definedName>
    <definedName name="_RP24" localSheetId="10">#REF!</definedName>
    <definedName name="_RP24" localSheetId="4">#REF!</definedName>
    <definedName name="_RP24" localSheetId="9">#REF!</definedName>
    <definedName name="_RP24">#REF!</definedName>
    <definedName name="_RP3" localSheetId="5">#REF!</definedName>
    <definedName name="_RP3" localSheetId="10">#REF!</definedName>
    <definedName name="_RP3" localSheetId="4">#REF!</definedName>
    <definedName name="_RP3" localSheetId="9">#REF!</definedName>
    <definedName name="_RP3">#REF!</definedName>
    <definedName name="_RP4" localSheetId="5">#REF!</definedName>
    <definedName name="_RP4" localSheetId="10">#REF!</definedName>
    <definedName name="_RP4" localSheetId="4">#REF!</definedName>
    <definedName name="_RP4" localSheetId="9">#REF!</definedName>
    <definedName name="_RP4">#REF!</definedName>
    <definedName name="_RP5" localSheetId="5">#REF!</definedName>
    <definedName name="_RP5" localSheetId="10">#REF!</definedName>
    <definedName name="_RP5" localSheetId="4">#REF!</definedName>
    <definedName name="_RP5" localSheetId="9">#REF!</definedName>
    <definedName name="_RP5">#REF!</definedName>
    <definedName name="_RP6" localSheetId="5">#REF!</definedName>
    <definedName name="_RP6" localSheetId="10">#REF!</definedName>
    <definedName name="_RP6" localSheetId="4">#REF!</definedName>
    <definedName name="_RP6" localSheetId="9">#REF!</definedName>
    <definedName name="_RP6">#REF!</definedName>
    <definedName name="_RP7" localSheetId="5">#REF!</definedName>
    <definedName name="_RP7" localSheetId="10">#REF!</definedName>
    <definedName name="_RP7" localSheetId="4">#REF!</definedName>
    <definedName name="_RP7" localSheetId="9">#REF!</definedName>
    <definedName name="_RP7">#REF!</definedName>
    <definedName name="_RP8" localSheetId="5">#REF!</definedName>
    <definedName name="_RP8" localSheetId="10">#REF!</definedName>
    <definedName name="_RP8" localSheetId="4">#REF!</definedName>
    <definedName name="_RP8" localSheetId="9">#REF!</definedName>
    <definedName name="_RP8">#REF!</definedName>
    <definedName name="_RP9" localSheetId="5">#REF!</definedName>
    <definedName name="_RP9" localSheetId="10">#REF!</definedName>
    <definedName name="_RP9" localSheetId="4">#REF!</definedName>
    <definedName name="_RP9" localSheetId="9">#REF!</definedName>
    <definedName name="_RP9">#REF!</definedName>
    <definedName name="_RR1" localSheetId="5">#REF!</definedName>
    <definedName name="_RR1" localSheetId="10">#REF!</definedName>
    <definedName name="_RR1" localSheetId="4">#REF!</definedName>
    <definedName name="_RR1" localSheetId="9">#REF!</definedName>
    <definedName name="_RR1">#REF!</definedName>
    <definedName name="_RR10" localSheetId="5">#REF!</definedName>
    <definedName name="_RR10" localSheetId="10">#REF!</definedName>
    <definedName name="_RR10" localSheetId="4">#REF!</definedName>
    <definedName name="_RR10" localSheetId="9">#REF!</definedName>
    <definedName name="_RR10">#REF!</definedName>
    <definedName name="_RR12" localSheetId="5">#REF!</definedName>
    <definedName name="_RR12" localSheetId="10">#REF!</definedName>
    <definedName name="_RR12" localSheetId="4">#REF!</definedName>
    <definedName name="_RR12" localSheetId="9">#REF!</definedName>
    <definedName name="_RR12">#REF!</definedName>
    <definedName name="_RR13" localSheetId="5">#REF!</definedName>
    <definedName name="_RR13" localSheetId="10">#REF!</definedName>
    <definedName name="_RR13" localSheetId="4">#REF!</definedName>
    <definedName name="_RR13" localSheetId="9">#REF!</definedName>
    <definedName name="_RR13">#REF!</definedName>
    <definedName name="_RR14" localSheetId="5">#REF!</definedName>
    <definedName name="_RR14" localSheetId="10">#REF!</definedName>
    <definedName name="_RR14" localSheetId="4">#REF!</definedName>
    <definedName name="_RR14" localSheetId="9">#REF!</definedName>
    <definedName name="_RR14">#REF!</definedName>
    <definedName name="_RR15" localSheetId="5">#REF!</definedName>
    <definedName name="_RR15" localSheetId="10">#REF!</definedName>
    <definedName name="_RR15" localSheetId="4">#REF!</definedName>
    <definedName name="_RR15" localSheetId="9">#REF!</definedName>
    <definedName name="_RR15">#REF!</definedName>
    <definedName name="_RR16" localSheetId="5">#REF!</definedName>
    <definedName name="_RR16" localSheetId="10">#REF!</definedName>
    <definedName name="_RR16" localSheetId="4">#REF!</definedName>
    <definedName name="_RR16" localSheetId="9">#REF!</definedName>
    <definedName name="_RR16">#REF!</definedName>
    <definedName name="_RR17" localSheetId="5">#REF!</definedName>
    <definedName name="_RR17" localSheetId="10">#REF!</definedName>
    <definedName name="_RR17" localSheetId="4">#REF!</definedName>
    <definedName name="_RR17" localSheetId="9">#REF!</definedName>
    <definedName name="_RR17">#REF!</definedName>
    <definedName name="_RR18" localSheetId="5">#REF!</definedName>
    <definedName name="_RR18" localSheetId="10">#REF!</definedName>
    <definedName name="_RR18" localSheetId="4">#REF!</definedName>
    <definedName name="_RR18" localSheetId="9">#REF!</definedName>
    <definedName name="_RR18">#REF!</definedName>
    <definedName name="_RR19" localSheetId="5">#REF!</definedName>
    <definedName name="_RR19" localSheetId="10">#REF!</definedName>
    <definedName name="_RR19" localSheetId="4">#REF!</definedName>
    <definedName name="_RR19" localSheetId="9">#REF!</definedName>
    <definedName name="_RR19">#REF!</definedName>
    <definedName name="_RR2" localSheetId="5">#REF!</definedName>
    <definedName name="_RR2" localSheetId="10">#REF!</definedName>
    <definedName name="_RR2" localSheetId="4">#REF!</definedName>
    <definedName name="_RR2" localSheetId="9">#REF!</definedName>
    <definedName name="_RR2">#REF!</definedName>
    <definedName name="_RR20" localSheetId="5">#REF!</definedName>
    <definedName name="_RR20" localSheetId="10">#REF!</definedName>
    <definedName name="_RR20" localSheetId="4">#REF!</definedName>
    <definedName name="_RR20" localSheetId="9">#REF!</definedName>
    <definedName name="_RR20">#REF!</definedName>
    <definedName name="_RR21" localSheetId="5">#REF!</definedName>
    <definedName name="_RR21" localSheetId="10">#REF!</definedName>
    <definedName name="_RR21" localSheetId="4">#REF!</definedName>
    <definedName name="_RR21" localSheetId="9">#REF!</definedName>
    <definedName name="_RR21">#REF!</definedName>
    <definedName name="_RR22" localSheetId="5">#REF!</definedName>
    <definedName name="_RR22" localSheetId="10">#REF!</definedName>
    <definedName name="_RR22" localSheetId="4">#REF!</definedName>
    <definedName name="_RR22" localSheetId="9">#REF!</definedName>
    <definedName name="_RR22">#REF!</definedName>
    <definedName name="_RR23" localSheetId="5">#REF!</definedName>
    <definedName name="_RR23" localSheetId="10">#REF!</definedName>
    <definedName name="_RR23" localSheetId="4">#REF!</definedName>
    <definedName name="_RR23" localSheetId="9">#REF!</definedName>
    <definedName name="_RR23">#REF!</definedName>
    <definedName name="_RR24" localSheetId="5">#REF!</definedName>
    <definedName name="_RR24" localSheetId="10">#REF!</definedName>
    <definedName name="_RR24" localSheetId="4">#REF!</definedName>
    <definedName name="_RR24" localSheetId="9">#REF!</definedName>
    <definedName name="_RR24">#REF!</definedName>
    <definedName name="_RR3" localSheetId="5">#REF!</definedName>
    <definedName name="_RR3" localSheetId="10">#REF!</definedName>
    <definedName name="_RR3" localSheetId="4">#REF!</definedName>
    <definedName name="_RR3" localSheetId="9">#REF!</definedName>
    <definedName name="_RR3">#REF!</definedName>
    <definedName name="_RR4" localSheetId="5">#REF!</definedName>
    <definedName name="_RR4" localSheetId="10">#REF!</definedName>
    <definedName name="_RR4" localSheetId="4">#REF!</definedName>
    <definedName name="_RR4" localSheetId="9">#REF!</definedName>
    <definedName name="_RR4">#REF!</definedName>
    <definedName name="_RR5" localSheetId="5">#REF!</definedName>
    <definedName name="_RR5" localSheetId="10">#REF!</definedName>
    <definedName name="_RR5" localSheetId="4">#REF!</definedName>
    <definedName name="_RR5" localSheetId="9">#REF!</definedName>
    <definedName name="_RR5">#REF!</definedName>
    <definedName name="_RR6" localSheetId="5">#REF!</definedName>
    <definedName name="_RR6" localSheetId="10">#REF!</definedName>
    <definedName name="_RR6" localSheetId="4">#REF!</definedName>
    <definedName name="_RR6" localSheetId="9">#REF!</definedName>
    <definedName name="_RR6">#REF!</definedName>
    <definedName name="_RR7" localSheetId="5">#REF!</definedName>
    <definedName name="_RR7" localSheetId="10">#REF!</definedName>
    <definedName name="_RR7" localSheetId="4">#REF!</definedName>
    <definedName name="_RR7" localSheetId="9">#REF!</definedName>
    <definedName name="_RR7">#REF!</definedName>
    <definedName name="_RR8" localSheetId="5">#REF!</definedName>
    <definedName name="_RR8" localSheetId="10">#REF!</definedName>
    <definedName name="_RR8" localSheetId="4">#REF!</definedName>
    <definedName name="_RR8" localSheetId="9">#REF!</definedName>
    <definedName name="_RR8">#REF!</definedName>
    <definedName name="_RR9" localSheetId="5">#REF!</definedName>
    <definedName name="_RR9" localSheetId="10">#REF!</definedName>
    <definedName name="_RR9" localSheetId="4">#REF!</definedName>
    <definedName name="_RR9" localSheetId="9">#REF!</definedName>
    <definedName name="_RR9">#REF!</definedName>
    <definedName name="_tt1">"$#REF!.$A$1:$B$3278"</definedName>
    <definedName name="A1P1" localSheetId="5">#REF!</definedName>
    <definedName name="A1P1" localSheetId="10">#REF!</definedName>
    <definedName name="A1P1" localSheetId="4">#REF!</definedName>
    <definedName name="A1P1" localSheetId="9">#REF!</definedName>
    <definedName name="A1P1">#REF!</definedName>
    <definedName name="A1P10" localSheetId="5">#REF!</definedName>
    <definedName name="A1P10" localSheetId="10">#REF!</definedName>
    <definedName name="A1P10" localSheetId="4">#REF!</definedName>
    <definedName name="A1P10" localSheetId="9">#REF!</definedName>
    <definedName name="A1P10">#REF!</definedName>
    <definedName name="A1P11" localSheetId="5">#REF!</definedName>
    <definedName name="A1P11" localSheetId="10">#REF!</definedName>
    <definedName name="A1P11" localSheetId="4">#REF!</definedName>
    <definedName name="A1P11" localSheetId="9">#REF!</definedName>
    <definedName name="A1P11">#REF!</definedName>
    <definedName name="A1P12" localSheetId="5">#REF!</definedName>
    <definedName name="A1P12" localSheetId="10">#REF!</definedName>
    <definedName name="A1P12" localSheetId="4">#REF!</definedName>
    <definedName name="A1P12" localSheetId="9">#REF!</definedName>
    <definedName name="A1P12">#REF!</definedName>
    <definedName name="A1P13" localSheetId="5">#REF!</definedName>
    <definedName name="A1P13" localSheetId="10">#REF!</definedName>
    <definedName name="A1P13" localSheetId="4">#REF!</definedName>
    <definedName name="A1P13" localSheetId="9">#REF!</definedName>
    <definedName name="A1P13">#REF!</definedName>
    <definedName name="A1P14" localSheetId="5">#REF!</definedName>
    <definedName name="A1P14" localSheetId="10">#REF!</definedName>
    <definedName name="A1P14" localSheetId="4">#REF!</definedName>
    <definedName name="A1P14" localSheetId="9">#REF!</definedName>
    <definedName name="A1P14">#REF!</definedName>
    <definedName name="A1P15" localSheetId="5">#REF!</definedName>
    <definedName name="A1P15" localSheetId="10">#REF!</definedName>
    <definedName name="A1P15" localSheetId="4">#REF!</definedName>
    <definedName name="A1P15" localSheetId="9">#REF!</definedName>
    <definedName name="A1P15">#REF!</definedName>
    <definedName name="A1P16" localSheetId="5">#REF!</definedName>
    <definedName name="A1P16" localSheetId="10">#REF!</definedName>
    <definedName name="A1P16" localSheetId="4">#REF!</definedName>
    <definedName name="A1P16" localSheetId="9">#REF!</definedName>
    <definedName name="A1P16">#REF!</definedName>
    <definedName name="A1P17" localSheetId="5">#REF!</definedName>
    <definedName name="A1P17" localSheetId="10">#REF!</definedName>
    <definedName name="A1P17" localSheetId="4">#REF!</definedName>
    <definedName name="A1P17" localSheetId="9">#REF!</definedName>
    <definedName name="A1P17">#REF!</definedName>
    <definedName name="A1P18" localSheetId="5">#REF!</definedName>
    <definedName name="A1P18" localSheetId="10">#REF!</definedName>
    <definedName name="A1P18" localSheetId="4">#REF!</definedName>
    <definedName name="A1P18" localSheetId="9">#REF!</definedName>
    <definedName name="A1P18">#REF!</definedName>
    <definedName name="A1P19" localSheetId="5">#REF!</definedName>
    <definedName name="A1P19" localSheetId="10">#REF!</definedName>
    <definedName name="A1P19" localSheetId="4">#REF!</definedName>
    <definedName name="A1P19" localSheetId="9">#REF!</definedName>
    <definedName name="A1P19">#REF!</definedName>
    <definedName name="A1P2" localSheetId="5">#REF!</definedName>
    <definedName name="A1P2" localSheetId="10">#REF!</definedName>
    <definedName name="A1P2" localSheetId="4">#REF!</definedName>
    <definedName name="A1P2" localSheetId="9">#REF!</definedName>
    <definedName name="A1P2">#REF!</definedName>
    <definedName name="A1P20" localSheetId="5">#REF!</definedName>
    <definedName name="A1P20" localSheetId="10">#REF!</definedName>
    <definedName name="A1P20" localSheetId="4">#REF!</definedName>
    <definedName name="A1P20" localSheetId="9">#REF!</definedName>
    <definedName name="A1P20">#REF!</definedName>
    <definedName name="A1P21" localSheetId="5">#REF!</definedName>
    <definedName name="A1P21" localSheetId="10">#REF!</definedName>
    <definedName name="A1P21" localSheetId="4">#REF!</definedName>
    <definedName name="A1P21" localSheetId="9">#REF!</definedName>
    <definedName name="A1P21">#REF!</definedName>
    <definedName name="A1P22" localSheetId="5">#REF!</definedName>
    <definedName name="A1P22" localSheetId="10">#REF!</definedName>
    <definedName name="A1P22" localSheetId="4">#REF!</definedName>
    <definedName name="A1P22" localSheetId="9">#REF!</definedName>
    <definedName name="A1P22">#REF!</definedName>
    <definedName name="A1P23" localSheetId="5">#REF!</definedName>
    <definedName name="A1P23" localSheetId="10">#REF!</definedName>
    <definedName name="A1P23" localSheetId="4">#REF!</definedName>
    <definedName name="A1P23" localSheetId="9">#REF!</definedName>
    <definedName name="A1P23">#REF!</definedName>
    <definedName name="A1P24" localSheetId="5">#REF!</definedName>
    <definedName name="A1P24" localSheetId="10">#REF!</definedName>
    <definedName name="A1P24" localSheetId="4">#REF!</definedName>
    <definedName name="A1P24" localSheetId="9">#REF!</definedName>
    <definedName name="A1P24">#REF!</definedName>
    <definedName name="A1P3" localSheetId="5">#REF!</definedName>
    <definedName name="A1P3" localSheetId="10">#REF!</definedName>
    <definedName name="A1P3" localSheetId="4">#REF!</definedName>
    <definedName name="A1P3" localSheetId="9">#REF!</definedName>
    <definedName name="A1P3">#REF!</definedName>
    <definedName name="A1P4" localSheetId="5">#REF!</definedName>
    <definedName name="A1P4" localSheetId="10">#REF!</definedName>
    <definedName name="A1P4" localSheetId="4">#REF!</definedName>
    <definedName name="A1P4" localSheetId="9">#REF!</definedName>
    <definedName name="A1P4">#REF!</definedName>
    <definedName name="A1P5" localSheetId="5">#REF!</definedName>
    <definedName name="A1P5" localSheetId="10">#REF!</definedName>
    <definedName name="A1P5" localSheetId="4">#REF!</definedName>
    <definedName name="A1P5" localSheetId="9">#REF!</definedName>
    <definedName name="A1P5">#REF!</definedName>
    <definedName name="A1P6" localSheetId="5">#REF!</definedName>
    <definedName name="A1P6" localSheetId="10">#REF!</definedName>
    <definedName name="A1P6" localSheetId="4">#REF!</definedName>
    <definedName name="A1P6" localSheetId="9">#REF!</definedName>
    <definedName name="A1P6">#REF!</definedName>
    <definedName name="A1P7" localSheetId="5">#REF!</definedName>
    <definedName name="A1P7" localSheetId="10">#REF!</definedName>
    <definedName name="A1P7" localSheetId="4">#REF!</definedName>
    <definedName name="A1P7" localSheetId="9">#REF!</definedName>
    <definedName name="A1P7">#REF!</definedName>
    <definedName name="A1P8" localSheetId="5">#REF!</definedName>
    <definedName name="A1P8" localSheetId="10">#REF!</definedName>
    <definedName name="A1P8" localSheetId="4">#REF!</definedName>
    <definedName name="A1P8" localSheetId="9">#REF!</definedName>
    <definedName name="A1P8">#REF!</definedName>
    <definedName name="A1P9" localSheetId="5">#REF!</definedName>
    <definedName name="A1P9" localSheetId="10">#REF!</definedName>
    <definedName name="A1P9" localSheetId="4">#REF!</definedName>
    <definedName name="A1P9" localSheetId="9">#REF!</definedName>
    <definedName name="A1P9">#REF!</definedName>
    <definedName name="A1R1" localSheetId="5">#REF!</definedName>
    <definedName name="A1R1" localSheetId="10">#REF!</definedName>
    <definedName name="A1R1" localSheetId="4">#REF!</definedName>
    <definedName name="A1R1" localSheetId="9">#REF!</definedName>
    <definedName name="A1R1">#REF!</definedName>
    <definedName name="A1R10" localSheetId="5">#REF!</definedName>
    <definedName name="A1R10" localSheetId="10">#REF!</definedName>
    <definedName name="A1R10" localSheetId="4">#REF!</definedName>
    <definedName name="A1R10" localSheetId="9">#REF!</definedName>
    <definedName name="A1R10">#REF!</definedName>
    <definedName name="A1R11" localSheetId="5">#REF!</definedName>
    <definedName name="A1R11" localSheetId="10">#REF!</definedName>
    <definedName name="A1R11" localSheetId="4">#REF!</definedName>
    <definedName name="A1R11" localSheetId="9">#REF!</definedName>
    <definedName name="A1R11">#REF!</definedName>
    <definedName name="A1R12" localSheetId="5">#REF!</definedName>
    <definedName name="A1R12" localSheetId="10">#REF!</definedName>
    <definedName name="A1R12" localSheetId="4">#REF!</definedName>
    <definedName name="A1R12" localSheetId="9">#REF!</definedName>
    <definedName name="A1R12">#REF!</definedName>
    <definedName name="A1R13" localSheetId="5">#REF!</definedName>
    <definedName name="A1R13" localSheetId="10">#REF!</definedName>
    <definedName name="A1R13" localSheetId="4">#REF!</definedName>
    <definedName name="A1R13" localSheetId="9">#REF!</definedName>
    <definedName name="A1R13">#REF!</definedName>
    <definedName name="A1R14" localSheetId="5">#REF!</definedName>
    <definedName name="A1R14" localSheetId="10">#REF!</definedName>
    <definedName name="A1R14" localSheetId="4">#REF!</definedName>
    <definedName name="A1R14" localSheetId="9">#REF!</definedName>
    <definedName name="A1R14">#REF!</definedName>
    <definedName name="A1R15" localSheetId="5">#REF!</definedName>
    <definedName name="A1R15" localSheetId="10">#REF!</definedName>
    <definedName name="A1R15" localSheetId="4">#REF!</definedName>
    <definedName name="A1R15" localSheetId="9">#REF!</definedName>
    <definedName name="A1R15">#REF!</definedName>
    <definedName name="A1R16" localSheetId="5">#REF!</definedName>
    <definedName name="A1R16" localSheetId="10">#REF!</definedName>
    <definedName name="A1R16" localSheetId="4">#REF!</definedName>
    <definedName name="A1R16" localSheetId="9">#REF!</definedName>
    <definedName name="A1R16">#REF!</definedName>
    <definedName name="A1R17" localSheetId="5">#REF!</definedName>
    <definedName name="A1R17" localSheetId="10">#REF!</definedName>
    <definedName name="A1R17" localSheetId="4">#REF!</definedName>
    <definedName name="A1R17" localSheetId="9">#REF!</definedName>
    <definedName name="A1R17">#REF!</definedName>
    <definedName name="A1R18" localSheetId="5">#REF!</definedName>
    <definedName name="A1R18" localSheetId="10">#REF!</definedName>
    <definedName name="A1R18" localSheetId="4">#REF!</definedName>
    <definedName name="A1R18" localSheetId="9">#REF!</definedName>
    <definedName name="A1R18">#REF!</definedName>
    <definedName name="A1R19" localSheetId="5">#REF!</definedName>
    <definedName name="A1R19" localSheetId="10">#REF!</definedName>
    <definedName name="A1R19" localSheetId="4">#REF!</definedName>
    <definedName name="A1R19" localSheetId="9">#REF!</definedName>
    <definedName name="A1R19">#REF!</definedName>
    <definedName name="A1R2" localSheetId="5">#REF!</definedName>
    <definedName name="A1R2" localSheetId="10">#REF!</definedName>
    <definedName name="A1R2" localSheetId="4">#REF!</definedName>
    <definedName name="A1R2" localSheetId="9">#REF!</definedName>
    <definedName name="A1R2">#REF!</definedName>
    <definedName name="A1R20" localSheetId="5">#REF!</definedName>
    <definedName name="A1R20" localSheetId="10">#REF!</definedName>
    <definedName name="A1R20" localSheetId="4">#REF!</definedName>
    <definedName name="A1R20" localSheetId="9">#REF!</definedName>
    <definedName name="A1R20">#REF!</definedName>
    <definedName name="A1R21" localSheetId="5">#REF!</definedName>
    <definedName name="A1R21" localSheetId="10">#REF!</definedName>
    <definedName name="A1R21" localSheetId="4">#REF!</definedName>
    <definedName name="A1R21" localSheetId="9">#REF!</definedName>
    <definedName name="A1R21">#REF!</definedName>
    <definedName name="A1R22" localSheetId="5">#REF!</definedName>
    <definedName name="A1R22" localSheetId="10">#REF!</definedName>
    <definedName name="A1R22" localSheetId="4">#REF!</definedName>
    <definedName name="A1R22" localSheetId="9">#REF!</definedName>
    <definedName name="A1R22">#REF!</definedName>
    <definedName name="A1R23" localSheetId="5">#REF!</definedName>
    <definedName name="A1R23" localSheetId="10">#REF!</definedName>
    <definedName name="A1R23" localSheetId="4">#REF!</definedName>
    <definedName name="A1R23" localSheetId="9">#REF!</definedName>
    <definedName name="A1R23">#REF!</definedName>
    <definedName name="A1R24" localSheetId="5">#REF!</definedName>
    <definedName name="A1R24" localSheetId="10">#REF!</definedName>
    <definedName name="A1R24" localSheetId="4">#REF!</definedName>
    <definedName name="A1R24" localSheetId="9">#REF!</definedName>
    <definedName name="A1R24">#REF!</definedName>
    <definedName name="A1R3" localSheetId="5">#REF!</definedName>
    <definedName name="A1R3" localSheetId="10">#REF!</definedName>
    <definedName name="A1R3" localSheetId="4">#REF!</definedName>
    <definedName name="A1R3" localSheetId="9">#REF!</definedName>
    <definedName name="A1R3">#REF!</definedName>
    <definedName name="A1R4" localSheetId="5">#REF!</definedName>
    <definedName name="A1R4" localSheetId="10">#REF!</definedName>
    <definedName name="A1R4" localSheetId="4">#REF!</definedName>
    <definedName name="A1R4" localSheetId="9">#REF!</definedName>
    <definedName name="A1R4">#REF!</definedName>
    <definedName name="A1R5" localSheetId="5">#REF!</definedName>
    <definedName name="A1R5" localSheetId="10">#REF!</definedName>
    <definedName name="A1R5" localSheetId="4">#REF!</definedName>
    <definedName name="A1R5" localSheetId="9">#REF!</definedName>
    <definedName name="A1R5">#REF!</definedName>
    <definedName name="A1R6" localSheetId="5">#REF!</definedName>
    <definedName name="A1R6" localSheetId="10">#REF!</definedName>
    <definedName name="A1R6" localSheetId="4">#REF!</definedName>
    <definedName name="A1R6" localSheetId="9">#REF!</definedName>
    <definedName name="A1R6">#REF!</definedName>
    <definedName name="A1R7" localSheetId="5">#REF!</definedName>
    <definedName name="A1R7" localSheetId="10">#REF!</definedName>
    <definedName name="A1R7" localSheetId="4">#REF!</definedName>
    <definedName name="A1R7" localSheetId="9">#REF!</definedName>
    <definedName name="A1R7">#REF!</definedName>
    <definedName name="A1R8" localSheetId="5">#REF!</definedName>
    <definedName name="A1R8" localSheetId="10">#REF!</definedName>
    <definedName name="A1R8" localSheetId="4">#REF!</definedName>
    <definedName name="A1R8" localSheetId="9">#REF!</definedName>
    <definedName name="A1R8">#REF!</definedName>
    <definedName name="A1R9" localSheetId="5">#REF!</definedName>
    <definedName name="A1R9" localSheetId="10">#REF!</definedName>
    <definedName name="A1R9" localSheetId="4">#REF!</definedName>
    <definedName name="A1R9" localSheetId="9">#REF!</definedName>
    <definedName name="A1R9">#REF!</definedName>
    <definedName name="A2P1" localSheetId="5">#REF!</definedName>
    <definedName name="A2P1" localSheetId="10">#REF!</definedName>
    <definedName name="A2P1" localSheetId="4">#REF!</definedName>
    <definedName name="A2P1" localSheetId="9">#REF!</definedName>
    <definedName name="A2P1">#REF!</definedName>
    <definedName name="A2P10" localSheetId="5">#REF!</definedName>
    <definedName name="A2P10" localSheetId="10">#REF!</definedName>
    <definedName name="A2P10" localSheetId="4">#REF!</definedName>
    <definedName name="A2P10" localSheetId="9">#REF!</definedName>
    <definedName name="A2P10">#REF!</definedName>
    <definedName name="A2P11" localSheetId="5">#REF!</definedName>
    <definedName name="A2P11" localSheetId="10">#REF!</definedName>
    <definedName name="A2P11" localSheetId="4">#REF!</definedName>
    <definedName name="A2P11" localSheetId="9">#REF!</definedName>
    <definedName name="A2P11">#REF!</definedName>
    <definedName name="A2P12" localSheetId="5">#REF!</definedName>
    <definedName name="A2P12" localSheetId="10">#REF!</definedName>
    <definedName name="A2P12" localSheetId="4">#REF!</definedName>
    <definedName name="A2P12" localSheetId="9">#REF!</definedName>
    <definedName name="A2P12">#REF!</definedName>
    <definedName name="A2P13" localSheetId="5">#REF!</definedName>
    <definedName name="A2P13" localSheetId="10">#REF!</definedName>
    <definedName name="A2P13" localSheetId="4">#REF!</definedName>
    <definedName name="A2P13" localSheetId="9">#REF!</definedName>
    <definedName name="A2P13">#REF!</definedName>
    <definedName name="A2P14" localSheetId="5">#REF!</definedName>
    <definedName name="A2P14" localSheetId="10">#REF!</definedName>
    <definedName name="A2P14" localSheetId="4">#REF!</definedName>
    <definedName name="A2P14" localSheetId="9">#REF!</definedName>
    <definedName name="A2P14">#REF!</definedName>
    <definedName name="A2P15" localSheetId="5">#REF!</definedName>
    <definedName name="A2P15" localSheetId="10">#REF!</definedName>
    <definedName name="A2P15" localSheetId="4">#REF!</definedName>
    <definedName name="A2P15" localSheetId="9">#REF!</definedName>
    <definedName name="A2P15">#REF!</definedName>
    <definedName name="A2P16" localSheetId="5">#REF!</definedName>
    <definedName name="A2P16" localSheetId="10">#REF!</definedName>
    <definedName name="A2P16" localSheetId="4">#REF!</definedName>
    <definedName name="A2P16" localSheetId="9">#REF!</definedName>
    <definedName name="A2P16">#REF!</definedName>
    <definedName name="A2P17" localSheetId="5">#REF!</definedName>
    <definedName name="A2P17" localSheetId="10">#REF!</definedName>
    <definedName name="A2P17" localSheetId="4">#REF!</definedName>
    <definedName name="A2P17" localSheetId="9">#REF!</definedName>
    <definedName name="A2P17">#REF!</definedName>
    <definedName name="A2P18" localSheetId="5">#REF!</definedName>
    <definedName name="A2P18" localSheetId="10">#REF!</definedName>
    <definedName name="A2P18" localSheetId="4">#REF!</definedName>
    <definedName name="A2P18" localSheetId="9">#REF!</definedName>
    <definedName name="A2P18">#REF!</definedName>
    <definedName name="A2P19" localSheetId="5">#REF!</definedName>
    <definedName name="A2P19" localSheetId="10">#REF!</definedName>
    <definedName name="A2P19" localSheetId="4">#REF!</definedName>
    <definedName name="A2P19" localSheetId="9">#REF!</definedName>
    <definedName name="A2P19">#REF!</definedName>
    <definedName name="A2P2" localSheetId="5">#REF!</definedName>
    <definedName name="A2P2" localSheetId="10">#REF!</definedName>
    <definedName name="A2P2" localSheetId="4">#REF!</definedName>
    <definedName name="A2P2" localSheetId="9">#REF!</definedName>
    <definedName name="A2P2">#REF!</definedName>
    <definedName name="A2P20" localSheetId="5">#REF!</definedName>
    <definedName name="A2P20" localSheetId="10">#REF!</definedName>
    <definedName name="A2P20" localSheetId="4">#REF!</definedName>
    <definedName name="A2P20" localSheetId="9">#REF!</definedName>
    <definedName name="A2P20">#REF!</definedName>
    <definedName name="A2P21" localSheetId="5">#REF!</definedName>
    <definedName name="A2P21" localSheetId="10">#REF!</definedName>
    <definedName name="A2P21" localSheetId="4">#REF!</definedName>
    <definedName name="A2P21" localSheetId="9">#REF!</definedName>
    <definedName name="A2P21">#REF!</definedName>
    <definedName name="A2P22" localSheetId="5">#REF!</definedName>
    <definedName name="A2P22" localSheetId="10">#REF!</definedName>
    <definedName name="A2P22" localSheetId="4">#REF!</definedName>
    <definedName name="A2P22" localSheetId="9">#REF!</definedName>
    <definedName name="A2P22">#REF!</definedName>
    <definedName name="A2P23" localSheetId="5">#REF!</definedName>
    <definedName name="A2P23" localSheetId="10">#REF!</definedName>
    <definedName name="A2P23" localSheetId="4">#REF!</definedName>
    <definedName name="A2P23" localSheetId="9">#REF!</definedName>
    <definedName name="A2P23">#REF!</definedName>
    <definedName name="A2P24" localSheetId="5">#REF!</definedName>
    <definedName name="A2P24" localSheetId="10">#REF!</definedName>
    <definedName name="A2P24" localSheetId="4">#REF!</definedName>
    <definedName name="A2P24" localSheetId="9">#REF!</definedName>
    <definedName name="A2P24">#REF!</definedName>
    <definedName name="A2P3" localSheetId="5">#REF!</definedName>
    <definedName name="A2P3" localSheetId="10">#REF!</definedName>
    <definedName name="A2P3" localSheetId="4">#REF!</definedName>
    <definedName name="A2P3" localSheetId="9">#REF!</definedName>
    <definedName name="A2P3">#REF!</definedName>
    <definedName name="A2P4" localSheetId="5">#REF!</definedName>
    <definedName name="A2P4" localSheetId="10">#REF!</definedName>
    <definedName name="A2P4" localSheetId="4">#REF!</definedName>
    <definedName name="A2P4" localSheetId="9">#REF!</definedName>
    <definedName name="A2P4">#REF!</definedName>
    <definedName name="A2P5" localSheetId="5">#REF!</definedName>
    <definedName name="A2P5" localSheetId="10">#REF!</definedName>
    <definedName name="A2P5" localSheetId="4">#REF!</definedName>
    <definedName name="A2P5" localSheetId="9">#REF!</definedName>
    <definedName name="A2P5">#REF!</definedName>
    <definedName name="A2P6" localSheetId="5">#REF!</definedName>
    <definedName name="A2P6" localSheetId="10">#REF!</definedName>
    <definedName name="A2P6" localSheetId="4">#REF!</definedName>
    <definedName name="A2P6" localSheetId="9">#REF!</definedName>
    <definedName name="A2P6">#REF!</definedName>
    <definedName name="A2P7" localSheetId="5">#REF!</definedName>
    <definedName name="A2P7" localSheetId="10">#REF!</definedName>
    <definedName name="A2P7" localSheetId="4">#REF!</definedName>
    <definedName name="A2P7" localSheetId="9">#REF!</definedName>
    <definedName name="A2P7">#REF!</definedName>
    <definedName name="A2P8" localSheetId="5">#REF!</definedName>
    <definedName name="A2P8" localSheetId="10">#REF!</definedName>
    <definedName name="A2P8" localSheetId="4">#REF!</definedName>
    <definedName name="A2P8" localSheetId="9">#REF!</definedName>
    <definedName name="A2P8">#REF!</definedName>
    <definedName name="A2P9" localSheetId="5">#REF!</definedName>
    <definedName name="A2P9" localSheetId="10">#REF!</definedName>
    <definedName name="A2P9" localSheetId="4">#REF!</definedName>
    <definedName name="A2P9" localSheetId="9">#REF!</definedName>
    <definedName name="A2P9">#REF!</definedName>
    <definedName name="A2R1" localSheetId="5">#REF!</definedName>
    <definedName name="A2R1" localSheetId="10">#REF!</definedName>
    <definedName name="A2R1" localSheetId="4">#REF!</definedName>
    <definedName name="A2R1" localSheetId="9">#REF!</definedName>
    <definedName name="A2R1">#REF!</definedName>
    <definedName name="A2R10" localSheetId="5">#REF!</definedName>
    <definedName name="A2R10" localSheetId="10">#REF!</definedName>
    <definedName name="A2R10" localSheetId="4">#REF!</definedName>
    <definedName name="A2R10" localSheetId="9">#REF!</definedName>
    <definedName name="A2R10">#REF!</definedName>
    <definedName name="A2R11" localSheetId="5">#REF!</definedName>
    <definedName name="A2R11" localSheetId="10">#REF!</definedName>
    <definedName name="A2R11" localSheetId="4">#REF!</definedName>
    <definedName name="A2R11" localSheetId="9">#REF!</definedName>
    <definedName name="A2R11">#REF!</definedName>
    <definedName name="A2R12" localSheetId="5">#REF!</definedName>
    <definedName name="A2R12" localSheetId="10">#REF!</definedName>
    <definedName name="A2R12" localSheetId="4">#REF!</definedName>
    <definedName name="A2R12" localSheetId="9">#REF!</definedName>
    <definedName name="A2R12">#REF!</definedName>
    <definedName name="A2R13" localSheetId="5">#REF!</definedName>
    <definedName name="A2R13" localSheetId="10">#REF!</definedName>
    <definedName name="A2R13" localSheetId="4">#REF!</definedName>
    <definedName name="A2R13" localSheetId="9">#REF!</definedName>
    <definedName name="A2R13">#REF!</definedName>
    <definedName name="A2R14" localSheetId="5">#REF!</definedName>
    <definedName name="A2R14" localSheetId="10">#REF!</definedName>
    <definedName name="A2R14" localSheetId="4">#REF!</definedName>
    <definedName name="A2R14" localSheetId="9">#REF!</definedName>
    <definedName name="A2R14">#REF!</definedName>
    <definedName name="A2R15" localSheetId="5">#REF!</definedName>
    <definedName name="A2R15" localSheetId="10">#REF!</definedName>
    <definedName name="A2R15" localSheetId="4">#REF!</definedName>
    <definedName name="A2R15" localSheetId="9">#REF!</definedName>
    <definedName name="A2R15">#REF!</definedName>
    <definedName name="A2R16" localSheetId="5">#REF!</definedName>
    <definedName name="A2R16" localSheetId="10">#REF!</definedName>
    <definedName name="A2R16" localSheetId="4">#REF!</definedName>
    <definedName name="A2R16" localSheetId="9">#REF!</definedName>
    <definedName name="A2R16">#REF!</definedName>
    <definedName name="A2R17" localSheetId="5">#REF!</definedName>
    <definedName name="A2R17" localSheetId="10">#REF!</definedName>
    <definedName name="A2R17" localSheetId="4">#REF!</definedName>
    <definedName name="A2R17" localSheetId="9">#REF!</definedName>
    <definedName name="A2R17">#REF!</definedName>
    <definedName name="A2R18" localSheetId="5">#REF!</definedName>
    <definedName name="A2R18" localSheetId="10">#REF!</definedName>
    <definedName name="A2R18" localSheetId="4">#REF!</definedName>
    <definedName name="A2R18" localSheetId="9">#REF!</definedName>
    <definedName name="A2R18">#REF!</definedName>
    <definedName name="A2R19" localSheetId="5">#REF!</definedName>
    <definedName name="A2R19" localSheetId="10">#REF!</definedName>
    <definedName name="A2R19" localSheetId="4">#REF!</definedName>
    <definedName name="A2R19" localSheetId="9">#REF!</definedName>
    <definedName name="A2R19">#REF!</definedName>
    <definedName name="A2R2" localSheetId="5">#REF!</definedName>
    <definedName name="A2R2" localSheetId="10">#REF!</definedName>
    <definedName name="A2R2" localSheetId="4">#REF!</definedName>
    <definedName name="A2R2" localSheetId="9">#REF!</definedName>
    <definedName name="A2R2">#REF!</definedName>
    <definedName name="A2R20" localSheetId="5">#REF!</definedName>
    <definedName name="A2R20" localSheetId="10">#REF!</definedName>
    <definedName name="A2R20" localSheetId="4">#REF!</definedName>
    <definedName name="A2R20" localSheetId="9">#REF!</definedName>
    <definedName name="A2R20">#REF!</definedName>
    <definedName name="A2R21" localSheetId="5">#REF!</definedName>
    <definedName name="A2R21" localSheetId="10">#REF!</definedName>
    <definedName name="A2R21" localSheetId="4">#REF!</definedName>
    <definedName name="A2R21" localSheetId="9">#REF!</definedName>
    <definedName name="A2R21">#REF!</definedName>
    <definedName name="A2R22" localSheetId="5">#REF!</definedName>
    <definedName name="A2R22" localSheetId="10">#REF!</definedName>
    <definedName name="A2R22" localSheetId="4">#REF!</definedName>
    <definedName name="A2R22" localSheetId="9">#REF!</definedName>
    <definedName name="A2R22">#REF!</definedName>
    <definedName name="A2R23" localSheetId="5">#REF!</definedName>
    <definedName name="A2R23" localSheetId="10">#REF!</definedName>
    <definedName name="A2R23" localSheetId="4">#REF!</definedName>
    <definedName name="A2R23" localSheetId="9">#REF!</definedName>
    <definedName name="A2R23">#REF!</definedName>
    <definedName name="A2R24" localSheetId="5">#REF!</definedName>
    <definedName name="A2R24" localSheetId="10">#REF!</definedName>
    <definedName name="A2R24" localSheetId="4">#REF!</definedName>
    <definedName name="A2R24" localSheetId="9">#REF!</definedName>
    <definedName name="A2R24">#REF!</definedName>
    <definedName name="A2R3" localSheetId="5">#REF!</definedName>
    <definedName name="A2R3" localSheetId="10">#REF!</definedName>
    <definedName name="A2R3" localSheetId="4">#REF!</definedName>
    <definedName name="A2R3" localSheetId="9">#REF!</definedName>
    <definedName name="A2R3">#REF!</definedName>
    <definedName name="A2R4" localSheetId="5">#REF!</definedName>
    <definedName name="A2R4" localSheetId="10">#REF!</definedName>
    <definedName name="A2R4" localSheetId="4">#REF!</definedName>
    <definedName name="A2R4" localSheetId="9">#REF!</definedName>
    <definedName name="A2R4">#REF!</definedName>
    <definedName name="A2R5" localSheetId="5">#REF!</definedName>
    <definedName name="A2R5" localSheetId="10">#REF!</definedName>
    <definedName name="A2R5" localSheetId="4">#REF!</definedName>
    <definedName name="A2R5" localSheetId="9">#REF!</definedName>
    <definedName name="A2R5">#REF!</definedName>
    <definedName name="A2R6" localSheetId="5">#REF!</definedName>
    <definedName name="A2R6" localSheetId="10">#REF!</definedName>
    <definedName name="A2R6" localSheetId="4">#REF!</definedName>
    <definedName name="A2R6" localSheetId="9">#REF!</definedName>
    <definedName name="A2R6">#REF!</definedName>
    <definedName name="A2R7" localSheetId="5">#REF!</definedName>
    <definedName name="A2R7" localSheetId="10">#REF!</definedName>
    <definedName name="A2R7" localSheetId="4">#REF!</definedName>
    <definedName name="A2R7" localSheetId="9">#REF!</definedName>
    <definedName name="A2R7">#REF!</definedName>
    <definedName name="A2R8" localSheetId="5">#REF!</definedName>
    <definedName name="A2R8" localSheetId="10">#REF!</definedName>
    <definedName name="A2R8" localSheetId="4">#REF!</definedName>
    <definedName name="A2R8" localSheetId="9">#REF!</definedName>
    <definedName name="A2R8">#REF!</definedName>
    <definedName name="A2R9" localSheetId="5">#REF!</definedName>
    <definedName name="A2R9" localSheetId="10">#REF!</definedName>
    <definedName name="A2R9" localSheetId="4">#REF!</definedName>
    <definedName name="A2R9" localSheetId="9">#REF!</definedName>
    <definedName name="A2R9">#REF!</definedName>
    <definedName name="A3P1" localSheetId="5">#REF!</definedName>
    <definedName name="A3P1" localSheetId="10">#REF!</definedName>
    <definedName name="A3P1" localSheetId="4">#REF!</definedName>
    <definedName name="A3P1" localSheetId="9">#REF!</definedName>
    <definedName name="A3P1">#REF!</definedName>
    <definedName name="A3P10" localSheetId="5">#REF!</definedName>
    <definedName name="A3P10" localSheetId="10">#REF!</definedName>
    <definedName name="A3P10" localSheetId="4">#REF!</definedName>
    <definedName name="A3P10" localSheetId="9">#REF!</definedName>
    <definedName name="A3P10">#REF!</definedName>
    <definedName name="A3P11" localSheetId="5">#REF!</definedName>
    <definedName name="A3P11" localSheetId="10">#REF!</definedName>
    <definedName name="A3P11" localSheetId="4">#REF!</definedName>
    <definedName name="A3P11" localSheetId="9">#REF!</definedName>
    <definedName name="A3P11">#REF!</definedName>
    <definedName name="A3P12" localSheetId="5">#REF!</definedName>
    <definedName name="A3P12" localSheetId="10">#REF!</definedName>
    <definedName name="A3P12" localSheetId="4">#REF!</definedName>
    <definedName name="A3P12" localSheetId="9">#REF!</definedName>
    <definedName name="A3P12">#REF!</definedName>
    <definedName name="A3P13" localSheetId="5">#REF!</definedName>
    <definedName name="A3P13" localSheetId="10">#REF!</definedName>
    <definedName name="A3P13" localSheetId="4">#REF!</definedName>
    <definedName name="A3P13" localSheetId="9">#REF!</definedName>
    <definedName name="A3P13">#REF!</definedName>
    <definedName name="A3P14" localSheetId="5">#REF!</definedName>
    <definedName name="A3P14" localSheetId="10">#REF!</definedName>
    <definedName name="A3P14" localSheetId="4">#REF!</definedName>
    <definedName name="A3P14" localSheetId="9">#REF!</definedName>
    <definedName name="A3P14">#REF!</definedName>
    <definedName name="A3P15" localSheetId="5">#REF!</definedName>
    <definedName name="A3P15" localSheetId="10">#REF!</definedName>
    <definedName name="A3P15" localSheetId="4">#REF!</definedName>
    <definedName name="A3P15" localSheetId="9">#REF!</definedName>
    <definedName name="A3P15">#REF!</definedName>
    <definedName name="A3P16" localSheetId="5">#REF!</definedName>
    <definedName name="A3P16" localSheetId="10">#REF!</definedName>
    <definedName name="A3P16" localSheetId="4">#REF!</definedName>
    <definedName name="A3P16" localSheetId="9">#REF!</definedName>
    <definedName name="A3P16">#REF!</definedName>
    <definedName name="A3P17" localSheetId="5">#REF!</definedName>
    <definedName name="A3P17" localSheetId="10">#REF!</definedName>
    <definedName name="A3P17" localSheetId="4">#REF!</definedName>
    <definedName name="A3P17" localSheetId="9">#REF!</definedName>
    <definedName name="A3P17">#REF!</definedName>
    <definedName name="A3P18" localSheetId="5">#REF!</definedName>
    <definedName name="A3P18" localSheetId="10">#REF!</definedName>
    <definedName name="A3P18" localSheetId="4">#REF!</definedName>
    <definedName name="A3P18" localSheetId="9">#REF!</definedName>
    <definedName name="A3P18">#REF!</definedName>
    <definedName name="A3P19" localSheetId="5">#REF!</definedName>
    <definedName name="A3P19" localSheetId="10">#REF!</definedName>
    <definedName name="A3P19" localSheetId="4">#REF!</definedName>
    <definedName name="A3P19" localSheetId="9">#REF!</definedName>
    <definedName name="A3P19">#REF!</definedName>
    <definedName name="A3P2" localSheetId="5">#REF!</definedName>
    <definedName name="A3P2" localSheetId="10">#REF!</definedName>
    <definedName name="A3P2" localSheetId="4">#REF!</definedName>
    <definedName name="A3P2" localSheetId="9">#REF!</definedName>
    <definedName name="A3P2">#REF!</definedName>
    <definedName name="A3P20" localSheetId="5">#REF!</definedName>
    <definedName name="A3P20" localSheetId="10">#REF!</definedName>
    <definedName name="A3P20" localSheetId="4">#REF!</definedName>
    <definedName name="A3P20" localSheetId="9">#REF!</definedName>
    <definedName name="A3P20">#REF!</definedName>
    <definedName name="A3P21" localSheetId="5">#REF!</definedName>
    <definedName name="A3P21" localSheetId="10">#REF!</definedName>
    <definedName name="A3P21" localSheetId="4">#REF!</definedName>
    <definedName name="A3P21" localSheetId="9">#REF!</definedName>
    <definedName name="A3P21">#REF!</definedName>
    <definedName name="A3P22" localSheetId="5">#REF!</definedName>
    <definedName name="A3P22" localSheetId="10">#REF!</definedName>
    <definedName name="A3P22" localSheetId="4">#REF!</definedName>
    <definedName name="A3P22" localSheetId="9">#REF!</definedName>
    <definedName name="A3P22">#REF!</definedName>
    <definedName name="A3P23" localSheetId="5">#REF!</definedName>
    <definedName name="A3P23" localSheetId="10">#REF!</definedName>
    <definedName name="A3P23" localSheetId="4">#REF!</definedName>
    <definedName name="A3P23" localSheetId="9">#REF!</definedName>
    <definedName name="A3P23">#REF!</definedName>
    <definedName name="A3P24" localSheetId="5">#REF!</definedName>
    <definedName name="A3P24" localSheetId="10">#REF!</definedName>
    <definedName name="A3P24" localSheetId="4">#REF!</definedName>
    <definedName name="A3P24" localSheetId="9">#REF!</definedName>
    <definedName name="A3P24">#REF!</definedName>
    <definedName name="A3P3" localSheetId="5">#REF!</definedName>
    <definedName name="A3P3" localSheetId="10">#REF!</definedName>
    <definedName name="A3P3" localSheetId="4">#REF!</definedName>
    <definedName name="A3P3" localSheetId="9">#REF!</definedName>
    <definedName name="A3P3">#REF!</definedName>
    <definedName name="A3P4" localSheetId="5">#REF!</definedName>
    <definedName name="A3P4" localSheetId="10">#REF!</definedName>
    <definedName name="A3P4" localSheetId="4">#REF!</definedName>
    <definedName name="A3P4" localSheetId="9">#REF!</definedName>
    <definedName name="A3P4">#REF!</definedName>
    <definedName name="A3P5" localSheetId="5">#REF!</definedName>
    <definedName name="A3P5" localSheetId="10">#REF!</definedName>
    <definedName name="A3P5" localSheetId="4">#REF!</definedName>
    <definedName name="A3P5" localSheetId="9">#REF!</definedName>
    <definedName name="A3P5">#REF!</definedName>
    <definedName name="A3P6" localSheetId="5">#REF!</definedName>
    <definedName name="A3P6" localSheetId="10">#REF!</definedName>
    <definedName name="A3P6" localSheetId="4">#REF!</definedName>
    <definedName name="A3P6" localSheetId="9">#REF!</definedName>
    <definedName name="A3P6">#REF!</definedName>
    <definedName name="A3P7" localSheetId="5">#REF!</definedName>
    <definedName name="A3P7" localSheetId="10">#REF!</definedName>
    <definedName name="A3P7" localSheetId="4">#REF!</definedName>
    <definedName name="A3P7" localSheetId="9">#REF!</definedName>
    <definedName name="A3P7">#REF!</definedName>
    <definedName name="A3P8" localSheetId="5">#REF!</definedName>
    <definedName name="A3P8" localSheetId="10">#REF!</definedName>
    <definedName name="A3P8" localSheetId="4">#REF!</definedName>
    <definedName name="A3P8" localSheetId="9">#REF!</definedName>
    <definedName name="A3P8">#REF!</definedName>
    <definedName name="A3P9" localSheetId="5">#REF!</definedName>
    <definedName name="A3P9" localSheetId="10">#REF!</definedName>
    <definedName name="A3P9" localSheetId="4">#REF!</definedName>
    <definedName name="A3P9" localSheetId="9">#REF!</definedName>
    <definedName name="A3P9">#REF!</definedName>
    <definedName name="A3R1" localSheetId="5">#REF!</definedName>
    <definedName name="A3R1" localSheetId="10">#REF!</definedName>
    <definedName name="A3R1" localSheetId="4">#REF!</definedName>
    <definedName name="A3R1" localSheetId="9">#REF!</definedName>
    <definedName name="A3R1">#REF!</definedName>
    <definedName name="A3R10" localSheetId="5">#REF!</definedName>
    <definedName name="A3R10" localSheetId="10">#REF!</definedName>
    <definedName name="A3R10" localSheetId="4">#REF!</definedName>
    <definedName name="A3R10" localSheetId="9">#REF!</definedName>
    <definedName name="A3R10">#REF!</definedName>
    <definedName name="A3R11" localSheetId="5">#REF!</definedName>
    <definedName name="A3R11" localSheetId="10">#REF!</definedName>
    <definedName name="A3R11" localSheetId="4">#REF!</definedName>
    <definedName name="A3R11" localSheetId="9">#REF!</definedName>
    <definedName name="A3R11">#REF!</definedName>
    <definedName name="A3R12" localSheetId="5">#REF!</definedName>
    <definedName name="A3R12" localSheetId="10">#REF!</definedName>
    <definedName name="A3R12" localSheetId="4">#REF!</definedName>
    <definedName name="A3R12" localSheetId="9">#REF!</definedName>
    <definedName name="A3R12">#REF!</definedName>
    <definedName name="A3R13" localSheetId="5">#REF!</definedName>
    <definedName name="A3R13" localSheetId="10">#REF!</definedName>
    <definedName name="A3R13" localSheetId="4">#REF!</definedName>
    <definedName name="A3R13" localSheetId="9">#REF!</definedName>
    <definedName name="A3R13">#REF!</definedName>
    <definedName name="A3R14" localSheetId="5">#REF!</definedName>
    <definedName name="A3R14" localSheetId="10">#REF!</definedName>
    <definedName name="A3R14" localSheetId="4">#REF!</definedName>
    <definedName name="A3R14" localSheetId="9">#REF!</definedName>
    <definedName name="A3R14">#REF!</definedName>
    <definedName name="A3R15" localSheetId="5">#REF!</definedName>
    <definedName name="A3R15" localSheetId="10">#REF!</definedName>
    <definedName name="A3R15" localSheetId="4">#REF!</definedName>
    <definedName name="A3R15" localSheetId="9">#REF!</definedName>
    <definedName name="A3R15">#REF!</definedName>
    <definedName name="A3R16" localSheetId="5">#REF!</definedName>
    <definedName name="A3R16" localSheetId="10">#REF!</definedName>
    <definedName name="A3R16" localSheetId="4">#REF!</definedName>
    <definedName name="A3R16" localSheetId="9">#REF!</definedName>
    <definedName name="A3R16">#REF!</definedName>
    <definedName name="A3R17" localSheetId="5">#REF!</definedName>
    <definedName name="A3R17" localSheetId="10">#REF!</definedName>
    <definedName name="A3R17" localSheetId="4">#REF!</definedName>
    <definedName name="A3R17" localSheetId="9">#REF!</definedName>
    <definedName name="A3R17">#REF!</definedName>
    <definedName name="A3R18" localSheetId="5">#REF!</definedName>
    <definedName name="A3R18" localSheetId="10">#REF!</definedName>
    <definedName name="A3R18" localSheetId="4">#REF!</definedName>
    <definedName name="A3R18" localSheetId="9">#REF!</definedName>
    <definedName name="A3R18">#REF!</definedName>
    <definedName name="A3R19" localSheetId="5">#REF!</definedName>
    <definedName name="A3R19" localSheetId="10">#REF!</definedName>
    <definedName name="A3R19" localSheetId="4">#REF!</definedName>
    <definedName name="A3R19" localSheetId="9">#REF!</definedName>
    <definedName name="A3R19">#REF!</definedName>
    <definedName name="A3R2" localSheetId="5">#REF!</definedName>
    <definedName name="A3R2" localSheetId="10">#REF!</definedName>
    <definedName name="A3R2" localSheetId="4">#REF!</definedName>
    <definedName name="A3R2" localSheetId="9">#REF!</definedName>
    <definedName name="A3R2">#REF!</definedName>
    <definedName name="A3R20" localSheetId="5">#REF!</definedName>
    <definedName name="A3R20" localSheetId="10">#REF!</definedName>
    <definedName name="A3R20" localSheetId="4">#REF!</definedName>
    <definedName name="A3R20" localSheetId="9">#REF!</definedName>
    <definedName name="A3R20">#REF!</definedName>
    <definedName name="A3R21" localSheetId="5">#REF!</definedName>
    <definedName name="A3R21" localSheetId="10">#REF!</definedName>
    <definedName name="A3R21" localSheetId="4">#REF!</definedName>
    <definedName name="A3R21" localSheetId="9">#REF!</definedName>
    <definedName name="A3R21">#REF!</definedName>
    <definedName name="A3R22" localSheetId="5">#REF!</definedName>
    <definedName name="A3R22" localSheetId="10">#REF!</definedName>
    <definedName name="A3R22" localSheetId="4">#REF!</definedName>
    <definedName name="A3R22" localSheetId="9">#REF!</definedName>
    <definedName name="A3R22">#REF!</definedName>
    <definedName name="A3R23" localSheetId="5">#REF!</definedName>
    <definedName name="A3R23" localSheetId="10">#REF!</definedName>
    <definedName name="A3R23" localSheetId="4">#REF!</definedName>
    <definedName name="A3R23" localSheetId="9">#REF!</definedName>
    <definedName name="A3R23">#REF!</definedName>
    <definedName name="A3R24" localSheetId="5">#REF!</definedName>
    <definedName name="A3R24" localSheetId="10">#REF!</definedName>
    <definedName name="A3R24" localSheetId="4">#REF!</definedName>
    <definedName name="A3R24" localSheetId="9">#REF!</definedName>
    <definedName name="A3R24">#REF!</definedName>
    <definedName name="A3R3" localSheetId="5">#REF!</definedName>
    <definedName name="A3R3" localSheetId="10">#REF!</definedName>
    <definedName name="A3R3" localSheetId="4">#REF!</definedName>
    <definedName name="A3R3" localSheetId="9">#REF!</definedName>
    <definedName name="A3R3">#REF!</definedName>
    <definedName name="A3R4" localSheetId="5">#REF!</definedName>
    <definedName name="A3R4" localSheetId="10">#REF!</definedName>
    <definedName name="A3R4" localSheetId="4">#REF!</definedName>
    <definedName name="A3R4" localSheetId="9">#REF!</definedName>
    <definedName name="A3R4">#REF!</definedName>
    <definedName name="A3R5" localSheetId="5">#REF!</definedName>
    <definedName name="A3R5" localSheetId="10">#REF!</definedName>
    <definedName name="A3R5" localSheetId="4">#REF!</definedName>
    <definedName name="A3R5" localSheetId="9">#REF!</definedName>
    <definedName name="A3R5">#REF!</definedName>
    <definedName name="A3R6" localSheetId="5">#REF!</definedName>
    <definedName name="A3R6" localSheetId="10">#REF!</definedName>
    <definedName name="A3R6" localSheetId="4">#REF!</definedName>
    <definedName name="A3R6" localSheetId="9">#REF!</definedName>
    <definedName name="A3R6">#REF!</definedName>
    <definedName name="A3R7" localSheetId="5">#REF!</definedName>
    <definedName name="A3R7" localSheetId="10">#REF!</definedName>
    <definedName name="A3R7" localSheetId="4">#REF!</definedName>
    <definedName name="A3R7" localSheetId="9">#REF!</definedName>
    <definedName name="A3R7">#REF!</definedName>
    <definedName name="A3R8" localSheetId="5">#REF!</definedName>
    <definedName name="A3R8" localSheetId="10">#REF!</definedName>
    <definedName name="A3R8" localSheetId="4">#REF!</definedName>
    <definedName name="A3R8" localSheetId="9">#REF!</definedName>
    <definedName name="A3R8">#REF!</definedName>
    <definedName name="A3R9" localSheetId="5">#REF!</definedName>
    <definedName name="A3R9" localSheetId="10">#REF!</definedName>
    <definedName name="A3R9" localSheetId="4">#REF!</definedName>
    <definedName name="A3R9" localSheetId="9">#REF!</definedName>
    <definedName name="A3R9">#REF!</definedName>
    <definedName name="A4P1" localSheetId="5">#REF!</definedName>
    <definedName name="A4P1" localSheetId="10">#REF!</definedName>
    <definedName name="A4P1" localSheetId="4">#REF!</definedName>
    <definedName name="A4P1" localSheetId="9">#REF!</definedName>
    <definedName name="A4P1">#REF!</definedName>
    <definedName name="A4P10" localSheetId="5">#REF!</definedName>
    <definedName name="A4P10" localSheetId="10">#REF!</definedName>
    <definedName name="A4P10" localSheetId="4">#REF!</definedName>
    <definedName name="A4P10" localSheetId="9">#REF!</definedName>
    <definedName name="A4P10">#REF!</definedName>
    <definedName name="A4P11" localSheetId="5">#REF!</definedName>
    <definedName name="A4P11" localSheetId="10">#REF!</definedName>
    <definedName name="A4P11" localSheetId="4">#REF!</definedName>
    <definedName name="A4P11" localSheetId="9">#REF!</definedName>
    <definedName name="A4P11">#REF!</definedName>
    <definedName name="A4P12" localSheetId="5">#REF!</definedName>
    <definedName name="A4P12" localSheetId="10">#REF!</definedName>
    <definedName name="A4P12" localSheetId="4">#REF!</definedName>
    <definedName name="A4P12" localSheetId="9">#REF!</definedName>
    <definedName name="A4P12">#REF!</definedName>
    <definedName name="A4P13" localSheetId="5">#REF!</definedName>
    <definedName name="A4P13" localSheetId="10">#REF!</definedName>
    <definedName name="A4P13" localSheetId="4">#REF!</definedName>
    <definedName name="A4P13" localSheetId="9">#REF!</definedName>
    <definedName name="A4P13">#REF!</definedName>
    <definedName name="A4P14" localSheetId="5">#REF!</definedName>
    <definedName name="A4P14" localSheetId="10">#REF!</definedName>
    <definedName name="A4P14" localSheetId="4">#REF!</definedName>
    <definedName name="A4P14" localSheetId="9">#REF!</definedName>
    <definedName name="A4P14">#REF!</definedName>
    <definedName name="A4P15" localSheetId="5">#REF!</definedName>
    <definedName name="A4P15" localSheetId="10">#REF!</definedName>
    <definedName name="A4P15" localSheetId="4">#REF!</definedName>
    <definedName name="A4P15" localSheetId="9">#REF!</definedName>
    <definedName name="A4P15">#REF!</definedName>
    <definedName name="A4P16" localSheetId="5">#REF!</definedName>
    <definedName name="A4P16" localSheetId="10">#REF!</definedName>
    <definedName name="A4P16" localSheetId="4">#REF!</definedName>
    <definedName name="A4P16" localSheetId="9">#REF!</definedName>
    <definedName name="A4P16">#REF!</definedName>
    <definedName name="A4P17" localSheetId="5">#REF!</definedName>
    <definedName name="A4P17" localSheetId="10">#REF!</definedName>
    <definedName name="A4P17" localSheetId="4">#REF!</definedName>
    <definedName name="A4P17" localSheetId="9">#REF!</definedName>
    <definedName name="A4P17">#REF!</definedName>
    <definedName name="A4P18" localSheetId="5">#REF!</definedName>
    <definedName name="A4P18" localSheetId="10">#REF!</definedName>
    <definedName name="A4P18" localSheetId="4">#REF!</definedName>
    <definedName name="A4P18" localSheetId="9">#REF!</definedName>
    <definedName name="A4P18">#REF!</definedName>
    <definedName name="A4P19" localSheetId="5">#REF!</definedName>
    <definedName name="A4P19" localSheetId="10">#REF!</definedName>
    <definedName name="A4P19" localSheetId="4">#REF!</definedName>
    <definedName name="A4P19" localSheetId="9">#REF!</definedName>
    <definedName name="A4P19">#REF!</definedName>
    <definedName name="A4P2" localSheetId="5">#REF!</definedName>
    <definedName name="A4P2" localSheetId="10">#REF!</definedName>
    <definedName name="A4P2" localSheetId="4">#REF!</definedName>
    <definedName name="A4P2" localSheetId="9">#REF!</definedName>
    <definedName name="A4P2">#REF!</definedName>
    <definedName name="A4P20" localSheetId="5">#REF!</definedName>
    <definedName name="A4P20" localSheetId="10">#REF!</definedName>
    <definedName name="A4P20" localSheetId="4">#REF!</definedName>
    <definedName name="A4P20" localSheetId="9">#REF!</definedName>
    <definedName name="A4P20">#REF!</definedName>
    <definedName name="A4P21" localSheetId="5">#REF!</definedName>
    <definedName name="A4P21" localSheetId="10">#REF!</definedName>
    <definedName name="A4P21" localSheetId="4">#REF!</definedName>
    <definedName name="A4P21" localSheetId="9">#REF!</definedName>
    <definedName name="A4P21">#REF!</definedName>
    <definedName name="A4P22" localSheetId="5">#REF!</definedName>
    <definedName name="A4P22" localSheetId="10">#REF!</definedName>
    <definedName name="A4P22" localSheetId="4">#REF!</definedName>
    <definedName name="A4P22" localSheetId="9">#REF!</definedName>
    <definedName name="A4P22">#REF!</definedName>
    <definedName name="A4P23" localSheetId="5">#REF!</definedName>
    <definedName name="A4P23" localSheetId="10">#REF!</definedName>
    <definedName name="A4P23" localSheetId="4">#REF!</definedName>
    <definedName name="A4P23" localSheetId="9">#REF!</definedName>
    <definedName name="A4P23">#REF!</definedName>
    <definedName name="A4P24" localSheetId="5">#REF!</definedName>
    <definedName name="A4P24" localSheetId="10">#REF!</definedName>
    <definedName name="A4P24" localSheetId="4">#REF!</definedName>
    <definedName name="A4P24" localSheetId="9">#REF!</definedName>
    <definedName name="A4P24">#REF!</definedName>
    <definedName name="A4P3" localSheetId="5">#REF!</definedName>
    <definedName name="A4P3" localSheetId="10">#REF!</definedName>
    <definedName name="A4P3" localSheetId="4">#REF!</definedName>
    <definedName name="A4P3" localSheetId="9">#REF!</definedName>
    <definedName name="A4P3">#REF!</definedName>
    <definedName name="A4P4" localSheetId="5">#REF!</definedName>
    <definedName name="A4P4" localSheetId="10">#REF!</definedName>
    <definedName name="A4P4" localSheetId="4">#REF!</definedName>
    <definedName name="A4P4" localSheetId="9">#REF!</definedName>
    <definedName name="A4P4">#REF!</definedName>
    <definedName name="A4P5" localSheetId="5">#REF!</definedName>
    <definedName name="A4P5" localSheetId="10">#REF!</definedName>
    <definedName name="A4P5" localSheetId="4">#REF!</definedName>
    <definedName name="A4P5" localSheetId="9">#REF!</definedName>
    <definedName name="A4P5">#REF!</definedName>
    <definedName name="A4P6" localSheetId="5">#REF!</definedName>
    <definedName name="A4P6" localSheetId="10">#REF!</definedName>
    <definedName name="A4P6" localSheetId="4">#REF!</definedName>
    <definedName name="A4P6" localSheetId="9">#REF!</definedName>
    <definedName name="A4P6">#REF!</definedName>
    <definedName name="A4P7" localSheetId="5">#REF!</definedName>
    <definedName name="A4P7" localSheetId="10">#REF!</definedName>
    <definedName name="A4P7" localSheetId="4">#REF!</definedName>
    <definedName name="A4P7" localSheetId="9">#REF!</definedName>
    <definedName name="A4P7">#REF!</definedName>
    <definedName name="A4P8" localSheetId="5">#REF!</definedName>
    <definedName name="A4P8" localSheetId="10">#REF!</definedName>
    <definedName name="A4P8" localSheetId="4">#REF!</definedName>
    <definedName name="A4P8" localSheetId="9">#REF!</definedName>
    <definedName name="A4P8">#REF!</definedName>
    <definedName name="A4P9" localSheetId="5">#REF!</definedName>
    <definedName name="A4P9" localSheetId="10">#REF!</definedName>
    <definedName name="A4P9" localSheetId="4">#REF!</definedName>
    <definedName name="A4P9" localSheetId="9">#REF!</definedName>
    <definedName name="A4P9">#REF!</definedName>
    <definedName name="A4R1" localSheetId="5">#REF!</definedName>
    <definedName name="A4R1" localSheetId="10">#REF!</definedName>
    <definedName name="A4R1" localSheetId="4">#REF!</definedName>
    <definedName name="A4R1" localSheetId="9">#REF!</definedName>
    <definedName name="A4R1">#REF!</definedName>
    <definedName name="A4R10" localSheetId="5">#REF!</definedName>
    <definedName name="A4R10" localSheetId="10">#REF!</definedName>
    <definedName name="A4R10" localSheetId="4">#REF!</definedName>
    <definedName name="A4R10" localSheetId="9">#REF!</definedName>
    <definedName name="A4R10">#REF!</definedName>
    <definedName name="A4R11" localSheetId="5">#REF!</definedName>
    <definedName name="A4R11" localSheetId="10">#REF!</definedName>
    <definedName name="A4R11" localSheetId="4">#REF!</definedName>
    <definedName name="A4R11" localSheetId="9">#REF!</definedName>
    <definedName name="A4R11">#REF!</definedName>
    <definedName name="A4R12" localSheetId="5">#REF!</definedName>
    <definedName name="A4R12" localSheetId="10">#REF!</definedName>
    <definedName name="A4R12" localSheetId="4">#REF!</definedName>
    <definedName name="A4R12" localSheetId="9">#REF!</definedName>
    <definedName name="A4R12">#REF!</definedName>
    <definedName name="A4R13" localSheetId="5">#REF!</definedName>
    <definedName name="A4R13" localSheetId="10">#REF!</definedName>
    <definedName name="A4R13" localSheetId="4">#REF!</definedName>
    <definedName name="A4R13" localSheetId="9">#REF!</definedName>
    <definedName name="A4R13">#REF!</definedName>
    <definedName name="A4R14" localSheetId="5">#REF!</definedName>
    <definedName name="A4R14" localSheetId="10">#REF!</definedName>
    <definedName name="A4R14" localSheetId="4">#REF!</definedName>
    <definedName name="A4R14" localSheetId="9">#REF!</definedName>
    <definedName name="A4R14">#REF!</definedName>
    <definedName name="A4R15" localSheetId="5">#REF!</definedName>
    <definedName name="A4R15" localSheetId="10">#REF!</definedName>
    <definedName name="A4R15" localSheetId="4">#REF!</definedName>
    <definedName name="A4R15" localSheetId="9">#REF!</definedName>
    <definedName name="A4R15">#REF!</definedName>
    <definedName name="A4R16" localSheetId="5">#REF!</definedName>
    <definedName name="A4R16" localSheetId="10">#REF!</definedName>
    <definedName name="A4R16" localSheetId="4">#REF!</definedName>
    <definedName name="A4R16" localSheetId="9">#REF!</definedName>
    <definedName name="A4R16">#REF!</definedName>
    <definedName name="A4R17" localSheetId="5">#REF!</definedName>
    <definedName name="A4R17" localSheetId="10">#REF!</definedName>
    <definedName name="A4R17" localSheetId="4">#REF!</definedName>
    <definedName name="A4R17" localSheetId="9">#REF!</definedName>
    <definedName name="A4R17">#REF!</definedName>
    <definedName name="A4R18" localSheetId="5">#REF!</definedName>
    <definedName name="A4R18" localSheetId="10">#REF!</definedName>
    <definedName name="A4R18" localSheetId="4">#REF!</definedName>
    <definedName name="A4R18" localSheetId="9">#REF!</definedName>
    <definedName name="A4R18">#REF!</definedName>
    <definedName name="A4R19" localSheetId="5">#REF!</definedName>
    <definedName name="A4R19" localSheetId="10">#REF!</definedName>
    <definedName name="A4R19" localSheetId="4">#REF!</definedName>
    <definedName name="A4R19" localSheetId="9">#REF!</definedName>
    <definedName name="A4R19">#REF!</definedName>
    <definedName name="A4R2" localSheetId="5">#REF!</definedName>
    <definedName name="A4R2" localSheetId="10">#REF!</definedName>
    <definedName name="A4R2" localSheetId="4">#REF!</definedName>
    <definedName name="A4R2" localSheetId="9">#REF!</definedName>
    <definedName name="A4R2">#REF!</definedName>
    <definedName name="A4R20" localSheetId="5">#REF!</definedName>
    <definedName name="A4R20" localSheetId="10">#REF!</definedName>
    <definedName name="A4R20" localSheetId="4">#REF!</definedName>
    <definedName name="A4R20" localSheetId="9">#REF!</definedName>
    <definedName name="A4R20">#REF!</definedName>
    <definedName name="A4R21" localSheetId="5">#REF!</definedName>
    <definedName name="A4R21" localSheetId="10">#REF!</definedName>
    <definedName name="A4R21" localSheetId="4">#REF!</definedName>
    <definedName name="A4R21" localSheetId="9">#REF!</definedName>
    <definedName name="A4R21">#REF!</definedName>
    <definedName name="A4R22" localSheetId="5">#REF!</definedName>
    <definedName name="A4R22" localSheetId="10">#REF!</definedName>
    <definedName name="A4R22" localSheetId="4">#REF!</definedName>
    <definedName name="A4R22" localSheetId="9">#REF!</definedName>
    <definedName name="A4R22">#REF!</definedName>
    <definedName name="A4R23" localSheetId="5">#REF!</definedName>
    <definedName name="A4R23" localSheetId="10">#REF!</definedName>
    <definedName name="A4R23" localSheetId="4">#REF!</definedName>
    <definedName name="A4R23" localSheetId="9">#REF!</definedName>
    <definedName name="A4R23">#REF!</definedName>
    <definedName name="A4R24" localSheetId="5">#REF!</definedName>
    <definedName name="A4R24" localSheetId="10">#REF!</definedName>
    <definedName name="A4R24" localSheetId="4">#REF!</definedName>
    <definedName name="A4R24" localSheetId="9">#REF!</definedName>
    <definedName name="A4R24">#REF!</definedName>
    <definedName name="A4R3" localSheetId="5">#REF!</definedName>
    <definedName name="A4R3" localSheetId="10">#REF!</definedName>
    <definedName name="A4R3" localSheetId="4">#REF!</definedName>
    <definedName name="A4R3" localSheetId="9">#REF!</definedName>
    <definedName name="A4R3">#REF!</definedName>
    <definedName name="A4R4" localSheetId="5">#REF!</definedName>
    <definedName name="A4R4" localSheetId="10">#REF!</definedName>
    <definedName name="A4R4" localSheetId="4">#REF!</definedName>
    <definedName name="A4R4" localSheetId="9">#REF!</definedName>
    <definedName name="A4R4">#REF!</definedName>
    <definedName name="A4R5" localSheetId="5">#REF!</definedName>
    <definedName name="A4R5" localSheetId="10">#REF!</definedName>
    <definedName name="A4R5" localSheetId="4">#REF!</definedName>
    <definedName name="A4R5" localSheetId="9">#REF!</definedName>
    <definedName name="A4R5">#REF!</definedName>
    <definedName name="A4R6" localSheetId="5">#REF!</definedName>
    <definedName name="A4R6" localSheetId="10">#REF!</definedName>
    <definedName name="A4R6" localSheetId="4">#REF!</definedName>
    <definedName name="A4R6" localSheetId="9">#REF!</definedName>
    <definedName name="A4R6">#REF!</definedName>
    <definedName name="A4R7" localSheetId="5">#REF!</definedName>
    <definedName name="A4R7" localSheetId="10">#REF!</definedName>
    <definedName name="A4R7" localSheetId="4">#REF!</definedName>
    <definedName name="A4R7" localSheetId="9">#REF!</definedName>
    <definedName name="A4R7">#REF!</definedName>
    <definedName name="A4R8" localSheetId="5">#REF!</definedName>
    <definedName name="A4R8" localSheetId="10">#REF!</definedName>
    <definedName name="A4R8" localSheetId="4">#REF!</definedName>
    <definedName name="A4R8" localSheetId="9">#REF!</definedName>
    <definedName name="A4R8">#REF!</definedName>
    <definedName name="A4R9" localSheetId="5">#REF!</definedName>
    <definedName name="A4R9" localSheetId="10">#REF!</definedName>
    <definedName name="A4R9" localSheetId="4">#REF!</definedName>
    <definedName name="A4R9" localSheetId="9">#REF!</definedName>
    <definedName name="A4R9">#REF!</definedName>
    <definedName name="A5P1" localSheetId="5">#REF!</definedName>
    <definedName name="A5P1" localSheetId="10">#REF!</definedName>
    <definedName name="A5P1" localSheetId="4">#REF!</definedName>
    <definedName name="A5P1" localSheetId="9">#REF!</definedName>
    <definedName name="A5P1">#REF!</definedName>
    <definedName name="A5P10" localSheetId="5">#REF!</definedName>
    <definedName name="A5P10" localSheetId="10">#REF!</definedName>
    <definedName name="A5P10" localSheetId="4">#REF!</definedName>
    <definedName name="A5P10" localSheetId="9">#REF!</definedName>
    <definedName name="A5P10">#REF!</definedName>
    <definedName name="A5P11" localSheetId="5">#REF!</definedName>
    <definedName name="A5P11" localSheetId="10">#REF!</definedName>
    <definedName name="A5P11" localSheetId="4">#REF!</definedName>
    <definedName name="A5P11" localSheetId="9">#REF!</definedName>
    <definedName name="A5P11">#REF!</definedName>
    <definedName name="A5P12" localSheetId="5">#REF!</definedName>
    <definedName name="A5P12" localSheetId="10">#REF!</definedName>
    <definedName name="A5P12" localSheetId="4">#REF!</definedName>
    <definedName name="A5P12" localSheetId="9">#REF!</definedName>
    <definedName name="A5P12">#REF!</definedName>
    <definedName name="A5P13" localSheetId="5">#REF!</definedName>
    <definedName name="A5P13" localSheetId="10">#REF!</definedName>
    <definedName name="A5P13" localSheetId="4">#REF!</definedName>
    <definedName name="A5P13" localSheetId="9">#REF!</definedName>
    <definedName name="A5P13">#REF!</definedName>
    <definedName name="A5P14" localSheetId="5">#REF!</definedName>
    <definedName name="A5P14" localSheetId="10">#REF!</definedName>
    <definedName name="A5P14" localSheetId="4">#REF!</definedName>
    <definedName name="A5P14" localSheetId="9">#REF!</definedName>
    <definedName name="A5P14">#REF!</definedName>
    <definedName name="A5P15" localSheetId="5">#REF!</definedName>
    <definedName name="A5P15" localSheetId="10">#REF!</definedName>
    <definedName name="A5P15" localSheetId="4">#REF!</definedName>
    <definedName name="A5P15" localSheetId="9">#REF!</definedName>
    <definedName name="A5P15">#REF!</definedName>
    <definedName name="A5P16" localSheetId="5">#REF!</definedName>
    <definedName name="A5P16" localSheetId="10">#REF!</definedName>
    <definedName name="A5P16" localSheetId="4">#REF!</definedName>
    <definedName name="A5P16" localSheetId="9">#REF!</definedName>
    <definedName name="A5P16">#REF!</definedName>
    <definedName name="A5P17" localSheetId="5">#REF!</definedName>
    <definedName name="A5P17" localSheetId="10">#REF!</definedName>
    <definedName name="A5P17" localSheetId="4">#REF!</definedName>
    <definedName name="A5P17" localSheetId="9">#REF!</definedName>
    <definedName name="A5P17">#REF!</definedName>
    <definedName name="A5P18" localSheetId="5">#REF!</definedName>
    <definedName name="A5P18" localSheetId="10">#REF!</definedName>
    <definedName name="A5P18" localSheetId="4">#REF!</definedName>
    <definedName name="A5P18" localSheetId="9">#REF!</definedName>
    <definedName name="A5P18">#REF!</definedName>
    <definedName name="A5P19" localSheetId="5">#REF!</definedName>
    <definedName name="A5P19" localSheetId="10">#REF!</definedName>
    <definedName name="A5P19" localSheetId="4">#REF!</definedName>
    <definedName name="A5P19" localSheetId="9">#REF!</definedName>
    <definedName name="A5P19">#REF!</definedName>
    <definedName name="A5P2" localSheetId="5">#REF!</definedName>
    <definedName name="A5P2" localSheetId="10">#REF!</definedName>
    <definedName name="A5P2" localSheetId="4">#REF!</definedName>
    <definedName name="A5P2" localSheetId="9">#REF!</definedName>
    <definedName name="A5P2">#REF!</definedName>
    <definedName name="A5P20" localSheetId="5">#REF!</definedName>
    <definedName name="A5P20" localSheetId="10">#REF!</definedName>
    <definedName name="A5P20" localSheetId="4">#REF!</definedName>
    <definedName name="A5P20" localSheetId="9">#REF!</definedName>
    <definedName name="A5P20">#REF!</definedName>
    <definedName name="A5P21" localSheetId="5">#REF!</definedName>
    <definedName name="A5P21" localSheetId="10">#REF!</definedName>
    <definedName name="A5P21" localSheetId="4">#REF!</definedName>
    <definedName name="A5P21" localSheetId="9">#REF!</definedName>
    <definedName name="A5P21">#REF!</definedName>
    <definedName name="A5P22" localSheetId="5">#REF!</definedName>
    <definedName name="A5P22" localSheetId="10">#REF!</definedName>
    <definedName name="A5P22" localSheetId="4">#REF!</definedName>
    <definedName name="A5P22" localSheetId="9">#REF!</definedName>
    <definedName name="A5P22">#REF!</definedName>
    <definedName name="A5P23" localSheetId="5">#REF!</definedName>
    <definedName name="A5P23" localSheetId="10">#REF!</definedName>
    <definedName name="A5P23" localSheetId="4">#REF!</definedName>
    <definedName name="A5P23" localSheetId="9">#REF!</definedName>
    <definedName name="A5P23">#REF!</definedName>
    <definedName name="A5P24" localSheetId="5">#REF!</definedName>
    <definedName name="A5P24" localSheetId="10">#REF!</definedName>
    <definedName name="A5P24" localSheetId="4">#REF!</definedName>
    <definedName name="A5P24" localSheetId="9">#REF!</definedName>
    <definedName name="A5P24">#REF!</definedName>
    <definedName name="A5P3" localSheetId="5">#REF!</definedName>
    <definedName name="A5P3" localSheetId="10">#REF!</definedName>
    <definedName name="A5P3" localSheetId="4">#REF!</definedName>
    <definedName name="A5P3" localSheetId="9">#REF!</definedName>
    <definedName name="A5P3">#REF!</definedName>
    <definedName name="A5P4" localSheetId="5">#REF!</definedName>
    <definedName name="A5P4" localSheetId="10">#REF!</definedName>
    <definedName name="A5P4" localSheetId="4">#REF!</definedName>
    <definedName name="A5P4" localSheetId="9">#REF!</definedName>
    <definedName name="A5P4">#REF!</definedName>
    <definedName name="A5P5" localSheetId="5">#REF!</definedName>
    <definedName name="A5P5" localSheetId="10">#REF!</definedName>
    <definedName name="A5P5" localSheetId="4">#REF!</definedName>
    <definedName name="A5P5" localSheetId="9">#REF!</definedName>
    <definedName name="A5P5">#REF!</definedName>
    <definedName name="A5P6" localSheetId="5">#REF!</definedName>
    <definedName name="A5P6" localSheetId="10">#REF!</definedName>
    <definedName name="A5P6" localSheetId="4">#REF!</definedName>
    <definedName name="A5P6" localSheetId="9">#REF!</definedName>
    <definedName name="A5P6">#REF!</definedName>
    <definedName name="A5P7" localSheetId="5">#REF!</definedName>
    <definedName name="A5P7" localSheetId="10">#REF!</definedName>
    <definedName name="A5P7" localSheetId="4">#REF!</definedName>
    <definedName name="A5P7" localSheetId="9">#REF!</definedName>
    <definedName name="A5P7">#REF!</definedName>
    <definedName name="A5P8" localSheetId="5">#REF!</definedName>
    <definedName name="A5P8" localSheetId="10">#REF!</definedName>
    <definedName name="A5P8" localSheetId="4">#REF!</definedName>
    <definedName name="A5P8" localSheetId="9">#REF!</definedName>
    <definedName name="A5P8">#REF!</definedName>
    <definedName name="A5P9" localSheetId="5">#REF!</definedName>
    <definedName name="A5P9" localSheetId="10">#REF!</definedName>
    <definedName name="A5P9" localSheetId="4">#REF!</definedName>
    <definedName name="A5P9" localSheetId="9">#REF!</definedName>
    <definedName name="A5P9">#REF!</definedName>
    <definedName name="A5R1" localSheetId="5">#REF!</definedName>
    <definedName name="A5R1" localSheetId="10">#REF!</definedName>
    <definedName name="A5R1" localSheetId="4">#REF!</definedName>
    <definedName name="A5R1" localSheetId="9">#REF!</definedName>
    <definedName name="A5R1">#REF!</definedName>
    <definedName name="A5R10" localSheetId="5">#REF!</definedName>
    <definedName name="A5R10" localSheetId="10">#REF!</definedName>
    <definedName name="A5R10" localSheetId="4">#REF!</definedName>
    <definedName name="A5R10" localSheetId="9">#REF!</definedName>
    <definedName name="A5R10">#REF!</definedName>
    <definedName name="A5R11" localSheetId="5">#REF!</definedName>
    <definedName name="A5R11" localSheetId="10">#REF!</definedName>
    <definedName name="A5R11" localSheetId="4">#REF!</definedName>
    <definedName name="A5R11" localSheetId="9">#REF!</definedName>
    <definedName name="A5R11">#REF!</definedName>
    <definedName name="A5R12" localSheetId="5">#REF!</definedName>
    <definedName name="A5R12" localSheetId="10">#REF!</definedName>
    <definedName name="A5R12" localSheetId="4">#REF!</definedName>
    <definedName name="A5R12" localSheetId="9">#REF!</definedName>
    <definedName name="A5R12">#REF!</definedName>
    <definedName name="A5R13" localSheetId="5">#REF!</definedName>
    <definedName name="A5R13" localSheetId="10">#REF!</definedName>
    <definedName name="A5R13" localSheetId="4">#REF!</definedName>
    <definedName name="A5R13" localSheetId="9">#REF!</definedName>
    <definedName name="A5R13">#REF!</definedName>
    <definedName name="A5R14" localSheetId="5">#REF!</definedName>
    <definedName name="A5R14" localSheetId="10">#REF!</definedName>
    <definedName name="A5R14" localSheetId="4">#REF!</definedName>
    <definedName name="A5R14" localSheetId="9">#REF!</definedName>
    <definedName name="A5R14">#REF!</definedName>
    <definedName name="A5R15" localSheetId="5">#REF!</definedName>
    <definedName name="A5R15" localSheetId="10">#REF!</definedName>
    <definedName name="A5R15" localSheetId="4">#REF!</definedName>
    <definedName name="A5R15" localSheetId="9">#REF!</definedName>
    <definedName name="A5R15">#REF!</definedName>
    <definedName name="A5R16" localSheetId="5">#REF!</definedName>
    <definedName name="A5R16" localSheetId="10">#REF!</definedName>
    <definedName name="A5R16" localSheetId="4">#REF!</definedName>
    <definedName name="A5R16" localSheetId="9">#REF!</definedName>
    <definedName name="A5R16">#REF!</definedName>
    <definedName name="A5R17" localSheetId="5">#REF!</definedName>
    <definedName name="A5R17" localSheetId="10">#REF!</definedName>
    <definedName name="A5R17" localSheetId="4">#REF!</definedName>
    <definedName name="A5R17" localSheetId="9">#REF!</definedName>
    <definedName name="A5R17">#REF!</definedName>
    <definedName name="A5R18" localSheetId="5">#REF!</definedName>
    <definedName name="A5R18" localSheetId="10">#REF!</definedName>
    <definedName name="A5R18" localSheetId="4">#REF!</definedName>
    <definedName name="A5R18" localSheetId="9">#REF!</definedName>
    <definedName name="A5R18">#REF!</definedName>
    <definedName name="A5R19" localSheetId="5">#REF!</definedName>
    <definedName name="A5R19" localSheetId="10">#REF!</definedName>
    <definedName name="A5R19" localSheetId="4">#REF!</definedName>
    <definedName name="A5R19" localSheetId="9">#REF!</definedName>
    <definedName name="A5R19">#REF!</definedName>
    <definedName name="A5R2" localSheetId="5">#REF!</definedName>
    <definedName name="A5R2" localSheetId="10">#REF!</definedName>
    <definedName name="A5R2" localSheetId="4">#REF!</definedName>
    <definedName name="A5R2" localSheetId="9">#REF!</definedName>
    <definedName name="A5R2">#REF!</definedName>
    <definedName name="A5R20" localSheetId="5">#REF!</definedName>
    <definedName name="A5R20" localSheetId="10">#REF!</definedName>
    <definedName name="A5R20" localSheetId="4">#REF!</definedName>
    <definedName name="A5R20" localSheetId="9">#REF!</definedName>
    <definedName name="A5R20">#REF!</definedName>
    <definedName name="A5R21" localSheetId="5">#REF!</definedName>
    <definedName name="A5R21" localSheetId="10">#REF!</definedName>
    <definedName name="A5R21" localSheetId="4">#REF!</definedName>
    <definedName name="A5R21" localSheetId="9">#REF!</definedName>
    <definedName name="A5R21">#REF!</definedName>
    <definedName name="A5R22" localSheetId="5">#REF!</definedName>
    <definedName name="A5R22" localSheetId="10">#REF!</definedName>
    <definedName name="A5R22" localSheetId="4">#REF!</definedName>
    <definedName name="A5R22" localSheetId="9">#REF!</definedName>
    <definedName name="A5R22">#REF!</definedName>
    <definedName name="A5R23" localSheetId="5">#REF!</definedName>
    <definedName name="A5R23" localSheetId="10">#REF!</definedName>
    <definedName name="A5R23" localSheetId="4">#REF!</definedName>
    <definedName name="A5R23" localSheetId="9">#REF!</definedName>
    <definedName name="A5R23">#REF!</definedName>
    <definedName name="A5R24" localSheetId="5">#REF!</definedName>
    <definedName name="A5R24" localSheetId="10">#REF!</definedName>
    <definedName name="A5R24" localSheetId="4">#REF!</definedName>
    <definedName name="A5R24" localSheetId="9">#REF!</definedName>
    <definedName name="A5R24">#REF!</definedName>
    <definedName name="A5R3" localSheetId="5">#REF!</definedName>
    <definedName name="A5R3" localSheetId="10">#REF!</definedName>
    <definedName name="A5R3" localSheetId="4">#REF!</definedName>
    <definedName name="A5R3" localSheetId="9">#REF!</definedName>
    <definedName name="A5R3">#REF!</definedName>
    <definedName name="A5R4" localSheetId="5">#REF!</definedName>
    <definedName name="A5R4" localSheetId="10">#REF!</definedName>
    <definedName name="A5R4" localSheetId="4">#REF!</definedName>
    <definedName name="A5R4" localSheetId="9">#REF!</definedName>
    <definedName name="A5R4">#REF!</definedName>
    <definedName name="A5R5" localSheetId="5">#REF!</definedName>
    <definedName name="A5R5" localSheetId="10">#REF!</definedName>
    <definedName name="A5R5" localSheetId="4">#REF!</definedName>
    <definedName name="A5R5" localSheetId="9">#REF!</definedName>
    <definedName name="A5R5">#REF!</definedName>
    <definedName name="A5R6" localSheetId="5">#REF!</definedName>
    <definedName name="A5R6" localSheetId="10">#REF!</definedName>
    <definedName name="A5R6" localSheetId="4">#REF!</definedName>
    <definedName name="A5R6" localSheetId="9">#REF!</definedName>
    <definedName name="A5R6">#REF!</definedName>
    <definedName name="A5R7" localSheetId="5">#REF!</definedName>
    <definedName name="A5R7" localSheetId="10">#REF!</definedName>
    <definedName name="A5R7" localSheetId="4">#REF!</definedName>
    <definedName name="A5R7" localSheetId="9">#REF!</definedName>
    <definedName name="A5R7">#REF!</definedName>
    <definedName name="A5R8" localSheetId="5">#REF!</definedName>
    <definedName name="A5R8" localSheetId="10">#REF!</definedName>
    <definedName name="A5R8" localSheetId="4">#REF!</definedName>
    <definedName name="A5R8" localSheetId="9">#REF!</definedName>
    <definedName name="A5R8">#REF!</definedName>
    <definedName name="A5R9" localSheetId="5">#REF!</definedName>
    <definedName name="A5R9" localSheetId="10">#REF!</definedName>
    <definedName name="A5R9" localSheetId="4">#REF!</definedName>
    <definedName name="A5R9" localSheetId="9">#REF!</definedName>
    <definedName name="A5R9">#REF!</definedName>
    <definedName name="add_1" localSheetId="5">#REF!</definedName>
    <definedName name="add_1" localSheetId="10">#REF!</definedName>
    <definedName name="add_1" localSheetId="4">#REF!</definedName>
    <definedName name="add_1" localSheetId="9">#REF!</definedName>
    <definedName name="add_1">#REF!</definedName>
    <definedName name="add_2" localSheetId="5">#REF!</definedName>
    <definedName name="add_2" localSheetId="10">#REF!</definedName>
    <definedName name="add_2" localSheetId="4">#REF!</definedName>
    <definedName name="add_2" localSheetId="9">#REF!</definedName>
    <definedName name="add_2">#REF!</definedName>
    <definedName name="add_3" localSheetId="5">#REF!</definedName>
    <definedName name="add_3" localSheetId="10">#REF!</definedName>
    <definedName name="add_3" localSheetId="4">#REF!</definedName>
    <definedName name="add_3" localSheetId="9">#REF!</definedName>
    <definedName name="add_3">#REF!</definedName>
    <definedName name="add_4" localSheetId="5">#REF!</definedName>
    <definedName name="add_4" localSheetId="10">#REF!</definedName>
    <definedName name="add_4" localSheetId="4">#REF!</definedName>
    <definedName name="add_4" localSheetId="9">#REF!</definedName>
    <definedName name="add_4">#REF!</definedName>
    <definedName name="add_5" localSheetId="5">#REF!</definedName>
    <definedName name="add_5" localSheetId="10">#REF!</definedName>
    <definedName name="add_5" localSheetId="4">#REF!</definedName>
    <definedName name="add_5" localSheetId="9">#REF!</definedName>
    <definedName name="add_5">#REF!</definedName>
    <definedName name="add_total" localSheetId="5">#REF!</definedName>
    <definedName name="add_total" localSheetId="10">#REF!</definedName>
    <definedName name="add_total" localSheetId="4">#REF!</definedName>
    <definedName name="add_total" localSheetId="9">#REF!</definedName>
    <definedName name="add_total">#REF!</definedName>
    <definedName name="_xlnm.Print_Area" localSheetId="5">BDI!$A$1:$I$44</definedName>
    <definedName name="_xlnm.Print_Area" localSheetId="6">'COMPOSIÇÕES COMPLEMENTARES '!$A$1:$K$20</definedName>
    <definedName name="_xlnm.Print_Area" localSheetId="11">COTAÇÕES!$A$1:$Q$14</definedName>
    <definedName name="_xlnm.Print_Area" localSheetId="10">'CURVA ABC'!$A$3:$R$10</definedName>
    <definedName name="_xlnm.Print_Area" localSheetId="0">DADOS!$A$1:$P$53</definedName>
    <definedName name="_xlnm.Print_Area" localSheetId="12">'ENCARGOS SOCIAIS'!$A$1:$H$51</definedName>
    <definedName name="_xlnm.Print_Area" localSheetId="1">'FOLHA FECHAMENTO'!$A$1:$M$50</definedName>
    <definedName name="_xlnm.Print_Area" localSheetId="8">INSUMOS!$A$1:$D$5307</definedName>
    <definedName name="_xlnm.Print_Area" localSheetId="4">'Memorial de Cálculo'!$A$1:$AN$5</definedName>
    <definedName name="_xlnm.Print_Area" localSheetId="3">'ORÇAMENTO ANALÍTICO'!$A$1:$N$17</definedName>
    <definedName name="_xlnm.Print_Area" localSheetId="2">'ORÇAMENTO SINTÉTICO '!$A$1:$J$34</definedName>
    <definedName name="_xlnm.Print_Area" localSheetId="9">'PROJETOS RECEBIDOS'!$A$1:$K$19</definedName>
    <definedName name="_xlnm.Print_Area" localSheetId="7">SERVIÇOS!$A$1:$F$7051</definedName>
    <definedName name="AUDITORIO" localSheetId="5">#REF!</definedName>
    <definedName name="AUDITORIO" localSheetId="11">#REF!</definedName>
    <definedName name="AUDITORIO" localSheetId="10">#REF!</definedName>
    <definedName name="AUDITORIO" localSheetId="4">#REF!</definedName>
    <definedName name="AUDITORIO" localSheetId="9">#REF!</definedName>
    <definedName name="AUDITORIO">#REF!</definedName>
    <definedName name="BBB" localSheetId="4">#REF!</definedName>
    <definedName name="BBB">#REF!</definedName>
    <definedName name="BD" localSheetId="5">#REF!</definedName>
    <definedName name="BD" localSheetId="10">#REF!</definedName>
    <definedName name="BD" localSheetId="4">#REF!</definedName>
    <definedName name="BD" localSheetId="9">#REF!</definedName>
    <definedName name="BD">#REF!</definedName>
    <definedName name="BDI" localSheetId="5">#REF!</definedName>
    <definedName name="BDI" localSheetId="10">#REF!</definedName>
    <definedName name="BDI" localSheetId="4">#REF!</definedName>
    <definedName name="BDI" localSheetId="9">#REF!</definedName>
    <definedName name="BDI">#REF!</definedName>
    <definedName name="BDI_LIC" localSheetId="5">#REF!</definedName>
    <definedName name="BDI_LIC" localSheetId="10">#REF!</definedName>
    <definedName name="BDI_LIC" localSheetId="4">#REF!</definedName>
    <definedName name="BDI_LIC" localSheetId="9">#REF!</definedName>
    <definedName name="BDI_LIC">#REF!</definedName>
    <definedName name="cfs" localSheetId="5">#REF!</definedName>
    <definedName name="cfs" localSheetId="11">#REF!</definedName>
    <definedName name="cfs" localSheetId="10">#REF!</definedName>
    <definedName name="cfs" localSheetId="4">#REF!</definedName>
    <definedName name="cfs" localSheetId="9">#REF!</definedName>
    <definedName name="cfs">#REF!</definedName>
    <definedName name="_xlnm.Criteria" localSheetId="1">'FOLHA FECHAMENTO'!$O$9:$O$12</definedName>
    <definedName name="crono" localSheetId="5">#REF!</definedName>
    <definedName name="crono" localSheetId="11">#REF!</definedName>
    <definedName name="crono" localSheetId="10">#REF!</definedName>
    <definedName name="crono" localSheetId="4">#REF!</definedName>
    <definedName name="crono" localSheetId="9">#REF!</definedName>
    <definedName name="crono">#REF!</definedName>
    <definedName name="CRONO_ADD" localSheetId="5">#REF!</definedName>
    <definedName name="CRONO_ADD" localSheetId="10">#REF!</definedName>
    <definedName name="CRONO_ADD" localSheetId="4">#REF!</definedName>
    <definedName name="CRONO_ADD" localSheetId="9">#REF!</definedName>
    <definedName name="CRONO_ADD">#REF!</definedName>
    <definedName name="CRONO_RES" localSheetId="5">#REF!</definedName>
    <definedName name="CRONO_RES" localSheetId="10">#REF!</definedName>
    <definedName name="CRONO_RES" localSheetId="4">#REF!</definedName>
    <definedName name="CRONO_RES" localSheetId="9">#REF!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6">#REF!</definedName>
    <definedName name="Excel_BuiltIn__FilterDatabase_6" localSheetId="10">'CURVA ABC'!$A$3:$B$10</definedName>
    <definedName name="Excel_BuiltIn__FilterDatabase_6" localSheetId="8">"#REF!"</definedName>
    <definedName name="Excel_BuiltIn__FilterDatabase_6" localSheetId="4">#REF!</definedName>
    <definedName name="Excel_BuiltIn__FilterDatabase_6" localSheetId="3">'ORÇAMENTO ANALÍTICO'!$A$1:$B$37</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6">#REF!</definedName>
    <definedName name="Excel_BuiltIn_Print_Area_7">"#REF!"</definedName>
    <definedName name="Excel_BuiltIn_Print_Area_7_1" localSheetId="6">#REF!</definedName>
    <definedName name="Excel_BuiltIn_Print_Area_7_1">"#REF!"</definedName>
    <definedName name="Excel_BuiltIn_Print_Area_7_1_1" localSheetId="6">#REF!</definedName>
    <definedName name="Excel_BuiltIn_Print_Area_7_1_1">"#REF!"</definedName>
    <definedName name="Excel_BuiltIn_Print_Area_7_1_1_1" localSheetId="6">#REF!</definedName>
    <definedName name="Excel_BuiltIn_Print_Area_7_1_1_1">"#REF!"</definedName>
    <definedName name="Excel_BuiltIn_Print_Area_7_1_1_1_1" localSheetId="6">#REF!</definedName>
    <definedName name="Excel_BuiltIn_Print_Area_7_1_1_1_1">"#REF!"</definedName>
    <definedName name="Excel_BuiltIn_Print_Area_7_1_1_1_1_1" localSheetId="6">#REF!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10">'[1] '!#REF!</definedName>
    <definedName name="ini" localSheetId="4">'[1] '!#REF!</definedName>
    <definedName name="ini" localSheetId="3">'[1] '!#REF!</definedName>
    <definedName name="ini">'[1] '!#REF!</definedName>
    <definedName name="k">"$#REF!.$A$1:$B$2408"</definedName>
    <definedName name="matriz" localSheetId="10">'[1] '!#REF!</definedName>
    <definedName name="matriz" localSheetId="4">'[1] '!#REF!</definedName>
    <definedName name="matriz" localSheetId="3">'[1] '!#REF!</definedName>
    <definedName name="matriz">'[1] '!#REF!</definedName>
    <definedName name="MINUS" localSheetId="5">#REF!</definedName>
    <definedName name="MINUS" localSheetId="10">#REF!</definedName>
    <definedName name="MINUS" localSheetId="4">#REF!</definedName>
    <definedName name="MINUS" localSheetId="9">#REF!</definedName>
    <definedName name="MINUS">#REF!</definedName>
    <definedName name="OBRA" localSheetId="5">'[2]FOLHA FECHAMENTO'!$O$9:$O$13</definedName>
    <definedName name="OBRA" localSheetId="4">#REF!</definedName>
    <definedName name="OBRA">'FOLHA FECHAMENTO'!$O$9:$O$13</definedName>
    <definedName name="Plan1">"$#REF!.$A$1:$B$2408"</definedName>
    <definedName name="PLUS" localSheetId="5">#REF!</definedName>
    <definedName name="PLUS" localSheetId="10">#REF!</definedName>
    <definedName name="PLUS" localSheetId="4">#REF!</definedName>
    <definedName name="PLUS" localSheetId="9">#REF!</definedName>
    <definedName name="PLUS">#REF!</definedName>
    <definedName name="po" localSheetId="5">#REF!</definedName>
    <definedName name="po" localSheetId="10">#REF!</definedName>
    <definedName name="po" localSheetId="4">#REF!</definedName>
    <definedName name="po" localSheetId="9">#REF!</definedName>
    <definedName name="po">#REF!</definedName>
    <definedName name="REF">'[1] '!$F$464:$F$489</definedName>
    <definedName name="rere" localSheetId="5">#REF!</definedName>
    <definedName name="rere" localSheetId="11">#REF!</definedName>
    <definedName name="rere" localSheetId="10">#REF!</definedName>
    <definedName name="rere" localSheetId="4">#REF!</definedName>
    <definedName name="rere" localSheetId="9">#REF!</definedName>
    <definedName name="rere">#REF!</definedName>
    <definedName name="RODAPÉ" localSheetId="10">[1]Relatório!#REF!</definedName>
    <definedName name="RODAPÉ" localSheetId="3">[1]Relatório!#REF!</definedName>
    <definedName name="RODAPÉ">[1]Relatório!#REF!</definedName>
    <definedName name="rt" localSheetId="5">#REF!</definedName>
    <definedName name="rt" localSheetId="11">#REF!</definedName>
    <definedName name="rt" localSheetId="10">#REF!</definedName>
    <definedName name="rt" localSheetId="4">#REF!</definedName>
    <definedName name="rt" localSheetId="9">#REF!</definedName>
    <definedName name="rt">#REF!</definedName>
    <definedName name="S10P1" localSheetId="5">#REF!</definedName>
    <definedName name="S10P1" localSheetId="10">#REF!</definedName>
    <definedName name="S10P1" localSheetId="4">#REF!</definedName>
    <definedName name="S10P1" localSheetId="9">#REF!</definedName>
    <definedName name="S10P1">#REF!</definedName>
    <definedName name="S10P10" localSheetId="5">#REF!</definedName>
    <definedName name="S10P10" localSheetId="10">#REF!</definedName>
    <definedName name="S10P10" localSheetId="4">#REF!</definedName>
    <definedName name="S10P10" localSheetId="9">#REF!</definedName>
    <definedName name="S10P10">#REF!</definedName>
    <definedName name="S10P11" localSheetId="5">#REF!</definedName>
    <definedName name="S10P11" localSheetId="10">#REF!</definedName>
    <definedName name="S10P11" localSheetId="4">#REF!</definedName>
    <definedName name="S10P11" localSheetId="9">#REF!</definedName>
    <definedName name="S10P11">#REF!</definedName>
    <definedName name="S10P12" localSheetId="5">#REF!</definedName>
    <definedName name="S10P12" localSheetId="10">#REF!</definedName>
    <definedName name="S10P12" localSheetId="4">#REF!</definedName>
    <definedName name="S10P12" localSheetId="9">#REF!</definedName>
    <definedName name="S10P12">#REF!</definedName>
    <definedName name="S10P13" localSheetId="5">#REF!</definedName>
    <definedName name="S10P13" localSheetId="10">#REF!</definedName>
    <definedName name="S10P13" localSheetId="4">#REF!</definedName>
    <definedName name="S10P13" localSheetId="9">#REF!</definedName>
    <definedName name="S10P13">#REF!</definedName>
    <definedName name="S10P14" localSheetId="5">#REF!</definedName>
    <definedName name="S10P14" localSheetId="10">#REF!</definedName>
    <definedName name="S10P14" localSheetId="4">#REF!</definedName>
    <definedName name="S10P14" localSheetId="9">#REF!</definedName>
    <definedName name="S10P14">#REF!</definedName>
    <definedName name="S10P15" localSheetId="5">#REF!</definedName>
    <definedName name="S10P15" localSheetId="10">#REF!</definedName>
    <definedName name="S10P15" localSheetId="4">#REF!</definedName>
    <definedName name="S10P15" localSheetId="9">#REF!</definedName>
    <definedName name="S10P15">#REF!</definedName>
    <definedName name="S10P16" localSheetId="5">#REF!</definedName>
    <definedName name="S10P16" localSheetId="10">#REF!</definedName>
    <definedName name="S10P16" localSheetId="4">#REF!</definedName>
    <definedName name="S10P16" localSheetId="9">#REF!</definedName>
    <definedName name="S10P16">#REF!</definedName>
    <definedName name="S10P17" localSheetId="5">#REF!</definedName>
    <definedName name="S10P17" localSheetId="10">#REF!</definedName>
    <definedName name="S10P17" localSheetId="4">#REF!</definedName>
    <definedName name="S10P17" localSheetId="9">#REF!</definedName>
    <definedName name="S10P17">#REF!</definedName>
    <definedName name="S10P18" localSheetId="5">#REF!</definedName>
    <definedName name="S10P18" localSheetId="10">#REF!</definedName>
    <definedName name="S10P18" localSheetId="4">#REF!</definedName>
    <definedName name="S10P18" localSheetId="9">#REF!</definedName>
    <definedName name="S10P18">#REF!</definedName>
    <definedName name="S10P19" localSheetId="5">#REF!</definedName>
    <definedName name="S10P19" localSheetId="10">#REF!</definedName>
    <definedName name="S10P19" localSheetId="4">#REF!</definedName>
    <definedName name="S10P19" localSheetId="9">#REF!</definedName>
    <definedName name="S10P19">#REF!</definedName>
    <definedName name="S10P2" localSheetId="5">#REF!</definedName>
    <definedName name="S10P2" localSheetId="10">#REF!</definedName>
    <definedName name="S10P2" localSheetId="4">#REF!</definedName>
    <definedName name="S10P2" localSheetId="9">#REF!</definedName>
    <definedName name="S10P2">#REF!</definedName>
    <definedName name="S10P20" localSheetId="5">#REF!</definedName>
    <definedName name="S10P20" localSheetId="10">#REF!</definedName>
    <definedName name="S10P20" localSheetId="4">#REF!</definedName>
    <definedName name="S10P20" localSheetId="9">#REF!</definedName>
    <definedName name="S10P20">#REF!</definedName>
    <definedName name="S10P21" localSheetId="5">#REF!</definedName>
    <definedName name="S10P21" localSheetId="10">#REF!</definedName>
    <definedName name="S10P21" localSheetId="4">#REF!</definedName>
    <definedName name="S10P21" localSheetId="9">#REF!</definedName>
    <definedName name="S10P21">#REF!</definedName>
    <definedName name="S10P22" localSheetId="5">#REF!</definedName>
    <definedName name="S10P22" localSheetId="10">#REF!</definedName>
    <definedName name="S10P22" localSheetId="4">#REF!</definedName>
    <definedName name="S10P22" localSheetId="9">#REF!</definedName>
    <definedName name="S10P22">#REF!</definedName>
    <definedName name="S10P23" localSheetId="5">#REF!</definedName>
    <definedName name="S10P23" localSheetId="10">#REF!</definedName>
    <definedName name="S10P23" localSheetId="4">#REF!</definedName>
    <definedName name="S10P23" localSheetId="9">#REF!</definedName>
    <definedName name="S10P23">#REF!</definedName>
    <definedName name="S10P24" localSheetId="5">#REF!</definedName>
    <definedName name="S10P24" localSheetId="10">#REF!</definedName>
    <definedName name="S10P24" localSheetId="4">#REF!</definedName>
    <definedName name="S10P24" localSheetId="9">#REF!</definedName>
    <definedName name="S10P24">#REF!</definedName>
    <definedName name="S10P3" localSheetId="5">#REF!</definedName>
    <definedName name="S10P3" localSheetId="10">#REF!</definedName>
    <definedName name="S10P3" localSheetId="4">#REF!</definedName>
    <definedName name="S10P3" localSheetId="9">#REF!</definedName>
    <definedName name="S10P3">#REF!</definedName>
    <definedName name="S10P4" localSheetId="5">#REF!</definedName>
    <definedName name="S10P4" localSheetId="10">#REF!</definedName>
    <definedName name="S10P4" localSheetId="4">#REF!</definedName>
    <definedName name="S10P4" localSheetId="9">#REF!</definedName>
    <definedName name="S10P4">#REF!</definedName>
    <definedName name="S10P5" localSheetId="5">#REF!</definedName>
    <definedName name="S10P5" localSheetId="10">#REF!</definedName>
    <definedName name="S10P5" localSheetId="4">#REF!</definedName>
    <definedName name="S10P5" localSheetId="9">#REF!</definedName>
    <definedName name="S10P5">#REF!</definedName>
    <definedName name="S10P6" localSheetId="5">#REF!</definedName>
    <definedName name="S10P6" localSheetId="10">#REF!</definedName>
    <definedName name="S10P6" localSheetId="4">#REF!</definedName>
    <definedName name="S10P6" localSheetId="9">#REF!</definedName>
    <definedName name="S10P6">#REF!</definedName>
    <definedName name="S10P7" localSheetId="5">#REF!</definedName>
    <definedName name="S10P7" localSheetId="10">#REF!</definedName>
    <definedName name="S10P7" localSheetId="4">#REF!</definedName>
    <definedName name="S10P7" localSheetId="9">#REF!</definedName>
    <definedName name="S10P7">#REF!</definedName>
    <definedName name="S10P8" localSheetId="5">#REF!</definedName>
    <definedName name="S10P8" localSheetId="10">#REF!</definedName>
    <definedName name="S10P8" localSheetId="4">#REF!</definedName>
    <definedName name="S10P8" localSheetId="9">#REF!</definedName>
    <definedName name="S10P8">#REF!</definedName>
    <definedName name="S10P9" localSheetId="5">#REF!</definedName>
    <definedName name="S10P9" localSheetId="10">#REF!</definedName>
    <definedName name="S10P9" localSheetId="4">#REF!</definedName>
    <definedName name="S10P9" localSheetId="9">#REF!</definedName>
    <definedName name="S10P9">#REF!</definedName>
    <definedName name="S10R1" localSheetId="5">#REF!</definedName>
    <definedName name="S10R1" localSheetId="10">#REF!</definedName>
    <definedName name="S10R1" localSheetId="4">#REF!</definedName>
    <definedName name="S10R1" localSheetId="9">#REF!</definedName>
    <definedName name="S10R1">#REF!</definedName>
    <definedName name="S10R10" localSheetId="5">#REF!</definedName>
    <definedName name="S10R10" localSheetId="10">#REF!</definedName>
    <definedName name="S10R10" localSheetId="4">#REF!</definedName>
    <definedName name="S10R10" localSheetId="9">#REF!</definedName>
    <definedName name="S10R10">#REF!</definedName>
    <definedName name="S10R11" localSheetId="5">#REF!</definedName>
    <definedName name="S10R11" localSheetId="10">#REF!</definedName>
    <definedName name="S10R11" localSheetId="4">#REF!</definedName>
    <definedName name="S10R11" localSheetId="9">#REF!</definedName>
    <definedName name="S10R11">#REF!</definedName>
    <definedName name="S10R12" localSheetId="5">#REF!</definedName>
    <definedName name="S10R12" localSheetId="10">#REF!</definedName>
    <definedName name="S10R12" localSheetId="4">#REF!</definedName>
    <definedName name="S10R12" localSheetId="9">#REF!</definedName>
    <definedName name="S10R12">#REF!</definedName>
    <definedName name="S10R13" localSheetId="5">#REF!</definedName>
    <definedName name="S10R13" localSheetId="10">#REF!</definedName>
    <definedName name="S10R13" localSheetId="4">#REF!</definedName>
    <definedName name="S10R13" localSheetId="9">#REF!</definedName>
    <definedName name="S10R13">#REF!</definedName>
    <definedName name="S10R14" localSheetId="5">#REF!</definedName>
    <definedName name="S10R14" localSheetId="10">#REF!</definedName>
    <definedName name="S10R14" localSheetId="4">#REF!</definedName>
    <definedName name="S10R14" localSheetId="9">#REF!</definedName>
    <definedName name="S10R14">#REF!</definedName>
    <definedName name="S10R15" localSheetId="5">#REF!</definedName>
    <definedName name="S10R15" localSheetId="10">#REF!</definedName>
    <definedName name="S10R15" localSheetId="4">#REF!</definedName>
    <definedName name="S10R15" localSheetId="9">#REF!</definedName>
    <definedName name="S10R15">#REF!</definedName>
    <definedName name="S10R16" localSheetId="5">#REF!</definedName>
    <definedName name="S10R16" localSheetId="10">#REF!</definedName>
    <definedName name="S10R16" localSheetId="4">#REF!</definedName>
    <definedName name="S10R16" localSheetId="9">#REF!</definedName>
    <definedName name="S10R16">#REF!</definedName>
    <definedName name="S10R17" localSheetId="5">#REF!</definedName>
    <definedName name="S10R17" localSheetId="10">#REF!</definedName>
    <definedName name="S10R17" localSheetId="4">#REF!</definedName>
    <definedName name="S10R17" localSheetId="9">#REF!</definedName>
    <definedName name="S10R17">#REF!</definedName>
    <definedName name="S10R18" localSheetId="5">#REF!</definedName>
    <definedName name="S10R18" localSheetId="10">#REF!</definedName>
    <definedName name="S10R18" localSheetId="4">#REF!</definedName>
    <definedName name="S10R18" localSheetId="9">#REF!</definedName>
    <definedName name="S10R18">#REF!</definedName>
    <definedName name="S10R19" localSheetId="5">#REF!</definedName>
    <definedName name="S10R19" localSheetId="10">#REF!</definedName>
    <definedName name="S10R19" localSheetId="4">#REF!</definedName>
    <definedName name="S10R19" localSheetId="9">#REF!</definedName>
    <definedName name="S10R19">#REF!</definedName>
    <definedName name="S10R2" localSheetId="5">#REF!</definedName>
    <definedName name="S10R2" localSheetId="10">#REF!</definedName>
    <definedName name="S10R2" localSheetId="4">#REF!</definedName>
    <definedName name="S10R2" localSheetId="9">#REF!</definedName>
    <definedName name="S10R2">#REF!</definedName>
    <definedName name="S10R20" localSheetId="5">#REF!</definedName>
    <definedName name="S10R20" localSheetId="10">#REF!</definedName>
    <definedName name="S10R20" localSheetId="4">#REF!</definedName>
    <definedName name="S10R20" localSheetId="9">#REF!</definedName>
    <definedName name="S10R20">#REF!</definedName>
    <definedName name="S10R21" localSheetId="5">#REF!</definedName>
    <definedName name="S10R21" localSheetId="10">#REF!</definedName>
    <definedName name="S10R21" localSheetId="4">#REF!</definedName>
    <definedName name="S10R21" localSheetId="9">#REF!</definedName>
    <definedName name="S10R21">#REF!</definedName>
    <definedName name="S10R22" localSheetId="5">#REF!</definedName>
    <definedName name="S10R22" localSheetId="10">#REF!</definedName>
    <definedName name="S10R22" localSheetId="4">#REF!</definedName>
    <definedName name="S10R22" localSheetId="9">#REF!</definedName>
    <definedName name="S10R22">#REF!</definedName>
    <definedName name="S10R23" localSheetId="5">#REF!</definedName>
    <definedName name="S10R23" localSheetId="10">#REF!</definedName>
    <definedName name="S10R23" localSheetId="4">#REF!</definedName>
    <definedName name="S10R23" localSheetId="9">#REF!</definedName>
    <definedName name="S10R23">#REF!</definedName>
    <definedName name="S10R24" localSheetId="5">#REF!</definedName>
    <definedName name="S10R24" localSheetId="10">#REF!</definedName>
    <definedName name="S10R24" localSheetId="4">#REF!</definedName>
    <definedName name="S10R24" localSheetId="9">#REF!</definedName>
    <definedName name="S10R24">#REF!</definedName>
    <definedName name="S10R3" localSheetId="5">#REF!</definedName>
    <definedName name="S10R3" localSheetId="10">#REF!</definedName>
    <definedName name="S10R3" localSheetId="4">#REF!</definedName>
    <definedName name="S10R3" localSheetId="9">#REF!</definedName>
    <definedName name="S10R3">#REF!</definedName>
    <definedName name="S10R4" localSheetId="5">#REF!</definedName>
    <definedName name="S10R4" localSheetId="10">#REF!</definedName>
    <definedName name="S10R4" localSheetId="4">#REF!</definedName>
    <definedName name="S10R4" localSheetId="9">#REF!</definedName>
    <definedName name="S10R4">#REF!</definedName>
    <definedName name="S10R5" localSheetId="5">#REF!</definedName>
    <definedName name="S10R5" localSheetId="10">#REF!</definedName>
    <definedName name="S10R5" localSheetId="4">#REF!</definedName>
    <definedName name="S10R5" localSheetId="9">#REF!</definedName>
    <definedName name="S10R5">#REF!</definedName>
    <definedName name="S10R6" localSheetId="5">#REF!</definedName>
    <definedName name="S10R6" localSheetId="10">#REF!</definedName>
    <definedName name="S10R6" localSheetId="4">#REF!</definedName>
    <definedName name="S10R6" localSheetId="9">#REF!</definedName>
    <definedName name="S10R6">#REF!</definedName>
    <definedName name="S10R7" localSheetId="5">#REF!</definedName>
    <definedName name="S10R7" localSheetId="10">#REF!</definedName>
    <definedName name="S10R7" localSheetId="4">#REF!</definedName>
    <definedName name="S10R7" localSheetId="9">#REF!</definedName>
    <definedName name="S10R7">#REF!</definedName>
    <definedName name="S10R8" localSheetId="5">#REF!</definedName>
    <definedName name="S10R8" localSheetId="10">#REF!</definedName>
    <definedName name="S10R8" localSheetId="4">#REF!</definedName>
    <definedName name="S10R8" localSheetId="9">#REF!</definedName>
    <definedName name="S10R8">#REF!</definedName>
    <definedName name="S10R9" localSheetId="5">#REF!</definedName>
    <definedName name="S10R9" localSheetId="10">#REF!</definedName>
    <definedName name="S10R9" localSheetId="4">#REF!</definedName>
    <definedName name="S10R9" localSheetId="9">#REF!</definedName>
    <definedName name="S10R9">#REF!</definedName>
    <definedName name="S11P1" localSheetId="5">#REF!</definedName>
    <definedName name="S11P1" localSheetId="10">#REF!</definedName>
    <definedName name="S11P1" localSheetId="4">#REF!</definedName>
    <definedName name="S11P1" localSheetId="9">#REF!</definedName>
    <definedName name="S11P1">#REF!</definedName>
    <definedName name="S11P10" localSheetId="5">#REF!</definedName>
    <definedName name="S11P10" localSheetId="10">#REF!</definedName>
    <definedName name="S11P10" localSheetId="4">#REF!</definedName>
    <definedName name="S11P10" localSheetId="9">#REF!</definedName>
    <definedName name="S11P10">#REF!</definedName>
    <definedName name="S11P11" localSheetId="5">#REF!</definedName>
    <definedName name="S11P11" localSheetId="10">#REF!</definedName>
    <definedName name="S11P11" localSheetId="4">#REF!</definedName>
    <definedName name="S11P11" localSheetId="9">#REF!</definedName>
    <definedName name="S11P11">#REF!</definedName>
    <definedName name="S11P12" localSheetId="5">#REF!</definedName>
    <definedName name="S11P12" localSheetId="10">#REF!</definedName>
    <definedName name="S11P12" localSheetId="4">#REF!</definedName>
    <definedName name="S11P12" localSheetId="9">#REF!</definedName>
    <definedName name="S11P12">#REF!</definedName>
    <definedName name="S11P13" localSheetId="5">#REF!</definedName>
    <definedName name="S11P13" localSheetId="10">#REF!</definedName>
    <definedName name="S11P13" localSheetId="4">#REF!</definedName>
    <definedName name="S11P13" localSheetId="9">#REF!</definedName>
    <definedName name="S11P13">#REF!</definedName>
    <definedName name="S11P14" localSheetId="5">#REF!</definedName>
    <definedName name="S11P14" localSheetId="10">#REF!</definedName>
    <definedName name="S11P14" localSheetId="4">#REF!</definedName>
    <definedName name="S11P14" localSheetId="9">#REF!</definedName>
    <definedName name="S11P14">#REF!</definedName>
    <definedName name="S11P15" localSheetId="5">#REF!</definedName>
    <definedName name="S11P15" localSheetId="10">#REF!</definedName>
    <definedName name="S11P15" localSheetId="4">#REF!</definedName>
    <definedName name="S11P15" localSheetId="9">#REF!</definedName>
    <definedName name="S11P15">#REF!</definedName>
    <definedName name="S11P16" localSheetId="5">#REF!</definedName>
    <definedName name="S11P16" localSheetId="10">#REF!</definedName>
    <definedName name="S11P16" localSheetId="4">#REF!</definedName>
    <definedName name="S11P16" localSheetId="9">#REF!</definedName>
    <definedName name="S11P16">#REF!</definedName>
    <definedName name="S11P17" localSheetId="5">#REF!</definedName>
    <definedName name="S11P17" localSheetId="10">#REF!</definedName>
    <definedName name="S11P17" localSheetId="4">#REF!</definedName>
    <definedName name="S11P17" localSheetId="9">#REF!</definedName>
    <definedName name="S11P17">#REF!</definedName>
    <definedName name="S11P18" localSheetId="5">#REF!</definedName>
    <definedName name="S11P18" localSheetId="10">#REF!</definedName>
    <definedName name="S11P18" localSheetId="4">#REF!</definedName>
    <definedName name="S11P18" localSheetId="9">#REF!</definedName>
    <definedName name="S11P18">#REF!</definedName>
    <definedName name="S11P19" localSheetId="5">#REF!</definedName>
    <definedName name="S11P19" localSheetId="10">#REF!</definedName>
    <definedName name="S11P19" localSheetId="4">#REF!</definedName>
    <definedName name="S11P19" localSheetId="9">#REF!</definedName>
    <definedName name="S11P19">#REF!</definedName>
    <definedName name="S11P2" localSheetId="5">#REF!</definedName>
    <definedName name="S11P2" localSheetId="10">#REF!</definedName>
    <definedName name="S11P2" localSheetId="4">#REF!</definedName>
    <definedName name="S11P2" localSheetId="9">#REF!</definedName>
    <definedName name="S11P2">#REF!</definedName>
    <definedName name="S11P20" localSheetId="5">#REF!</definedName>
    <definedName name="S11P20" localSheetId="10">#REF!</definedName>
    <definedName name="S11P20" localSheetId="4">#REF!</definedName>
    <definedName name="S11P20" localSheetId="9">#REF!</definedName>
    <definedName name="S11P20">#REF!</definedName>
    <definedName name="S11P21" localSheetId="5">#REF!</definedName>
    <definedName name="S11P21" localSheetId="10">#REF!</definedName>
    <definedName name="S11P21" localSheetId="4">#REF!</definedName>
    <definedName name="S11P21" localSheetId="9">#REF!</definedName>
    <definedName name="S11P21">#REF!</definedName>
    <definedName name="S11P22" localSheetId="5">#REF!</definedName>
    <definedName name="S11P22" localSheetId="10">#REF!</definedName>
    <definedName name="S11P22" localSheetId="4">#REF!</definedName>
    <definedName name="S11P22" localSheetId="9">#REF!</definedName>
    <definedName name="S11P22">#REF!</definedName>
    <definedName name="S11P23" localSheetId="5">#REF!</definedName>
    <definedName name="S11P23" localSheetId="10">#REF!</definedName>
    <definedName name="S11P23" localSheetId="4">#REF!</definedName>
    <definedName name="S11P23" localSheetId="9">#REF!</definedName>
    <definedName name="S11P23">#REF!</definedName>
    <definedName name="S11P24" localSheetId="5">#REF!</definedName>
    <definedName name="S11P24" localSheetId="10">#REF!</definedName>
    <definedName name="S11P24" localSheetId="4">#REF!</definedName>
    <definedName name="S11P24" localSheetId="9">#REF!</definedName>
    <definedName name="S11P24">#REF!</definedName>
    <definedName name="S11P3" localSheetId="5">#REF!</definedName>
    <definedName name="S11P3" localSheetId="10">#REF!</definedName>
    <definedName name="S11P3" localSheetId="4">#REF!</definedName>
    <definedName name="S11P3" localSheetId="9">#REF!</definedName>
    <definedName name="S11P3">#REF!</definedName>
    <definedName name="S11P4" localSheetId="5">#REF!</definedName>
    <definedName name="S11P4" localSheetId="10">#REF!</definedName>
    <definedName name="S11P4" localSheetId="4">#REF!</definedName>
    <definedName name="S11P4" localSheetId="9">#REF!</definedName>
    <definedName name="S11P4">#REF!</definedName>
    <definedName name="S11P5" localSheetId="5">#REF!</definedName>
    <definedName name="S11P5" localSheetId="10">#REF!</definedName>
    <definedName name="S11P5" localSheetId="4">#REF!</definedName>
    <definedName name="S11P5" localSheetId="9">#REF!</definedName>
    <definedName name="S11P5">#REF!</definedName>
    <definedName name="S11P6" localSheetId="5">#REF!</definedName>
    <definedName name="S11P6" localSheetId="10">#REF!</definedName>
    <definedName name="S11P6" localSheetId="4">#REF!</definedName>
    <definedName name="S11P6" localSheetId="9">#REF!</definedName>
    <definedName name="S11P6">#REF!</definedName>
    <definedName name="S11P7" localSheetId="5">#REF!</definedName>
    <definedName name="S11P7" localSheetId="10">#REF!</definedName>
    <definedName name="S11P7" localSheetId="4">#REF!</definedName>
    <definedName name="S11P7" localSheetId="9">#REF!</definedName>
    <definedName name="S11P7">#REF!</definedName>
    <definedName name="S11P8" localSheetId="5">#REF!</definedName>
    <definedName name="S11P8" localSheetId="10">#REF!</definedName>
    <definedName name="S11P8" localSheetId="4">#REF!</definedName>
    <definedName name="S11P8" localSheetId="9">#REF!</definedName>
    <definedName name="S11P8">#REF!</definedName>
    <definedName name="S11P9" localSheetId="5">#REF!</definedName>
    <definedName name="S11P9" localSheetId="10">#REF!</definedName>
    <definedName name="S11P9" localSheetId="4">#REF!</definedName>
    <definedName name="S11P9" localSheetId="9">#REF!</definedName>
    <definedName name="S11P9">#REF!</definedName>
    <definedName name="S11R1" localSheetId="5">#REF!</definedName>
    <definedName name="S11R1" localSheetId="10">#REF!</definedName>
    <definedName name="S11R1" localSheetId="4">#REF!</definedName>
    <definedName name="S11R1" localSheetId="9">#REF!</definedName>
    <definedName name="S11R1">#REF!</definedName>
    <definedName name="S11R10" localSheetId="5">#REF!</definedName>
    <definedName name="S11R10" localSheetId="10">#REF!</definedName>
    <definedName name="S11R10" localSheetId="4">#REF!</definedName>
    <definedName name="S11R10" localSheetId="9">#REF!</definedName>
    <definedName name="S11R10">#REF!</definedName>
    <definedName name="S11R11" localSheetId="5">#REF!</definedName>
    <definedName name="S11R11" localSheetId="10">#REF!</definedName>
    <definedName name="S11R11" localSheetId="4">#REF!</definedName>
    <definedName name="S11R11" localSheetId="9">#REF!</definedName>
    <definedName name="S11R11">#REF!</definedName>
    <definedName name="S11R12" localSheetId="5">#REF!</definedName>
    <definedName name="S11R12" localSheetId="10">#REF!</definedName>
    <definedName name="S11R12" localSheetId="4">#REF!</definedName>
    <definedName name="S11R12" localSheetId="9">#REF!</definedName>
    <definedName name="S11R12">#REF!</definedName>
    <definedName name="S11R13" localSheetId="5">#REF!</definedName>
    <definedName name="S11R13" localSheetId="10">#REF!</definedName>
    <definedName name="S11R13" localSheetId="4">#REF!</definedName>
    <definedName name="S11R13" localSheetId="9">#REF!</definedName>
    <definedName name="S11R13">#REF!</definedName>
    <definedName name="S11R14" localSheetId="5">#REF!</definedName>
    <definedName name="S11R14" localSheetId="10">#REF!</definedName>
    <definedName name="S11R14" localSheetId="4">#REF!</definedName>
    <definedName name="S11R14" localSheetId="9">#REF!</definedName>
    <definedName name="S11R14">#REF!</definedName>
    <definedName name="S11R15" localSheetId="5">#REF!</definedName>
    <definedName name="S11R15" localSheetId="10">#REF!</definedName>
    <definedName name="S11R15" localSheetId="4">#REF!</definedName>
    <definedName name="S11R15" localSheetId="9">#REF!</definedName>
    <definedName name="S11R15">#REF!</definedName>
    <definedName name="S11R16" localSheetId="5">#REF!</definedName>
    <definedName name="S11R16" localSheetId="10">#REF!</definedName>
    <definedName name="S11R16" localSheetId="4">#REF!</definedName>
    <definedName name="S11R16" localSheetId="9">#REF!</definedName>
    <definedName name="S11R16">#REF!</definedName>
    <definedName name="S11R17" localSheetId="5">#REF!</definedName>
    <definedName name="S11R17" localSheetId="10">#REF!</definedName>
    <definedName name="S11R17" localSheetId="4">#REF!</definedName>
    <definedName name="S11R17" localSheetId="9">#REF!</definedName>
    <definedName name="S11R17">#REF!</definedName>
    <definedName name="S11R18" localSheetId="5">#REF!</definedName>
    <definedName name="S11R18" localSheetId="10">#REF!</definedName>
    <definedName name="S11R18" localSheetId="4">#REF!</definedName>
    <definedName name="S11R18" localSheetId="9">#REF!</definedName>
    <definedName name="S11R18">#REF!</definedName>
    <definedName name="S11R19" localSheetId="5">#REF!</definedName>
    <definedName name="S11R19" localSheetId="10">#REF!</definedName>
    <definedName name="S11R19" localSheetId="4">#REF!</definedName>
    <definedName name="S11R19" localSheetId="9">#REF!</definedName>
    <definedName name="S11R19">#REF!</definedName>
    <definedName name="S11R2" localSheetId="5">#REF!</definedName>
    <definedName name="S11R2" localSheetId="10">#REF!</definedName>
    <definedName name="S11R2" localSheetId="4">#REF!</definedName>
    <definedName name="S11R2" localSheetId="9">#REF!</definedName>
    <definedName name="S11R2">#REF!</definedName>
    <definedName name="S11R20" localSheetId="5">#REF!</definedName>
    <definedName name="S11R20" localSheetId="10">#REF!</definedName>
    <definedName name="S11R20" localSheetId="4">#REF!</definedName>
    <definedName name="S11R20" localSheetId="9">#REF!</definedName>
    <definedName name="S11R20">#REF!</definedName>
    <definedName name="S11R21" localSheetId="5">#REF!</definedName>
    <definedName name="S11R21" localSheetId="10">#REF!</definedName>
    <definedName name="S11R21" localSheetId="4">#REF!</definedName>
    <definedName name="S11R21" localSheetId="9">#REF!</definedName>
    <definedName name="S11R21">#REF!</definedName>
    <definedName name="S11R22" localSheetId="5">#REF!</definedName>
    <definedName name="S11R22" localSheetId="10">#REF!</definedName>
    <definedName name="S11R22" localSheetId="4">#REF!</definedName>
    <definedName name="S11R22" localSheetId="9">#REF!</definedName>
    <definedName name="S11R22">#REF!</definedName>
    <definedName name="S11R23" localSheetId="5">#REF!</definedName>
    <definedName name="S11R23" localSheetId="10">#REF!</definedName>
    <definedName name="S11R23" localSheetId="4">#REF!</definedName>
    <definedName name="S11R23" localSheetId="9">#REF!</definedName>
    <definedName name="S11R23">#REF!</definedName>
    <definedName name="S11R24" localSheetId="5">#REF!</definedName>
    <definedName name="S11R24" localSheetId="10">#REF!</definedName>
    <definedName name="S11R24" localSheetId="4">#REF!</definedName>
    <definedName name="S11R24" localSheetId="9">#REF!</definedName>
    <definedName name="S11R24">#REF!</definedName>
    <definedName name="S11R3" localSheetId="5">#REF!</definedName>
    <definedName name="S11R3" localSheetId="10">#REF!</definedName>
    <definedName name="S11R3" localSheetId="4">#REF!</definedName>
    <definedName name="S11R3" localSheetId="9">#REF!</definedName>
    <definedName name="S11R3">#REF!</definedName>
    <definedName name="S11R4" localSheetId="5">#REF!</definedName>
    <definedName name="S11R4" localSheetId="10">#REF!</definedName>
    <definedName name="S11R4" localSheetId="4">#REF!</definedName>
    <definedName name="S11R4" localSheetId="9">#REF!</definedName>
    <definedName name="S11R4">#REF!</definedName>
    <definedName name="S11R5" localSheetId="5">#REF!</definedName>
    <definedName name="S11R5" localSheetId="10">#REF!</definedName>
    <definedName name="S11R5" localSheetId="4">#REF!</definedName>
    <definedName name="S11R5" localSheetId="9">#REF!</definedName>
    <definedName name="S11R5">#REF!</definedName>
    <definedName name="S11R6" localSheetId="5">#REF!</definedName>
    <definedName name="S11R6" localSheetId="10">#REF!</definedName>
    <definedName name="S11R6" localSheetId="4">#REF!</definedName>
    <definedName name="S11R6" localSheetId="9">#REF!</definedName>
    <definedName name="S11R6">#REF!</definedName>
    <definedName name="S11R7" localSheetId="5">#REF!</definedName>
    <definedName name="S11R7" localSheetId="10">#REF!</definedName>
    <definedName name="S11R7" localSheetId="4">#REF!</definedName>
    <definedName name="S11R7" localSheetId="9">#REF!</definedName>
    <definedName name="S11R7">#REF!</definedName>
    <definedName name="S11R8" localSheetId="5">#REF!</definedName>
    <definedName name="S11R8" localSheetId="10">#REF!</definedName>
    <definedName name="S11R8" localSheetId="4">#REF!</definedName>
    <definedName name="S11R8" localSheetId="9">#REF!</definedName>
    <definedName name="S11R8">#REF!</definedName>
    <definedName name="S11R9" localSheetId="5">#REF!</definedName>
    <definedName name="S11R9" localSheetId="10">#REF!</definedName>
    <definedName name="S11R9" localSheetId="4">#REF!</definedName>
    <definedName name="S11R9" localSheetId="9">#REF!</definedName>
    <definedName name="S11R9">#REF!</definedName>
    <definedName name="S12P1" localSheetId="5">#REF!</definedName>
    <definedName name="S12P1" localSheetId="10">#REF!</definedName>
    <definedName name="S12P1" localSheetId="4">#REF!</definedName>
    <definedName name="S12P1" localSheetId="9">#REF!</definedName>
    <definedName name="S12P1">#REF!</definedName>
    <definedName name="S12P10" localSheetId="5">#REF!</definedName>
    <definedName name="S12P10" localSheetId="10">#REF!</definedName>
    <definedName name="S12P10" localSheetId="4">#REF!</definedName>
    <definedName name="S12P10" localSheetId="9">#REF!</definedName>
    <definedName name="S12P10">#REF!</definedName>
    <definedName name="S12P11" localSheetId="5">#REF!</definedName>
    <definedName name="S12P11" localSheetId="10">#REF!</definedName>
    <definedName name="S12P11" localSheetId="4">#REF!</definedName>
    <definedName name="S12P11" localSheetId="9">#REF!</definedName>
    <definedName name="S12P11">#REF!</definedName>
    <definedName name="S12P12" localSheetId="5">#REF!</definedName>
    <definedName name="S12P12" localSheetId="10">#REF!</definedName>
    <definedName name="S12P12" localSheetId="4">#REF!</definedName>
    <definedName name="S12P12" localSheetId="9">#REF!</definedName>
    <definedName name="S12P12">#REF!</definedName>
    <definedName name="S12P13" localSheetId="5">#REF!</definedName>
    <definedName name="S12P13" localSheetId="10">#REF!</definedName>
    <definedName name="S12P13" localSheetId="4">#REF!</definedName>
    <definedName name="S12P13" localSheetId="9">#REF!</definedName>
    <definedName name="S12P13">#REF!</definedName>
    <definedName name="S12P14" localSheetId="5">#REF!</definedName>
    <definedName name="S12P14" localSheetId="10">#REF!</definedName>
    <definedName name="S12P14" localSheetId="4">#REF!</definedName>
    <definedName name="S12P14" localSheetId="9">#REF!</definedName>
    <definedName name="S12P14">#REF!</definedName>
    <definedName name="S12P15" localSheetId="5">#REF!</definedName>
    <definedName name="S12P15" localSheetId="10">#REF!</definedName>
    <definedName name="S12P15" localSheetId="4">#REF!</definedName>
    <definedName name="S12P15" localSheetId="9">#REF!</definedName>
    <definedName name="S12P15">#REF!</definedName>
    <definedName name="S12P16" localSheetId="5">#REF!</definedName>
    <definedName name="S12P16" localSheetId="10">#REF!</definedName>
    <definedName name="S12P16" localSheetId="4">#REF!</definedName>
    <definedName name="S12P16" localSheetId="9">#REF!</definedName>
    <definedName name="S12P16">#REF!</definedName>
    <definedName name="S12P17" localSheetId="5">#REF!</definedName>
    <definedName name="S12P17" localSheetId="10">#REF!</definedName>
    <definedName name="S12P17" localSheetId="4">#REF!</definedName>
    <definedName name="S12P17" localSheetId="9">#REF!</definedName>
    <definedName name="S12P17">#REF!</definedName>
    <definedName name="S12P18" localSheetId="5">#REF!</definedName>
    <definedName name="S12P18" localSheetId="10">#REF!</definedName>
    <definedName name="S12P18" localSheetId="4">#REF!</definedName>
    <definedName name="S12P18" localSheetId="9">#REF!</definedName>
    <definedName name="S12P18">#REF!</definedName>
    <definedName name="S12P19" localSheetId="5">#REF!</definedName>
    <definedName name="S12P19" localSheetId="10">#REF!</definedName>
    <definedName name="S12P19" localSheetId="4">#REF!</definedName>
    <definedName name="S12P19" localSheetId="9">#REF!</definedName>
    <definedName name="S12P19">#REF!</definedName>
    <definedName name="S12P2" localSheetId="5">#REF!</definedName>
    <definedName name="S12P2" localSheetId="10">#REF!</definedName>
    <definedName name="S12P2" localSheetId="4">#REF!</definedName>
    <definedName name="S12P2" localSheetId="9">#REF!</definedName>
    <definedName name="S12P2">#REF!</definedName>
    <definedName name="S12P20" localSheetId="5">#REF!</definedName>
    <definedName name="S12P20" localSheetId="10">#REF!</definedName>
    <definedName name="S12P20" localSheetId="4">#REF!</definedName>
    <definedName name="S12P20" localSheetId="9">#REF!</definedName>
    <definedName name="S12P20">#REF!</definedName>
    <definedName name="S12P21" localSheetId="5">#REF!</definedName>
    <definedName name="S12P21" localSheetId="10">#REF!</definedName>
    <definedName name="S12P21" localSheetId="4">#REF!</definedName>
    <definedName name="S12P21" localSheetId="9">#REF!</definedName>
    <definedName name="S12P21">#REF!</definedName>
    <definedName name="S12P22" localSheetId="5">#REF!</definedName>
    <definedName name="S12P22" localSheetId="10">#REF!</definedName>
    <definedName name="S12P22" localSheetId="4">#REF!</definedName>
    <definedName name="S12P22" localSheetId="9">#REF!</definedName>
    <definedName name="S12P22">#REF!</definedName>
    <definedName name="S12P23" localSheetId="5">#REF!</definedName>
    <definedName name="S12P23" localSheetId="10">#REF!</definedName>
    <definedName name="S12P23" localSheetId="4">#REF!</definedName>
    <definedName name="S12P23" localSheetId="9">#REF!</definedName>
    <definedName name="S12P23">#REF!</definedName>
    <definedName name="S12P24" localSheetId="5">#REF!</definedName>
    <definedName name="S12P24" localSheetId="10">#REF!</definedName>
    <definedName name="S12P24" localSheetId="4">#REF!</definedName>
    <definedName name="S12P24" localSheetId="9">#REF!</definedName>
    <definedName name="S12P24">#REF!</definedName>
    <definedName name="S12P3" localSheetId="5">#REF!</definedName>
    <definedName name="S12P3" localSheetId="10">#REF!</definedName>
    <definedName name="S12P3" localSheetId="4">#REF!</definedName>
    <definedName name="S12P3" localSheetId="9">#REF!</definedName>
    <definedName name="S12P3">#REF!</definedName>
    <definedName name="S12P4" localSheetId="5">#REF!</definedName>
    <definedName name="S12P4" localSheetId="10">#REF!</definedName>
    <definedName name="S12P4" localSheetId="4">#REF!</definedName>
    <definedName name="S12P4" localSheetId="9">#REF!</definedName>
    <definedName name="S12P4">#REF!</definedName>
    <definedName name="S12P5" localSheetId="5">#REF!</definedName>
    <definedName name="S12P5" localSheetId="10">#REF!</definedName>
    <definedName name="S12P5" localSheetId="4">#REF!</definedName>
    <definedName name="S12P5" localSheetId="9">#REF!</definedName>
    <definedName name="S12P5">#REF!</definedName>
    <definedName name="S12P6" localSheetId="5">#REF!</definedName>
    <definedName name="S12P6" localSheetId="10">#REF!</definedName>
    <definedName name="S12P6" localSheetId="4">#REF!</definedName>
    <definedName name="S12P6" localSheetId="9">#REF!</definedName>
    <definedName name="S12P6">#REF!</definedName>
    <definedName name="S12P7" localSheetId="5">#REF!</definedName>
    <definedName name="S12P7" localSheetId="10">#REF!</definedName>
    <definedName name="S12P7" localSheetId="4">#REF!</definedName>
    <definedName name="S12P7" localSheetId="9">#REF!</definedName>
    <definedName name="S12P7">#REF!</definedName>
    <definedName name="S12P8" localSheetId="5">#REF!</definedName>
    <definedName name="S12P8" localSheetId="10">#REF!</definedName>
    <definedName name="S12P8" localSheetId="4">#REF!</definedName>
    <definedName name="S12P8" localSheetId="9">#REF!</definedName>
    <definedName name="S12P8">#REF!</definedName>
    <definedName name="S12P9" localSheetId="5">#REF!</definedName>
    <definedName name="S12P9" localSheetId="10">#REF!</definedName>
    <definedName name="S12P9" localSheetId="4">#REF!</definedName>
    <definedName name="S12P9" localSheetId="9">#REF!</definedName>
    <definedName name="S12P9">#REF!</definedName>
    <definedName name="S12R1" localSheetId="5">#REF!</definedName>
    <definedName name="S12R1" localSheetId="10">#REF!</definedName>
    <definedName name="S12R1" localSheetId="4">#REF!</definedName>
    <definedName name="S12R1" localSheetId="9">#REF!</definedName>
    <definedName name="S12R1">#REF!</definedName>
    <definedName name="S12R10" localSheetId="5">#REF!</definedName>
    <definedName name="S12R10" localSheetId="10">#REF!</definedName>
    <definedName name="S12R10" localSheetId="4">#REF!</definedName>
    <definedName name="S12R10" localSheetId="9">#REF!</definedName>
    <definedName name="S12R10">#REF!</definedName>
    <definedName name="S12R11" localSheetId="5">#REF!</definedName>
    <definedName name="S12R11" localSheetId="10">#REF!</definedName>
    <definedName name="S12R11" localSheetId="4">#REF!</definedName>
    <definedName name="S12R11" localSheetId="9">#REF!</definedName>
    <definedName name="S12R11">#REF!</definedName>
    <definedName name="S12R12" localSheetId="5">#REF!</definedName>
    <definedName name="S12R12" localSheetId="10">#REF!</definedName>
    <definedName name="S12R12" localSheetId="4">#REF!</definedName>
    <definedName name="S12R12" localSheetId="9">#REF!</definedName>
    <definedName name="S12R12">#REF!</definedName>
    <definedName name="S12R13" localSheetId="5">#REF!</definedName>
    <definedName name="S12R13" localSheetId="10">#REF!</definedName>
    <definedName name="S12R13" localSheetId="4">#REF!</definedName>
    <definedName name="S12R13" localSheetId="9">#REF!</definedName>
    <definedName name="S12R13">#REF!</definedName>
    <definedName name="S12R14" localSheetId="5">#REF!</definedName>
    <definedName name="S12R14" localSheetId="10">#REF!</definedName>
    <definedName name="S12R14" localSheetId="4">#REF!</definedName>
    <definedName name="S12R14" localSheetId="9">#REF!</definedName>
    <definedName name="S12R14">#REF!</definedName>
    <definedName name="S12R15" localSheetId="5">#REF!</definedName>
    <definedName name="S12R15" localSheetId="10">#REF!</definedName>
    <definedName name="S12R15" localSheetId="4">#REF!</definedName>
    <definedName name="S12R15" localSheetId="9">#REF!</definedName>
    <definedName name="S12R15">#REF!</definedName>
    <definedName name="S12R16" localSheetId="5">#REF!</definedName>
    <definedName name="S12R16" localSheetId="10">#REF!</definedName>
    <definedName name="S12R16" localSheetId="4">#REF!</definedName>
    <definedName name="S12R16" localSheetId="9">#REF!</definedName>
    <definedName name="S12R16">#REF!</definedName>
    <definedName name="S12R17" localSheetId="5">#REF!</definedName>
    <definedName name="S12R17" localSheetId="10">#REF!</definedName>
    <definedName name="S12R17" localSheetId="4">#REF!</definedName>
    <definedName name="S12R17" localSheetId="9">#REF!</definedName>
    <definedName name="S12R17">#REF!</definedName>
    <definedName name="S12R18" localSheetId="5">#REF!</definedName>
    <definedName name="S12R18" localSheetId="10">#REF!</definedName>
    <definedName name="S12R18" localSheetId="4">#REF!</definedName>
    <definedName name="S12R18" localSheetId="9">#REF!</definedName>
    <definedName name="S12R18">#REF!</definedName>
    <definedName name="S12R19" localSheetId="5">#REF!</definedName>
    <definedName name="S12R19" localSheetId="10">#REF!</definedName>
    <definedName name="S12R19" localSheetId="4">#REF!</definedName>
    <definedName name="S12R19" localSheetId="9">#REF!</definedName>
    <definedName name="S12R19">#REF!</definedName>
    <definedName name="S12R2" localSheetId="5">#REF!</definedName>
    <definedName name="S12R2" localSheetId="10">#REF!</definedName>
    <definedName name="S12R2" localSheetId="4">#REF!</definedName>
    <definedName name="S12R2" localSheetId="9">#REF!</definedName>
    <definedName name="S12R2">#REF!</definedName>
    <definedName name="S12R20" localSheetId="5">#REF!</definedName>
    <definedName name="S12R20" localSheetId="10">#REF!</definedName>
    <definedName name="S12R20" localSheetId="4">#REF!</definedName>
    <definedName name="S12R20" localSheetId="9">#REF!</definedName>
    <definedName name="S12R20">#REF!</definedName>
    <definedName name="S12R21" localSheetId="5">#REF!</definedName>
    <definedName name="S12R21" localSheetId="10">#REF!</definedName>
    <definedName name="S12R21" localSheetId="4">#REF!</definedName>
    <definedName name="S12R21" localSheetId="9">#REF!</definedName>
    <definedName name="S12R21">#REF!</definedName>
    <definedName name="S12R22" localSheetId="5">#REF!</definedName>
    <definedName name="S12R22" localSheetId="10">#REF!</definedName>
    <definedName name="S12R22" localSheetId="4">#REF!</definedName>
    <definedName name="S12R22" localSheetId="9">#REF!</definedName>
    <definedName name="S12R22">#REF!</definedName>
    <definedName name="S12R23" localSheetId="5">#REF!</definedName>
    <definedName name="S12R23" localSheetId="10">#REF!</definedName>
    <definedName name="S12R23" localSheetId="4">#REF!</definedName>
    <definedName name="S12R23" localSheetId="9">#REF!</definedName>
    <definedName name="S12R23">#REF!</definedName>
    <definedName name="S12R24" localSheetId="5">#REF!</definedName>
    <definedName name="S12R24" localSheetId="10">#REF!</definedName>
    <definedName name="S12R24" localSheetId="4">#REF!</definedName>
    <definedName name="S12R24" localSheetId="9">#REF!</definedName>
    <definedName name="S12R24">#REF!</definedName>
    <definedName name="S12R3" localSheetId="5">#REF!</definedName>
    <definedName name="S12R3" localSheetId="10">#REF!</definedName>
    <definedName name="S12R3" localSheetId="4">#REF!</definedName>
    <definedName name="S12R3" localSheetId="9">#REF!</definedName>
    <definedName name="S12R3">#REF!</definedName>
    <definedName name="S12R4" localSheetId="5">#REF!</definedName>
    <definedName name="S12R4" localSheetId="10">#REF!</definedName>
    <definedName name="S12R4" localSheetId="4">#REF!</definedName>
    <definedName name="S12R4" localSheetId="9">#REF!</definedName>
    <definedName name="S12R4">#REF!</definedName>
    <definedName name="S12R5" localSheetId="5">#REF!</definedName>
    <definedName name="S12R5" localSheetId="10">#REF!</definedName>
    <definedName name="S12R5" localSheetId="4">#REF!</definedName>
    <definedName name="S12R5" localSheetId="9">#REF!</definedName>
    <definedName name="S12R5">#REF!</definedName>
    <definedName name="S12R6" localSheetId="5">#REF!</definedName>
    <definedName name="S12R6" localSheetId="10">#REF!</definedName>
    <definedName name="S12R6" localSheetId="4">#REF!</definedName>
    <definedName name="S12R6" localSheetId="9">#REF!</definedName>
    <definedName name="S12R6">#REF!</definedName>
    <definedName name="S12R7" localSheetId="5">#REF!</definedName>
    <definedName name="S12R7" localSheetId="10">#REF!</definedName>
    <definedName name="S12R7" localSheetId="4">#REF!</definedName>
    <definedName name="S12R7" localSheetId="9">#REF!</definedName>
    <definedName name="S12R7">#REF!</definedName>
    <definedName name="S12R8" localSheetId="5">#REF!</definedName>
    <definedName name="S12R8" localSheetId="10">#REF!</definedName>
    <definedName name="S12R8" localSheetId="4">#REF!</definedName>
    <definedName name="S12R8" localSheetId="9">#REF!</definedName>
    <definedName name="S12R8">#REF!</definedName>
    <definedName name="S12R9" localSheetId="5">#REF!</definedName>
    <definedName name="S12R9" localSheetId="10">#REF!</definedName>
    <definedName name="S12R9" localSheetId="4">#REF!</definedName>
    <definedName name="S12R9" localSheetId="9">#REF!</definedName>
    <definedName name="S12R9">#REF!</definedName>
    <definedName name="S13P1" localSheetId="5">#REF!</definedName>
    <definedName name="S13P1" localSheetId="10">#REF!</definedName>
    <definedName name="S13P1" localSheetId="4">#REF!</definedName>
    <definedName name="S13P1" localSheetId="9">#REF!</definedName>
    <definedName name="S13P1">#REF!</definedName>
    <definedName name="S13P10" localSheetId="5">#REF!</definedName>
    <definedName name="S13P10" localSheetId="10">#REF!</definedName>
    <definedName name="S13P10" localSheetId="4">#REF!</definedName>
    <definedName name="S13P10" localSheetId="9">#REF!</definedName>
    <definedName name="S13P10">#REF!</definedName>
    <definedName name="S13P11" localSheetId="5">#REF!</definedName>
    <definedName name="S13P11" localSheetId="10">#REF!</definedName>
    <definedName name="S13P11" localSheetId="4">#REF!</definedName>
    <definedName name="S13P11" localSheetId="9">#REF!</definedName>
    <definedName name="S13P11">#REF!</definedName>
    <definedName name="S13P12" localSheetId="5">#REF!</definedName>
    <definedName name="S13P12" localSheetId="10">#REF!</definedName>
    <definedName name="S13P12" localSheetId="4">#REF!</definedName>
    <definedName name="S13P12" localSheetId="9">#REF!</definedName>
    <definedName name="S13P12">#REF!</definedName>
    <definedName name="S13P13" localSheetId="5">#REF!</definedName>
    <definedName name="S13P13" localSheetId="10">#REF!</definedName>
    <definedName name="S13P13" localSheetId="4">#REF!</definedName>
    <definedName name="S13P13" localSheetId="9">#REF!</definedName>
    <definedName name="S13P13">#REF!</definedName>
    <definedName name="S13P14" localSheetId="5">#REF!</definedName>
    <definedName name="S13P14" localSheetId="10">#REF!</definedName>
    <definedName name="S13P14" localSheetId="4">#REF!</definedName>
    <definedName name="S13P14" localSheetId="9">#REF!</definedName>
    <definedName name="S13P14">#REF!</definedName>
    <definedName name="S13P15" localSheetId="5">#REF!</definedName>
    <definedName name="S13P15" localSheetId="10">#REF!</definedName>
    <definedName name="S13P15" localSheetId="4">#REF!</definedName>
    <definedName name="S13P15" localSheetId="9">#REF!</definedName>
    <definedName name="S13P15">#REF!</definedName>
    <definedName name="S13P16" localSheetId="5">#REF!</definedName>
    <definedName name="S13P16" localSheetId="10">#REF!</definedName>
    <definedName name="S13P16" localSheetId="4">#REF!</definedName>
    <definedName name="S13P16" localSheetId="9">#REF!</definedName>
    <definedName name="S13P16">#REF!</definedName>
    <definedName name="S13P17" localSheetId="5">#REF!</definedName>
    <definedName name="S13P17" localSheetId="10">#REF!</definedName>
    <definedName name="S13P17" localSheetId="4">#REF!</definedName>
    <definedName name="S13P17" localSheetId="9">#REF!</definedName>
    <definedName name="S13P17">#REF!</definedName>
    <definedName name="S13P18" localSheetId="5">#REF!</definedName>
    <definedName name="S13P18" localSheetId="10">#REF!</definedName>
    <definedName name="S13P18" localSheetId="4">#REF!</definedName>
    <definedName name="S13P18" localSheetId="9">#REF!</definedName>
    <definedName name="S13P18">#REF!</definedName>
    <definedName name="S13P19" localSheetId="5">#REF!</definedName>
    <definedName name="S13P19" localSheetId="10">#REF!</definedName>
    <definedName name="S13P19" localSheetId="4">#REF!</definedName>
    <definedName name="S13P19" localSheetId="9">#REF!</definedName>
    <definedName name="S13P19">#REF!</definedName>
    <definedName name="S13P2" localSheetId="5">#REF!</definedName>
    <definedName name="S13P2" localSheetId="10">#REF!</definedName>
    <definedName name="S13P2" localSheetId="4">#REF!</definedName>
    <definedName name="S13P2" localSheetId="9">#REF!</definedName>
    <definedName name="S13P2">#REF!</definedName>
    <definedName name="S13P20" localSheetId="5">#REF!</definedName>
    <definedName name="S13P20" localSheetId="10">#REF!</definedName>
    <definedName name="S13P20" localSheetId="4">#REF!</definedName>
    <definedName name="S13P20" localSheetId="9">#REF!</definedName>
    <definedName name="S13P20">#REF!</definedName>
    <definedName name="S13P21" localSheetId="5">#REF!</definedName>
    <definedName name="S13P21" localSheetId="10">#REF!</definedName>
    <definedName name="S13P21" localSheetId="4">#REF!</definedName>
    <definedName name="S13P21" localSheetId="9">#REF!</definedName>
    <definedName name="S13P21">#REF!</definedName>
    <definedName name="S13P22" localSheetId="5">#REF!</definedName>
    <definedName name="S13P22" localSheetId="10">#REF!</definedName>
    <definedName name="S13P22" localSheetId="4">#REF!</definedName>
    <definedName name="S13P22" localSheetId="9">#REF!</definedName>
    <definedName name="S13P22">#REF!</definedName>
    <definedName name="S13P23" localSheetId="5">#REF!</definedName>
    <definedName name="S13P23" localSheetId="10">#REF!</definedName>
    <definedName name="S13P23" localSheetId="4">#REF!</definedName>
    <definedName name="S13P23" localSheetId="9">#REF!</definedName>
    <definedName name="S13P23">#REF!</definedName>
    <definedName name="S13P24" localSheetId="5">#REF!</definedName>
    <definedName name="S13P24" localSheetId="10">#REF!</definedName>
    <definedName name="S13P24" localSheetId="4">#REF!</definedName>
    <definedName name="S13P24" localSheetId="9">#REF!</definedName>
    <definedName name="S13P24">#REF!</definedName>
    <definedName name="S13P3" localSheetId="5">#REF!</definedName>
    <definedName name="S13P3" localSheetId="10">#REF!</definedName>
    <definedName name="S13P3" localSheetId="4">#REF!</definedName>
    <definedName name="S13P3" localSheetId="9">#REF!</definedName>
    <definedName name="S13P3">#REF!</definedName>
    <definedName name="S13P4" localSheetId="5">#REF!</definedName>
    <definedName name="S13P4" localSheetId="10">#REF!</definedName>
    <definedName name="S13P4" localSheetId="4">#REF!</definedName>
    <definedName name="S13P4" localSheetId="9">#REF!</definedName>
    <definedName name="S13P4">#REF!</definedName>
    <definedName name="S13P5" localSheetId="5">#REF!</definedName>
    <definedName name="S13P5" localSheetId="10">#REF!</definedName>
    <definedName name="S13P5" localSheetId="4">#REF!</definedName>
    <definedName name="S13P5" localSheetId="9">#REF!</definedName>
    <definedName name="S13P5">#REF!</definedName>
    <definedName name="S13P6" localSheetId="5">#REF!</definedName>
    <definedName name="S13P6" localSheetId="10">#REF!</definedName>
    <definedName name="S13P6" localSheetId="4">#REF!</definedName>
    <definedName name="S13P6" localSheetId="9">#REF!</definedName>
    <definedName name="S13P6">#REF!</definedName>
    <definedName name="S13P7" localSheetId="5">#REF!</definedName>
    <definedName name="S13P7" localSheetId="10">#REF!</definedName>
    <definedName name="S13P7" localSheetId="4">#REF!</definedName>
    <definedName name="S13P7" localSheetId="9">#REF!</definedName>
    <definedName name="S13P7">#REF!</definedName>
    <definedName name="S13P8" localSheetId="5">#REF!</definedName>
    <definedName name="S13P8" localSheetId="10">#REF!</definedName>
    <definedName name="S13P8" localSheetId="4">#REF!</definedName>
    <definedName name="S13P8" localSheetId="9">#REF!</definedName>
    <definedName name="S13P8">#REF!</definedName>
    <definedName name="S13P9" localSheetId="5">#REF!</definedName>
    <definedName name="S13P9" localSheetId="10">#REF!</definedName>
    <definedName name="S13P9" localSheetId="4">#REF!</definedName>
    <definedName name="S13P9" localSheetId="9">#REF!</definedName>
    <definedName name="S13P9">#REF!</definedName>
    <definedName name="S13R1" localSheetId="5">#REF!</definedName>
    <definedName name="S13R1" localSheetId="10">#REF!</definedName>
    <definedName name="S13R1" localSheetId="4">#REF!</definedName>
    <definedName name="S13R1" localSheetId="9">#REF!</definedName>
    <definedName name="S13R1">#REF!</definedName>
    <definedName name="S13R10" localSheetId="5">#REF!</definedName>
    <definedName name="S13R10" localSheetId="10">#REF!</definedName>
    <definedName name="S13R10" localSheetId="4">#REF!</definedName>
    <definedName name="S13R10" localSheetId="9">#REF!</definedName>
    <definedName name="S13R10">#REF!</definedName>
    <definedName name="S13R11" localSheetId="5">#REF!</definedName>
    <definedName name="S13R11" localSheetId="10">#REF!</definedName>
    <definedName name="S13R11" localSheetId="4">#REF!</definedName>
    <definedName name="S13R11" localSheetId="9">#REF!</definedName>
    <definedName name="S13R11">#REF!</definedName>
    <definedName name="S13R12" localSheetId="5">#REF!</definedName>
    <definedName name="S13R12" localSheetId="10">#REF!</definedName>
    <definedName name="S13R12" localSheetId="4">#REF!</definedName>
    <definedName name="S13R12" localSheetId="9">#REF!</definedName>
    <definedName name="S13R12">#REF!</definedName>
    <definedName name="S13R13" localSheetId="5">#REF!</definedName>
    <definedName name="S13R13" localSheetId="10">#REF!</definedName>
    <definedName name="S13R13" localSheetId="4">#REF!</definedName>
    <definedName name="S13R13" localSheetId="9">#REF!</definedName>
    <definedName name="S13R13">#REF!</definedName>
    <definedName name="S13R14" localSheetId="5">#REF!</definedName>
    <definedName name="S13R14" localSheetId="10">#REF!</definedName>
    <definedName name="S13R14" localSheetId="4">#REF!</definedName>
    <definedName name="S13R14" localSheetId="9">#REF!</definedName>
    <definedName name="S13R14">#REF!</definedName>
    <definedName name="S13R15" localSheetId="5">#REF!</definedName>
    <definedName name="S13R15" localSheetId="10">#REF!</definedName>
    <definedName name="S13R15" localSheetId="4">#REF!</definedName>
    <definedName name="S13R15" localSheetId="9">#REF!</definedName>
    <definedName name="S13R15">#REF!</definedName>
    <definedName name="S13R16" localSheetId="5">#REF!</definedName>
    <definedName name="S13R16" localSheetId="10">#REF!</definedName>
    <definedName name="S13R16" localSheetId="4">#REF!</definedName>
    <definedName name="S13R16" localSheetId="9">#REF!</definedName>
    <definedName name="S13R16">#REF!</definedName>
    <definedName name="S13R17" localSheetId="5">#REF!</definedName>
    <definedName name="S13R17" localSheetId="10">#REF!</definedName>
    <definedName name="S13R17" localSheetId="4">#REF!</definedName>
    <definedName name="S13R17" localSheetId="9">#REF!</definedName>
    <definedName name="S13R17">#REF!</definedName>
    <definedName name="S13R18" localSheetId="5">#REF!</definedName>
    <definedName name="S13R18" localSheetId="10">#REF!</definedName>
    <definedName name="S13R18" localSheetId="4">#REF!</definedName>
    <definedName name="S13R18" localSheetId="9">#REF!</definedName>
    <definedName name="S13R18">#REF!</definedName>
    <definedName name="S13R19" localSheetId="5">#REF!</definedName>
    <definedName name="S13R19" localSheetId="10">#REF!</definedName>
    <definedName name="S13R19" localSheetId="4">#REF!</definedName>
    <definedName name="S13R19" localSheetId="9">#REF!</definedName>
    <definedName name="S13R19">#REF!</definedName>
    <definedName name="S13R2" localSheetId="5">#REF!</definedName>
    <definedName name="S13R2" localSheetId="10">#REF!</definedName>
    <definedName name="S13R2" localSheetId="4">#REF!</definedName>
    <definedName name="S13R2" localSheetId="9">#REF!</definedName>
    <definedName name="S13R2">#REF!</definedName>
    <definedName name="S13R20" localSheetId="5">#REF!</definedName>
    <definedName name="S13R20" localSheetId="10">#REF!</definedName>
    <definedName name="S13R20" localSheetId="4">#REF!</definedName>
    <definedName name="S13R20" localSheetId="9">#REF!</definedName>
    <definedName name="S13R20">#REF!</definedName>
    <definedName name="S13R21" localSheetId="5">#REF!</definedName>
    <definedName name="S13R21" localSheetId="10">#REF!</definedName>
    <definedName name="S13R21" localSheetId="4">#REF!</definedName>
    <definedName name="S13R21" localSheetId="9">#REF!</definedName>
    <definedName name="S13R21">#REF!</definedName>
    <definedName name="S13R22" localSheetId="5">#REF!</definedName>
    <definedName name="S13R22" localSheetId="10">#REF!</definedName>
    <definedName name="S13R22" localSheetId="4">#REF!</definedName>
    <definedName name="S13R22" localSheetId="9">#REF!</definedName>
    <definedName name="S13R22">#REF!</definedName>
    <definedName name="S13R23" localSheetId="5">#REF!</definedName>
    <definedName name="S13R23" localSheetId="10">#REF!</definedName>
    <definedName name="S13R23" localSheetId="4">#REF!</definedName>
    <definedName name="S13R23" localSheetId="9">#REF!</definedName>
    <definedName name="S13R23">#REF!</definedName>
    <definedName name="S13R24" localSheetId="5">#REF!</definedName>
    <definedName name="S13R24" localSheetId="10">#REF!</definedName>
    <definedName name="S13R24" localSheetId="4">#REF!</definedName>
    <definedName name="S13R24" localSheetId="9">#REF!</definedName>
    <definedName name="S13R24">#REF!</definedName>
    <definedName name="S13R3" localSheetId="5">#REF!</definedName>
    <definedName name="S13R3" localSheetId="10">#REF!</definedName>
    <definedName name="S13R3" localSheetId="4">#REF!</definedName>
    <definedName name="S13R3" localSheetId="9">#REF!</definedName>
    <definedName name="S13R3">#REF!</definedName>
    <definedName name="S13R4" localSheetId="5">#REF!</definedName>
    <definedName name="S13R4" localSheetId="10">#REF!</definedName>
    <definedName name="S13R4" localSheetId="4">#REF!</definedName>
    <definedName name="S13R4" localSheetId="9">#REF!</definedName>
    <definedName name="S13R4">#REF!</definedName>
    <definedName name="S13R5" localSheetId="5">#REF!</definedName>
    <definedName name="S13R5" localSheetId="10">#REF!</definedName>
    <definedName name="S13R5" localSheetId="4">#REF!</definedName>
    <definedName name="S13R5" localSheetId="9">#REF!</definedName>
    <definedName name="S13R5">#REF!</definedName>
    <definedName name="S13R6" localSheetId="5">#REF!</definedName>
    <definedName name="S13R6" localSheetId="10">#REF!</definedName>
    <definedName name="S13R6" localSheetId="4">#REF!</definedName>
    <definedName name="S13R6" localSheetId="9">#REF!</definedName>
    <definedName name="S13R6">#REF!</definedName>
    <definedName name="S13R7" localSheetId="5">#REF!</definedName>
    <definedName name="S13R7" localSheetId="10">#REF!</definedName>
    <definedName name="S13R7" localSheetId="4">#REF!</definedName>
    <definedName name="S13R7" localSheetId="9">#REF!</definedName>
    <definedName name="S13R7">#REF!</definedName>
    <definedName name="S13R8" localSheetId="5">#REF!</definedName>
    <definedName name="S13R8" localSheetId="10">#REF!</definedName>
    <definedName name="S13R8" localSheetId="4">#REF!</definedName>
    <definedName name="S13R8" localSheetId="9">#REF!</definedName>
    <definedName name="S13R8">#REF!</definedName>
    <definedName name="S13R9" localSheetId="5">#REF!</definedName>
    <definedName name="S13R9" localSheetId="10">#REF!</definedName>
    <definedName name="S13R9" localSheetId="4">#REF!</definedName>
    <definedName name="S13R9" localSheetId="9">#REF!</definedName>
    <definedName name="S13R9">#REF!</definedName>
    <definedName name="S14P1" localSheetId="5">#REF!</definedName>
    <definedName name="S14P1" localSheetId="10">#REF!</definedName>
    <definedName name="S14P1" localSheetId="4">#REF!</definedName>
    <definedName name="S14P1" localSheetId="9">#REF!</definedName>
    <definedName name="S14P1">#REF!</definedName>
    <definedName name="S14P10" localSheetId="5">#REF!</definedName>
    <definedName name="S14P10" localSheetId="10">#REF!</definedName>
    <definedName name="S14P10" localSheetId="4">#REF!</definedName>
    <definedName name="S14P10" localSheetId="9">#REF!</definedName>
    <definedName name="S14P10">#REF!</definedName>
    <definedName name="S14P11" localSheetId="5">#REF!</definedName>
    <definedName name="S14P11" localSheetId="10">#REF!</definedName>
    <definedName name="S14P11" localSheetId="4">#REF!</definedName>
    <definedName name="S14P11" localSheetId="9">#REF!</definedName>
    <definedName name="S14P11">#REF!</definedName>
    <definedName name="S14P12" localSheetId="5">#REF!</definedName>
    <definedName name="S14P12" localSheetId="10">#REF!</definedName>
    <definedName name="S14P12" localSheetId="4">#REF!</definedName>
    <definedName name="S14P12" localSheetId="9">#REF!</definedName>
    <definedName name="S14P12">#REF!</definedName>
    <definedName name="S14P13" localSheetId="5">#REF!</definedName>
    <definedName name="S14P13" localSheetId="10">#REF!</definedName>
    <definedName name="S14P13" localSheetId="4">#REF!</definedName>
    <definedName name="S14P13" localSheetId="9">#REF!</definedName>
    <definedName name="S14P13">#REF!</definedName>
    <definedName name="S14P14" localSheetId="5">#REF!</definedName>
    <definedName name="S14P14" localSheetId="10">#REF!</definedName>
    <definedName name="S14P14" localSheetId="4">#REF!</definedName>
    <definedName name="S14P14" localSheetId="9">#REF!</definedName>
    <definedName name="S14P14">#REF!</definedName>
    <definedName name="S14P15" localSheetId="5">#REF!</definedName>
    <definedName name="S14P15" localSheetId="10">#REF!</definedName>
    <definedName name="S14P15" localSheetId="4">#REF!</definedName>
    <definedName name="S14P15" localSheetId="9">#REF!</definedName>
    <definedName name="S14P15">#REF!</definedName>
    <definedName name="S14P16" localSheetId="5">#REF!</definedName>
    <definedName name="S14P16" localSheetId="10">#REF!</definedName>
    <definedName name="S14P16" localSheetId="4">#REF!</definedName>
    <definedName name="S14P16" localSheetId="9">#REF!</definedName>
    <definedName name="S14P16">#REF!</definedName>
    <definedName name="S14P17" localSheetId="5">#REF!</definedName>
    <definedName name="S14P17" localSheetId="10">#REF!</definedName>
    <definedName name="S14P17" localSheetId="4">#REF!</definedName>
    <definedName name="S14P17" localSheetId="9">#REF!</definedName>
    <definedName name="S14P17">#REF!</definedName>
    <definedName name="S14P18" localSheetId="5">#REF!</definedName>
    <definedName name="S14P18" localSheetId="10">#REF!</definedName>
    <definedName name="S14P18" localSheetId="4">#REF!</definedName>
    <definedName name="S14P18" localSheetId="9">#REF!</definedName>
    <definedName name="S14P18">#REF!</definedName>
    <definedName name="S14P19" localSheetId="5">#REF!</definedName>
    <definedName name="S14P19" localSheetId="10">#REF!</definedName>
    <definedName name="S14P19" localSheetId="4">#REF!</definedName>
    <definedName name="S14P19" localSheetId="9">#REF!</definedName>
    <definedName name="S14P19">#REF!</definedName>
    <definedName name="S14P2" localSheetId="5">#REF!</definedName>
    <definedName name="S14P2" localSheetId="10">#REF!</definedName>
    <definedName name="S14P2" localSheetId="4">#REF!</definedName>
    <definedName name="S14P2" localSheetId="9">#REF!</definedName>
    <definedName name="S14P2">#REF!</definedName>
    <definedName name="S14P20" localSheetId="5">#REF!</definedName>
    <definedName name="S14P20" localSheetId="10">#REF!</definedName>
    <definedName name="S14P20" localSheetId="4">#REF!</definedName>
    <definedName name="S14P20" localSheetId="9">#REF!</definedName>
    <definedName name="S14P20">#REF!</definedName>
    <definedName name="S14P21" localSheetId="5">#REF!</definedName>
    <definedName name="S14P21" localSheetId="10">#REF!</definedName>
    <definedName name="S14P21" localSheetId="4">#REF!</definedName>
    <definedName name="S14P21" localSheetId="9">#REF!</definedName>
    <definedName name="S14P21">#REF!</definedName>
    <definedName name="S14P22" localSheetId="5">#REF!</definedName>
    <definedName name="S14P22" localSheetId="10">#REF!</definedName>
    <definedName name="S14P22" localSheetId="4">#REF!</definedName>
    <definedName name="S14P22" localSheetId="9">#REF!</definedName>
    <definedName name="S14P22">#REF!</definedName>
    <definedName name="S14P23" localSheetId="5">#REF!</definedName>
    <definedName name="S14P23" localSheetId="10">#REF!</definedName>
    <definedName name="S14P23" localSheetId="4">#REF!</definedName>
    <definedName name="S14P23" localSheetId="9">#REF!</definedName>
    <definedName name="S14P23">#REF!</definedName>
    <definedName name="S14P24" localSheetId="5">#REF!</definedName>
    <definedName name="S14P24" localSheetId="10">#REF!</definedName>
    <definedName name="S14P24" localSheetId="4">#REF!</definedName>
    <definedName name="S14P24" localSheetId="9">#REF!</definedName>
    <definedName name="S14P24">#REF!</definedName>
    <definedName name="S14P3" localSheetId="5">#REF!</definedName>
    <definedName name="S14P3" localSheetId="10">#REF!</definedName>
    <definedName name="S14P3" localSheetId="4">#REF!</definedName>
    <definedName name="S14P3" localSheetId="9">#REF!</definedName>
    <definedName name="S14P3">#REF!</definedName>
    <definedName name="S14P4" localSheetId="5">#REF!</definedName>
    <definedName name="S14P4" localSheetId="10">#REF!</definedName>
    <definedName name="S14P4" localSheetId="4">#REF!</definedName>
    <definedName name="S14P4" localSheetId="9">#REF!</definedName>
    <definedName name="S14P4">#REF!</definedName>
    <definedName name="S14P5" localSheetId="5">#REF!</definedName>
    <definedName name="S14P5" localSheetId="10">#REF!</definedName>
    <definedName name="S14P5" localSheetId="4">#REF!</definedName>
    <definedName name="S14P5" localSheetId="9">#REF!</definedName>
    <definedName name="S14P5">#REF!</definedName>
    <definedName name="S14P6" localSheetId="5">#REF!</definedName>
    <definedName name="S14P6" localSheetId="10">#REF!</definedName>
    <definedName name="S14P6" localSheetId="4">#REF!</definedName>
    <definedName name="S14P6" localSheetId="9">#REF!</definedName>
    <definedName name="S14P6">#REF!</definedName>
    <definedName name="S14P7" localSheetId="5">#REF!</definedName>
    <definedName name="S14P7" localSheetId="10">#REF!</definedName>
    <definedName name="S14P7" localSheetId="4">#REF!</definedName>
    <definedName name="S14P7" localSheetId="9">#REF!</definedName>
    <definedName name="S14P7">#REF!</definedName>
    <definedName name="S14P8" localSheetId="5">#REF!</definedName>
    <definedName name="S14P8" localSheetId="10">#REF!</definedName>
    <definedName name="S14P8" localSheetId="4">#REF!</definedName>
    <definedName name="S14P8" localSheetId="9">#REF!</definedName>
    <definedName name="S14P8">#REF!</definedName>
    <definedName name="S14P9" localSheetId="5">#REF!</definedName>
    <definedName name="S14P9" localSheetId="10">#REF!</definedName>
    <definedName name="S14P9" localSheetId="4">#REF!</definedName>
    <definedName name="S14P9" localSheetId="9">#REF!</definedName>
    <definedName name="S14P9">#REF!</definedName>
    <definedName name="S14R1" localSheetId="5">#REF!</definedName>
    <definedName name="S14R1" localSheetId="10">#REF!</definedName>
    <definedName name="S14R1" localSheetId="4">#REF!</definedName>
    <definedName name="S14R1" localSheetId="9">#REF!</definedName>
    <definedName name="S14R1">#REF!</definedName>
    <definedName name="S14R10" localSheetId="5">#REF!</definedName>
    <definedName name="S14R10" localSheetId="10">#REF!</definedName>
    <definedName name="S14R10" localSheetId="4">#REF!</definedName>
    <definedName name="S14R10" localSheetId="9">#REF!</definedName>
    <definedName name="S14R10">#REF!</definedName>
    <definedName name="S14R11" localSheetId="5">#REF!</definedName>
    <definedName name="S14R11" localSheetId="10">#REF!</definedName>
    <definedName name="S14R11" localSheetId="4">#REF!</definedName>
    <definedName name="S14R11" localSheetId="9">#REF!</definedName>
    <definedName name="S14R11">#REF!</definedName>
    <definedName name="S14R12" localSheetId="5">#REF!</definedName>
    <definedName name="S14R12" localSheetId="10">#REF!</definedName>
    <definedName name="S14R12" localSheetId="4">#REF!</definedName>
    <definedName name="S14R12" localSheetId="9">#REF!</definedName>
    <definedName name="S14R12">#REF!</definedName>
    <definedName name="S14R13" localSheetId="5">#REF!</definedName>
    <definedName name="S14R13" localSheetId="10">#REF!</definedName>
    <definedName name="S14R13" localSheetId="4">#REF!</definedName>
    <definedName name="S14R13" localSheetId="9">#REF!</definedName>
    <definedName name="S14R13">#REF!</definedName>
    <definedName name="S14R14" localSheetId="5">#REF!</definedName>
    <definedName name="S14R14" localSheetId="10">#REF!</definedName>
    <definedName name="S14R14" localSheetId="4">#REF!</definedName>
    <definedName name="S14R14" localSheetId="9">#REF!</definedName>
    <definedName name="S14R14">#REF!</definedName>
    <definedName name="S14R15" localSheetId="5">#REF!</definedName>
    <definedName name="S14R15" localSheetId="10">#REF!</definedName>
    <definedName name="S14R15" localSheetId="4">#REF!</definedName>
    <definedName name="S14R15" localSheetId="9">#REF!</definedName>
    <definedName name="S14R15">#REF!</definedName>
    <definedName name="S14R16" localSheetId="5">#REF!</definedName>
    <definedName name="S14R16" localSheetId="10">#REF!</definedName>
    <definedName name="S14R16" localSheetId="4">#REF!</definedName>
    <definedName name="S14R16" localSheetId="9">#REF!</definedName>
    <definedName name="S14R16">#REF!</definedName>
    <definedName name="S14R17" localSheetId="5">#REF!</definedName>
    <definedName name="S14R17" localSheetId="10">#REF!</definedName>
    <definedName name="S14R17" localSheetId="4">#REF!</definedName>
    <definedName name="S14R17" localSheetId="9">#REF!</definedName>
    <definedName name="S14R17">#REF!</definedName>
    <definedName name="S14R18" localSheetId="5">#REF!</definedName>
    <definedName name="S14R18" localSheetId="10">#REF!</definedName>
    <definedName name="S14R18" localSheetId="4">#REF!</definedName>
    <definedName name="S14R18" localSheetId="9">#REF!</definedName>
    <definedName name="S14R18">#REF!</definedName>
    <definedName name="S14R19" localSheetId="5">#REF!</definedName>
    <definedName name="S14R19" localSheetId="10">#REF!</definedName>
    <definedName name="S14R19" localSheetId="4">#REF!</definedName>
    <definedName name="S14R19" localSheetId="9">#REF!</definedName>
    <definedName name="S14R19">#REF!</definedName>
    <definedName name="S14R2" localSheetId="5">#REF!</definedName>
    <definedName name="S14R2" localSheetId="10">#REF!</definedName>
    <definedName name="S14R2" localSheetId="4">#REF!</definedName>
    <definedName name="S14R2" localSheetId="9">#REF!</definedName>
    <definedName name="S14R2">#REF!</definedName>
    <definedName name="S14R20" localSheetId="5">#REF!</definedName>
    <definedName name="S14R20" localSheetId="10">#REF!</definedName>
    <definedName name="S14R20" localSheetId="4">#REF!</definedName>
    <definedName name="S14R20" localSheetId="9">#REF!</definedName>
    <definedName name="S14R20">#REF!</definedName>
    <definedName name="S14R21" localSheetId="5">#REF!</definedName>
    <definedName name="S14R21" localSheetId="10">#REF!</definedName>
    <definedName name="S14R21" localSheetId="4">#REF!</definedName>
    <definedName name="S14R21" localSheetId="9">#REF!</definedName>
    <definedName name="S14R21">#REF!</definedName>
    <definedName name="S14R22" localSheetId="5">#REF!</definedName>
    <definedName name="S14R22" localSheetId="10">#REF!</definedName>
    <definedName name="S14R22" localSheetId="4">#REF!</definedName>
    <definedName name="S14R22" localSheetId="9">#REF!</definedName>
    <definedName name="S14R22">#REF!</definedName>
    <definedName name="S14R23" localSheetId="5">#REF!</definedName>
    <definedName name="S14R23" localSheetId="10">#REF!</definedName>
    <definedName name="S14R23" localSheetId="4">#REF!</definedName>
    <definedName name="S14R23" localSheetId="9">#REF!</definedName>
    <definedName name="S14R23">#REF!</definedName>
    <definedName name="S14R24" localSheetId="5">#REF!</definedName>
    <definedName name="S14R24" localSheetId="10">#REF!</definedName>
    <definedName name="S14R24" localSheetId="4">#REF!</definedName>
    <definedName name="S14R24" localSheetId="9">#REF!</definedName>
    <definedName name="S14R24">#REF!</definedName>
    <definedName name="S14R3" localSheetId="5">#REF!</definedName>
    <definedName name="S14R3" localSheetId="10">#REF!</definedName>
    <definedName name="S14R3" localSheetId="4">#REF!</definedName>
    <definedName name="S14R3" localSheetId="9">#REF!</definedName>
    <definedName name="S14R3">#REF!</definedName>
    <definedName name="S14R4" localSheetId="5">#REF!</definedName>
    <definedName name="S14R4" localSheetId="10">#REF!</definedName>
    <definedName name="S14R4" localSheetId="4">#REF!</definedName>
    <definedName name="S14R4" localSheetId="9">#REF!</definedName>
    <definedName name="S14R4">#REF!</definedName>
    <definedName name="S14R5" localSheetId="5">#REF!</definedName>
    <definedName name="S14R5" localSheetId="10">#REF!</definedName>
    <definedName name="S14R5" localSheetId="4">#REF!</definedName>
    <definedName name="S14R5" localSheetId="9">#REF!</definedName>
    <definedName name="S14R5">#REF!</definedName>
    <definedName name="S14R6" localSheetId="5">#REF!</definedName>
    <definedName name="S14R6" localSheetId="10">#REF!</definedName>
    <definedName name="S14R6" localSheetId="4">#REF!</definedName>
    <definedName name="S14R6" localSheetId="9">#REF!</definedName>
    <definedName name="S14R6">#REF!</definedName>
    <definedName name="S14R7" localSheetId="5">#REF!</definedName>
    <definedName name="S14R7" localSheetId="10">#REF!</definedName>
    <definedName name="S14R7" localSheetId="4">#REF!</definedName>
    <definedName name="S14R7" localSheetId="9">#REF!</definedName>
    <definedName name="S14R7">#REF!</definedName>
    <definedName name="S14R8" localSheetId="5">#REF!</definedName>
    <definedName name="S14R8" localSheetId="10">#REF!</definedName>
    <definedName name="S14R8" localSheetId="4">#REF!</definedName>
    <definedName name="S14R8" localSheetId="9">#REF!</definedName>
    <definedName name="S14R8">#REF!</definedName>
    <definedName name="S14R9" localSheetId="5">#REF!</definedName>
    <definedName name="S14R9" localSheetId="10">#REF!</definedName>
    <definedName name="S14R9" localSheetId="4">#REF!</definedName>
    <definedName name="S14R9" localSheetId="9">#REF!</definedName>
    <definedName name="S14R9">#REF!</definedName>
    <definedName name="S15P1" localSheetId="5">#REF!</definedName>
    <definedName name="S15P1" localSheetId="10">#REF!</definedName>
    <definedName name="S15P1" localSheetId="4">#REF!</definedName>
    <definedName name="S15P1" localSheetId="9">#REF!</definedName>
    <definedName name="S15P1">#REF!</definedName>
    <definedName name="S15P10" localSheetId="5">#REF!</definedName>
    <definedName name="S15P10" localSheetId="10">#REF!</definedName>
    <definedName name="S15P10" localSheetId="4">#REF!</definedName>
    <definedName name="S15P10" localSheetId="9">#REF!</definedName>
    <definedName name="S15P10">#REF!</definedName>
    <definedName name="S15P11" localSheetId="5">#REF!</definedName>
    <definedName name="S15P11" localSheetId="10">#REF!</definedName>
    <definedName name="S15P11" localSheetId="4">#REF!</definedName>
    <definedName name="S15P11" localSheetId="9">#REF!</definedName>
    <definedName name="S15P11">#REF!</definedName>
    <definedName name="S15P12" localSheetId="5">#REF!</definedName>
    <definedName name="S15P12" localSheetId="10">#REF!</definedName>
    <definedName name="S15P12" localSheetId="4">#REF!</definedName>
    <definedName name="S15P12" localSheetId="9">#REF!</definedName>
    <definedName name="S15P12">#REF!</definedName>
    <definedName name="S15P13" localSheetId="5">#REF!</definedName>
    <definedName name="S15P13" localSheetId="10">#REF!</definedName>
    <definedName name="S15P13" localSheetId="4">#REF!</definedName>
    <definedName name="S15P13" localSheetId="9">#REF!</definedName>
    <definedName name="S15P13">#REF!</definedName>
    <definedName name="S15P14" localSheetId="5">#REF!</definedName>
    <definedName name="S15P14" localSheetId="10">#REF!</definedName>
    <definedName name="S15P14" localSheetId="4">#REF!</definedName>
    <definedName name="S15P14" localSheetId="9">#REF!</definedName>
    <definedName name="S15P14">#REF!</definedName>
    <definedName name="S15P15" localSheetId="5">#REF!</definedName>
    <definedName name="S15P15" localSheetId="10">#REF!</definedName>
    <definedName name="S15P15" localSheetId="4">#REF!</definedName>
    <definedName name="S15P15" localSheetId="9">#REF!</definedName>
    <definedName name="S15P15">#REF!</definedName>
    <definedName name="S15P16" localSheetId="5">#REF!</definedName>
    <definedName name="S15P16" localSheetId="10">#REF!</definedName>
    <definedName name="S15P16" localSheetId="4">#REF!</definedName>
    <definedName name="S15P16" localSheetId="9">#REF!</definedName>
    <definedName name="S15P16">#REF!</definedName>
    <definedName name="S15P17" localSheetId="5">#REF!</definedName>
    <definedName name="S15P17" localSheetId="10">#REF!</definedName>
    <definedName name="S15P17" localSheetId="4">#REF!</definedName>
    <definedName name="S15P17" localSheetId="9">#REF!</definedName>
    <definedName name="S15P17">#REF!</definedName>
    <definedName name="S15P18" localSheetId="5">#REF!</definedName>
    <definedName name="S15P18" localSheetId="10">#REF!</definedName>
    <definedName name="S15P18" localSheetId="4">#REF!</definedName>
    <definedName name="S15P18" localSheetId="9">#REF!</definedName>
    <definedName name="S15P18">#REF!</definedName>
    <definedName name="S15P19" localSheetId="5">#REF!</definedName>
    <definedName name="S15P19" localSheetId="10">#REF!</definedName>
    <definedName name="S15P19" localSheetId="4">#REF!</definedName>
    <definedName name="S15P19" localSheetId="9">#REF!</definedName>
    <definedName name="S15P19">#REF!</definedName>
    <definedName name="S15P2" localSheetId="5">#REF!</definedName>
    <definedName name="S15P2" localSheetId="10">#REF!</definedName>
    <definedName name="S15P2" localSheetId="4">#REF!</definedName>
    <definedName name="S15P2" localSheetId="9">#REF!</definedName>
    <definedName name="S15P2">#REF!</definedName>
    <definedName name="S15P20" localSheetId="5">#REF!</definedName>
    <definedName name="S15P20" localSheetId="10">#REF!</definedName>
    <definedName name="S15P20" localSheetId="4">#REF!</definedName>
    <definedName name="S15P20" localSheetId="9">#REF!</definedName>
    <definedName name="S15P20">#REF!</definedName>
    <definedName name="S15P21" localSheetId="5">#REF!</definedName>
    <definedName name="S15P21" localSheetId="10">#REF!</definedName>
    <definedName name="S15P21" localSheetId="4">#REF!</definedName>
    <definedName name="S15P21" localSheetId="9">#REF!</definedName>
    <definedName name="S15P21">#REF!</definedName>
    <definedName name="S15P22" localSheetId="5">#REF!</definedName>
    <definedName name="S15P22" localSheetId="10">#REF!</definedName>
    <definedName name="S15P22" localSheetId="4">#REF!</definedName>
    <definedName name="S15P22" localSheetId="9">#REF!</definedName>
    <definedName name="S15P22">#REF!</definedName>
    <definedName name="S15P23" localSheetId="5">#REF!</definedName>
    <definedName name="S15P23" localSheetId="10">#REF!</definedName>
    <definedName name="S15P23" localSheetId="4">#REF!</definedName>
    <definedName name="S15P23" localSheetId="9">#REF!</definedName>
    <definedName name="S15P23">#REF!</definedName>
    <definedName name="S15P24" localSheetId="5">#REF!</definedName>
    <definedName name="S15P24" localSheetId="10">#REF!</definedName>
    <definedName name="S15P24" localSheetId="4">#REF!</definedName>
    <definedName name="S15P24" localSheetId="9">#REF!</definedName>
    <definedName name="S15P24">#REF!</definedName>
    <definedName name="S15P3" localSheetId="5">#REF!</definedName>
    <definedName name="S15P3" localSheetId="10">#REF!</definedName>
    <definedName name="S15P3" localSheetId="4">#REF!</definedName>
    <definedName name="S15P3" localSheetId="9">#REF!</definedName>
    <definedName name="S15P3">#REF!</definedName>
    <definedName name="S15P4" localSheetId="5">#REF!</definedName>
    <definedName name="S15P4" localSheetId="10">#REF!</definedName>
    <definedName name="S15P4" localSheetId="4">#REF!</definedName>
    <definedName name="S15P4" localSheetId="9">#REF!</definedName>
    <definedName name="S15P4">#REF!</definedName>
    <definedName name="S15P5" localSheetId="5">#REF!</definedName>
    <definedName name="S15P5" localSheetId="10">#REF!</definedName>
    <definedName name="S15P5" localSheetId="4">#REF!</definedName>
    <definedName name="S15P5" localSheetId="9">#REF!</definedName>
    <definedName name="S15P5">#REF!</definedName>
    <definedName name="S15P6" localSheetId="5">#REF!</definedName>
    <definedName name="S15P6" localSheetId="10">#REF!</definedName>
    <definedName name="S15P6" localSheetId="4">#REF!</definedName>
    <definedName name="S15P6" localSheetId="9">#REF!</definedName>
    <definedName name="S15P6">#REF!</definedName>
    <definedName name="S15P7" localSheetId="5">#REF!</definedName>
    <definedName name="S15P7" localSheetId="10">#REF!</definedName>
    <definedName name="S15P7" localSheetId="4">#REF!</definedName>
    <definedName name="S15P7" localSheetId="9">#REF!</definedName>
    <definedName name="S15P7">#REF!</definedName>
    <definedName name="S15P8" localSheetId="5">#REF!</definedName>
    <definedName name="S15P8" localSheetId="10">#REF!</definedName>
    <definedName name="S15P8" localSheetId="4">#REF!</definedName>
    <definedName name="S15P8" localSheetId="9">#REF!</definedName>
    <definedName name="S15P8">#REF!</definedName>
    <definedName name="S15P9" localSheetId="5">#REF!</definedName>
    <definedName name="S15P9" localSheetId="10">#REF!</definedName>
    <definedName name="S15P9" localSheetId="4">#REF!</definedName>
    <definedName name="S15P9" localSheetId="9">#REF!</definedName>
    <definedName name="S15P9">#REF!</definedName>
    <definedName name="S15R1" localSheetId="5">#REF!</definedName>
    <definedName name="S15R1" localSheetId="10">#REF!</definedName>
    <definedName name="S15R1" localSheetId="4">#REF!</definedName>
    <definedName name="S15R1" localSheetId="9">#REF!</definedName>
    <definedName name="S15R1">#REF!</definedName>
    <definedName name="S15R10" localSheetId="5">#REF!</definedName>
    <definedName name="S15R10" localSheetId="10">#REF!</definedName>
    <definedName name="S15R10" localSheetId="4">#REF!</definedName>
    <definedName name="S15R10" localSheetId="9">#REF!</definedName>
    <definedName name="S15R10">#REF!</definedName>
    <definedName name="S15R11" localSheetId="5">#REF!</definedName>
    <definedName name="S15R11" localSheetId="10">#REF!</definedName>
    <definedName name="S15R11" localSheetId="4">#REF!</definedName>
    <definedName name="S15R11" localSheetId="9">#REF!</definedName>
    <definedName name="S15R11">#REF!</definedName>
    <definedName name="S15R12" localSheetId="5">#REF!</definedName>
    <definedName name="S15R12" localSheetId="10">#REF!</definedName>
    <definedName name="S15R12" localSheetId="4">#REF!</definedName>
    <definedName name="S15R12" localSheetId="9">#REF!</definedName>
    <definedName name="S15R12">#REF!</definedName>
    <definedName name="S15R13" localSheetId="5">#REF!</definedName>
    <definedName name="S15R13" localSheetId="10">#REF!</definedName>
    <definedName name="S15R13" localSheetId="4">#REF!</definedName>
    <definedName name="S15R13" localSheetId="9">#REF!</definedName>
    <definedName name="S15R13">#REF!</definedName>
    <definedName name="S15R14" localSheetId="5">#REF!</definedName>
    <definedName name="S15R14" localSheetId="10">#REF!</definedName>
    <definedName name="S15R14" localSheetId="4">#REF!</definedName>
    <definedName name="S15R14" localSheetId="9">#REF!</definedName>
    <definedName name="S15R14">#REF!</definedName>
    <definedName name="S15R15" localSheetId="5">#REF!</definedName>
    <definedName name="S15R15" localSheetId="10">#REF!</definedName>
    <definedName name="S15R15" localSheetId="4">#REF!</definedName>
    <definedName name="S15R15" localSheetId="9">#REF!</definedName>
    <definedName name="S15R15">#REF!</definedName>
    <definedName name="S15R16" localSheetId="5">#REF!</definedName>
    <definedName name="S15R16" localSheetId="10">#REF!</definedName>
    <definedName name="S15R16" localSheetId="4">#REF!</definedName>
    <definedName name="S15R16" localSheetId="9">#REF!</definedName>
    <definedName name="S15R16">#REF!</definedName>
    <definedName name="S15R17" localSheetId="5">#REF!</definedName>
    <definedName name="S15R17" localSheetId="10">#REF!</definedName>
    <definedName name="S15R17" localSheetId="4">#REF!</definedName>
    <definedName name="S15R17" localSheetId="9">#REF!</definedName>
    <definedName name="S15R17">#REF!</definedName>
    <definedName name="S15R18" localSheetId="5">#REF!</definedName>
    <definedName name="S15R18" localSheetId="10">#REF!</definedName>
    <definedName name="S15R18" localSheetId="4">#REF!</definedName>
    <definedName name="S15R18" localSheetId="9">#REF!</definedName>
    <definedName name="S15R18">#REF!</definedName>
    <definedName name="S15R19" localSheetId="5">#REF!</definedName>
    <definedName name="S15R19" localSheetId="10">#REF!</definedName>
    <definedName name="S15R19" localSheetId="4">#REF!</definedName>
    <definedName name="S15R19" localSheetId="9">#REF!</definedName>
    <definedName name="S15R19">#REF!</definedName>
    <definedName name="S15R2" localSheetId="5">#REF!</definedName>
    <definedName name="S15R2" localSheetId="10">#REF!</definedName>
    <definedName name="S15R2" localSheetId="4">#REF!</definedName>
    <definedName name="S15R2" localSheetId="9">#REF!</definedName>
    <definedName name="S15R2">#REF!</definedName>
    <definedName name="S15R20" localSheetId="5">#REF!</definedName>
    <definedName name="S15R20" localSheetId="10">#REF!</definedName>
    <definedName name="S15R20" localSheetId="4">#REF!</definedName>
    <definedName name="S15R20" localSheetId="9">#REF!</definedName>
    <definedName name="S15R20">#REF!</definedName>
    <definedName name="S15R21" localSheetId="5">#REF!</definedName>
    <definedName name="S15R21" localSheetId="10">#REF!</definedName>
    <definedName name="S15R21" localSheetId="4">#REF!</definedName>
    <definedName name="S15R21" localSheetId="9">#REF!</definedName>
    <definedName name="S15R21">#REF!</definedName>
    <definedName name="S15R22" localSheetId="5">#REF!</definedName>
    <definedName name="S15R22" localSheetId="10">#REF!</definedName>
    <definedName name="S15R22" localSheetId="4">#REF!</definedName>
    <definedName name="S15R22" localSheetId="9">#REF!</definedName>
    <definedName name="S15R22">#REF!</definedName>
    <definedName name="S15R23" localSheetId="5">#REF!</definedName>
    <definedName name="S15R23" localSheetId="10">#REF!</definedName>
    <definedName name="S15R23" localSheetId="4">#REF!</definedName>
    <definedName name="S15R23" localSheetId="9">#REF!</definedName>
    <definedName name="S15R23">#REF!</definedName>
    <definedName name="S15R24" localSheetId="5">#REF!</definedName>
    <definedName name="S15R24" localSheetId="10">#REF!</definedName>
    <definedName name="S15R24" localSheetId="4">#REF!</definedName>
    <definedName name="S15R24" localSheetId="9">#REF!</definedName>
    <definedName name="S15R24">#REF!</definedName>
    <definedName name="S15R3" localSheetId="5">#REF!</definedName>
    <definedName name="S15R3" localSheetId="10">#REF!</definedName>
    <definedName name="S15R3" localSheetId="4">#REF!</definedName>
    <definedName name="S15R3" localSheetId="9">#REF!</definedName>
    <definedName name="S15R3">#REF!</definedName>
    <definedName name="S15R4" localSheetId="5">#REF!</definedName>
    <definedName name="S15R4" localSheetId="10">#REF!</definedName>
    <definedName name="S15R4" localSheetId="4">#REF!</definedName>
    <definedName name="S15R4" localSheetId="9">#REF!</definedName>
    <definedName name="S15R4">#REF!</definedName>
    <definedName name="S15R5" localSheetId="5">#REF!</definedName>
    <definedName name="S15R5" localSheetId="10">#REF!</definedName>
    <definedName name="S15R5" localSheetId="4">#REF!</definedName>
    <definedName name="S15R5" localSheetId="9">#REF!</definedName>
    <definedName name="S15R5">#REF!</definedName>
    <definedName name="S15R6" localSheetId="5">#REF!</definedName>
    <definedName name="S15R6" localSheetId="10">#REF!</definedName>
    <definedName name="S15R6" localSheetId="4">#REF!</definedName>
    <definedName name="S15R6" localSheetId="9">#REF!</definedName>
    <definedName name="S15R6">#REF!</definedName>
    <definedName name="S15R7" localSheetId="5">#REF!</definedName>
    <definedName name="S15R7" localSheetId="10">#REF!</definedName>
    <definedName name="S15R7" localSheetId="4">#REF!</definedName>
    <definedName name="S15R7" localSheetId="9">#REF!</definedName>
    <definedName name="S15R7">#REF!</definedName>
    <definedName name="S15R8" localSheetId="5">#REF!</definedName>
    <definedName name="S15R8" localSheetId="10">#REF!</definedName>
    <definedName name="S15R8" localSheetId="4">#REF!</definedName>
    <definedName name="S15R8" localSheetId="9">#REF!</definedName>
    <definedName name="S15R8">#REF!</definedName>
    <definedName name="S15R9" localSheetId="5">#REF!</definedName>
    <definedName name="S15R9" localSheetId="10">#REF!</definedName>
    <definedName name="S15R9" localSheetId="4">#REF!</definedName>
    <definedName name="S15R9" localSheetId="9">#REF!</definedName>
    <definedName name="S15R9">#REF!</definedName>
    <definedName name="S16P1" localSheetId="5">#REF!</definedName>
    <definedName name="S16P1" localSheetId="10">#REF!</definedName>
    <definedName name="S16P1" localSheetId="4">#REF!</definedName>
    <definedName name="S16P1" localSheetId="9">#REF!</definedName>
    <definedName name="S16P1">#REF!</definedName>
    <definedName name="S16P10" localSheetId="5">#REF!</definedName>
    <definedName name="S16P10" localSheetId="10">#REF!</definedName>
    <definedName name="S16P10" localSheetId="4">#REF!</definedName>
    <definedName name="S16P10" localSheetId="9">#REF!</definedName>
    <definedName name="S16P10">#REF!</definedName>
    <definedName name="S16P11" localSheetId="5">#REF!</definedName>
    <definedName name="S16P11" localSheetId="10">#REF!</definedName>
    <definedName name="S16P11" localSheetId="4">#REF!</definedName>
    <definedName name="S16P11" localSheetId="9">#REF!</definedName>
    <definedName name="S16P11">#REF!</definedName>
    <definedName name="S16P12" localSheetId="5">#REF!</definedName>
    <definedName name="S16P12" localSheetId="10">#REF!</definedName>
    <definedName name="S16P12" localSheetId="4">#REF!</definedName>
    <definedName name="S16P12" localSheetId="9">#REF!</definedName>
    <definedName name="S16P12">#REF!</definedName>
    <definedName name="S16P13" localSheetId="5">#REF!</definedName>
    <definedName name="S16P13" localSheetId="10">#REF!</definedName>
    <definedName name="S16P13" localSheetId="4">#REF!</definedName>
    <definedName name="S16P13" localSheetId="9">#REF!</definedName>
    <definedName name="S16P13">#REF!</definedName>
    <definedName name="S16P14" localSheetId="5">#REF!</definedName>
    <definedName name="S16P14" localSheetId="10">#REF!</definedName>
    <definedName name="S16P14" localSheetId="4">#REF!</definedName>
    <definedName name="S16P14" localSheetId="9">#REF!</definedName>
    <definedName name="S16P14">#REF!</definedName>
    <definedName name="S16P15" localSheetId="5">#REF!</definedName>
    <definedName name="S16P15" localSheetId="10">#REF!</definedName>
    <definedName name="S16P15" localSheetId="4">#REF!</definedName>
    <definedName name="S16P15" localSheetId="9">#REF!</definedName>
    <definedName name="S16P15">#REF!</definedName>
    <definedName name="S16P16" localSheetId="5">#REF!</definedName>
    <definedName name="S16P16" localSheetId="10">#REF!</definedName>
    <definedName name="S16P16" localSheetId="4">#REF!</definedName>
    <definedName name="S16P16" localSheetId="9">#REF!</definedName>
    <definedName name="S16P16">#REF!</definedName>
    <definedName name="S16P17" localSheetId="5">#REF!</definedName>
    <definedName name="S16P17" localSheetId="10">#REF!</definedName>
    <definedName name="S16P17" localSheetId="4">#REF!</definedName>
    <definedName name="S16P17" localSheetId="9">#REF!</definedName>
    <definedName name="S16P17">#REF!</definedName>
    <definedName name="S16P18" localSheetId="5">#REF!</definedName>
    <definedName name="S16P18" localSheetId="10">#REF!</definedName>
    <definedName name="S16P18" localSheetId="4">#REF!</definedName>
    <definedName name="S16P18" localSheetId="9">#REF!</definedName>
    <definedName name="S16P18">#REF!</definedName>
    <definedName name="S16P19" localSheetId="5">#REF!</definedName>
    <definedName name="S16P19" localSheetId="10">#REF!</definedName>
    <definedName name="S16P19" localSheetId="4">#REF!</definedName>
    <definedName name="S16P19" localSheetId="9">#REF!</definedName>
    <definedName name="S16P19">#REF!</definedName>
    <definedName name="S16P2" localSheetId="5">#REF!</definedName>
    <definedName name="S16P2" localSheetId="10">#REF!</definedName>
    <definedName name="S16P2" localSheetId="4">#REF!</definedName>
    <definedName name="S16P2" localSheetId="9">#REF!</definedName>
    <definedName name="S16P2">#REF!</definedName>
    <definedName name="S16P20" localSheetId="5">#REF!</definedName>
    <definedName name="S16P20" localSheetId="10">#REF!</definedName>
    <definedName name="S16P20" localSheetId="4">#REF!</definedName>
    <definedName name="S16P20" localSheetId="9">#REF!</definedName>
    <definedName name="S16P20">#REF!</definedName>
    <definedName name="S16P21" localSheetId="5">#REF!</definedName>
    <definedName name="S16P21" localSheetId="10">#REF!</definedName>
    <definedName name="S16P21" localSheetId="4">#REF!</definedName>
    <definedName name="S16P21" localSheetId="9">#REF!</definedName>
    <definedName name="S16P21">#REF!</definedName>
    <definedName name="S16P22" localSheetId="5">#REF!</definedName>
    <definedName name="S16P22" localSheetId="10">#REF!</definedName>
    <definedName name="S16P22" localSheetId="4">#REF!</definedName>
    <definedName name="S16P22" localSheetId="9">#REF!</definedName>
    <definedName name="S16P22">#REF!</definedName>
    <definedName name="S16P23" localSheetId="5">#REF!</definedName>
    <definedName name="S16P23" localSheetId="10">#REF!</definedName>
    <definedName name="S16P23" localSheetId="4">#REF!</definedName>
    <definedName name="S16P23" localSheetId="9">#REF!</definedName>
    <definedName name="S16P23">#REF!</definedName>
    <definedName name="S16P24" localSheetId="5">#REF!</definedName>
    <definedName name="S16P24" localSheetId="10">#REF!</definedName>
    <definedName name="S16P24" localSheetId="4">#REF!</definedName>
    <definedName name="S16P24" localSheetId="9">#REF!</definedName>
    <definedName name="S16P24">#REF!</definedName>
    <definedName name="S16P3" localSheetId="5">#REF!</definedName>
    <definedName name="S16P3" localSheetId="10">#REF!</definedName>
    <definedName name="S16P3" localSheetId="4">#REF!</definedName>
    <definedName name="S16P3" localSheetId="9">#REF!</definedName>
    <definedName name="S16P3">#REF!</definedName>
    <definedName name="S16P4" localSheetId="5">#REF!</definedName>
    <definedName name="S16P4" localSheetId="10">#REF!</definedName>
    <definedName name="S16P4" localSheetId="4">#REF!</definedName>
    <definedName name="S16P4" localSheetId="9">#REF!</definedName>
    <definedName name="S16P4">#REF!</definedName>
    <definedName name="S16P5" localSheetId="5">#REF!</definedName>
    <definedName name="S16P5" localSheetId="10">#REF!</definedName>
    <definedName name="S16P5" localSheetId="4">#REF!</definedName>
    <definedName name="S16P5" localSheetId="9">#REF!</definedName>
    <definedName name="S16P5">#REF!</definedName>
    <definedName name="S16P6" localSheetId="5">#REF!</definedName>
    <definedName name="S16P6" localSheetId="10">#REF!</definedName>
    <definedName name="S16P6" localSheetId="4">#REF!</definedName>
    <definedName name="S16P6" localSheetId="9">#REF!</definedName>
    <definedName name="S16P6">#REF!</definedName>
    <definedName name="S16P7" localSheetId="5">#REF!</definedName>
    <definedName name="S16P7" localSheetId="10">#REF!</definedName>
    <definedName name="S16P7" localSheetId="4">#REF!</definedName>
    <definedName name="S16P7" localSheetId="9">#REF!</definedName>
    <definedName name="S16P7">#REF!</definedName>
    <definedName name="S16P8" localSheetId="5">#REF!</definedName>
    <definedName name="S16P8" localSheetId="10">#REF!</definedName>
    <definedName name="S16P8" localSheetId="4">#REF!</definedName>
    <definedName name="S16P8" localSheetId="9">#REF!</definedName>
    <definedName name="S16P8">#REF!</definedName>
    <definedName name="S16P9" localSheetId="5">#REF!</definedName>
    <definedName name="S16P9" localSheetId="10">#REF!</definedName>
    <definedName name="S16P9" localSheetId="4">#REF!</definedName>
    <definedName name="S16P9" localSheetId="9">#REF!</definedName>
    <definedName name="S16P9">#REF!</definedName>
    <definedName name="S16R1" localSheetId="5">#REF!</definedName>
    <definedName name="S16R1" localSheetId="10">#REF!</definedName>
    <definedName name="S16R1" localSheetId="4">#REF!</definedName>
    <definedName name="S16R1" localSheetId="9">#REF!</definedName>
    <definedName name="S16R1">#REF!</definedName>
    <definedName name="S16R10" localSheetId="5">#REF!</definedName>
    <definedName name="S16R10" localSheetId="10">#REF!</definedName>
    <definedName name="S16R10" localSheetId="4">#REF!</definedName>
    <definedName name="S16R10" localSheetId="9">#REF!</definedName>
    <definedName name="S16R10">#REF!</definedName>
    <definedName name="S16R11" localSheetId="5">#REF!</definedName>
    <definedName name="S16R11" localSheetId="10">#REF!</definedName>
    <definedName name="S16R11" localSheetId="4">#REF!</definedName>
    <definedName name="S16R11" localSheetId="9">#REF!</definedName>
    <definedName name="S16R11">#REF!</definedName>
    <definedName name="S16R12" localSheetId="5">#REF!</definedName>
    <definedName name="S16R12" localSheetId="10">#REF!</definedName>
    <definedName name="S16R12" localSheetId="4">#REF!</definedName>
    <definedName name="S16R12" localSheetId="9">#REF!</definedName>
    <definedName name="S16R12">#REF!</definedName>
    <definedName name="S16R13" localSheetId="5">#REF!</definedName>
    <definedName name="S16R13" localSheetId="10">#REF!</definedName>
    <definedName name="S16R13" localSheetId="4">#REF!</definedName>
    <definedName name="S16R13" localSheetId="9">#REF!</definedName>
    <definedName name="S16R13">#REF!</definedName>
    <definedName name="S16R14" localSheetId="5">#REF!</definedName>
    <definedName name="S16R14" localSheetId="10">#REF!</definedName>
    <definedName name="S16R14" localSheetId="4">#REF!</definedName>
    <definedName name="S16R14" localSheetId="9">#REF!</definedName>
    <definedName name="S16R14">#REF!</definedName>
    <definedName name="S16R15" localSheetId="5">#REF!</definedName>
    <definedName name="S16R15" localSheetId="10">#REF!</definedName>
    <definedName name="S16R15" localSheetId="4">#REF!</definedName>
    <definedName name="S16R15" localSheetId="9">#REF!</definedName>
    <definedName name="S16R15">#REF!</definedName>
    <definedName name="S16R16" localSheetId="5">#REF!</definedName>
    <definedName name="S16R16" localSheetId="10">#REF!</definedName>
    <definedName name="S16R16" localSheetId="4">#REF!</definedName>
    <definedName name="S16R16" localSheetId="9">#REF!</definedName>
    <definedName name="S16R16">#REF!</definedName>
    <definedName name="S16R17" localSheetId="5">#REF!</definedName>
    <definedName name="S16R17" localSheetId="10">#REF!</definedName>
    <definedName name="S16R17" localSheetId="4">#REF!</definedName>
    <definedName name="S16R17" localSheetId="9">#REF!</definedName>
    <definedName name="S16R17">#REF!</definedName>
    <definedName name="S16R18" localSheetId="5">#REF!</definedName>
    <definedName name="S16R18" localSheetId="10">#REF!</definedName>
    <definedName name="S16R18" localSheetId="4">#REF!</definedName>
    <definedName name="S16R18" localSheetId="9">#REF!</definedName>
    <definedName name="S16R18">#REF!</definedName>
    <definedName name="S16R19" localSheetId="5">#REF!</definedName>
    <definedName name="S16R19" localSheetId="10">#REF!</definedName>
    <definedName name="S16R19" localSheetId="4">#REF!</definedName>
    <definedName name="S16R19" localSheetId="9">#REF!</definedName>
    <definedName name="S16R19">#REF!</definedName>
    <definedName name="S16R2" localSheetId="5">#REF!</definedName>
    <definedName name="S16R2" localSheetId="10">#REF!</definedName>
    <definedName name="S16R2" localSheetId="4">#REF!</definedName>
    <definedName name="S16R2" localSheetId="9">#REF!</definedName>
    <definedName name="S16R2">#REF!</definedName>
    <definedName name="S16R20" localSheetId="5">#REF!</definedName>
    <definedName name="S16R20" localSheetId="10">#REF!</definedName>
    <definedName name="S16R20" localSheetId="4">#REF!</definedName>
    <definedName name="S16R20" localSheetId="9">#REF!</definedName>
    <definedName name="S16R20">#REF!</definedName>
    <definedName name="S16R21" localSheetId="5">#REF!</definedName>
    <definedName name="S16R21" localSheetId="10">#REF!</definedName>
    <definedName name="S16R21" localSheetId="4">#REF!</definedName>
    <definedName name="S16R21" localSheetId="9">#REF!</definedName>
    <definedName name="S16R21">#REF!</definedName>
    <definedName name="S16R22" localSheetId="5">#REF!</definedName>
    <definedName name="S16R22" localSheetId="10">#REF!</definedName>
    <definedName name="S16R22" localSheetId="4">#REF!</definedName>
    <definedName name="S16R22" localSheetId="9">#REF!</definedName>
    <definedName name="S16R22">#REF!</definedName>
    <definedName name="S16R23" localSheetId="5">#REF!</definedName>
    <definedName name="S16R23" localSheetId="10">#REF!</definedName>
    <definedName name="S16R23" localSheetId="4">#REF!</definedName>
    <definedName name="S16R23" localSheetId="9">#REF!</definedName>
    <definedName name="S16R23">#REF!</definedName>
    <definedName name="S16R24" localSheetId="5">#REF!</definedName>
    <definedName name="S16R24" localSheetId="10">#REF!</definedName>
    <definedName name="S16R24" localSheetId="4">#REF!</definedName>
    <definedName name="S16R24" localSheetId="9">#REF!</definedName>
    <definedName name="S16R24">#REF!</definedName>
    <definedName name="S16R3" localSheetId="5">#REF!</definedName>
    <definedName name="S16R3" localSheetId="10">#REF!</definedName>
    <definedName name="S16R3" localSheetId="4">#REF!</definedName>
    <definedName name="S16R3" localSheetId="9">#REF!</definedName>
    <definedName name="S16R3">#REF!</definedName>
    <definedName name="S16R4" localSheetId="5">#REF!</definedName>
    <definedName name="S16R4" localSheetId="10">#REF!</definedName>
    <definedName name="S16R4" localSheetId="4">#REF!</definedName>
    <definedName name="S16R4" localSheetId="9">#REF!</definedName>
    <definedName name="S16R4">#REF!</definedName>
    <definedName name="S16R5" localSheetId="5">#REF!</definedName>
    <definedName name="S16R5" localSheetId="10">#REF!</definedName>
    <definedName name="S16R5" localSheetId="4">#REF!</definedName>
    <definedName name="S16R5" localSheetId="9">#REF!</definedName>
    <definedName name="S16R5">#REF!</definedName>
    <definedName name="S16R6" localSheetId="5">#REF!</definedName>
    <definedName name="S16R6" localSheetId="10">#REF!</definedName>
    <definedName name="S16R6" localSheetId="4">#REF!</definedName>
    <definedName name="S16R6" localSheetId="9">#REF!</definedName>
    <definedName name="S16R6">#REF!</definedName>
    <definedName name="S16R7" localSheetId="5">#REF!</definedName>
    <definedName name="S16R7" localSheetId="10">#REF!</definedName>
    <definedName name="S16R7" localSheetId="4">#REF!</definedName>
    <definedName name="S16R7" localSheetId="9">#REF!</definedName>
    <definedName name="S16R7">#REF!</definedName>
    <definedName name="S16R8" localSheetId="5">#REF!</definedName>
    <definedName name="S16R8" localSheetId="10">#REF!</definedName>
    <definedName name="S16R8" localSheetId="4">#REF!</definedName>
    <definedName name="S16R8" localSheetId="9">#REF!</definedName>
    <definedName name="S16R8">#REF!</definedName>
    <definedName name="S16R9" localSheetId="5">#REF!</definedName>
    <definedName name="S16R9" localSheetId="10">#REF!</definedName>
    <definedName name="S16R9" localSheetId="4">#REF!</definedName>
    <definedName name="S16R9" localSheetId="9">#REF!</definedName>
    <definedName name="S16R9">#REF!</definedName>
    <definedName name="S17P1" localSheetId="5">#REF!</definedName>
    <definedName name="S17P1" localSheetId="10">#REF!</definedName>
    <definedName name="S17P1" localSheetId="4">#REF!</definedName>
    <definedName name="S17P1" localSheetId="9">#REF!</definedName>
    <definedName name="S17P1">#REF!</definedName>
    <definedName name="S17P10" localSheetId="5">#REF!</definedName>
    <definedName name="S17P10" localSheetId="10">#REF!</definedName>
    <definedName name="S17P10" localSheetId="4">#REF!</definedName>
    <definedName name="S17P10" localSheetId="9">#REF!</definedName>
    <definedName name="S17P10">#REF!</definedName>
    <definedName name="S17P11" localSheetId="5">#REF!</definedName>
    <definedName name="S17P11" localSheetId="10">#REF!</definedName>
    <definedName name="S17P11" localSheetId="4">#REF!</definedName>
    <definedName name="S17P11" localSheetId="9">#REF!</definedName>
    <definedName name="S17P11">#REF!</definedName>
    <definedName name="S17P12" localSheetId="5">#REF!</definedName>
    <definedName name="S17P12" localSheetId="10">#REF!</definedName>
    <definedName name="S17P12" localSheetId="4">#REF!</definedName>
    <definedName name="S17P12" localSheetId="9">#REF!</definedName>
    <definedName name="S17P12">#REF!</definedName>
    <definedName name="S17P13" localSheetId="5">#REF!</definedName>
    <definedName name="S17P13" localSheetId="10">#REF!</definedName>
    <definedName name="S17P13" localSheetId="4">#REF!</definedName>
    <definedName name="S17P13" localSheetId="9">#REF!</definedName>
    <definedName name="S17P13">#REF!</definedName>
    <definedName name="S17P14" localSheetId="5">#REF!</definedName>
    <definedName name="S17P14" localSheetId="10">#REF!</definedName>
    <definedName name="S17P14" localSheetId="4">#REF!</definedName>
    <definedName name="S17P14" localSheetId="9">#REF!</definedName>
    <definedName name="S17P14">#REF!</definedName>
    <definedName name="S17P15" localSheetId="5">#REF!</definedName>
    <definedName name="S17P15" localSheetId="10">#REF!</definedName>
    <definedName name="S17P15" localSheetId="4">#REF!</definedName>
    <definedName name="S17P15" localSheetId="9">#REF!</definedName>
    <definedName name="S17P15">#REF!</definedName>
    <definedName name="S17P16" localSheetId="5">#REF!</definedName>
    <definedName name="S17P16" localSheetId="10">#REF!</definedName>
    <definedName name="S17P16" localSheetId="4">#REF!</definedName>
    <definedName name="S17P16" localSheetId="9">#REF!</definedName>
    <definedName name="S17P16">#REF!</definedName>
    <definedName name="S17P17" localSheetId="5">#REF!</definedName>
    <definedName name="S17P17" localSheetId="10">#REF!</definedName>
    <definedName name="S17P17" localSheetId="4">#REF!</definedName>
    <definedName name="S17P17" localSheetId="9">#REF!</definedName>
    <definedName name="S17P17">#REF!</definedName>
    <definedName name="S17P18" localSheetId="5">#REF!</definedName>
    <definedName name="S17P18" localSheetId="10">#REF!</definedName>
    <definedName name="S17P18" localSheetId="4">#REF!</definedName>
    <definedName name="S17P18" localSheetId="9">#REF!</definedName>
    <definedName name="S17P18">#REF!</definedName>
    <definedName name="S17P19" localSheetId="5">#REF!</definedName>
    <definedName name="S17P19" localSheetId="10">#REF!</definedName>
    <definedName name="S17P19" localSheetId="4">#REF!</definedName>
    <definedName name="S17P19" localSheetId="9">#REF!</definedName>
    <definedName name="S17P19">#REF!</definedName>
    <definedName name="S17P2" localSheetId="5">#REF!</definedName>
    <definedName name="S17P2" localSheetId="10">#REF!</definedName>
    <definedName name="S17P2" localSheetId="4">#REF!</definedName>
    <definedName name="S17P2" localSheetId="9">#REF!</definedName>
    <definedName name="S17P2">#REF!</definedName>
    <definedName name="S17P20" localSheetId="5">#REF!</definedName>
    <definedName name="S17P20" localSheetId="10">#REF!</definedName>
    <definedName name="S17P20" localSheetId="4">#REF!</definedName>
    <definedName name="S17P20" localSheetId="9">#REF!</definedName>
    <definedName name="S17P20">#REF!</definedName>
    <definedName name="S17P21" localSheetId="5">#REF!</definedName>
    <definedName name="S17P21" localSheetId="10">#REF!</definedName>
    <definedName name="S17P21" localSheetId="4">#REF!</definedName>
    <definedName name="S17P21" localSheetId="9">#REF!</definedName>
    <definedName name="S17P21">#REF!</definedName>
    <definedName name="S17P22" localSheetId="5">#REF!</definedName>
    <definedName name="S17P22" localSheetId="10">#REF!</definedName>
    <definedName name="S17P22" localSheetId="4">#REF!</definedName>
    <definedName name="S17P22" localSheetId="9">#REF!</definedName>
    <definedName name="S17P22">#REF!</definedName>
    <definedName name="S17P23" localSheetId="5">#REF!</definedName>
    <definedName name="S17P23" localSheetId="10">#REF!</definedName>
    <definedName name="S17P23" localSheetId="4">#REF!</definedName>
    <definedName name="S17P23" localSheetId="9">#REF!</definedName>
    <definedName name="S17P23">#REF!</definedName>
    <definedName name="S17P24" localSheetId="5">#REF!</definedName>
    <definedName name="S17P24" localSheetId="10">#REF!</definedName>
    <definedName name="S17P24" localSheetId="4">#REF!</definedName>
    <definedName name="S17P24" localSheetId="9">#REF!</definedName>
    <definedName name="S17P24">#REF!</definedName>
    <definedName name="S17P3" localSheetId="5">#REF!</definedName>
    <definedName name="S17P3" localSheetId="10">#REF!</definedName>
    <definedName name="S17P3" localSheetId="4">#REF!</definedName>
    <definedName name="S17P3" localSheetId="9">#REF!</definedName>
    <definedName name="S17P3">#REF!</definedName>
    <definedName name="S17P4" localSheetId="5">#REF!</definedName>
    <definedName name="S17P4" localSheetId="10">#REF!</definedName>
    <definedName name="S17P4" localSheetId="4">#REF!</definedName>
    <definedName name="S17P4" localSheetId="9">#REF!</definedName>
    <definedName name="S17P4">#REF!</definedName>
    <definedName name="S17P5" localSheetId="5">#REF!</definedName>
    <definedName name="S17P5" localSheetId="10">#REF!</definedName>
    <definedName name="S17P5" localSheetId="4">#REF!</definedName>
    <definedName name="S17P5" localSheetId="9">#REF!</definedName>
    <definedName name="S17P5">#REF!</definedName>
    <definedName name="S17P6" localSheetId="5">#REF!</definedName>
    <definedName name="S17P6" localSheetId="10">#REF!</definedName>
    <definedName name="S17P6" localSheetId="4">#REF!</definedName>
    <definedName name="S17P6" localSheetId="9">#REF!</definedName>
    <definedName name="S17P6">#REF!</definedName>
    <definedName name="S17P7" localSheetId="5">#REF!</definedName>
    <definedName name="S17P7" localSheetId="10">#REF!</definedName>
    <definedName name="S17P7" localSheetId="4">#REF!</definedName>
    <definedName name="S17P7" localSheetId="9">#REF!</definedName>
    <definedName name="S17P7">#REF!</definedName>
    <definedName name="S17P8" localSheetId="5">#REF!</definedName>
    <definedName name="S17P8" localSheetId="10">#REF!</definedName>
    <definedName name="S17P8" localSheetId="4">#REF!</definedName>
    <definedName name="S17P8" localSheetId="9">#REF!</definedName>
    <definedName name="S17P8">#REF!</definedName>
    <definedName name="S17P9" localSheetId="5">#REF!</definedName>
    <definedName name="S17P9" localSheetId="10">#REF!</definedName>
    <definedName name="S17P9" localSheetId="4">#REF!</definedName>
    <definedName name="S17P9" localSheetId="9">#REF!</definedName>
    <definedName name="S17P9">#REF!</definedName>
    <definedName name="S17R1" localSheetId="5">#REF!</definedName>
    <definedName name="S17R1" localSheetId="10">#REF!</definedName>
    <definedName name="S17R1" localSheetId="4">#REF!</definedName>
    <definedName name="S17R1" localSheetId="9">#REF!</definedName>
    <definedName name="S17R1">#REF!</definedName>
    <definedName name="S17R10" localSheetId="5">#REF!</definedName>
    <definedName name="S17R10" localSheetId="10">#REF!</definedName>
    <definedName name="S17R10" localSheetId="4">#REF!</definedName>
    <definedName name="S17R10" localSheetId="9">#REF!</definedName>
    <definedName name="S17R10">#REF!</definedName>
    <definedName name="S17R11" localSheetId="5">#REF!</definedName>
    <definedName name="S17R11" localSheetId="10">#REF!</definedName>
    <definedName name="S17R11" localSheetId="4">#REF!</definedName>
    <definedName name="S17R11" localSheetId="9">#REF!</definedName>
    <definedName name="S17R11">#REF!</definedName>
    <definedName name="S17R12" localSheetId="5">#REF!</definedName>
    <definedName name="S17R12" localSheetId="10">#REF!</definedName>
    <definedName name="S17R12" localSheetId="4">#REF!</definedName>
    <definedName name="S17R12" localSheetId="9">#REF!</definedName>
    <definedName name="S17R12">#REF!</definedName>
    <definedName name="S17R13" localSheetId="5">#REF!</definedName>
    <definedName name="S17R13" localSheetId="10">#REF!</definedName>
    <definedName name="S17R13" localSheetId="4">#REF!</definedName>
    <definedName name="S17R13" localSheetId="9">#REF!</definedName>
    <definedName name="S17R13">#REF!</definedName>
    <definedName name="S17R14" localSheetId="5">#REF!</definedName>
    <definedName name="S17R14" localSheetId="10">#REF!</definedName>
    <definedName name="S17R14" localSheetId="4">#REF!</definedName>
    <definedName name="S17R14" localSheetId="9">#REF!</definedName>
    <definedName name="S17R14">#REF!</definedName>
    <definedName name="S17R15" localSheetId="5">#REF!</definedName>
    <definedName name="S17R15" localSheetId="10">#REF!</definedName>
    <definedName name="S17R15" localSheetId="4">#REF!</definedName>
    <definedName name="S17R15" localSheetId="9">#REF!</definedName>
    <definedName name="S17R15">#REF!</definedName>
    <definedName name="S17R16" localSheetId="5">#REF!</definedName>
    <definedName name="S17R16" localSheetId="10">#REF!</definedName>
    <definedName name="S17R16" localSheetId="4">#REF!</definedName>
    <definedName name="S17R16" localSheetId="9">#REF!</definedName>
    <definedName name="S17R16">#REF!</definedName>
    <definedName name="S17R17" localSheetId="5">#REF!</definedName>
    <definedName name="S17R17" localSheetId="10">#REF!</definedName>
    <definedName name="S17R17" localSheetId="4">#REF!</definedName>
    <definedName name="S17R17" localSheetId="9">#REF!</definedName>
    <definedName name="S17R17">#REF!</definedName>
    <definedName name="S17R18" localSheetId="5">#REF!</definedName>
    <definedName name="S17R18" localSheetId="10">#REF!</definedName>
    <definedName name="S17R18" localSheetId="4">#REF!</definedName>
    <definedName name="S17R18" localSheetId="9">#REF!</definedName>
    <definedName name="S17R18">#REF!</definedName>
    <definedName name="S17R19" localSheetId="5">#REF!</definedName>
    <definedName name="S17R19" localSheetId="10">#REF!</definedName>
    <definedName name="S17R19" localSheetId="4">#REF!</definedName>
    <definedName name="S17R19" localSheetId="9">#REF!</definedName>
    <definedName name="S17R19">#REF!</definedName>
    <definedName name="S17R2" localSheetId="5">#REF!</definedName>
    <definedName name="S17R2" localSheetId="10">#REF!</definedName>
    <definedName name="S17R2" localSheetId="4">#REF!</definedName>
    <definedName name="S17R2" localSheetId="9">#REF!</definedName>
    <definedName name="S17R2">#REF!</definedName>
    <definedName name="S17R20" localSheetId="5">#REF!</definedName>
    <definedName name="S17R20" localSheetId="10">#REF!</definedName>
    <definedName name="S17R20" localSheetId="4">#REF!</definedName>
    <definedName name="S17R20" localSheetId="9">#REF!</definedName>
    <definedName name="S17R20">#REF!</definedName>
    <definedName name="S17R21" localSheetId="5">#REF!</definedName>
    <definedName name="S17R21" localSheetId="10">#REF!</definedName>
    <definedName name="S17R21" localSheetId="4">#REF!</definedName>
    <definedName name="S17R21" localSheetId="9">#REF!</definedName>
    <definedName name="S17R21">#REF!</definedName>
    <definedName name="S17R22" localSheetId="5">#REF!</definedName>
    <definedName name="S17R22" localSheetId="10">#REF!</definedName>
    <definedName name="S17R22" localSheetId="4">#REF!</definedName>
    <definedName name="S17R22" localSheetId="9">#REF!</definedName>
    <definedName name="S17R22">#REF!</definedName>
    <definedName name="S17R23" localSheetId="5">#REF!</definedName>
    <definedName name="S17R23" localSheetId="10">#REF!</definedName>
    <definedName name="S17R23" localSheetId="4">#REF!</definedName>
    <definedName name="S17R23" localSheetId="9">#REF!</definedName>
    <definedName name="S17R23">#REF!</definedName>
    <definedName name="S17R24" localSheetId="5">#REF!</definedName>
    <definedName name="S17R24" localSheetId="10">#REF!</definedName>
    <definedName name="S17R24" localSheetId="4">#REF!</definedName>
    <definedName name="S17R24" localSheetId="9">#REF!</definedName>
    <definedName name="S17R24">#REF!</definedName>
    <definedName name="S17R3" localSheetId="5">#REF!</definedName>
    <definedName name="S17R3" localSheetId="10">#REF!</definedName>
    <definedName name="S17R3" localSheetId="4">#REF!</definedName>
    <definedName name="S17R3" localSheetId="9">#REF!</definedName>
    <definedName name="S17R3">#REF!</definedName>
    <definedName name="S17R4" localSheetId="5">#REF!</definedName>
    <definedName name="S17R4" localSheetId="10">#REF!</definedName>
    <definedName name="S17R4" localSheetId="4">#REF!</definedName>
    <definedName name="S17R4" localSheetId="9">#REF!</definedName>
    <definedName name="S17R4">#REF!</definedName>
    <definedName name="S17R5" localSheetId="5">#REF!</definedName>
    <definedName name="S17R5" localSheetId="10">#REF!</definedName>
    <definedName name="S17R5" localSheetId="4">#REF!</definedName>
    <definedName name="S17R5" localSheetId="9">#REF!</definedName>
    <definedName name="S17R5">#REF!</definedName>
    <definedName name="S17R6" localSheetId="5">#REF!</definedName>
    <definedName name="S17R6" localSheetId="10">#REF!</definedName>
    <definedName name="S17R6" localSheetId="4">#REF!</definedName>
    <definedName name="S17R6" localSheetId="9">#REF!</definedName>
    <definedName name="S17R6">#REF!</definedName>
    <definedName name="S17R7" localSheetId="5">#REF!</definedName>
    <definedName name="S17R7" localSheetId="10">#REF!</definedName>
    <definedName name="S17R7" localSheetId="4">#REF!</definedName>
    <definedName name="S17R7" localSheetId="9">#REF!</definedName>
    <definedName name="S17R7">#REF!</definedName>
    <definedName name="S17R8" localSheetId="5">#REF!</definedName>
    <definedName name="S17R8" localSheetId="10">#REF!</definedName>
    <definedName name="S17R8" localSheetId="4">#REF!</definedName>
    <definedName name="S17R8" localSheetId="9">#REF!</definedName>
    <definedName name="S17R8">#REF!</definedName>
    <definedName name="S17R9" localSheetId="5">#REF!</definedName>
    <definedName name="S17R9" localSheetId="10">#REF!</definedName>
    <definedName name="S17R9" localSheetId="4">#REF!</definedName>
    <definedName name="S17R9" localSheetId="9">#REF!</definedName>
    <definedName name="S17R9">#REF!</definedName>
    <definedName name="S18P1" localSheetId="5">#REF!</definedName>
    <definedName name="S18P1" localSheetId="10">#REF!</definedName>
    <definedName name="S18P1" localSheetId="4">#REF!</definedName>
    <definedName name="S18P1" localSheetId="9">#REF!</definedName>
    <definedName name="S18P1">#REF!</definedName>
    <definedName name="S18P10" localSheetId="5">#REF!</definedName>
    <definedName name="S18P10" localSheetId="10">#REF!</definedName>
    <definedName name="S18P10" localSheetId="4">#REF!</definedName>
    <definedName name="S18P10" localSheetId="9">#REF!</definedName>
    <definedName name="S18P10">#REF!</definedName>
    <definedName name="S18P11" localSheetId="5">#REF!</definedName>
    <definedName name="S18P11" localSheetId="10">#REF!</definedName>
    <definedName name="S18P11" localSheetId="4">#REF!</definedName>
    <definedName name="S18P11" localSheetId="9">#REF!</definedName>
    <definedName name="S18P11">#REF!</definedName>
    <definedName name="S18P12" localSheetId="5">#REF!</definedName>
    <definedName name="S18P12" localSheetId="10">#REF!</definedName>
    <definedName name="S18P12" localSheetId="4">#REF!</definedName>
    <definedName name="S18P12" localSheetId="9">#REF!</definedName>
    <definedName name="S18P12">#REF!</definedName>
    <definedName name="S18P13" localSheetId="5">#REF!</definedName>
    <definedName name="S18P13" localSheetId="10">#REF!</definedName>
    <definedName name="S18P13" localSheetId="4">#REF!</definedName>
    <definedName name="S18P13" localSheetId="9">#REF!</definedName>
    <definedName name="S18P13">#REF!</definedName>
    <definedName name="S18P14" localSheetId="5">#REF!</definedName>
    <definedName name="S18P14" localSheetId="10">#REF!</definedName>
    <definedName name="S18P14" localSheetId="4">#REF!</definedName>
    <definedName name="S18P14" localSheetId="9">#REF!</definedName>
    <definedName name="S18P14">#REF!</definedName>
    <definedName name="S18P15" localSheetId="5">#REF!</definedName>
    <definedName name="S18P15" localSheetId="10">#REF!</definedName>
    <definedName name="S18P15" localSheetId="4">#REF!</definedName>
    <definedName name="S18P15" localSheetId="9">#REF!</definedName>
    <definedName name="S18P15">#REF!</definedName>
    <definedName name="S18P16" localSheetId="5">#REF!</definedName>
    <definedName name="S18P16" localSheetId="10">#REF!</definedName>
    <definedName name="S18P16" localSheetId="4">#REF!</definedName>
    <definedName name="S18P16" localSheetId="9">#REF!</definedName>
    <definedName name="S18P16">#REF!</definedName>
    <definedName name="S18P17" localSheetId="5">#REF!</definedName>
    <definedName name="S18P17" localSheetId="10">#REF!</definedName>
    <definedName name="S18P17" localSheetId="4">#REF!</definedName>
    <definedName name="S18P17" localSheetId="9">#REF!</definedName>
    <definedName name="S18P17">#REF!</definedName>
    <definedName name="S18P18" localSheetId="5">#REF!</definedName>
    <definedName name="S18P18" localSheetId="10">#REF!</definedName>
    <definedName name="S18P18" localSheetId="4">#REF!</definedName>
    <definedName name="S18P18" localSheetId="9">#REF!</definedName>
    <definedName name="S18P18">#REF!</definedName>
    <definedName name="S18P19" localSheetId="5">#REF!</definedName>
    <definedName name="S18P19" localSheetId="10">#REF!</definedName>
    <definedName name="S18P19" localSheetId="4">#REF!</definedName>
    <definedName name="S18P19" localSheetId="9">#REF!</definedName>
    <definedName name="S18P19">#REF!</definedName>
    <definedName name="S18P2" localSheetId="5">#REF!</definedName>
    <definedName name="S18P2" localSheetId="10">#REF!</definedName>
    <definedName name="S18P2" localSheetId="4">#REF!</definedName>
    <definedName name="S18P2" localSheetId="9">#REF!</definedName>
    <definedName name="S18P2">#REF!</definedName>
    <definedName name="S18P20" localSheetId="5">#REF!</definedName>
    <definedName name="S18P20" localSheetId="10">#REF!</definedName>
    <definedName name="S18P20" localSheetId="4">#REF!</definedName>
    <definedName name="S18P20" localSheetId="9">#REF!</definedName>
    <definedName name="S18P20">#REF!</definedName>
    <definedName name="S18P21" localSheetId="5">#REF!</definedName>
    <definedName name="S18P21" localSheetId="10">#REF!</definedName>
    <definedName name="S18P21" localSheetId="4">#REF!</definedName>
    <definedName name="S18P21" localSheetId="9">#REF!</definedName>
    <definedName name="S18P21">#REF!</definedName>
    <definedName name="S18P22" localSheetId="5">#REF!</definedName>
    <definedName name="S18P22" localSheetId="10">#REF!</definedName>
    <definedName name="S18P22" localSheetId="4">#REF!</definedName>
    <definedName name="S18P22" localSheetId="9">#REF!</definedName>
    <definedName name="S18P22">#REF!</definedName>
    <definedName name="S18P23" localSheetId="5">#REF!</definedName>
    <definedName name="S18P23" localSheetId="10">#REF!</definedName>
    <definedName name="S18P23" localSheetId="4">#REF!</definedName>
    <definedName name="S18P23" localSheetId="9">#REF!</definedName>
    <definedName name="S18P23">#REF!</definedName>
    <definedName name="S18P24" localSheetId="5">#REF!</definedName>
    <definedName name="S18P24" localSheetId="10">#REF!</definedName>
    <definedName name="S18P24" localSheetId="4">#REF!</definedName>
    <definedName name="S18P24" localSheetId="9">#REF!</definedName>
    <definedName name="S18P24">#REF!</definedName>
    <definedName name="S18P3" localSheetId="5">#REF!</definedName>
    <definedName name="S18P3" localSheetId="10">#REF!</definedName>
    <definedName name="S18P3" localSheetId="4">#REF!</definedName>
    <definedName name="S18P3" localSheetId="9">#REF!</definedName>
    <definedName name="S18P3">#REF!</definedName>
    <definedName name="S18P4" localSheetId="5">#REF!</definedName>
    <definedName name="S18P4" localSheetId="10">#REF!</definedName>
    <definedName name="S18P4" localSheetId="4">#REF!</definedName>
    <definedName name="S18P4" localSheetId="9">#REF!</definedName>
    <definedName name="S18P4">#REF!</definedName>
    <definedName name="S18P5" localSheetId="5">#REF!</definedName>
    <definedName name="S18P5" localSheetId="10">#REF!</definedName>
    <definedName name="S18P5" localSheetId="4">#REF!</definedName>
    <definedName name="S18P5" localSheetId="9">#REF!</definedName>
    <definedName name="S18P5">#REF!</definedName>
    <definedName name="S18P6" localSheetId="5">#REF!</definedName>
    <definedName name="S18P6" localSheetId="10">#REF!</definedName>
    <definedName name="S18P6" localSheetId="4">#REF!</definedName>
    <definedName name="S18P6" localSheetId="9">#REF!</definedName>
    <definedName name="S18P6">#REF!</definedName>
    <definedName name="S18P7" localSheetId="5">#REF!</definedName>
    <definedName name="S18P7" localSheetId="10">#REF!</definedName>
    <definedName name="S18P7" localSheetId="4">#REF!</definedName>
    <definedName name="S18P7" localSheetId="9">#REF!</definedName>
    <definedName name="S18P7">#REF!</definedName>
    <definedName name="S18P8" localSheetId="5">#REF!</definedName>
    <definedName name="S18P8" localSheetId="10">#REF!</definedName>
    <definedName name="S18P8" localSheetId="4">#REF!</definedName>
    <definedName name="S18P8" localSheetId="9">#REF!</definedName>
    <definedName name="S18P8">#REF!</definedName>
    <definedName name="S18P9" localSheetId="5">#REF!</definedName>
    <definedName name="S18P9" localSheetId="10">#REF!</definedName>
    <definedName name="S18P9" localSheetId="4">#REF!</definedName>
    <definedName name="S18P9" localSheetId="9">#REF!</definedName>
    <definedName name="S18P9">#REF!</definedName>
    <definedName name="S18R1" localSheetId="5">#REF!</definedName>
    <definedName name="S18R1" localSheetId="10">#REF!</definedName>
    <definedName name="S18R1" localSheetId="4">#REF!</definedName>
    <definedName name="S18R1" localSheetId="9">#REF!</definedName>
    <definedName name="S18R1">#REF!</definedName>
    <definedName name="S18R10" localSheetId="5">#REF!</definedName>
    <definedName name="S18R10" localSheetId="10">#REF!</definedName>
    <definedName name="S18R10" localSheetId="4">#REF!</definedName>
    <definedName name="S18R10" localSheetId="9">#REF!</definedName>
    <definedName name="S18R10">#REF!</definedName>
    <definedName name="S18R11" localSheetId="5">#REF!</definedName>
    <definedName name="S18R11" localSheetId="10">#REF!</definedName>
    <definedName name="S18R11" localSheetId="4">#REF!</definedName>
    <definedName name="S18R11" localSheetId="9">#REF!</definedName>
    <definedName name="S18R11">#REF!</definedName>
    <definedName name="S18R12" localSheetId="5">#REF!</definedName>
    <definedName name="S18R12" localSheetId="10">#REF!</definedName>
    <definedName name="S18R12" localSheetId="4">#REF!</definedName>
    <definedName name="S18R12" localSheetId="9">#REF!</definedName>
    <definedName name="S18R12">#REF!</definedName>
    <definedName name="S18R13" localSheetId="5">#REF!</definedName>
    <definedName name="S18R13" localSheetId="10">#REF!</definedName>
    <definedName name="S18R13" localSheetId="4">#REF!</definedName>
    <definedName name="S18R13" localSheetId="9">#REF!</definedName>
    <definedName name="S18R13">#REF!</definedName>
    <definedName name="S18R14" localSheetId="5">#REF!</definedName>
    <definedName name="S18R14" localSheetId="10">#REF!</definedName>
    <definedName name="S18R14" localSheetId="4">#REF!</definedName>
    <definedName name="S18R14" localSheetId="9">#REF!</definedName>
    <definedName name="S18R14">#REF!</definedName>
    <definedName name="S18R15" localSheetId="5">#REF!</definedName>
    <definedName name="S18R15" localSheetId="10">#REF!</definedName>
    <definedName name="S18R15" localSheetId="4">#REF!</definedName>
    <definedName name="S18R15" localSheetId="9">#REF!</definedName>
    <definedName name="S18R15">#REF!</definedName>
    <definedName name="S18R16" localSheetId="5">#REF!</definedName>
    <definedName name="S18R16" localSheetId="10">#REF!</definedName>
    <definedName name="S18R16" localSheetId="4">#REF!</definedName>
    <definedName name="S18R16" localSheetId="9">#REF!</definedName>
    <definedName name="S18R16">#REF!</definedName>
    <definedName name="S18R17" localSheetId="5">#REF!</definedName>
    <definedName name="S18R17" localSheetId="10">#REF!</definedName>
    <definedName name="S18R17" localSheetId="4">#REF!</definedName>
    <definedName name="S18R17" localSheetId="9">#REF!</definedName>
    <definedName name="S18R17">#REF!</definedName>
    <definedName name="S18R18" localSheetId="5">#REF!</definedName>
    <definedName name="S18R18" localSheetId="10">#REF!</definedName>
    <definedName name="S18R18" localSheetId="4">#REF!</definedName>
    <definedName name="S18R18" localSheetId="9">#REF!</definedName>
    <definedName name="S18R18">#REF!</definedName>
    <definedName name="S18R19" localSheetId="5">#REF!</definedName>
    <definedName name="S18R19" localSheetId="10">#REF!</definedName>
    <definedName name="S18R19" localSheetId="4">#REF!</definedName>
    <definedName name="S18R19" localSheetId="9">#REF!</definedName>
    <definedName name="S18R19">#REF!</definedName>
    <definedName name="S18R2" localSheetId="5">#REF!</definedName>
    <definedName name="S18R2" localSheetId="10">#REF!</definedName>
    <definedName name="S18R2" localSheetId="4">#REF!</definedName>
    <definedName name="S18R2" localSheetId="9">#REF!</definedName>
    <definedName name="S18R2">#REF!</definedName>
    <definedName name="S18R20" localSheetId="5">#REF!</definedName>
    <definedName name="S18R20" localSheetId="10">#REF!</definedName>
    <definedName name="S18R20" localSheetId="4">#REF!</definedName>
    <definedName name="S18R20" localSheetId="9">#REF!</definedName>
    <definedName name="S18R20">#REF!</definedName>
    <definedName name="S18R21" localSheetId="5">#REF!</definedName>
    <definedName name="S18R21" localSheetId="10">#REF!</definedName>
    <definedName name="S18R21" localSheetId="4">#REF!</definedName>
    <definedName name="S18R21" localSheetId="9">#REF!</definedName>
    <definedName name="S18R21">#REF!</definedName>
    <definedName name="S18R22" localSheetId="5">#REF!</definedName>
    <definedName name="S18R22" localSheetId="10">#REF!</definedName>
    <definedName name="S18R22" localSheetId="4">#REF!</definedName>
    <definedName name="S18R22" localSheetId="9">#REF!</definedName>
    <definedName name="S18R22">#REF!</definedName>
    <definedName name="S18R23" localSheetId="5">#REF!</definedName>
    <definedName name="S18R23" localSheetId="10">#REF!</definedName>
    <definedName name="S18R23" localSheetId="4">#REF!</definedName>
    <definedName name="S18R23" localSheetId="9">#REF!</definedName>
    <definedName name="S18R23">#REF!</definedName>
    <definedName name="S18R24" localSheetId="5">#REF!</definedName>
    <definedName name="S18R24" localSheetId="10">#REF!</definedName>
    <definedName name="S18R24" localSheetId="4">#REF!</definedName>
    <definedName name="S18R24" localSheetId="9">#REF!</definedName>
    <definedName name="S18R24">#REF!</definedName>
    <definedName name="S18R3" localSheetId="5">#REF!</definedName>
    <definedName name="S18R3" localSheetId="10">#REF!</definedName>
    <definedName name="S18R3" localSheetId="4">#REF!</definedName>
    <definedName name="S18R3" localSheetId="9">#REF!</definedName>
    <definedName name="S18R3">#REF!</definedName>
    <definedName name="S18R4" localSheetId="5">#REF!</definedName>
    <definedName name="S18R4" localSheetId="10">#REF!</definedName>
    <definedName name="S18R4" localSheetId="4">#REF!</definedName>
    <definedName name="S18R4" localSheetId="9">#REF!</definedName>
    <definedName name="S18R4">#REF!</definedName>
    <definedName name="S18R5" localSheetId="5">#REF!</definedName>
    <definedName name="S18R5" localSheetId="10">#REF!</definedName>
    <definedName name="S18R5" localSheetId="4">#REF!</definedName>
    <definedName name="S18R5" localSheetId="9">#REF!</definedName>
    <definedName name="S18R5">#REF!</definedName>
    <definedName name="S18R6" localSheetId="5">#REF!</definedName>
    <definedName name="S18R6" localSheetId="10">#REF!</definedName>
    <definedName name="S18R6" localSheetId="4">#REF!</definedName>
    <definedName name="S18R6" localSheetId="9">#REF!</definedName>
    <definedName name="S18R6">#REF!</definedName>
    <definedName name="S18R7" localSheetId="5">#REF!</definedName>
    <definedName name="S18R7" localSheetId="10">#REF!</definedName>
    <definedName name="S18R7" localSheetId="4">#REF!</definedName>
    <definedName name="S18R7" localSheetId="9">#REF!</definedName>
    <definedName name="S18R7">#REF!</definedName>
    <definedName name="S18R8" localSheetId="5">#REF!</definedName>
    <definedName name="S18R8" localSheetId="10">#REF!</definedName>
    <definedName name="S18R8" localSheetId="4">#REF!</definedName>
    <definedName name="S18R8" localSheetId="9">#REF!</definedName>
    <definedName name="S18R8">#REF!</definedName>
    <definedName name="S18R9" localSheetId="5">#REF!</definedName>
    <definedName name="S18R9" localSheetId="10">#REF!</definedName>
    <definedName name="S18R9" localSheetId="4">#REF!</definedName>
    <definedName name="S18R9" localSheetId="9">#REF!</definedName>
    <definedName name="S18R9">#REF!</definedName>
    <definedName name="S19P1" localSheetId="5">#REF!</definedName>
    <definedName name="S19P1" localSheetId="10">#REF!</definedName>
    <definedName name="S19P1" localSheetId="4">#REF!</definedName>
    <definedName name="S19P1" localSheetId="9">#REF!</definedName>
    <definedName name="S19P1">#REF!</definedName>
    <definedName name="S19P10" localSheetId="5">#REF!</definedName>
    <definedName name="S19P10" localSheetId="10">#REF!</definedName>
    <definedName name="S19P10" localSheetId="4">#REF!</definedName>
    <definedName name="S19P10" localSheetId="9">#REF!</definedName>
    <definedName name="S19P10">#REF!</definedName>
    <definedName name="S19P11" localSheetId="5">#REF!</definedName>
    <definedName name="S19P11" localSheetId="10">#REF!</definedName>
    <definedName name="S19P11" localSheetId="4">#REF!</definedName>
    <definedName name="S19P11" localSheetId="9">#REF!</definedName>
    <definedName name="S19P11">#REF!</definedName>
    <definedName name="S19P12" localSheetId="5">#REF!</definedName>
    <definedName name="S19P12" localSheetId="10">#REF!</definedName>
    <definedName name="S19P12" localSheetId="4">#REF!</definedName>
    <definedName name="S19P12" localSheetId="9">#REF!</definedName>
    <definedName name="S19P12">#REF!</definedName>
    <definedName name="S19P13" localSheetId="5">#REF!</definedName>
    <definedName name="S19P13" localSheetId="10">#REF!</definedName>
    <definedName name="S19P13" localSheetId="4">#REF!</definedName>
    <definedName name="S19P13" localSheetId="9">#REF!</definedName>
    <definedName name="S19P13">#REF!</definedName>
    <definedName name="S19P14" localSheetId="5">#REF!</definedName>
    <definedName name="S19P14" localSheetId="10">#REF!</definedName>
    <definedName name="S19P14" localSheetId="4">#REF!</definedName>
    <definedName name="S19P14" localSheetId="9">#REF!</definedName>
    <definedName name="S19P14">#REF!</definedName>
    <definedName name="S19P15" localSheetId="5">#REF!</definedName>
    <definedName name="S19P15" localSheetId="10">#REF!</definedName>
    <definedName name="S19P15" localSheetId="4">#REF!</definedName>
    <definedName name="S19P15" localSheetId="9">#REF!</definedName>
    <definedName name="S19P15">#REF!</definedName>
    <definedName name="S19P16" localSheetId="5">#REF!</definedName>
    <definedName name="S19P16" localSheetId="10">#REF!</definedName>
    <definedName name="S19P16" localSheetId="4">#REF!</definedName>
    <definedName name="S19P16" localSheetId="9">#REF!</definedName>
    <definedName name="S19P16">#REF!</definedName>
    <definedName name="S19P17" localSheetId="5">#REF!</definedName>
    <definedName name="S19P17" localSheetId="10">#REF!</definedName>
    <definedName name="S19P17" localSheetId="4">#REF!</definedName>
    <definedName name="S19P17" localSheetId="9">#REF!</definedName>
    <definedName name="S19P17">#REF!</definedName>
    <definedName name="S19P18" localSheetId="5">#REF!</definedName>
    <definedName name="S19P18" localSheetId="10">#REF!</definedName>
    <definedName name="S19P18" localSheetId="4">#REF!</definedName>
    <definedName name="S19P18" localSheetId="9">#REF!</definedName>
    <definedName name="S19P18">#REF!</definedName>
    <definedName name="S19P19" localSheetId="5">#REF!</definedName>
    <definedName name="S19P19" localSheetId="10">#REF!</definedName>
    <definedName name="S19P19" localSheetId="4">#REF!</definedName>
    <definedName name="S19P19" localSheetId="9">#REF!</definedName>
    <definedName name="S19P19">#REF!</definedName>
    <definedName name="S19P2" localSheetId="5">#REF!</definedName>
    <definedName name="S19P2" localSheetId="10">#REF!</definedName>
    <definedName name="S19P2" localSheetId="4">#REF!</definedName>
    <definedName name="S19P2" localSheetId="9">#REF!</definedName>
    <definedName name="S19P2">#REF!</definedName>
    <definedName name="S19P20" localSheetId="5">#REF!</definedName>
    <definedName name="S19P20" localSheetId="10">#REF!</definedName>
    <definedName name="S19P20" localSheetId="4">#REF!</definedName>
    <definedName name="S19P20" localSheetId="9">#REF!</definedName>
    <definedName name="S19P20">#REF!</definedName>
    <definedName name="S19P21" localSheetId="5">#REF!</definedName>
    <definedName name="S19P21" localSheetId="10">#REF!</definedName>
    <definedName name="S19P21" localSheetId="4">#REF!</definedName>
    <definedName name="S19P21" localSheetId="9">#REF!</definedName>
    <definedName name="S19P21">#REF!</definedName>
    <definedName name="S19P22" localSheetId="5">#REF!</definedName>
    <definedName name="S19P22" localSheetId="10">#REF!</definedName>
    <definedName name="S19P22" localSheetId="4">#REF!</definedName>
    <definedName name="S19P22" localSheetId="9">#REF!</definedName>
    <definedName name="S19P22">#REF!</definedName>
    <definedName name="S19P23" localSheetId="5">#REF!</definedName>
    <definedName name="S19P23" localSheetId="10">#REF!</definedName>
    <definedName name="S19P23" localSheetId="4">#REF!</definedName>
    <definedName name="S19P23" localSheetId="9">#REF!</definedName>
    <definedName name="S19P23">#REF!</definedName>
    <definedName name="S19P24" localSheetId="5">#REF!</definedName>
    <definedName name="S19P24" localSheetId="10">#REF!</definedName>
    <definedName name="S19P24" localSheetId="4">#REF!</definedName>
    <definedName name="S19P24" localSheetId="9">#REF!</definedName>
    <definedName name="S19P24">#REF!</definedName>
    <definedName name="S19P3" localSheetId="5">#REF!</definedName>
    <definedName name="S19P3" localSheetId="10">#REF!</definedName>
    <definedName name="S19P3" localSheetId="4">#REF!</definedName>
    <definedName name="S19P3" localSheetId="9">#REF!</definedName>
    <definedName name="S19P3">#REF!</definedName>
    <definedName name="S19P4" localSheetId="5">#REF!</definedName>
    <definedName name="S19P4" localSheetId="10">#REF!</definedName>
    <definedName name="S19P4" localSheetId="4">#REF!</definedName>
    <definedName name="S19P4" localSheetId="9">#REF!</definedName>
    <definedName name="S19P4">#REF!</definedName>
    <definedName name="S19P5" localSheetId="5">#REF!</definedName>
    <definedName name="S19P5" localSheetId="10">#REF!</definedName>
    <definedName name="S19P5" localSheetId="4">#REF!</definedName>
    <definedName name="S19P5" localSheetId="9">#REF!</definedName>
    <definedName name="S19P5">#REF!</definedName>
    <definedName name="S19P6" localSheetId="5">#REF!</definedName>
    <definedName name="S19P6" localSheetId="10">#REF!</definedName>
    <definedName name="S19P6" localSheetId="4">#REF!</definedName>
    <definedName name="S19P6" localSheetId="9">#REF!</definedName>
    <definedName name="S19P6">#REF!</definedName>
    <definedName name="S19P7" localSheetId="5">#REF!</definedName>
    <definedName name="S19P7" localSheetId="10">#REF!</definedName>
    <definedName name="S19P7" localSheetId="4">#REF!</definedName>
    <definedName name="S19P7" localSheetId="9">#REF!</definedName>
    <definedName name="S19P7">#REF!</definedName>
    <definedName name="S19P8" localSheetId="5">#REF!</definedName>
    <definedName name="S19P8" localSheetId="10">#REF!</definedName>
    <definedName name="S19P8" localSheetId="4">#REF!</definedName>
    <definedName name="S19P8" localSheetId="9">#REF!</definedName>
    <definedName name="S19P8">#REF!</definedName>
    <definedName name="S19P9" localSheetId="5">#REF!</definedName>
    <definedName name="S19P9" localSheetId="10">#REF!</definedName>
    <definedName name="S19P9" localSheetId="4">#REF!</definedName>
    <definedName name="S19P9" localSheetId="9">#REF!</definedName>
    <definedName name="S19P9">#REF!</definedName>
    <definedName name="S19R1" localSheetId="5">#REF!</definedName>
    <definedName name="S19R1" localSheetId="10">#REF!</definedName>
    <definedName name="S19R1" localSheetId="4">#REF!</definedName>
    <definedName name="S19R1" localSheetId="9">#REF!</definedName>
    <definedName name="S19R1">#REF!</definedName>
    <definedName name="S19R10" localSheetId="5">#REF!</definedName>
    <definedName name="S19R10" localSheetId="10">#REF!</definedName>
    <definedName name="S19R10" localSheetId="4">#REF!</definedName>
    <definedName name="S19R10" localSheetId="9">#REF!</definedName>
    <definedName name="S19R10">#REF!</definedName>
    <definedName name="S19R11" localSheetId="5">#REF!</definedName>
    <definedName name="S19R11" localSheetId="10">#REF!</definedName>
    <definedName name="S19R11" localSheetId="4">#REF!</definedName>
    <definedName name="S19R11" localSheetId="9">#REF!</definedName>
    <definedName name="S19R11">#REF!</definedName>
    <definedName name="S19R12" localSheetId="5">#REF!</definedName>
    <definedName name="S19R12" localSheetId="10">#REF!</definedName>
    <definedName name="S19R12" localSheetId="4">#REF!</definedName>
    <definedName name="S19R12" localSheetId="9">#REF!</definedName>
    <definedName name="S19R12">#REF!</definedName>
    <definedName name="S19R13" localSheetId="5">#REF!</definedName>
    <definedName name="S19R13" localSheetId="10">#REF!</definedName>
    <definedName name="S19R13" localSheetId="4">#REF!</definedName>
    <definedName name="S19R13" localSheetId="9">#REF!</definedName>
    <definedName name="S19R13">#REF!</definedName>
    <definedName name="S19R14" localSheetId="5">#REF!</definedName>
    <definedName name="S19R14" localSheetId="10">#REF!</definedName>
    <definedName name="S19R14" localSheetId="4">#REF!</definedName>
    <definedName name="S19R14" localSheetId="9">#REF!</definedName>
    <definedName name="S19R14">#REF!</definedName>
    <definedName name="S19R15" localSheetId="5">#REF!</definedName>
    <definedName name="S19R15" localSheetId="10">#REF!</definedName>
    <definedName name="S19R15" localSheetId="4">#REF!</definedName>
    <definedName name="S19R15" localSheetId="9">#REF!</definedName>
    <definedName name="S19R15">#REF!</definedName>
    <definedName name="S19R16" localSheetId="5">#REF!</definedName>
    <definedName name="S19R16" localSheetId="10">#REF!</definedName>
    <definedName name="S19R16" localSheetId="4">#REF!</definedName>
    <definedName name="S19R16" localSheetId="9">#REF!</definedName>
    <definedName name="S19R16">#REF!</definedName>
    <definedName name="S19R17" localSheetId="5">#REF!</definedName>
    <definedName name="S19R17" localSheetId="10">#REF!</definedName>
    <definedName name="S19R17" localSheetId="4">#REF!</definedName>
    <definedName name="S19R17" localSheetId="9">#REF!</definedName>
    <definedName name="S19R17">#REF!</definedName>
    <definedName name="S19R18" localSheetId="5">#REF!</definedName>
    <definedName name="S19R18" localSheetId="10">#REF!</definedName>
    <definedName name="S19R18" localSheetId="4">#REF!</definedName>
    <definedName name="S19R18" localSheetId="9">#REF!</definedName>
    <definedName name="S19R18">#REF!</definedName>
    <definedName name="S19R19" localSheetId="5">#REF!</definedName>
    <definedName name="S19R19" localSheetId="10">#REF!</definedName>
    <definedName name="S19R19" localSheetId="4">#REF!</definedName>
    <definedName name="S19R19" localSheetId="9">#REF!</definedName>
    <definedName name="S19R19">#REF!</definedName>
    <definedName name="S19R2" localSheetId="5">#REF!</definedName>
    <definedName name="S19R2" localSheetId="10">#REF!</definedName>
    <definedName name="S19R2" localSheetId="4">#REF!</definedName>
    <definedName name="S19R2" localSheetId="9">#REF!</definedName>
    <definedName name="S19R2">#REF!</definedName>
    <definedName name="S19R20" localSheetId="5">#REF!</definedName>
    <definedName name="S19R20" localSheetId="10">#REF!</definedName>
    <definedName name="S19R20" localSheetId="4">#REF!</definedName>
    <definedName name="S19R20" localSheetId="9">#REF!</definedName>
    <definedName name="S19R20">#REF!</definedName>
    <definedName name="S19R21" localSheetId="5">#REF!</definedName>
    <definedName name="S19R21" localSheetId="10">#REF!</definedName>
    <definedName name="S19R21" localSheetId="4">#REF!</definedName>
    <definedName name="S19R21" localSheetId="9">#REF!</definedName>
    <definedName name="S19R21">#REF!</definedName>
    <definedName name="S19R22" localSheetId="5">#REF!</definedName>
    <definedName name="S19R22" localSheetId="10">#REF!</definedName>
    <definedName name="S19R22" localSheetId="4">#REF!</definedName>
    <definedName name="S19R22" localSheetId="9">#REF!</definedName>
    <definedName name="S19R22">#REF!</definedName>
    <definedName name="S19R23" localSheetId="5">#REF!</definedName>
    <definedName name="S19R23" localSheetId="10">#REF!</definedName>
    <definedName name="S19R23" localSheetId="4">#REF!</definedName>
    <definedName name="S19R23" localSheetId="9">#REF!</definedName>
    <definedName name="S19R23">#REF!</definedName>
    <definedName name="S19R24" localSheetId="5">#REF!</definedName>
    <definedName name="S19R24" localSheetId="10">#REF!</definedName>
    <definedName name="S19R24" localSheetId="4">#REF!</definedName>
    <definedName name="S19R24" localSheetId="9">#REF!</definedName>
    <definedName name="S19R24">#REF!</definedName>
    <definedName name="S19R3" localSheetId="5">#REF!</definedName>
    <definedName name="S19R3" localSheetId="10">#REF!</definedName>
    <definedName name="S19R3" localSheetId="4">#REF!</definedName>
    <definedName name="S19R3" localSheetId="9">#REF!</definedName>
    <definedName name="S19R3">#REF!</definedName>
    <definedName name="S19R4" localSheetId="5">#REF!</definedName>
    <definedName name="S19R4" localSheetId="10">#REF!</definedName>
    <definedName name="S19R4" localSheetId="4">#REF!</definedName>
    <definedName name="S19R4" localSheetId="9">#REF!</definedName>
    <definedName name="S19R4">#REF!</definedName>
    <definedName name="S19R5" localSheetId="5">#REF!</definedName>
    <definedName name="S19R5" localSheetId="10">#REF!</definedName>
    <definedName name="S19R5" localSheetId="4">#REF!</definedName>
    <definedName name="S19R5" localSheetId="9">#REF!</definedName>
    <definedName name="S19R5">#REF!</definedName>
    <definedName name="S19R6" localSheetId="5">#REF!</definedName>
    <definedName name="S19R6" localSheetId="10">#REF!</definedName>
    <definedName name="S19R6" localSheetId="4">#REF!</definedName>
    <definedName name="S19R6" localSheetId="9">#REF!</definedName>
    <definedName name="S19R6">#REF!</definedName>
    <definedName name="S19R7" localSheetId="5">#REF!</definedName>
    <definedName name="S19R7" localSheetId="10">#REF!</definedName>
    <definedName name="S19R7" localSheetId="4">#REF!</definedName>
    <definedName name="S19R7" localSheetId="9">#REF!</definedName>
    <definedName name="S19R7">#REF!</definedName>
    <definedName name="S19R8" localSheetId="5">#REF!</definedName>
    <definedName name="S19R8" localSheetId="10">#REF!</definedName>
    <definedName name="S19R8" localSheetId="4">#REF!</definedName>
    <definedName name="S19R8" localSheetId="9">#REF!</definedName>
    <definedName name="S19R8">#REF!</definedName>
    <definedName name="S19R9" localSheetId="5">#REF!</definedName>
    <definedName name="S19R9" localSheetId="10">#REF!</definedName>
    <definedName name="S19R9" localSheetId="4">#REF!</definedName>
    <definedName name="S19R9" localSheetId="9">#REF!</definedName>
    <definedName name="S19R9">#REF!</definedName>
    <definedName name="S1P1" localSheetId="5">#REF!</definedName>
    <definedName name="S1P1" localSheetId="10">#REF!</definedName>
    <definedName name="S1P1" localSheetId="4">#REF!</definedName>
    <definedName name="S1P1" localSheetId="9">#REF!</definedName>
    <definedName name="S1P1">#REF!</definedName>
    <definedName name="S1P10" localSheetId="5">#REF!</definedName>
    <definedName name="S1P10" localSheetId="10">#REF!</definedName>
    <definedName name="S1P10" localSheetId="4">#REF!</definedName>
    <definedName name="S1P10" localSheetId="9">#REF!</definedName>
    <definedName name="S1P10">#REF!</definedName>
    <definedName name="S1P11" localSheetId="5">#REF!</definedName>
    <definedName name="S1P11" localSheetId="10">#REF!</definedName>
    <definedName name="S1P11" localSheetId="4">#REF!</definedName>
    <definedName name="S1P11" localSheetId="9">#REF!</definedName>
    <definedName name="S1P11">#REF!</definedName>
    <definedName name="S1P12" localSheetId="5">#REF!</definedName>
    <definedName name="S1P12" localSheetId="10">#REF!</definedName>
    <definedName name="S1P12" localSheetId="4">#REF!</definedName>
    <definedName name="S1P12" localSheetId="9">#REF!</definedName>
    <definedName name="S1P12">#REF!</definedName>
    <definedName name="S1P13" localSheetId="5">#REF!</definedName>
    <definedName name="S1P13" localSheetId="10">#REF!</definedName>
    <definedName name="S1P13" localSheetId="4">#REF!</definedName>
    <definedName name="S1P13" localSheetId="9">#REF!</definedName>
    <definedName name="S1P13">#REF!</definedName>
    <definedName name="S1P14" localSheetId="5">#REF!</definedName>
    <definedName name="S1P14" localSheetId="10">#REF!</definedName>
    <definedName name="S1P14" localSheetId="4">#REF!</definedName>
    <definedName name="S1P14" localSheetId="9">#REF!</definedName>
    <definedName name="S1P14">#REF!</definedName>
    <definedName name="S1P15" localSheetId="5">#REF!</definedName>
    <definedName name="S1P15" localSheetId="10">#REF!</definedName>
    <definedName name="S1P15" localSheetId="4">#REF!</definedName>
    <definedName name="S1P15" localSheetId="9">#REF!</definedName>
    <definedName name="S1P15">#REF!</definedName>
    <definedName name="S1P16" localSheetId="5">#REF!</definedName>
    <definedName name="S1P16" localSheetId="10">#REF!</definedName>
    <definedName name="S1P16" localSheetId="4">#REF!</definedName>
    <definedName name="S1P16" localSheetId="9">#REF!</definedName>
    <definedName name="S1P16">#REF!</definedName>
    <definedName name="S1P17" localSheetId="5">#REF!</definedName>
    <definedName name="S1P17" localSheetId="10">#REF!</definedName>
    <definedName name="S1P17" localSheetId="4">#REF!</definedName>
    <definedName name="S1P17" localSheetId="9">#REF!</definedName>
    <definedName name="S1P17">#REF!</definedName>
    <definedName name="S1P18" localSheetId="5">#REF!</definedName>
    <definedName name="S1P18" localSheetId="10">#REF!</definedName>
    <definedName name="S1P18" localSheetId="4">#REF!</definedName>
    <definedName name="S1P18" localSheetId="9">#REF!</definedName>
    <definedName name="S1P18">#REF!</definedName>
    <definedName name="S1P19" localSheetId="5">#REF!</definedName>
    <definedName name="S1P19" localSheetId="10">#REF!</definedName>
    <definedName name="S1P19" localSheetId="4">#REF!</definedName>
    <definedName name="S1P19" localSheetId="9">#REF!</definedName>
    <definedName name="S1P19">#REF!</definedName>
    <definedName name="S1P2" localSheetId="5">#REF!</definedName>
    <definedName name="S1P2" localSheetId="10">#REF!</definedName>
    <definedName name="S1P2" localSheetId="4">#REF!</definedName>
    <definedName name="S1P2" localSheetId="9">#REF!</definedName>
    <definedName name="S1P2">#REF!</definedName>
    <definedName name="S1P20" localSheetId="5">#REF!</definedName>
    <definedName name="S1P20" localSheetId="10">#REF!</definedName>
    <definedName name="S1P20" localSheetId="4">#REF!</definedName>
    <definedName name="S1P20" localSheetId="9">#REF!</definedName>
    <definedName name="S1P20">#REF!</definedName>
    <definedName name="S1P21" localSheetId="5">#REF!</definedName>
    <definedName name="S1P21" localSheetId="10">#REF!</definedName>
    <definedName name="S1P21" localSheetId="4">#REF!</definedName>
    <definedName name="S1P21" localSheetId="9">#REF!</definedName>
    <definedName name="S1P21">#REF!</definedName>
    <definedName name="S1P22" localSheetId="5">#REF!</definedName>
    <definedName name="S1P22" localSheetId="10">#REF!</definedName>
    <definedName name="S1P22" localSheetId="4">#REF!</definedName>
    <definedName name="S1P22" localSheetId="9">#REF!</definedName>
    <definedName name="S1P22">#REF!</definedName>
    <definedName name="S1P23" localSheetId="5">#REF!</definedName>
    <definedName name="S1P23" localSheetId="10">#REF!</definedName>
    <definedName name="S1P23" localSheetId="4">#REF!</definedName>
    <definedName name="S1P23" localSheetId="9">#REF!</definedName>
    <definedName name="S1P23">#REF!</definedName>
    <definedName name="S1P24" localSheetId="5">#REF!</definedName>
    <definedName name="S1P24" localSheetId="10">#REF!</definedName>
    <definedName name="S1P24" localSheetId="4">#REF!</definedName>
    <definedName name="S1P24" localSheetId="9">#REF!</definedName>
    <definedName name="S1P24">#REF!</definedName>
    <definedName name="S1P3" localSheetId="5">#REF!</definedName>
    <definedName name="S1P3" localSheetId="10">#REF!</definedName>
    <definedName name="S1P3" localSheetId="4">#REF!</definedName>
    <definedName name="S1P3" localSheetId="9">#REF!</definedName>
    <definedName name="S1P3">#REF!</definedName>
    <definedName name="S1P4" localSheetId="5">#REF!</definedName>
    <definedName name="S1P4" localSheetId="10">#REF!</definedName>
    <definedName name="S1P4" localSheetId="4">#REF!</definedName>
    <definedName name="S1P4" localSheetId="9">#REF!</definedName>
    <definedName name="S1P4">#REF!</definedName>
    <definedName name="S1P5" localSheetId="5">#REF!</definedName>
    <definedName name="S1P5" localSheetId="10">#REF!</definedName>
    <definedName name="S1P5" localSheetId="4">#REF!</definedName>
    <definedName name="S1P5" localSheetId="9">#REF!</definedName>
    <definedName name="S1P5">#REF!</definedName>
    <definedName name="S1P6" localSheetId="5">#REF!</definedName>
    <definedName name="S1P6" localSheetId="10">#REF!</definedName>
    <definedName name="S1P6" localSheetId="4">#REF!</definedName>
    <definedName name="S1P6" localSheetId="9">#REF!</definedName>
    <definedName name="S1P6">#REF!</definedName>
    <definedName name="S1P7" localSheetId="5">#REF!</definedName>
    <definedName name="S1P7" localSheetId="10">#REF!</definedName>
    <definedName name="S1P7" localSheetId="4">#REF!</definedName>
    <definedName name="S1P7" localSheetId="9">#REF!</definedName>
    <definedName name="S1P7">#REF!</definedName>
    <definedName name="S1P8" localSheetId="5">#REF!</definedName>
    <definedName name="S1P8" localSheetId="10">#REF!</definedName>
    <definedName name="S1P8" localSheetId="4">#REF!</definedName>
    <definedName name="S1P8" localSheetId="9">#REF!</definedName>
    <definedName name="S1P8">#REF!</definedName>
    <definedName name="S1P9" localSheetId="5">#REF!</definedName>
    <definedName name="S1P9" localSheetId="10">#REF!</definedName>
    <definedName name="S1P9" localSheetId="4">#REF!</definedName>
    <definedName name="S1P9" localSheetId="9">#REF!</definedName>
    <definedName name="S1P9">#REF!</definedName>
    <definedName name="S1R1" localSheetId="5">#REF!</definedName>
    <definedName name="S1R1" localSheetId="10">#REF!</definedName>
    <definedName name="S1R1" localSheetId="4">#REF!</definedName>
    <definedName name="S1R1" localSheetId="9">#REF!</definedName>
    <definedName name="S1R1">#REF!</definedName>
    <definedName name="S1R10" localSheetId="5">#REF!</definedName>
    <definedName name="S1R10" localSheetId="10">#REF!</definedName>
    <definedName name="S1R10" localSheetId="4">#REF!</definedName>
    <definedName name="S1R10" localSheetId="9">#REF!</definedName>
    <definedName name="S1R10">#REF!</definedName>
    <definedName name="S1R11" localSheetId="5">#REF!</definedName>
    <definedName name="S1R11" localSheetId="10">#REF!</definedName>
    <definedName name="S1R11" localSheetId="4">#REF!</definedName>
    <definedName name="S1R11" localSheetId="9">#REF!</definedName>
    <definedName name="S1R11">#REF!</definedName>
    <definedName name="S1R12" localSheetId="5">#REF!</definedName>
    <definedName name="S1R12" localSheetId="10">#REF!</definedName>
    <definedName name="S1R12" localSheetId="4">#REF!</definedName>
    <definedName name="S1R12" localSheetId="9">#REF!</definedName>
    <definedName name="S1R12">#REF!</definedName>
    <definedName name="S1R13" localSheetId="5">#REF!</definedName>
    <definedName name="S1R13" localSheetId="10">#REF!</definedName>
    <definedName name="S1R13" localSheetId="4">#REF!</definedName>
    <definedName name="S1R13" localSheetId="9">#REF!</definedName>
    <definedName name="S1R13">#REF!</definedName>
    <definedName name="S1R14" localSheetId="5">#REF!</definedName>
    <definedName name="S1R14" localSheetId="10">#REF!</definedName>
    <definedName name="S1R14" localSheetId="4">#REF!</definedName>
    <definedName name="S1R14" localSheetId="9">#REF!</definedName>
    <definedName name="S1R14">#REF!</definedName>
    <definedName name="S1R15" localSheetId="5">#REF!</definedName>
    <definedName name="S1R15" localSheetId="10">#REF!</definedName>
    <definedName name="S1R15" localSheetId="4">#REF!</definedName>
    <definedName name="S1R15" localSheetId="9">#REF!</definedName>
    <definedName name="S1R15">#REF!</definedName>
    <definedName name="S1R16" localSheetId="5">#REF!</definedName>
    <definedName name="S1R16" localSheetId="10">#REF!</definedName>
    <definedName name="S1R16" localSheetId="4">#REF!</definedName>
    <definedName name="S1R16" localSheetId="9">#REF!</definedName>
    <definedName name="S1R16">#REF!</definedName>
    <definedName name="S1R17" localSheetId="5">#REF!</definedName>
    <definedName name="S1R17" localSheetId="10">#REF!</definedName>
    <definedName name="S1R17" localSheetId="4">#REF!</definedName>
    <definedName name="S1R17" localSheetId="9">#REF!</definedName>
    <definedName name="S1R17">#REF!</definedName>
    <definedName name="S1R18" localSheetId="5">#REF!</definedName>
    <definedName name="S1R18" localSheetId="10">#REF!</definedName>
    <definedName name="S1R18" localSheetId="4">#REF!</definedName>
    <definedName name="S1R18" localSheetId="9">#REF!</definedName>
    <definedName name="S1R18">#REF!</definedName>
    <definedName name="S1R19" localSheetId="5">#REF!</definedName>
    <definedName name="S1R19" localSheetId="10">#REF!</definedName>
    <definedName name="S1R19" localSheetId="4">#REF!</definedName>
    <definedName name="S1R19" localSheetId="9">#REF!</definedName>
    <definedName name="S1R19">#REF!</definedName>
    <definedName name="S1R2" localSheetId="5">#REF!</definedName>
    <definedName name="S1R2" localSheetId="10">#REF!</definedName>
    <definedName name="S1R2" localSheetId="4">#REF!</definedName>
    <definedName name="S1R2" localSheetId="9">#REF!</definedName>
    <definedName name="S1R2">#REF!</definedName>
    <definedName name="S1R20" localSheetId="5">#REF!</definedName>
    <definedName name="S1R20" localSheetId="10">#REF!</definedName>
    <definedName name="S1R20" localSheetId="4">#REF!</definedName>
    <definedName name="S1R20" localSheetId="9">#REF!</definedName>
    <definedName name="S1R20">#REF!</definedName>
    <definedName name="S1R21" localSheetId="5">#REF!</definedName>
    <definedName name="S1R21" localSheetId="10">#REF!</definedName>
    <definedName name="S1R21" localSheetId="4">#REF!</definedName>
    <definedName name="S1R21" localSheetId="9">#REF!</definedName>
    <definedName name="S1R21">#REF!</definedName>
    <definedName name="S1R22" localSheetId="5">#REF!</definedName>
    <definedName name="S1R22" localSheetId="10">#REF!</definedName>
    <definedName name="S1R22" localSheetId="4">#REF!</definedName>
    <definedName name="S1R22" localSheetId="9">#REF!</definedName>
    <definedName name="S1R22">#REF!</definedName>
    <definedName name="S1R23" localSheetId="5">#REF!</definedName>
    <definedName name="S1R23" localSheetId="10">#REF!</definedName>
    <definedName name="S1R23" localSheetId="4">#REF!</definedName>
    <definedName name="S1R23" localSheetId="9">#REF!</definedName>
    <definedName name="S1R23">#REF!</definedName>
    <definedName name="S1R24" localSheetId="5">#REF!</definedName>
    <definedName name="S1R24" localSheetId="10">#REF!</definedName>
    <definedName name="S1R24" localSheetId="4">#REF!</definedName>
    <definedName name="S1R24" localSheetId="9">#REF!</definedName>
    <definedName name="S1R24">#REF!</definedName>
    <definedName name="S1R3" localSheetId="5">#REF!</definedName>
    <definedName name="S1R3" localSheetId="10">#REF!</definedName>
    <definedName name="S1R3" localSheetId="4">#REF!</definedName>
    <definedName name="S1R3" localSheetId="9">#REF!</definedName>
    <definedName name="S1R3">#REF!</definedName>
    <definedName name="S1R4" localSheetId="5">#REF!</definedName>
    <definedName name="S1R4" localSheetId="10">#REF!</definedName>
    <definedName name="S1R4" localSheetId="4">#REF!</definedName>
    <definedName name="S1R4" localSheetId="9">#REF!</definedName>
    <definedName name="S1R4">#REF!</definedName>
    <definedName name="S1R5" localSheetId="5">#REF!</definedName>
    <definedName name="S1R5" localSheetId="10">#REF!</definedName>
    <definedName name="S1R5" localSheetId="4">#REF!</definedName>
    <definedName name="S1R5" localSheetId="9">#REF!</definedName>
    <definedName name="S1R5">#REF!</definedName>
    <definedName name="S1R6" localSheetId="5">#REF!</definedName>
    <definedName name="S1R6" localSheetId="10">#REF!</definedName>
    <definedName name="S1R6" localSheetId="4">#REF!</definedName>
    <definedName name="S1R6" localSheetId="9">#REF!</definedName>
    <definedName name="S1R6">#REF!</definedName>
    <definedName name="S1R7" localSheetId="5">#REF!</definedName>
    <definedName name="S1R7" localSheetId="10">#REF!</definedName>
    <definedName name="S1R7" localSheetId="4">#REF!</definedName>
    <definedName name="S1R7" localSheetId="9">#REF!</definedName>
    <definedName name="S1R7">#REF!</definedName>
    <definedName name="S1R8" localSheetId="5">#REF!</definedName>
    <definedName name="S1R8" localSheetId="10">#REF!</definedName>
    <definedName name="S1R8" localSheetId="4">#REF!</definedName>
    <definedName name="S1R8" localSheetId="9">#REF!</definedName>
    <definedName name="S1R8">#REF!</definedName>
    <definedName name="S1R9" localSheetId="5">#REF!</definedName>
    <definedName name="S1R9" localSheetId="10">#REF!</definedName>
    <definedName name="S1R9" localSheetId="4">#REF!</definedName>
    <definedName name="S1R9" localSheetId="9">#REF!</definedName>
    <definedName name="S1R9">#REF!</definedName>
    <definedName name="S20P1" localSheetId="5">#REF!</definedName>
    <definedName name="S20P1" localSheetId="10">#REF!</definedName>
    <definedName name="S20P1" localSheetId="4">#REF!</definedName>
    <definedName name="S20P1" localSheetId="9">#REF!</definedName>
    <definedName name="S20P1">#REF!</definedName>
    <definedName name="S20P10" localSheetId="5">#REF!</definedName>
    <definedName name="S20P10" localSheetId="10">#REF!</definedName>
    <definedName name="S20P10" localSheetId="4">#REF!</definedName>
    <definedName name="S20P10" localSheetId="9">#REF!</definedName>
    <definedName name="S20P10">#REF!</definedName>
    <definedName name="S20P11" localSheetId="5">#REF!</definedName>
    <definedName name="S20P11" localSheetId="10">#REF!</definedName>
    <definedName name="S20P11" localSheetId="4">#REF!</definedName>
    <definedName name="S20P11" localSheetId="9">#REF!</definedName>
    <definedName name="S20P11">#REF!</definedName>
    <definedName name="S20P12" localSheetId="5">#REF!</definedName>
    <definedName name="S20P12" localSheetId="10">#REF!</definedName>
    <definedName name="S20P12" localSheetId="4">#REF!</definedName>
    <definedName name="S20P12" localSheetId="9">#REF!</definedName>
    <definedName name="S20P12">#REF!</definedName>
    <definedName name="S20P13" localSheetId="5">#REF!</definedName>
    <definedName name="S20P13" localSheetId="10">#REF!</definedName>
    <definedName name="S20P13" localSheetId="4">#REF!</definedName>
    <definedName name="S20P13" localSheetId="9">#REF!</definedName>
    <definedName name="S20P13">#REF!</definedName>
    <definedName name="S20P14" localSheetId="5">#REF!</definedName>
    <definedName name="S20P14" localSheetId="10">#REF!</definedName>
    <definedName name="S20P14" localSheetId="4">#REF!</definedName>
    <definedName name="S20P14" localSheetId="9">#REF!</definedName>
    <definedName name="S20P14">#REF!</definedName>
    <definedName name="S20P15" localSheetId="5">#REF!</definedName>
    <definedName name="S20P15" localSheetId="10">#REF!</definedName>
    <definedName name="S20P15" localSheetId="4">#REF!</definedName>
    <definedName name="S20P15" localSheetId="9">#REF!</definedName>
    <definedName name="S20P15">#REF!</definedName>
    <definedName name="S20P16" localSheetId="5">#REF!</definedName>
    <definedName name="S20P16" localSheetId="10">#REF!</definedName>
    <definedName name="S20P16" localSheetId="4">#REF!</definedName>
    <definedName name="S20P16" localSheetId="9">#REF!</definedName>
    <definedName name="S20P16">#REF!</definedName>
    <definedName name="S20P17" localSheetId="5">#REF!</definedName>
    <definedName name="S20P17" localSheetId="10">#REF!</definedName>
    <definedName name="S20P17" localSheetId="4">#REF!</definedName>
    <definedName name="S20P17" localSheetId="9">#REF!</definedName>
    <definedName name="S20P17">#REF!</definedName>
    <definedName name="S20P18" localSheetId="5">#REF!</definedName>
    <definedName name="S20P18" localSheetId="10">#REF!</definedName>
    <definedName name="S20P18" localSheetId="4">#REF!</definedName>
    <definedName name="S20P18" localSheetId="9">#REF!</definedName>
    <definedName name="S20P18">#REF!</definedName>
    <definedName name="S20P19" localSheetId="5">#REF!</definedName>
    <definedName name="S20P19" localSheetId="10">#REF!</definedName>
    <definedName name="S20P19" localSheetId="4">#REF!</definedName>
    <definedName name="S20P19" localSheetId="9">#REF!</definedName>
    <definedName name="S20P19">#REF!</definedName>
    <definedName name="S20P2" localSheetId="5">#REF!</definedName>
    <definedName name="S20P2" localSheetId="10">#REF!</definedName>
    <definedName name="S20P2" localSheetId="4">#REF!</definedName>
    <definedName name="S20P2" localSheetId="9">#REF!</definedName>
    <definedName name="S20P2">#REF!</definedName>
    <definedName name="S20P20" localSheetId="5">#REF!</definedName>
    <definedName name="S20P20" localSheetId="10">#REF!</definedName>
    <definedName name="S20P20" localSheetId="4">#REF!</definedName>
    <definedName name="S20P20" localSheetId="9">#REF!</definedName>
    <definedName name="S20P20">#REF!</definedName>
    <definedName name="S20P21" localSheetId="5">#REF!</definedName>
    <definedName name="S20P21" localSheetId="10">#REF!</definedName>
    <definedName name="S20P21" localSheetId="4">#REF!</definedName>
    <definedName name="S20P21" localSheetId="9">#REF!</definedName>
    <definedName name="S20P21">#REF!</definedName>
    <definedName name="S20P22" localSheetId="5">#REF!</definedName>
    <definedName name="S20P22" localSheetId="10">#REF!</definedName>
    <definedName name="S20P22" localSheetId="4">#REF!</definedName>
    <definedName name="S20P22" localSheetId="9">#REF!</definedName>
    <definedName name="S20P22">#REF!</definedName>
    <definedName name="S20P23" localSheetId="5">#REF!</definedName>
    <definedName name="S20P23" localSheetId="10">#REF!</definedName>
    <definedName name="S20P23" localSheetId="4">#REF!</definedName>
    <definedName name="S20P23" localSheetId="9">#REF!</definedName>
    <definedName name="S20P23">#REF!</definedName>
    <definedName name="S20P24" localSheetId="5">#REF!</definedName>
    <definedName name="S20P24" localSheetId="10">#REF!</definedName>
    <definedName name="S20P24" localSheetId="4">#REF!</definedName>
    <definedName name="S20P24" localSheetId="9">#REF!</definedName>
    <definedName name="S20P24">#REF!</definedName>
    <definedName name="S20P3" localSheetId="5">#REF!</definedName>
    <definedName name="S20P3" localSheetId="10">#REF!</definedName>
    <definedName name="S20P3" localSheetId="4">#REF!</definedName>
    <definedName name="S20P3" localSheetId="9">#REF!</definedName>
    <definedName name="S20P3">#REF!</definedName>
    <definedName name="S20P4" localSheetId="5">#REF!</definedName>
    <definedName name="S20P4" localSheetId="10">#REF!</definedName>
    <definedName name="S20P4" localSheetId="4">#REF!</definedName>
    <definedName name="S20P4" localSheetId="9">#REF!</definedName>
    <definedName name="S20P4">#REF!</definedName>
    <definedName name="S20P5" localSheetId="5">#REF!</definedName>
    <definedName name="S20P5" localSheetId="10">#REF!</definedName>
    <definedName name="S20P5" localSheetId="4">#REF!</definedName>
    <definedName name="S20P5" localSheetId="9">#REF!</definedName>
    <definedName name="S20P5">#REF!</definedName>
    <definedName name="S20P6" localSheetId="5">#REF!</definedName>
    <definedName name="S20P6" localSheetId="10">#REF!</definedName>
    <definedName name="S20P6" localSheetId="4">#REF!</definedName>
    <definedName name="S20P6" localSheetId="9">#REF!</definedName>
    <definedName name="S20P6">#REF!</definedName>
    <definedName name="S20P7" localSheetId="5">#REF!</definedName>
    <definedName name="S20P7" localSheetId="10">#REF!</definedName>
    <definedName name="S20P7" localSheetId="4">#REF!</definedName>
    <definedName name="S20P7" localSheetId="9">#REF!</definedName>
    <definedName name="S20P7">#REF!</definedName>
    <definedName name="S20P8" localSheetId="5">#REF!</definedName>
    <definedName name="S20P8" localSheetId="10">#REF!</definedName>
    <definedName name="S20P8" localSheetId="4">#REF!</definedName>
    <definedName name="S20P8" localSheetId="9">#REF!</definedName>
    <definedName name="S20P8">#REF!</definedName>
    <definedName name="S20P9" localSheetId="5">#REF!</definedName>
    <definedName name="S20P9" localSheetId="10">#REF!</definedName>
    <definedName name="S20P9" localSheetId="4">#REF!</definedName>
    <definedName name="S20P9" localSheetId="9">#REF!</definedName>
    <definedName name="S20P9">#REF!</definedName>
    <definedName name="S20R1" localSheetId="5">#REF!</definedName>
    <definedName name="S20R1" localSheetId="10">#REF!</definedName>
    <definedName name="S20R1" localSheetId="4">#REF!</definedName>
    <definedName name="S20R1" localSheetId="9">#REF!</definedName>
    <definedName name="S20R1">#REF!</definedName>
    <definedName name="S20R10" localSheetId="5">#REF!</definedName>
    <definedName name="S20R10" localSheetId="10">#REF!</definedName>
    <definedName name="S20R10" localSheetId="4">#REF!</definedName>
    <definedName name="S20R10" localSheetId="9">#REF!</definedName>
    <definedName name="S20R10">#REF!</definedName>
    <definedName name="S20R11" localSheetId="5">#REF!</definedName>
    <definedName name="S20R11" localSheetId="10">#REF!</definedName>
    <definedName name="S20R11" localSheetId="4">#REF!</definedName>
    <definedName name="S20R11" localSheetId="9">#REF!</definedName>
    <definedName name="S20R11">#REF!</definedName>
    <definedName name="S20R12" localSheetId="5">#REF!</definedName>
    <definedName name="S20R12" localSheetId="10">#REF!</definedName>
    <definedName name="S20R12" localSheetId="4">#REF!</definedName>
    <definedName name="S20R12" localSheetId="9">#REF!</definedName>
    <definedName name="S20R12">#REF!</definedName>
    <definedName name="S20R13" localSheetId="5">#REF!</definedName>
    <definedName name="S20R13" localSheetId="10">#REF!</definedName>
    <definedName name="S20R13" localSheetId="4">#REF!</definedName>
    <definedName name="S20R13" localSheetId="9">#REF!</definedName>
    <definedName name="S20R13">#REF!</definedName>
    <definedName name="S20R14" localSheetId="5">#REF!</definedName>
    <definedName name="S20R14" localSheetId="10">#REF!</definedName>
    <definedName name="S20R14" localSheetId="4">#REF!</definedName>
    <definedName name="S20R14" localSheetId="9">#REF!</definedName>
    <definedName name="S20R14">#REF!</definedName>
    <definedName name="S20R15" localSheetId="5">#REF!</definedName>
    <definedName name="S20R15" localSheetId="10">#REF!</definedName>
    <definedName name="S20R15" localSheetId="4">#REF!</definedName>
    <definedName name="S20R15" localSheetId="9">#REF!</definedName>
    <definedName name="S20R15">#REF!</definedName>
    <definedName name="S20R16" localSheetId="5">#REF!</definedName>
    <definedName name="S20R16" localSheetId="10">#REF!</definedName>
    <definedName name="S20R16" localSheetId="4">#REF!</definedName>
    <definedName name="S20R16" localSheetId="9">#REF!</definedName>
    <definedName name="S20R16">#REF!</definedName>
    <definedName name="S20R17" localSheetId="5">#REF!</definedName>
    <definedName name="S20R17" localSheetId="10">#REF!</definedName>
    <definedName name="S20R17" localSheetId="4">#REF!</definedName>
    <definedName name="S20R17" localSheetId="9">#REF!</definedName>
    <definedName name="S20R17">#REF!</definedName>
    <definedName name="S20R18" localSheetId="5">#REF!</definedName>
    <definedName name="S20R18" localSheetId="10">#REF!</definedName>
    <definedName name="S20R18" localSheetId="4">#REF!</definedName>
    <definedName name="S20R18" localSheetId="9">#REF!</definedName>
    <definedName name="S20R18">#REF!</definedName>
    <definedName name="S20R19" localSheetId="5">#REF!</definedName>
    <definedName name="S20R19" localSheetId="10">#REF!</definedName>
    <definedName name="S20R19" localSheetId="4">#REF!</definedName>
    <definedName name="S20R19" localSheetId="9">#REF!</definedName>
    <definedName name="S20R19">#REF!</definedName>
    <definedName name="S20R2" localSheetId="5">#REF!</definedName>
    <definedName name="S20R2" localSheetId="10">#REF!</definedName>
    <definedName name="S20R2" localSheetId="4">#REF!</definedName>
    <definedName name="S20R2" localSheetId="9">#REF!</definedName>
    <definedName name="S20R2">#REF!</definedName>
    <definedName name="S20R20" localSheetId="5">#REF!</definedName>
    <definedName name="S20R20" localSheetId="10">#REF!</definedName>
    <definedName name="S20R20" localSheetId="4">#REF!</definedName>
    <definedName name="S20R20" localSheetId="9">#REF!</definedName>
    <definedName name="S20R20">#REF!</definedName>
    <definedName name="S20R21" localSheetId="5">#REF!</definedName>
    <definedName name="S20R21" localSheetId="10">#REF!</definedName>
    <definedName name="S20R21" localSheetId="4">#REF!</definedName>
    <definedName name="S20R21" localSheetId="9">#REF!</definedName>
    <definedName name="S20R21">#REF!</definedName>
    <definedName name="S20R22" localSheetId="5">#REF!</definedName>
    <definedName name="S20R22" localSheetId="10">#REF!</definedName>
    <definedName name="S20R22" localSheetId="4">#REF!</definedName>
    <definedName name="S20R22" localSheetId="9">#REF!</definedName>
    <definedName name="S20R22">#REF!</definedName>
    <definedName name="S20R23" localSheetId="5">#REF!</definedName>
    <definedName name="S20R23" localSheetId="10">#REF!</definedName>
    <definedName name="S20R23" localSheetId="4">#REF!</definedName>
    <definedName name="S20R23" localSheetId="9">#REF!</definedName>
    <definedName name="S20R23">#REF!</definedName>
    <definedName name="S20R24" localSheetId="5">#REF!</definedName>
    <definedName name="S20R24" localSheetId="10">#REF!</definedName>
    <definedName name="S20R24" localSheetId="4">#REF!</definedName>
    <definedName name="S20R24" localSheetId="9">#REF!</definedName>
    <definedName name="S20R24">#REF!</definedName>
    <definedName name="S20R3" localSheetId="5">#REF!</definedName>
    <definedName name="S20R3" localSheetId="10">#REF!</definedName>
    <definedName name="S20R3" localSheetId="4">#REF!</definedName>
    <definedName name="S20R3" localSheetId="9">#REF!</definedName>
    <definedName name="S20R3">#REF!</definedName>
    <definedName name="S20R4" localSheetId="5">#REF!</definedName>
    <definedName name="S20R4" localSheetId="10">#REF!</definedName>
    <definedName name="S20R4" localSheetId="4">#REF!</definedName>
    <definedName name="S20R4" localSheetId="9">#REF!</definedName>
    <definedName name="S20R4">#REF!</definedName>
    <definedName name="S20R5" localSheetId="5">#REF!</definedName>
    <definedName name="S20R5" localSheetId="10">#REF!</definedName>
    <definedName name="S20R5" localSheetId="4">#REF!</definedName>
    <definedName name="S20R5" localSheetId="9">#REF!</definedName>
    <definedName name="S20R5">#REF!</definedName>
    <definedName name="S20R6" localSheetId="5">#REF!</definedName>
    <definedName name="S20R6" localSheetId="10">#REF!</definedName>
    <definedName name="S20R6" localSheetId="4">#REF!</definedName>
    <definedName name="S20R6" localSheetId="9">#REF!</definedName>
    <definedName name="S20R6">#REF!</definedName>
    <definedName name="S20R7" localSheetId="5">#REF!</definedName>
    <definedName name="S20R7" localSheetId="10">#REF!</definedName>
    <definedName name="S20R7" localSheetId="4">#REF!</definedName>
    <definedName name="S20R7" localSheetId="9">#REF!</definedName>
    <definedName name="S20R7">#REF!</definedName>
    <definedName name="S20R8" localSheetId="5">#REF!</definedName>
    <definedName name="S20R8" localSheetId="10">#REF!</definedName>
    <definedName name="S20R8" localSheetId="4">#REF!</definedName>
    <definedName name="S20R8" localSheetId="9">#REF!</definedName>
    <definedName name="S20R8">#REF!</definedName>
    <definedName name="S20R9" localSheetId="5">#REF!</definedName>
    <definedName name="S20R9" localSheetId="10">#REF!</definedName>
    <definedName name="S20R9" localSheetId="4">#REF!</definedName>
    <definedName name="S20R9" localSheetId="9">#REF!</definedName>
    <definedName name="S20R9">#REF!</definedName>
    <definedName name="S21P1" localSheetId="5">#REF!</definedName>
    <definedName name="S21P1" localSheetId="10">#REF!</definedName>
    <definedName name="S21P1" localSheetId="4">#REF!</definedName>
    <definedName name="S21P1" localSheetId="9">#REF!</definedName>
    <definedName name="S21P1">#REF!</definedName>
    <definedName name="S21P10" localSheetId="5">#REF!</definedName>
    <definedName name="S21P10" localSheetId="10">#REF!</definedName>
    <definedName name="S21P10" localSheetId="4">#REF!</definedName>
    <definedName name="S21P10" localSheetId="9">#REF!</definedName>
    <definedName name="S21P10">#REF!</definedName>
    <definedName name="S21P11" localSheetId="5">#REF!</definedName>
    <definedName name="S21P11" localSheetId="10">#REF!</definedName>
    <definedName name="S21P11" localSheetId="4">#REF!</definedName>
    <definedName name="S21P11" localSheetId="9">#REF!</definedName>
    <definedName name="S21P11">#REF!</definedName>
    <definedName name="S21P12" localSheetId="5">#REF!</definedName>
    <definedName name="S21P12" localSheetId="10">#REF!</definedName>
    <definedName name="S21P12" localSheetId="4">#REF!</definedName>
    <definedName name="S21P12" localSheetId="9">#REF!</definedName>
    <definedName name="S21P12">#REF!</definedName>
    <definedName name="S21P13" localSheetId="5">#REF!</definedName>
    <definedName name="S21P13" localSheetId="10">#REF!</definedName>
    <definedName name="S21P13" localSheetId="4">#REF!</definedName>
    <definedName name="S21P13" localSheetId="9">#REF!</definedName>
    <definedName name="S21P13">#REF!</definedName>
    <definedName name="S21P14" localSheetId="5">#REF!</definedName>
    <definedName name="S21P14" localSheetId="10">#REF!</definedName>
    <definedName name="S21P14" localSheetId="4">#REF!</definedName>
    <definedName name="S21P14" localSheetId="9">#REF!</definedName>
    <definedName name="S21P14">#REF!</definedName>
    <definedName name="S21P15" localSheetId="5">#REF!</definedName>
    <definedName name="S21P15" localSheetId="10">#REF!</definedName>
    <definedName name="S21P15" localSheetId="4">#REF!</definedName>
    <definedName name="S21P15" localSheetId="9">#REF!</definedName>
    <definedName name="S21P15">#REF!</definedName>
    <definedName name="S21P16" localSheetId="5">#REF!</definedName>
    <definedName name="S21P16" localSheetId="10">#REF!</definedName>
    <definedName name="S21P16" localSheetId="4">#REF!</definedName>
    <definedName name="S21P16" localSheetId="9">#REF!</definedName>
    <definedName name="S21P16">#REF!</definedName>
    <definedName name="S21P17" localSheetId="5">#REF!</definedName>
    <definedName name="S21P17" localSheetId="10">#REF!</definedName>
    <definedName name="S21P17" localSheetId="4">#REF!</definedName>
    <definedName name="S21P17" localSheetId="9">#REF!</definedName>
    <definedName name="S21P17">#REF!</definedName>
    <definedName name="S21P18" localSheetId="5">#REF!</definedName>
    <definedName name="S21P18" localSheetId="10">#REF!</definedName>
    <definedName name="S21P18" localSheetId="4">#REF!</definedName>
    <definedName name="S21P18" localSheetId="9">#REF!</definedName>
    <definedName name="S21P18">#REF!</definedName>
    <definedName name="S21P19" localSheetId="5">#REF!</definedName>
    <definedName name="S21P19" localSheetId="10">#REF!</definedName>
    <definedName name="S21P19" localSheetId="4">#REF!</definedName>
    <definedName name="S21P19" localSheetId="9">#REF!</definedName>
    <definedName name="S21P19">#REF!</definedName>
    <definedName name="S21P2" localSheetId="5">#REF!</definedName>
    <definedName name="S21P2" localSheetId="10">#REF!</definedName>
    <definedName name="S21P2" localSheetId="4">#REF!</definedName>
    <definedName name="S21P2" localSheetId="9">#REF!</definedName>
    <definedName name="S21P2">#REF!</definedName>
    <definedName name="S21P20" localSheetId="5">#REF!</definedName>
    <definedName name="S21P20" localSheetId="10">#REF!</definedName>
    <definedName name="S21P20" localSheetId="4">#REF!</definedName>
    <definedName name="S21P20" localSheetId="9">#REF!</definedName>
    <definedName name="S21P20">#REF!</definedName>
    <definedName name="S21P21" localSheetId="5">#REF!</definedName>
    <definedName name="S21P21" localSheetId="10">#REF!</definedName>
    <definedName name="S21P21" localSheetId="4">#REF!</definedName>
    <definedName name="S21P21" localSheetId="9">#REF!</definedName>
    <definedName name="S21P21">#REF!</definedName>
    <definedName name="S21P22" localSheetId="5">#REF!</definedName>
    <definedName name="S21P22" localSheetId="10">#REF!</definedName>
    <definedName name="S21P22" localSheetId="4">#REF!</definedName>
    <definedName name="S21P22" localSheetId="9">#REF!</definedName>
    <definedName name="S21P22">#REF!</definedName>
    <definedName name="S21P23" localSheetId="5">#REF!</definedName>
    <definedName name="S21P23" localSheetId="10">#REF!</definedName>
    <definedName name="S21P23" localSheetId="4">#REF!</definedName>
    <definedName name="S21P23" localSheetId="9">#REF!</definedName>
    <definedName name="S21P23">#REF!</definedName>
    <definedName name="S21P24" localSheetId="5">#REF!</definedName>
    <definedName name="S21P24" localSheetId="10">#REF!</definedName>
    <definedName name="S21P24" localSheetId="4">#REF!</definedName>
    <definedName name="S21P24" localSheetId="9">#REF!</definedName>
    <definedName name="S21P24">#REF!</definedName>
    <definedName name="S21P3" localSheetId="5">#REF!</definedName>
    <definedName name="S21P3" localSheetId="10">#REF!</definedName>
    <definedName name="S21P3" localSheetId="4">#REF!</definedName>
    <definedName name="S21P3" localSheetId="9">#REF!</definedName>
    <definedName name="S21P3">#REF!</definedName>
    <definedName name="S21P4" localSheetId="5">#REF!</definedName>
    <definedName name="S21P4" localSheetId="10">#REF!</definedName>
    <definedName name="S21P4" localSheetId="4">#REF!</definedName>
    <definedName name="S21P4" localSheetId="9">#REF!</definedName>
    <definedName name="S21P4">#REF!</definedName>
    <definedName name="S21P5" localSheetId="5">#REF!</definedName>
    <definedName name="S21P5" localSheetId="10">#REF!</definedName>
    <definedName name="S21P5" localSheetId="4">#REF!</definedName>
    <definedName name="S21P5" localSheetId="9">#REF!</definedName>
    <definedName name="S21P5">#REF!</definedName>
    <definedName name="S21P6" localSheetId="5">#REF!</definedName>
    <definedName name="S21P6" localSheetId="10">#REF!</definedName>
    <definedName name="S21P6" localSheetId="4">#REF!</definedName>
    <definedName name="S21P6" localSheetId="9">#REF!</definedName>
    <definedName name="S21P6">#REF!</definedName>
    <definedName name="S21P7" localSheetId="5">#REF!</definedName>
    <definedName name="S21P7" localSheetId="10">#REF!</definedName>
    <definedName name="S21P7" localSheetId="4">#REF!</definedName>
    <definedName name="S21P7" localSheetId="9">#REF!</definedName>
    <definedName name="S21P7">#REF!</definedName>
    <definedName name="S21P8" localSheetId="5">#REF!</definedName>
    <definedName name="S21P8" localSheetId="10">#REF!</definedName>
    <definedName name="S21P8" localSheetId="4">#REF!</definedName>
    <definedName name="S21P8" localSheetId="9">#REF!</definedName>
    <definedName name="S21P8">#REF!</definedName>
    <definedName name="S21P9" localSheetId="5">#REF!</definedName>
    <definedName name="S21P9" localSheetId="10">#REF!</definedName>
    <definedName name="S21P9" localSheetId="4">#REF!</definedName>
    <definedName name="S21P9" localSheetId="9">#REF!</definedName>
    <definedName name="S21P9">#REF!</definedName>
    <definedName name="S21R1" localSheetId="5">#REF!</definedName>
    <definedName name="S21R1" localSheetId="10">#REF!</definedName>
    <definedName name="S21R1" localSheetId="4">#REF!</definedName>
    <definedName name="S21R1" localSheetId="9">#REF!</definedName>
    <definedName name="S21R1">#REF!</definedName>
    <definedName name="S21R10" localSheetId="5">#REF!</definedName>
    <definedName name="S21R10" localSheetId="10">#REF!</definedName>
    <definedName name="S21R10" localSheetId="4">#REF!</definedName>
    <definedName name="S21R10" localSheetId="9">#REF!</definedName>
    <definedName name="S21R10">#REF!</definedName>
    <definedName name="S21R11" localSheetId="5">#REF!</definedName>
    <definedName name="S21R11" localSheetId="10">#REF!</definedName>
    <definedName name="S21R11" localSheetId="4">#REF!</definedName>
    <definedName name="S21R11" localSheetId="9">#REF!</definedName>
    <definedName name="S21R11">#REF!</definedName>
    <definedName name="S21R12" localSheetId="5">#REF!</definedName>
    <definedName name="S21R12" localSheetId="10">#REF!</definedName>
    <definedName name="S21R12" localSheetId="4">#REF!</definedName>
    <definedName name="S21R12" localSheetId="9">#REF!</definedName>
    <definedName name="S21R12">#REF!</definedName>
    <definedName name="S21R13" localSheetId="5">#REF!</definedName>
    <definedName name="S21R13" localSheetId="10">#REF!</definedName>
    <definedName name="S21R13" localSheetId="4">#REF!</definedName>
    <definedName name="S21R13" localSheetId="9">#REF!</definedName>
    <definedName name="S21R13">#REF!</definedName>
    <definedName name="S21R14" localSheetId="5">#REF!</definedName>
    <definedName name="S21R14" localSheetId="10">#REF!</definedName>
    <definedName name="S21R14" localSheetId="4">#REF!</definedName>
    <definedName name="S21R14" localSheetId="9">#REF!</definedName>
    <definedName name="S21R14">#REF!</definedName>
    <definedName name="S21R15" localSheetId="5">#REF!</definedName>
    <definedName name="S21R15" localSheetId="10">#REF!</definedName>
    <definedName name="S21R15" localSheetId="4">#REF!</definedName>
    <definedName name="S21R15" localSheetId="9">#REF!</definedName>
    <definedName name="S21R15">#REF!</definedName>
    <definedName name="S21R16" localSheetId="5">#REF!</definedName>
    <definedName name="S21R16" localSheetId="10">#REF!</definedName>
    <definedName name="S21R16" localSheetId="4">#REF!</definedName>
    <definedName name="S21R16" localSheetId="9">#REF!</definedName>
    <definedName name="S21R16">#REF!</definedName>
    <definedName name="S21R17" localSheetId="5">#REF!</definedName>
    <definedName name="S21R17" localSheetId="10">#REF!</definedName>
    <definedName name="S21R17" localSheetId="4">#REF!</definedName>
    <definedName name="S21R17" localSheetId="9">#REF!</definedName>
    <definedName name="S21R17">#REF!</definedName>
    <definedName name="S21R18" localSheetId="5">#REF!</definedName>
    <definedName name="S21R18" localSheetId="10">#REF!</definedName>
    <definedName name="S21R18" localSheetId="4">#REF!</definedName>
    <definedName name="S21R18" localSheetId="9">#REF!</definedName>
    <definedName name="S21R18">#REF!</definedName>
    <definedName name="S21R19" localSheetId="5">#REF!</definedName>
    <definedName name="S21R19" localSheetId="10">#REF!</definedName>
    <definedName name="S21R19" localSheetId="4">#REF!</definedName>
    <definedName name="S21R19" localSheetId="9">#REF!</definedName>
    <definedName name="S21R19">#REF!</definedName>
    <definedName name="S21R2" localSheetId="5">#REF!</definedName>
    <definedName name="S21R2" localSheetId="10">#REF!</definedName>
    <definedName name="S21R2" localSheetId="4">#REF!</definedName>
    <definedName name="S21R2" localSheetId="9">#REF!</definedName>
    <definedName name="S21R2">#REF!</definedName>
    <definedName name="S21R20" localSheetId="5">#REF!</definedName>
    <definedName name="S21R20" localSheetId="10">#REF!</definedName>
    <definedName name="S21R20" localSheetId="4">#REF!</definedName>
    <definedName name="S21R20" localSheetId="9">#REF!</definedName>
    <definedName name="S21R20">#REF!</definedName>
    <definedName name="S21R21" localSheetId="5">#REF!</definedName>
    <definedName name="S21R21" localSheetId="10">#REF!</definedName>
    <definedName name="S21R21" localSheetId="4">#REF!</definedName>
    <definedName name="S21R21" localSheetId="9">#REF!</definedName>
    <definedName name="S21R21">#REF!</definedName>
    <definedName name="S21R22" localSheetId="5">#REF!</definedName>
    <definedName name="S21R22" localSheetId="10">#REF!</definedName>
    <definedName name="S21R22" localSheetId="4">#REF!</definedName>
    <definedName name="S21R22" localSheetId="9">#REF!</definedName>
    <definedName name="S21R22">#REF!</definedName>
    <definedName name="S21R23" localSheetId="5">#REF!</definedName>
    <definedName name="S21R23" localSheetId="10">#REF!</definedName>
    <definedName name="S21R23" localSheetId="4">#REF!</definedName>
    <definedName name="S21R23" localSheetId="9">#REF!</definedName>
    <definedName name="S21R23">#REF!</definedName>
    <definedName name="S21R24" localSheetId="5">#REF!</definedName>
    <definedName name="S21R24" localSheetId="10">#REF!</definedName>
    <definedName name="S21R24" localSheetId="4">#REF!</definedName>
    <definedName name="S21R24" localSheetId="9">#REF!</definedName>
    <definedName name="S21R24">#REF!</definedName>
    <definedName name="S21R3" localSheetId="5">#REF!</definedName>
    <definedName name="S21R3" localSheetId="10">#REF!</definedName>
    <definedName name="S21R3" localSheetId="4">#REF!</definedName>
    <definedName name="S21R3" localSheetId="9">#REF!</definedName>
    <definedName name="S21R3">#REF!</definedName>
    <definedName name="S21R4" localSheetId="5">#REF!</definedName>
    <definedName name="S21R4" localSheetId="10">#REF!</definedName>
    <definedName name="S21R4" localSheetId="4">#REF!</definedName>
    <definedName name="S21R4" localSheetId="9">#REF!</definedName>
    <definedName name="S21R4">#REF!</definedName>
    <definedName name="S21R5" localSheetId="5">#REF!</definedName>
    <definedName name="S21R5" localSheetId="10">#REF!</definedName>
    <definedName name="S21R5" localSheetId="4">#REF!</definedName>
    <definedName name="S21R5" localSheetId="9">#REF!</definedName>
    <definedName name="S21R5">#REF!</definedName>
    <definedName name="S21R6" localSheetId="5">#REF!</definedName>
    <definedName name="S21R6" localSheetId="10">#REF!</definedName>
    <definedName name="S21R6" localSheetId="4">#REF!</definedName>
    <definedName name="S21R6" localSheetId="9">#REF!</definedName>
    <definedName name="S21R6">#REF!</definedName>
    <definedName name="S21R7" localSheetId="5">#REF!</definedName>
    <definedName name="S21R7" localSheetId="10">#REF!</definedName>
    <definedName name="S21R7" localSheetId="4">#REF!</definedName>
    <definedName name="S21R7" localSheetId="9">#REF!</definedName>
    <definedName name="S21R7">#REF!</definedName>
    <definedName name="S21R8" localSheetId="5">#REF!</definedName>
    <definedName name="S21R8" localSheetId="10">#REF!</definedName>
    <definedName name="S21R8" localSheetId="4">#REF!</definedName>
    <definedName name="S21R8" localSheetId="9">#REF!</definedName>
    <definedName name="S21R8">#REF!</definedName>
    <definedName name="S21R9" localSheetId="5">#REF!</definedName>
    <definedName name="S21R9" localSheetId="10">#REF!</definedName>
    <definedName name="S21R9" localSheetId="4">#REF!</definedName>
    <definedName name="S21R9" localSheetId="9">#REF!</definedName>
    <definedName name="S21R9">#REF!</definedName>
    <definedName name="S22P1" localSheetId="5">#REF!</definedName>
    <definedName name="S22P1" localSheetId="10">#REF!</definedName>
    <definedName name="S22P1" localSheetId="4">#REF!</definedName>
    <definedName name="S22P1" localSheetId="9">#REF!</definedName>
    <definedName name="S22P1">#REF!</definedName>
    <definedName name="S22P10" localSheetId="5">#REF!</definedName>
    <definedName name="S22P10" localSheetId="10">#REF!</definedName>
    <definedName name="S22P10" localSheetId="4">#REF!</definedName>
    <definedName name="S22P10" localSheetId="9">#REF!</definedName>
    <definedName name="S22P10">#REF!</definedName>
    <definedName name="S22P11" localSheetId="5">#REF!</definedName>
    <definedName name="S22P11" localSheetId="10">#REF!</definedName>
    <definedName name="S22P11" localSheetId="4">#REF!</definedName>
    <definedName name="S22P11" localSheetId="9">#REF!</definedName>
    <definedName name="S22P11">#REF!</definedName>
    <definedName name="S22P12" localSheetId="5">#REF!</definedName>
    <definedName name="S22P12" localSheetId="10">#REF!</definedName>
    <definedName name="S22P12" localSheetId="4">#REF!</definedName>
    <definedName name="S22P12" localSheetId="9">#REF!</definedName>
    <definedName name="S22P12">#REF!</definedName>
    <definedName name="S22P13" localSheetId="5">#REF!</definedName>
    <definedName name="S22P13" localSheetId="10">#REF!</definedName>
    <definedName name="S22P13" localSheetId="4">#REF!</definedName>
    <definedName name="S22P13" localSheetId="9">#REF!</definedName>
    <definedName name="S22P13">#REF!</definedName>
    <definedName name="S22P14" localSheetId="5">#REF!</definedName>
    <definedName name="S22P14" localSheetId="10">#REF!</definedName>
    <definedName name="S22P14" localSheetId="4">#REF!</definedName>
    <definedName name="S22P14" localSheetId="9">#REF!</definedName>
    <definedName name="S22P14">#REF!</definedName>
    <definedName name="S22P15" localSheetId="5">#REF!</definedName>
    <definedName name="S22P15" localSheetId="10">#REF!</definedName>
    <definedName name="S22P15" localSheetId="4">#REF!</definedName>
    <definedName name="S22P15" localSheetId="9">#REF!</definedName>
    <definedName name="S22P15">#REF!</definedName>
    <definedName name="S22P16" localSheetId="5">#REF!</definedName>
    <definedName name="S22P16" localSheetId="10">#REF!</definedName>
    <definedName name="S22P16" localSheetId="4">#REF!</definedName>
    <definedName name="S22P16" localSheetId="9">#REF!</definedName>
    <definedName name="S22P16">#REF!</definedName>
    <definedName name="S22P17" localSheetId="5">#REF!</definedName>
    <definedName name="S22P17" localSheetId="10">#REF!</definedName>
    <definedName name="S22P17" localSheetId="4">#REF!</definedName>
    <definedName name="S22P17" localSheetId="9">#REF!</definedName>
    <definedName name="S22P17">#REF!</definedName>
    <definedName name="S22P18" localSheetId="5">#REF!</definedName>
    <definedName name="S22P18" localSheetId="10">#REF!</definedName>
    <definedName name="S22P18" localSheetId="4">#REF!</definedName>
    <definedName name="S22P18" localSheetId="9">#REF!</definedName>
    <definedName name="S22P18">#REF!</definedName>
    <definedName name="S22P19" localSheetId="5">#REF!</definedName>
    <definedName name="S22P19" localSheetId="10">#REF!</definedName>
    <definedName name="S22P19" localSheetId="4">#REF!</definedName>
    <definedName name="S22P19" localSheetId="9">#REF!</definedName>
    <definedName name="S22P19">#REF!</definedName>
    <definedName name="S22P2" localSheetId="5">#REF!</definedName>
    <definedName name="S22P2" localSheetId="10">#REF!</definedName>
    <definedName name="S22P2" localSheetId="4">#REF!</definedName>
    <definedName name="S22P2" localSheetId="9">#REF!</definedName>
    <definedName name="S22P2">#REF!</definedName>
    <definedName name="S22P20" localSheetId="5">#REF!</definedName>
    <definedName name="S22P20" localSheetId="10">#REF!</definedName>
    <definedName name="S22P20" localSheetId="4">#REF!</definedName>
    <definedName name="S22P20" localSheetId="9">#REF!</definedName>
    <definedName name="S22P20">#REF!</definedName>
    <definedName name="S22P21" localSheetId="5">#REF!</definedName>
    <definedName name="S22P21" localSheetId="10">#REF!</definedName>
    <definedName name="S22P21" localSheetId="4">#REF!</definedName>
    <definedName name="S22P21" localSheetId="9">#REF!</definedName>
    <definedName name="S22P21">#REF!</definedName>
    <definedName name="S22P22" localSheetId="5">#REF!</definedName>
    <definedName name="S22P22" localSheetId="10">#REF!</definedName>
    <definedName name="S22P22" localSheetId="4">#REF!</definedName>
    <definedName name="S22P22" localSheetId="9">#REF!</definedName>
    <definedName name="S22P22">#REF!</definedName>
    <definedName name="S22P23" localSheetId="5">#REF!</definedName>
    <definedName name="S22P23" localSheetId="10">#REF!</definedName>
    <definedName name="S22P23" localSheetId="4">#REF!</definedName>
    <definedName name="S22P23" localSheetId="9">#REF!</definedName>
    <definedName name="S22P23">#REF!</definedName>
    <definedName name="S22P24" localSheetId="5">#REF!</definedName>
    <definedName name="S22P24" localSheetId="10">#REF!</definedName>
    <definedName name="S22P24" localSheetId="4">#REF!</definedName>
    <definedName name="S22P24" localSheetId="9">#REF!</definedName>
    <definedName name="S22P24">#REF!</definedName>
    <definedName name="S22P3" localSheetId="5">#REF!</definedName>
    <definedName name="S22P3" localSheetId="10">#REF!</definedName>
    <definedName name="S22P3" localSheetId="4">#REF!</definedName>
    <definedName name="S22P3" localSheetId="9">#REF!</definedName>
    <definedName name="S22P3">#REF!</definedName>
    <definedName name="S22P4" localSheetId="5">#REF!</definedName>
    <definedName name="S22P4" localSheetId="10">#REF!</definedName>
    <definedName name="S22P4" localSheetId="4">#REF!</definedName>
    <definedName name="S22P4" localSheetId="9">#REF!</definedName>
    <definedName name="S22P4">#REF!</definedName>
    <definedName name="S22P5" localSheetId="5">#REF!</definedName>
    <definedName name="S22P5" localSheetId="10">#REF!</definedName>
    <definedName name="S22P5" localSheetId="4">#REF!</definedName>
    <definedName name="S22P5" localSheetId="9">#REF!</definedName>
    <definedName name="S22P5">#REF!</definedName>
    <definedName name="S22P6" localSheetId="5">#REF!</definedName>
    <definedName name="S22P6" localSheetId="10">#REF!</definedName>
    <definedName name="S22P6" localSheetId="4">#REF!</definedName>
    <definedName name="S22P6" localSheetId="9">#REF!</definedName>
    <definedName name="S22P6">#REF!</definedName>
    <definedName name="S22P7" localSheetId="5">#REF!</definedName>
    <definedName name="S22P7" localSheetId="10">#REF!</definedName>
    <definedName name="S22P7" localSheetId="4">#REF!</definedName>
    <definedName name="S22P7" localSheetId="9">#REF!</definedName>
    <definedName name="S22P7">#REF!</definedName>
    <definedName name="S22P8" localSheetId="5">#REF!</definedName>
    <definedName name="S22P8" localSheetId="10">#REF!</definedName>
    <definedName name="S22P8" localSheetId="4">#REF!</definedName>
    <definedName name="S22P8" localSheetId="9">#REF!</definedName>
    <definedName name="S22P8">#REF!</definedName>
    <definedName name="S22P9" localSheetId="5">#REF!</definedName>
    <definedName name="S22P9" localSheetId="10">#REF!</definedName>
    <definedName name="S22P9" localSheetId="4">#REF!</definedName>
    <definedName name="S22P9" localSheetId="9">#REF!</definedName>
    <definedName name="S22P9">#REF!</definedName>
    <definedName name="S22R1" localSheetId="5">#REF!</definedName>
    <definedName name="S22R1" localSheetId="10">#REF!</definedName>
    <definedName name="S22R1" localSheetId="4">#REF!</definedName>
    <definedName name="S22R1" localSheetId="9">#REF!</definedName>
    <definedName name="S22R1">#REF!</definedName>
    <definedName name="S22R10" localSheetId="5">#REF!</definedName>
    <definedName name="S22R10" localSheetId="10">#REF!</definedName>
    <definedName name="S22R10" localSheetId="4">#REF!</definedName>
    <definedName name="S22R10" localSheetId="9">#REF!</definedName>
    <definedName name="S22R10">#REF!</definedName>
    <definedName name="S22R11" localSheetId="5">#REF!</definedName>
    <definedName name="S22R11" localSheetId="10">#REF!</definedName>
    <definedName name="S22R11" localSheetId="4">#REF!</definedName>
    <definedName name="S22R11" localSheetId="9">#REF!</definedName>
    <definedName name="S22R11">#REF!</definedName>
    <definedName name="S22R12" localSheetId="5">#REF!</definedName>
    <definedName name="S22R12" localSheetId="10">#REF!</definedName>
    <definedName name="S22R12" localSheetId="4">#REF!</definedName>
    <definedName name="S22R12" localSheetId="9">#REF!</definedName>
    <definedName name="S22R12">#REF!</definedName>
    <definedName name="S22R13" localSheetId="5">#REF!</definedName>
    <definedName name="S22R13" localSheetId="10">#REF!</definedName>
    <definedName name="S22R13" localSheetId="4">#REF!</definedName>
    <definedName name="S22R13" localSheetId="9">#REF!</definedName>
    <definedName name="S22R13">#REF!</definedName>
    <definedName name="S22R14" localSheetId="5">#REF!</definedName>
    <definedName name="S22R14" localSheetId="10">#REF!</definedName>
    <definedName name="S22R14" localSheetId="4">#REF!</definedName>
    <definedName name="S22R14" localSheetId="9">#REF!</definedName>
    <definedName name="S22R14">#REF!</definedName>
    <definedName name="S22R15" localSheetId="5">#REF!</definedName>
    <definedName name="S22R15" localSheetId="10">#REF!</definedName>
    <definedName name="S22R15" localSheetId="4">#REF!</definedName>
    <definedName name="S22R15" localSheetId="9">#REF!</definedName>
    <definedName name="S22R15">#REF!</definedName>
    <definedName name="S22R16" localSheetId="5">#REF!</definedName>
    <definedName name="S22R16" localSheetId="10">#REF!</definedName>
    <definedName name="S22R16" localSheetId="4">#REF!</definedName>
    <definedName name="S22R16" localSheetId="9">#REF!</definedName>
    <definedName name="S22R16">#REF!</definedName>
    <definedName name="S22R17" localSheetId="5">#REF!</definedName>
    <definedName name="S22R17" localSheetId="10">#REF!</definedName>
    <definedName name="S22R17" localSheetId="4">#REF!</definedName>
    <definedName name="S22R17" localSheetId="9">#REF!</definedName>
    <definedName name="S22R17">#REF!</definedName>
    <definedName name="S22R18" localSheetId="5">#REF!</definedName>
    <definedName name="S22R18" localSheetId="10">#REF!</definedName>
    <definedName name="S22R18" localSheetId="4">#REF!</definedName>
    <definedName name="S22R18" localSheetId="9">#REF!</definedName>
    <definedName name="S22R18">#REF!</definedName>
    <definedName name="S22R19" localSheetId="5">#REF!</definedName>
    <definedName name="S22R19" localSheetId="10">#REF!</definedName>
    <definedName name="S22R19" localSheetId="4">#REF!</definedName>
    <definedName name="S22R19" localSheetId="9">#REF!</definedName>
    <definedName name="S22R19">#REF!</definedName>
    <definedName name="S22R2" localSheetId="5">#REF!</definedName>
    <definedName name="S22R2" localSheetId="10">#REF!</definedName>
    <definedName name="S22R2" localSheetId="4">#REF!</definedName>
    <definedName name="S22R2" localSheetId="9">#REF!</definedName>
    <definedName name="S22R2">#REF!</definedName>
    <definedName name="S22R20" localSheetId="5">#REF!</definedName>
    <definedName name="S22R20" localSheetId="10">#REF!</definedName>
    <definedName name="S22R20" localSheetId="4">#REF!</definedName>
    <definedName name="S22R20" localSheetId="9">#REF!</definedName>
    <definedName name="S22R20">#REF!</definedName>
    <definedName name="S22R21" localSheetId="5">#REF!</definedName>
    <definedName name="S22R21" localSheetId="10">#REF!</definedName>
    <definedName name="S22R21" localSheetId="4">#REF!</definedName>
    <definedName name="S22R21" localSheetId="9">#REF!</definedName>
    <definedName name="S22R21">#REF!</definedName>
    <definedName name="S22R22" localSheetId="5">#REF!</definedName>
    <definedName name="S22R22" localSheetId="10">#REF!</definedName>
    <definedName name="S22R22" localSheetId="4">#REF!</definedName>
    <definedName name="S22R22" localSheetId="9">#REF!</definedName>
    <definedName name="S22R22">#REF!</definedName>
    <definedName name="S22R23" localSheetId="5">#REF!</definedName>
    <definedName name="S22R23" localSheetId="10">#REF!</definedName>
    <definedName name="S22R23" localSheetId="4">#REF!</definedName>
    <definedName name="S22R23" localSheetId="9">#REF!</definedName>
    <definedName name="S22R23">#REF!</definedName>
    <definedName name="S22R24" localSheetId="5">#REF!</definedName>
    <definedName name="S22R24" localSheetId="10">#REF!</definedName>
    <definedName name="S22R24" localSheetId="4">#REF!</definedName>
    <definedName name="S22R24" localSheetId="9">#REF!</definedName>
    <definedName name="S22R24">#REF!</definedName>
    <definedName name="S22R3" localSheetId="5">#REF!</definedName>
    <definedName name="S22R3" localSheetId="10">#REF!</definedName>
    <definedName name="S22R3" localSheetId="4">#REF!</definedName>
    <definedName name="S22R3" localSheetId="9">#REF!</definedName>
    <definedName name="S22R3">#REF!</definedName>
    <definedName name="S22R4" localSheetId="5">#REF!</definedName>
    <definedName name="S22R4" localSheetId="10">#REF!</definedName>
    <definedName name="S22R4" localSheetId="4">#REF!</definedName>
    <definedName name="S22R4" localSheetId="9">#REF!</definedName>
    <definedName name="S22R4">#REF!</definedName>
    <definedName name="S22R5" localSheetId="5">#REF!</definedName>
    <definedName name="S22R5" localSheetId="10">#REF!</definedName>
    <definedName name="S22R5" localSheetId="4">#REF!</definedName>
    <definedName name="S22R5" localSheetId="9">#REF!</definedName>
    <definedName name="S22R5">#REF!</definedName>
    <definedName name="S22R6" localSheetId="5">#REF!</definedName>
    <definedName name="S22R6" localSheetId="10">#REF!</definedName>
    <definedName name="S22R6" localSheetId="4">#REF!</definedName>
    <definedName name="S22R6" localSheetId="9">#REF!</definedName>
    <definedName name="S22R6">#REF!</definedName>
    <definedName name="S22R7" localSheetId="5">#REF!</definedName>
    <definedName name="S22R7" localSheetId="10">#REF!</definedName>
    <definedName name="S22R7" localSheetId="4">#REF!</definedName>
    <definedName name="S22R7" localSheetId="9">#REF!</definedName>
    <definedName name="S22R7">#REF!</definedName>
    <definedName name="S22R8" localSheetId="5">#REF!</definedName>
    <definedName name="S22R8" localSheetId="10">#REF!</definedName>
    <definedName name="S22R8" localSheetId="4">#REF!</definedName>
    <definedName name="S22R8" localSheetId="9">#REF!</definedName>
    <definedName name="S22R8">#REF!</definedName>
    <definedName name="S22R9" localSheetId="5">#REF!</definedName>
    <definedName name="S22R9" localSheetId="10">#REF!</definedName>
    <definedName name="S22R9" localSheetId="4">#REF!</definedName>
    <definedName name="S22R9" localSheetId="9">#REF!</definedName>
    <definedName name="S22R9">#REF!</definedName>
    <definedName name="S23P1" localSheetId="5">#REF!</definedName>
    <definedName name="S23P1" localSheetId="10">#REF!</definedName>
    <definedName name="S23P1" localSheetId="4">#REF!</definedName>
    <definedName name="S23P1" localSheetId="9">#REF!</definedName>
    <definedName name="S23P1">#REF!</definedName>
    <definedName name="S23P10" localSheetId="5">#REF!</definedName>
    <definedName name="S23P10" localSheetId="10">#REF!</definedName>
    <definedName name="S23P10" localSheetId="4">#REF!</definedName>
    <definedName name="S23P10" localSheetId="9">#REF!</definedName>
    <definedName name="S23P10">#REF!</definedName>
    <definedName name="S23P11" localSheetId="5">#REF!</definedName>
    <definedName name="S23P11" localSheetId="10">#REF!</definedName>
    <definedName name="S23P11" localSheetId="4">#REF!</definedName>
    <definedName name="S23P11" localSheetId="9">#REF!</definedName>
    <definedName name="S23P11">#REF!</definedName>
    <definedName name="S23P12" localSheetId="5">#REF!</definedName>
    <definedName name="S23P12" localSheetId="10">#REF!</definedName>
    <definedName name="S23P12" localSheetId="4">#REF!</definedName>
    <definedName name="S23P12" localSheetId="9">#REF!</definedName>
    <definedName name="S23P12">#REF!</definedName>
    <definedName name="S23P13" localSheetId="5">#REF!</definedName>
    <definedName name="S23P13" localSheetId="10">#REF!</definedName>
    <definedName name="S23P13" localSheetId="4">#REF!</definedName>
    <definedName name="S23P13" localSheetId="9">#REF!</definedName>
    <definedName name="S23P13">#REF!</definedName>
    <definedName name="S23P14" localSheetId="5">#REF!</definedName>
    <definedName name="S23P14" localSheetId="10">#REF!</definedName>
    <definedName name="S23P14" localSheetId="4">#REF!</definedName>
    <definedName name="S23P14" localSheetId="9">#REF!</definedName>
    <definedName name="S23P14">#REF!</definedName>
    <definedName name="S23P15" localSheetId="5">#REF!</definedName>
    <definedName name="S23P15" localSheetId="10">#REF!</definedName>
    <definedName name="S23P15" localSheetId="4">#REF!</definedName>
    <definedName name="S23P15" localSheetId="9">#REF!</definedName>
    <definedName name="S23P15">#REF!</definedName>
    <definedName name="S23P16" localSheetId="5">#REF!</definedName>
    <definedName name="S23P16" localSheetId="10">#REF!</definedName>
    <definedName name="S23P16" localSheetId="4">#REF!</definedName>
    <definedName name="S23P16" localSheetId="9">#REF!</definedName>
    <definedName name="S23P16">#REF!</definedName>
    <definedName name="S23P17" localSheetId="5">#REF!</definedName>
    <definedName name="S23P17" localSheetId="10">#REF!</definedName>
    <definedName name="S23P17" localSheetId="4">#REF!</definedName>
    <definedName name="S23P17" localSheetId="9">#REF!</definedName>
    <definedName name="S23P17">#REF!</definedName>
    <definedName name="S23P18" localSheetId="5">#REF!</definedName>
    <definedName name="S23P18" localSheetId="10">#REF!</definedName>
    <definedName name="S23P18" localSheetId="4">#REF!</definedName>
    <definedName name="S23P18" localSheetId="9">#REF!</definedName>
    <definedName name="S23P18">#REF!</definedName>
    <definedName name="S23P19" localSheetId="5">#REF!</definedName>
    <definedName name="S23P19" localSheetId="10">#REF!</definedName>
    <definedName name="S23P19" localSheetId="4">#REF!</definedName>
    <definedName name="S23P19" localSheetId="9">#REF!</definedName>
    <definedName name="S23P19">#REF!</definedName>
    <definedName name="S23P2" localSheetId="5">#REF!</definedName>
    <definedName name="S23P2" localSheetId="10">#REF!</definedName>
    <definedName name="S23P2" localSheetId="4">#REF!</definedName>
    <definedName name="S23P2" localSheetId="9">#REF!</definedName>
    <definedName name="S23P2">#REF!</definedName>
    <definedName name="S23P20" localSheetId="5">#REF!</definedName>
    <definedName name="S23P20" localSheetId="10">#REF!</definedName>
    <definedName name="S23P20" localSheetId="4">#REF!</definedName>
    <definedName name="S23P20" localSheetId="9">#REF!</definedName>
    <definedName name="S23P20">#REF!</definedName>
    <definedName name="S23P21" localSheetId="5">#REF!</definedName>
    <definedName name="S23P21" localSheetId="10">#REF!</definedName>
    <definedName name="S23P21" localSheetId="4">#REF!</definedName>
    <definedName name="S23P21" localSheetId="9">#REF!</definedName>
    <definedName name="S23P21">#REF!</definedName>
    <definedName name="S23P22" localSheetId="5">#REF!</definedName>
    <definedName name="S23P22" localSheetId="10">#REF!</definedName>
    <definedName name="S23P22" localSheetId="4">#REF!</definedName>
    <definedName name="S23P22" localSheetId="9">#REF!</definedName>
    <definedName name="S23P22">#REF!</definedName>
    <definedName name="S23P23" localSheetId="5">#REF!</definedName>
    <definedName name="S23P23" localSheetId="10">#REF!</definedName>
    <definedName name="S23P23" localSheetId="4">#REF!</definedName>
    <definedName name="S23P23" localSheetId="9">#REF!</definedName>
    <definedName name="S23P23">#REF!</definedName>
    <definedName name="S23P24" localSheetId="5">#REF!</definedName>
    <definedName name="S23P24" localSheetId="10">#REF!</definedName>
    <definedName name="S23P24" localSheetId="4">#REF!</definedName>
    <definedName name="S23P24" localSheetId="9">#REF!</definedName>
    <definedName name="S23P24">#REF!</definedName>
    <definedName name="S23P3" localSheetId="5">#REF!</definedName>
    <definedName name="S23P3" localSheetId="10">#REF!</definedName>
    <definedName name="S23P3" localSheetId="4">#REF!</definedName>
    <definedName name="S23P3" localSheetId="9">#REF!</definedName>
    <definedName name="S23P3">#REF!</definedName>
    <definedName name="S23P4" localSheetId="5">#REF!</definedName>
    <definedName name="S23P4" localSheetId="10">#REF!</definedName>
    <definedName name="S23P4" localSheetId="4">#REF!</definedName>
    <definedName name="S23P4" localSheetId="9">#REF!</definedName>
    <definedName name="S23P4">#REF!</definedName>
    <definedName name="S23P5" localSheetId="5">#REF!</definedName>
    <definedName name="S23P5" localSheetId="10">#REF!</definedName>
    <definedName name="S23P5" localSheetId="4">#REF!</definedName>
    <definedName name="S23P5" localSheetId="9">#REF!</definedName>
    <definedName name="S23P5">#REF!</definedName>
    <definedName name="S23P6" localSheetId="5">#REF!</definedName>
    <definedName name="S23P6" localSheetId="10">#REF!</definedName>
    <definedName name="S23P6" localSheetId="4">#REF!</definedName>
    <definedName name="S23P6" localSheetId="9">#REF!</definedName>
    <definedName name="S23P6">#REF!</definedName>
    <definedName name="S23P7" localSheetId="5">#REF!</definedName>
    <definedName name="S23P7" localSheetId="10">#REF!</definedName>
    <definedName name="S23P7" localSheetId="4">#REF!</definedName>
    <definedName name="S23P7" localSheetId="9">#REF!</definedName>
    <definedName name="S23P7">#REF!</definedName>
    <definedName name="S23P8" localSheetId="5">#REF!</definedName>
    <definedName name="S23P8" localSheetId="10">#REF!</definedName>
    <definedName name="S23P8" localSheetId="4">#REF!</definedName>
    <definedName name="S23P8" localSheetId="9">#REF!</definedName>
    <definedName name="S23P8">#REF!</definedName>
    <definedName name="S23P9" localSheetId="5">#REF!</definedName>
    <definedName name="S23P9" localSheetId="10">#REF!</definedName>
    <definedName name="S23P9" localSheetId="4">#REF!</definedName>
    <definedName name="S23P9" localSheetId="9">#REF!</definedName>
    <definedName name="S23P9">#REF!</definedName>
    <definedName name="S23R1" localSheetId="5">#REF!</definedName>
    <definedName name="S23R1" localSheetId="10">#REF!</definedName>
    <definedName name="S23R1" localSheetId="4">#REF!</definedName>
    <definedName name="S23R1" localSheetId="9">#REF!</definedName>
    <definedName name="S23R1">#REF!</definedName>
    <definedName name="S23R10" localSheetId="5">#REF!</definedName>
    <definedName name="S23R10" localSheetId="10">#REF!</definedName>
    <definedName name="S23R10" localSheetId="4">#REF!</definedName>
    <definedName name="S23R10" localSheetId="9">#REF!</definedName>
    <definedName name="S23R10">#REF!</definedName>
    <definedName name="S23R11" localSheetId="5">#REF!</definedName>
    <definedName name="S23R11" localSheetId="10">#REF!</definedName>
    <definedName name="S23R11" localSheetId="4">#REF!</definedName>
    <definedName name="S23R11" localSheetId="9">#REF!</definedName>
    <definedName name="S23R11">#REF!</definedName>
    <definedName name="S23R12" localSheetId="5">#REF!</definedName>
    <definedName name="S23R12" localSheetId="10">#REF!</definedName>
    <definedName name="S23R12" localSheetId="4">#REF!</definedName>
    <definedName name="S23R12" localSheetId="9">#REF!</definedName>
    <definedName name="S23R12">#REF!</definedName>
    <definedName name="S23R13" localSheetId="5">#REF!</definedName>
    <definedName name="S23R13" localSheetId="10">#REF!</definedName>
    <definedName name="S23R13" localSheetId="4">#REF!</definedName>
    <definedName name="S23R13" localSheetId="9">#REF!</definedName>
    <definedName name="S23R13">#REF!</definedName>
    <definedName name="S23R14" localSheetId="5">#REF!</definedName>
    <definedName name="S23R14" localSheetId="10">#REF!</definedName>
    <definedName name="S23R14" localSheetId="4">#REF!</definedName>
    <definedName name="S23R14" localSheetId="9">#REF!</definedName>
    <definedName name="S23R14">#REF!</definedName>
    <definedName name="S23R15" localSheetId="5">#REF!</definedName>
    <definedName name="S23R15" localSheetId="10">#REF!</definedName>
    <definedName name="S23R15" localSheetId="4">#REF!</definedName>
    <definedName name="S23R15" localSheetId="9">#REF!</definedName>
    <definedName name="S23R15">#REF!</definedName>
    <definedName name="S23R16" localSheetId="5">#REF!</definedName>
    <definedName name="S23R16" localSheetId="10">#REF!</definedName>
    <definedName name="S23R16" localSheetId="4">#REF!</definedName>
    <definedName name="S23R16" localSheetId="9">#REF!</definedName>
    <definedName name="S23R16">#REF!</definedName>
    <definedName name="S23R17" localSheetId="5">#REF!</definedName>
    <definedName name="S23R17" localSheetId="10">#REF!</definedName>
    <definedName name="S23R17" localSheetId="4">#REF!</definedName>
    <definedName name="S23R17" localSheetId="9">#REF!</definedName>
    <definedName name="S23R17">#REF!</definedName>
    <definedName name="S23R18" localSheetId="5">#REF!</definedName>
    <definedName name="S23R18" localSheetId="10">#REF!</definedName>
    <definedName name="S23R18" localSheetId="4">#REF!</definedName>
    <definedName name="S23R18" localSheetId="9">#REF!</definedName>
    <definedName name="S23R18">#REF!</definedName>
    <definedName name="S23R19" localSheetId="5">#REF!</definedName>
    <definedName name="S23R19" localSheetId="10">#REF!</definedName>
    <definedName name="S23R19" localSheetId="4">#REF!</definedName>
    <definedName name="S23R19" localSheetId="9">#REF!</definedName>
    <definedName name="S23R19">#REF!</definedName>
    <definedName name="S23R2" localSheetId="5">#REF!</definedName>
    <definedName name="S23R2" localSheetId="10">#REF!</definedName>
    <definedName name="S23R2" localSheetId="4">#REF!</definedName>
    <definedName name="S23R2" localSheetId="9">#REF!</definedName>
    <definedName name="S23R2">#REF!</definedName>
    <definedName name="S23R20" localSheetId="5">#REF!</definedName>
    <definedName name="S23R20" localSheetId="10">#REF!</definedName>
    <definedName name="S23R20" localSheetId="4">#REF!</definedName>
    <definedName name="S23R20" localSheetId="9">#REF!</definedName>
    <definedName name="S23R20">#REF!</definedName>
    <definedName name="S23R21" localSheetId="5">#REF!</definedName>
    <definedName name="S23R21" localSheetId="10">#REF!</definedName>
    <definedName name="S23R21" localSheetId="4">#REF!</definedName>
    <definedName name="S23R21" localSheetId="9">#REF!</definedName>
    <definedName name="S23R21">#REF!</definedName>
    <definedName name="S23R22" localSheetId="5">#REF!</definedName>
    <definedName name="S23R22" localSheetId="10">#REF!</definedName>
    <definedName name="S23R22" localSheetId="4">#REF!</definedName>
    <definedName name="S23R22" localSheetId="9">#REF!</definedName>
    <definedName name="S23R22">#REF!</definedName>
    <definedName name="S23R23" localSheetId="5">#REF!</definedName>
    <definedName name="S23R23" localSheetId="10">#REF!</definedName>
    <definedName name="S23R23" localSheetId="4">#REF!</definedName>
    <definedName name="S23R23" localSheetId="9">#REF!</definedName>
    <definedName name="S23R23">#REF!</definedName>
    <definedName name="S23R24" localSheetId="5">#REF!</definedName>
    <definedName name="S23R24" localSheetId="10">#REF!</definedName>
    <definedName name="S23R24" localSheetId="4">#REF!</definedName>
    <definedName name="S23R24" localSheetId="9">#REF!</definedName>
    <definedName name="S23R24">#REF!</definedName>
    <definedName name="S23R3" localSheetId="5">#REF!</definedName>
    <definedName name="S23R3" localSheetId="10">#REF!</definedName>
    <definedName name="S23R3" localSheetId="4">#REF!</definedName>
    <definedName name="S23R3" localSheetId="9">#REF!</definedName>
    <definedName name="S23R3">#REF!</definedName>
    <definedName name="S23R4" localSheetId="5">#REF!</definedName>
    <definedName name="S23R4" localSheetId="10">#REF!</definedName>
    <definedName name="S23R4" localSheetId="4">#REF!</definedName>
    <definedName name="S23R4" localSheetId="9">#REF!</definedName>
    <definedName name="S23R4">#REF!</definedName>
    <definedName name="S23R5" localSheetId="5">#REF!</definedName>
    <definedName name="S23R5" localSheetId="10">#REF!</definedName>
    <definedName name="S23R5" localSheetId="4">#REF!</definedName>
    <definedName name="S23R5" localSheetId="9">#REF!</definedName>
    <definedName name="S23R5">#REF!</definedName>
    <definedName name="S23R6" localSheetId="5">#REF!</definedName>
    <definedName name="S23R6" localSheetId="10">#REF!</definedName>
    <definedName name="S23R6" localSheetId="4">#REF!</definedName>
    <definedName name="S23R6" localSheetId="9">#REF!</definedName>
    <definedName name="S23R6">#REF!</definedName>
    <definedName name="S23R7" localSheetId="5">#REF!</definedName>
    <definedName name="S23R7" localSheetId="10">#REF!</definedName>
    <definedName name="S23R7" localSheetId="4">#REF!</definedName>
    <definedName name="S23R7" localSheetId="9">#REF!</definedName>
    <definedName name="S23R7">#REF!</definedName>
    <definedName name="S23R8" localSheetId="5">#REF!</definedName>
    <definedName name="S23R8" localSheetId="10">#REF!</definedName>
    <definedName name="S23R8" localSheetId="4">#REF!</definedName>
    <definedName name="S23R8" localSheetId="9">#REF!</definedName>
    <definedName name="S23R8">#REF!</definedName>
    <definedName name="S23R9" localSheetId="5">#REF!</definedName>
    <definedName name="S23R9" localSheetId="10">#REF!</definedName>
    <definedName name="S23R9" localSheetId="4">#REF!</definedName>
    <definedName name="S23R9" localSheetId="9">#REF!</definedName>
    <definedName name="S23R9">#REF!</definedName>
    <definedName name="S24P1" localSheetId="5">#REF!</definedName>
    <definedName name="S24P1" localSheetId="10">#REF!</definedName>
    <definedName name="S24P1" localSheetId="4">#REF!</definedName>
    <definedName name="S24P1" localSheetId="9">#REF!</definedName>
    <definedName name="S24P1">#REF!</definedName>
    <definedName name="S24P10" localSheetId="5">#REF!</definedName>
    <definedName name="S24P10" localSheetId="10">#REF!</definedName>
    <definedName name="S24P10" localSheetId="4">#REF!</definedName>
    <definedName name="S24P10" localSheetId="9">#REF!</definedName>
    <definedName name="S24P10">#REF!</definedName>
    <definedName name="S24P11" localSheetId="5">#REF!</definedName>
    <definedName name="S24P11" localSheetId="10">#REF!</definedName>
    <definedName name="S24P11" localSheetId="4">#REF!</definedName>
    <definedName name="S24P11" localSheetId="9">#REF!</definedName>
    <definedName name="S24P11">#REF!</definedName>
    <definedName name="S24P12" localSheetId="5">#REF!</definedName>
    <definedName name="S24P12" localSheetId="10">#REF!</definedName>
    <definedName name="S24P12" localSheetId="4">#REF!</definedName>
    <definedName name="S24P12" localSheetId="9">#REF!</definedName>
    <definedName name="S24P12">#REF!</definedName>
    <definedName name="S24P13" localSheetId="5">#REF!</definedName>
    <definedName name="S24P13" localSheetId="10">#REF!</definedName>
    <definedName name="S24P13" localSheetId="4">#REF!</definedName>
    <definedName name="S24P13" localSheetId="9">#REF!</definedName>
    <definedName name="S24P13">#REF!</definedName>
    <definedName name="S24P14" localSheetId="5">#REF!</definedName>
    <definedName name="S24P14" localSheetId="10">#REF!</definedName>
    <definedName name="S24P14" localSheetId="4">#REF!</definedName>
    <definedName name="S24P14" localSheetId="9">#REF!</definedName>
    <definedName name="S24P14">#REF!</definedName>
    <definedName name="S24P15" localSheetId="5">#REF!</definedName>
    <definedName name="S24P15" localSheetId="10">#REF!</definedName>
    <definedName name="S24P15" localSheetId="4">#REF!</definedName>
    <definedName name="S24P15" localSheetId="9">#REF!</definedName>
    <definedName name="S24P15">#REF!</definedName>
    <definedName name="S24P16" localSheetId="5">#REF!</definedName>
    <definedName name="S24P16" localSheetId="10">#REF!</definedName>
    <definedName name="S24P16" localSheetId="4">#REF!</definedName>
    <definedName name="S24P16" localSheetId="9">#REF!</definedName>
    <definedName name="S24P16">#REF!</definedName>
    <definedName name="S24P17" localSheetId="5">#REF!</definedName>
    <definedName name="S24P17" localSheetId="10">#REF!</definedName>
    <definedName name="S24P17" localSheetId="4">#REF!</definedName>
    <definedName name="S24P17" localSheetId="9">#REF!</definedName>
    <definedName name="S24P17">#REF!</definedName>
    <definedName name="S24P18" localSheetId="5">#REF!</definedName>
    <definedName name="S24P18" localSheetId="10">#REF!</definedName>
    <definedName name="S24P18" localSheetId="4">#REF!</definedName>
    <definedName name="S24P18" localSheetId="9">#REF!</definedName>
    <definedName name="S24P18">#REF!</definedName>
    <definedName name="S24P19" localSheetId="5">#REF!</definedName>
    <definedName name="S24P19" localSheetId="10">#REF!</definedName>
    <definedName name="S24P19" localSheetId="4">#REF!</definedName>
    <definedName name="S24P19" localSheetId="9">#REF!</definedName>
    <definedName name="S24P19">#REF!</definedName>
    <definedName name="S24P2" localSheetId="5">#REF!</definedName>
    <definedName name="S24P2" localSheetId="10">#REF!</definedName>
    <definedName name="S24P2" localSheetId="4">#REF!</definedName>
    <definedName name="S24P2" localSheetId="9">#REF!</definedName>
    <definedName name="S24P2">#REF!</definedName>
    <definedName name="S24P20" localSheetId="5">#REF!</definedName>
    <definedName name="S24P20" localSheetId="10">#REF!</definedName>
    <definedName name="S24P20" localSheetId="4">#REF!</definedName>
    <definedName name="S24P20" localSheetId="9">#REF!</definedName>
    <definedName name="S24P20">#REF!</definedName>
    <definedName name="S24P21" localSheetId="5">#REF!</definedName>
    <definedName name="S24P21" localSheetId="10">#REF!</definedName>
    <definedName name="S24P21" localSheetId="4">#REF!</definedName>
    <definedName name="S24P21" localSheetId="9">#REF!</definedName>
    <definedName name="S24P21">#REF!</definedName>
    <definedName name="S24P22" localSheetId="5">#REF!</definedName>
    <definedName name="S24P22" localSheetId="10">#REF!</definedName>
    <definedName name="S24P22" localSheetId="4">#REF!</definedName>
    <definedName name="S24P22" localSheetId="9">#REF!</definedName>
    <definedName name="S24P22">#REF!</definedName>
    <definedName name="S24P23" localSheetId="5">#REF!</definedName>
    <definedName name="S24P23" localSheetId="10">#REF!</definedName>
    <definedName name="S24P23" localSheetId="4">#REF!</definedName>
    <definedName name="S24P23" localSheetId="9">#REF!</definedName>
    <definedName name="S24P23">#REF!</definedName>
    <definedName name="S24P24" localSheetId="5">#REF!</definedName>
    <definedName name="S24P24" localSheetId="10">#REF!</definedName>
    <definedName name="S24P24" localSheetId="4">#REF!</definedName>
    <definedName name="S24P24" localSheetId="9">#REF!</definedName>
    <definedName name="S24P24">#REF!</definedName>
    <definedName name="S24P3" localSheetId="5">#REF!</definedName>
    <definedName name="S24P3" localSheetId="10">#REF!</definedName>
    <definedName name="S24P3" localSheetId="4">#REF!</definedName>
    <definedName name="S24P3" localSheetId="9">#REF!</definedName>
    <definedName name="S24P3">#REF!</definedName>
    <definedName name="S24P4" localSheetId="5">#REF!</definedName>
    <definedName name="S24P4" localSheetId="10">#REF!</definedName>
    <definedName name="S24P4" localSheetId="4">#REF!</definedName>
    <definedName name="S24P4" localSheetId="9">#REF!</definedName>
    <definedName name="S24P4">#REF!</definedName>
    <definedName name="S24P5" localSheetId="5">#REF!</definedName>
    <definedName name="S24P5" localSheetId="10">#REF!</definedName>
    <definedName name="S24P5" localSheetId="4">#REF!</definedName>
    <definedName name="S24P5" localSheetId="9">#REF!</definedName>
    <definedName name="S24P5">#REF!</definedName>
    <definedName name="S24P6" localSheetId="5">#REF!</definedName>
    <definedName name="S24P6" localSheetId="10">#REF!</definedName>
    <definedName name="S24P6" localSheetId="4">#REF!</definedName>
    <definedName name="S24P6" localSheetId="9">#REF!</definedName>
    <definedName name="S24P6">#REF!</definedName>
    <definedName name="S24P7" localSheetId="5">#REF!</definedName>
    <definedName name="S24P7" localSheetId="10">#REF!</definedName>
    <definedName name="S24P7" localSheetId="4">#REF!</definedName>
    <definedName name="S24P7" localSheetId="9">#REF!</definedName>
    <definedName name="S24P7">#REF!</definedName>
    <definedName name="S24P8" localSheetId="5">#REF!</definedName>
    <definedName name="S24P8" localSheetId="10">#REF!</definedName>
    <definedName name="S24P8" localSheetId="4">#REF!</definedName>
    <definedName name="S24P8" localSheetId="9">#REF!</definedName>
    <definedName name="S24P8">#REF!</definedName>
    <definedName name="S24P9" localSheetId="5">#REF!</definedName>
    <definedName name="S24P9" localSheetId="10">#REF!</definedName>
    <definedName name="S24P9" localSheetId="4">#REF!</definedName>
    <definedName name="S24P9" localSheetId="9">#REF!</definedName>
    <definedName name="S24P9">#REF!</definedName>
    <definedName name="S24R1" localSheetId="5">#REF!</definedName>
    <definedName name="S24R1" localSheetId="10">#REF!</definedName>
    <definedName name="S24R1" localSheetId="4">#REF!</definedName>
    <definedName name="S24R1" localSheetId="9">#REF!</definedName>
    <definedName name="S24R1">#REF!</definedName>
    <definedName name="S24R10" localSheetId="5">#REF!</definedName>
    <definedName name="S24R10" localSheetId="10">#REF!</definedName>
    <definedName name="S24R10" localSheetId="4">#REF!</definedName>
    <definedName name="S24R10" localSheetId="9">#REF!</definedName>
    <definedName name="S24R10">#REF!</definedName>
    <definedName name="S24R11" localSheetId="5">#REF!</definedName>
    <definedName name="S24R11" localSheetId="10">#REF!</definedName>
    <definedName name="S24R11" localSheetId="4">#REF!</definedName>
    <definedName name="S24R11" localSheetId="9">#REF!</definedName>
    <definedName name="S24R11">#REF!</definedName>
    <definedName name="S24R12" localSheetId="5">#REF!</definedName>
    <definedName name="S24R12" localSheetId="10">#REF!</definedName>
    <definedName name="S24R12" localSheetId="4">#REF!</definedName>
    <definedName name="S24R12" localSheetId="9">#REF!</definedName>
    <definedName name="S24R12">#REF!</definedName>
    <definedName name="S24R13" localSheetId="5">#REF!</definedName>
    <definedName name="S24R13" localSheetId="10">#REF!</definedName>
    <definedName name="S24R13" localSheetId="4">#REF!</definedName>
    <definedName name="S24R13" localSheetId="9">#REF!</definedName>
    <definedName name="S24R13">#REF!</definedName>
    <definedName name="S24R14" localSheetId="5">#REF!</definedName>
    <definedName name="S24R14" localSheetId="10">#REF!</definedName>
    <definedName name="S24R14" localSheetId="4">#REF!</definedName>
    <definedName name="S24R14" localSheetId="9">#REF!</definedName>
    <definedName name="S24R14">#REF!</definedName>
    <definedName name="S24R15" localSheetId="5">#REF!</definedName>
    <definedName name="S24R15" localSheetId="10">#REF!</definedName>
    <definedName name="S24R15" localSheetId="4">#REF!</definedName>
    <definedName name="S24R15" localSheetId="9">#REF!</definedName>
    <definedName name="S24R15">#REF!</definedName>
    <definedName name="S24R16" localSheetId="5">#REF!</definedName>
    <definedName name="S24R16" localSheetId="10">#REF!</definedName>
    <definedName name="S24R16" localSheetId="4">#REF!</definedName>
    <definedName name="S24R16" localSheetId="9">#REF!</definedName>
    <definedName name="S24R16">#REF!</definedName>
    <definedName name="S24R17" localSheetId="5">#REF!</definedName>
    <definedName name="S24R17" localSheetId="10">#REF!</definedName>
    <definedName name="S24R17" localSheetId="4">#REF!</definedName>
    <definedName name="S24R17" localSheetId="9">#REF!</definedName>
    <definedName name="S24R17">#REF!</definedName>
    <definedName name="S24R18" localSheetId="5">#REF!</definedName>
    <definedName name="S24R18" localSheetId="10">#REF!</definedName>
    <definedName name="S24R18" localSheetId="4">#REF!</definedName>
    <definedName name="S24R18" localSheetId="9">#REF!</definedName>
    <definedName name="S24R18">#REF!</definedName>
    <definedName name="S24R19" localSheetId="5">#REF!</definedName>
    <definedName name="S24R19" localSheetId="10">#REF!</definedName>
    <definedName name="S24R19" localSheetId="4">#REF!</definedName>
    <definedName name="S24R19" localSheetId="9">#REF!</definedName>
    <definedName name="S24R19">#REF!</definedName>
    <definedName name="S24R2" localSheetId="5">#REF!</definedName>
    <definedName name="S24R2" localSheetId="10">#REF!</definedName>
    <definedName name="S24R2" localSheetId="4">#REF!</definedName>
    <definedName name="S24R2" localSheetId="9">#REF!</definedName>
    <definedName name="S24R2">#REF!</definedName>
    <definedName name="S24R20" localSheetId="5">#REF!</definedName>
    <definedName name="S24R20" localSheetId="10">#REF!</definedName>
    <definedName name="S24R20" localSheetId="4">#REF!</definedName>
    <definedName name="S24R20" localSheetId="9">#REF!</definedName>
    <definedName name="S24R20">#REF!</definedName>
    <definedName name="S24R21" localSheetId="5">#REF!</definedName>
    <definedName name="S24R21" localSheetId="10">#REF!</definedName>
    <definedName name="S24R21" localSheetId="4">#REF!</definedName>
    <definedName name="S24R21" localSheetId="9">#REF!</definedName>
    <definedName name="S24R21">#REF!</definedName>
    <definedName name="S24R22" localSheetId="5">#REF!</definedName>
    <definedName name="S24R22" localSheetId="10">#REF!</definedName>
    <definedName name="S24R22" localSheetId="4">#REF!</definedName>
    <definedName name="S24R22" localSheetId="9">#REF!</definedName>
    <definedName name="S24R22">#REF!</definedName>
    <definedName name="S24R23" localSheetId="5">#REF!</definedName>
    <definedName name="S24R23" localSheetId="10">#REF!</definedName>
    <definedName name="S24R23" localSheetId="4">#REF!</definedName>
    <definedName name="S24R23" localSheetId="9">#REF!</definedName>
    <definedName name="S24R23">#REF!</definedName>
    <definedName name="S24R24" localSheetId="5">#REF!</definedName>
    <definedName name="S24R24" localSheetId="10">#REF!</definedName>
    <definedName name="S24R24" localSheetId="4">#REF!</definedName>
    <definedName name="S24R24" localSheetId="9">#REF!</definedName>
    <definedName name="S24R24">#REF!</definedName>
    <definedName name="S24R3" localSheetId="5">#REF!</definedName>
    <definedName name="S24R3" localSheetId="10">#REF!</definedName>
    <definedName name="S24R3" localSheetId="4">#REF!</definedName>
    <definedName name="S24R3" localSheetId="9">#REF!</definedName>
    <definedName name="S24R3">#REF!</definedName>
    <definedName name="S24R4" localSheetId="5">#REF!</definedName>
    <definedName name="S24R4" localSheetId="10">#REF!</definedName>
    <definedName name="S24R4" localSheetId="4">#REF!</definedName>
    <definedName name="S24R4" localSheetId="9">#REF!</definedName>
    <definedName name="S24R4">#REF!</definedName>
    <definedName name="S24R5" localSheetId="5">#REF!</definedName>
    <definedName name="S24R5" localSheetId="10">#REF!</definedName>
    <definedName name="S24R5" localSheetId="4">#REF!</definedName>
    <definedName name="S24R5" localSheetId="9">#REF!</definedName>
    <definedName name="S24R5">#REF!</definedName>
    <definedName name="S24R6" localSheetId="5">#REF!</definedName>
    <definedName name="S24R6" localSheetId="10">#REF!</definedName>
    <definedName name="S24R6" localSheetId="4">#REF!</definedName>
    <definedName name="S24R6" localSheetId="9">#REF!</definedName>
    <definedName name="S24R6">#REF!</definedName>
    <definedName name="S24R7" localSheetId="5">#REF!</definedName>
    <definedName name="S24R7" localSheetId="10">#REF!</definedName>
    <definedName name="S24R7" localSheetId="4">#REF!</definedName>
    <definedName name="S24R7" localSheetId="9">#REF!</definedName>
    <definedName name="S24R7">#REF!</definedName>
    <definedName name="S24R8" localSheetId="5">#REF!</definedName>
    <definedName name="S24R8" localSheetId="10">#REF!</definedName>
    <definedName name="S24R8" localSheetId="4">#REF!</definedName>
    <definedName name="S24R8" localSheetId="9">#REF!</definedName>
    <definedName name="S24R8">#REF!</definedName>
    <definedName name="S24R9" localSheetId="5">#REF!</definedName>
    <definedName name="S24R9" localSheetId="10">#REF!</definedName>
    <definedName name="S24R9" localSheetId="4">#REF!</definedName>
    <definedName name="S24R9" localSheetId="9">#REF!</definedName>
    <definedName name="S24R9">#REF!</definedName>
    <definedName name="S25P1" localSheetId="5">#REF!</definedName>
    <definedName name="S25P1" localSheetId="10">#REF!</definedName>
    <definedName name="S25P1" localSheetId="4">#REF!</definedName>
    <definedName name="S25P1" localSheetId="9">#REF!</definedName>
    <definedName name="S25P1">#REF!</definedName>
    <definedName name="S25P10" localSheetId="5">#REF!</definedName>
    <definedName name="S25P10" localSheetId="10">#REF!</definedName>
    <definedName name="S25P10" localSheetId="4">#REF!</definedName>
    <definedName name="S25P10" localSheetId="9">#REF!</definedName>
    <definedName name="S25P10">#REF!</definedName>
    <definedName name="S25P11" localSheetId="5">#REF!</definedName>
    <definedName name="S25P11" localSheetId="10">#REF!</definedName>
    <definedName name="S25P11" localSheetId="4">#REF!</definedName>
    <definedName name="S25P11" localSheetId="9">#REF!</definedName>
    <definedName name="S25P11">#REF!</definedName>
    <definedName name="S25P12" localSheetId="5">#REF!</definedName>
    <definedName name="S25P12" localSheetId="10">#REF!</definedName>
    <definedName name="S25P12" localSheetId="4">#REF!</definedName>
    <definedName name="S25P12" localSheetId="9">#REF!</definedName>
    <definedName name="S25P12">#REF!</definedName>
    <definedName name="S25P13" localSheetId="5">#REF!</definedName>
    <definedName name="S25P13" localSheetId="10">#REF!</definedName>
    <definedName name="S25P13" localSheetId="4">#REF!</definedName>
    <definedName name="S25P13" localSheetId="9">#REF!</definedName>
    <definedName name="S25P13">#REF!</definedName>
    <definedName name="S25P14" localSheetId="5">#REF!</definedName>
    <definedName name="S25P14" localSheetId="10">#REF!</definedName>
    <definedName name="S25P14" localSheetId="4">#REF!</definedName>
    <definedName name="S25P14" localSheetId="9">#REF!</definedName>
    <definedName name="S25P14">#REF!</definedName>
    <definedName name="S25P15" localSheetId="5">#REF!</definedName>
    <definedName name="S25P15" localSheetId="10">#REF!</definedName>
    <definedName name="S25P15" localSheetId="4">#REF!</definedName>
    <definedName name="S25P15" localSheetId="9">#REF!</definedName>
    <definedName name="S25P15">#REF!</definedName>
    <definedName name="S25P16" localSheetId="5">#REF!</definedName>
    <definedName name="S25P16" localSheetId="10">#REF!</definedName>
    <definedName name="S25P16" localSheetId="4">#REF!</definedName>
    <definedName name="S25P16" localSheetId="9">#REF!</definedName>
    <definedName name="S25P16">#REF!</definedName>
    <definedName name="S25P17" localSheetId="5">#REF!</definedName>
    <definedName name="S25P17" localSheetId="10">#REF!</definedName>
    <definedName name="S25P17" localSheetId="4">#REF!</definedName>
    <definedName name="S25P17" localSheetId="9">#REF!</definedName>
    <definedName name="S25P17">#REF!</definedName>
    <definedName name="S25P18" localSheetId="5">#REF!</definedName>
    <definedName name="S25P18" localSheetId="10">#REF!</definedName>
    <definedName name="S25P18" localSheetId="4">#REF!</definedName>
    <definedName name="S25P18" localSheetId="9">#REF!</definedName>
    <definedName name="S25P18">#REF!</definedName>
    <definedName name="S25P19" localSheetId="5">#REF!</definedName>
    <definedName name="S25P19" localSheetId="10">#REF!</definedName>
    <definedName name="S25P19" localSheetId="4">#REF!</definedName>
    <definedName name="S25P19" localSheetId="9">#REF!</definedName>
    <definedName name="S25P19">#REF!</definedName>
    <definedName name="S25P2" localSheetId="5">#REF!</definedName>
    <definedName name="S25P2" localSheetId="10">#REF!</definedName>
    <definedName name="S25P2" localSheetId="4">#REF!</definedName>
    <definedName name="S25P2" localSheetId="9">#REF!</definedName>
    <definedName name="S25P2">#REF!</definedName>
    <definedName name="S25P20" localSheetId="5">#REF!</definedName>
    <definedName name="S25P20" localSheetId="10">#REF!</definedName>
    <definedName name="S25P20" localSheetId="4">#REF!</definedName>
    <definedName name="S25P20" localSheetId="9">#REF!</definedName>
    <definedName name="S25P20">#REF!</definedName>
    <definedName name="S25P21" localSheetId="5">#REF!</definedName>
    <definedName name="S25P21" localSheetId="10">#REF!</definedName>
    <definedName name="S25P21" localSheetId="4">#REF!</definedName>
    <definedName name="S25P21" localSheetId="9">#REF!</definedName>
    <definedName name="S25P21">#REF!</definedName>
    <definedName name="S25P22" localSheetId="5">#REF!</definedName>
    <definedName name="S25P22" localSheetId="10">#REF!</definedName>
    <definedName name="S25P22" localSheetId="4">#REF!</definedName>
    <definedName name="S25P22" localSheetId="9">#REF!</definedName>
    <definedName name="S25P22">#REF!</definedName>
    <definedName name="S25P23" localSheetId="5">#REF!</definedName>
    <definedName name="S25P23" localSheetId="10">#REF!</definedName>
    <definedName name="S25P23" localSheetId="4">#REF!</definedName>
    <definedName name="S25P23" localSheetId="9">#REF!</definedName>
    <definedName name="S25P23">#REF!</definedName>
    <definedName name="S25P24" localSheetId="5">#REF!</definedName>
    <definedName name="S25P24" localSheetId="10">#REF!</definedName>
    <definedName name="S25P24" localSheetId="4">#REF!</definedName>
    <definedName name="S25P24" localSheetId="9">#REF!</definedName>
    <definedName name="S25P24">#REF!</definedName>
    <definedName name="S25P3" localSheetId="5">#REF!</definedName>
    <definedName name="S25P3" localSheetId="10">#REF!</definedName>
    <definedName name="S25P3" localSheetId="4">#REF!</definedName>
    <definedName name="S25P3" localSheetId="9">#REF!</definedName>
    <definedName name="S25P3">#REF!</definedName>
    <definedName name="S25P4" localSheetId="5">#REF!</definedName>
    <definedName name="S25P4" localSheetId="10">#REF!</definedName>
    <definedName name="S25P4" localSheetId="4">#REF!</definedName>
    <definedName name="S25P4" localSheetId="9">#REF!</definedName>
    <definedName name="S25P4">#REF!</definedName>
    <definedName name="S25P5" localSheetId="5">#REF!</definedName>
    <definedName name="S25P5" localSheetId="10">#REF!</definedName>
    <definedName name="S25P5" localSheetId="4">#REF!</definedName>
    <definedName name="S25P5" localSheetId="9">#REF!</definedName>
    <definedName name="S25P5">#REF!</definedName>
    <definedName name="S25P6" localSheetId="5">#REF!</definedName>
    <definedName name="S25P6" localSheetId="10">#REF!</definedName>
    <definedName name="S25P6" localSheetId="4">#REF!</definedName>
    <definedName name="S25P6" localSheetId="9">#REF!</definedName>
    <definedName name="S25P6">#REF!</definedName>
    <definedName name="S25P7" localSheetId="5">#REF!</definedName>
    <definedName name="S25P7" localSheetId="10">#REF!</definedName>
    <definedName name="S25P7" localSheetId="4">#REF!</definedName>
    <definedName name="S25P7" localSheetId="9">#REF!</definedName>
    <definedName name="S25P7">#REF!</definedName>
    <definedName name="S25P8" localSheetId="5">#REF!</definedName>
    <definedName name="S25P8" localSheetId="10">#REF!</definedName>
    <definedName name="S25P8" localSheetId="4">#REF!</definedName>
    <definedName name="S25P8" localSheetId="9">#REF!</definedName>
    <definedName name="S25P8">#REF!</definedName>
    <definedName name="S25P9" localSheetId="5">#REF!</definedName>
    <definedName name="S25P9" localSheetId="10">#REF!</definedName>
    <definedName name="S25P9" localSheetId="4">#REF!</definedName>
    <definedName name="S25P9" localSheetId="9">#REF!</definedName>
    <definedName name="S25P9">#REF!</definedName>
    <definedName name="S25R1" localSheetId="5">#REF!</definedName>
    <definedName name="S25R1" localSheetId="10">#REF!</definedName>
    <definedName name="S25R1" localSheetId="4">#REF!</definedName>
    <definedName name="S25R1" localSheetId="9">#REF!</definedName>
    <definedName name="S25R1">#REF!</definedName>
    <definedName name="S25R10" localSheetId="5">#REF!</definedName>
    <definedName name="S25R10" localSheetId="10">#REF!</definedName>
    <definedName name="S25R10" localSheetId="4">#REF!</definedName>
    <definedName name="S25R10" localSheetId="9">#REF!</definedName>
    <definedName name="S25R10">#REF!</definedName>
    <definedName name="S25R11" localSheetId="5">#REF!</definedName>
    <definedName name="S25R11" localSheetId="10">#REF!</definedName>
    <definedName name="S25R11" localSheetId="4">#REF!</definedName>
    <definedName name="S25R11" localSheetId="9">#REF!</definedName>
    <definedName name="S25R11">#REF!</definedName>
    <definedName name="S25R12" localSheetId="5">#REF!</definedName>
    <definedName name="S25R12" localSheetId="10">#REF!</definedName>
    <definedName name="S25R12" localSheetId="4">#REF!</definedName>
    <definedName name="S25R12" localSheetId="9">#REF!</definedName>
    <definedName name="S25R12">#REF!</definedName>
    <definedName name="S25R13" localSheetId="5">#REF!</definedName>
    <definedName name="S25R13" localSheetId="10">#REF!</definedName>
    <definedName name="S25R13" localSheetId="4">#REF!</definedName>
    <definedName name="S25R13" localSheetId="9">#REF!</definedName>
    <definedName name="S25R13">#REF!</definedName>
    <definedName name="S25R14" localSheetId="5">#REF!</definedName>
    <definedName name="S25R14" localSheetId="10">#REF!</definedName>
    <definedName name="S25R14" localSheetId="4">#REF!</definedName>
    <definedName name="S25R14" localSheetId="9">#REF!</definedName>
    <definedName name="S25R14">#REF!</definedName>
    <definedName name="S25R15" localSheetId="5">#REF!</definedName>
    <definedName name="S25R15" localSheetId="10">#REF!</definedName>
    <definedName name="S25R15" localSheetId="4">#REF!</definedName>
    <definedName name="S25R15" localSheetId="9">#REF!</definedName>
    <definedName name="S25R15">#REF!</definedName>
    <definedName name="S25R16" localSheetId="5">#REF!</definedName>
    <definedName name="S25R16" localSheetId="10">#REF!</definedName>
    <definedName name="S25R16" localSheetId="4">#REF!</definedName>
    <definedName name="S25R16" localSheetId="9">#REF!</definedName>
    <definedName name="S25R16">#REF!</definedName>
    <definedName name="S25R17" localSheetId="5">#REF!</definedName>
    <definedName name="S25R17" localSheetId="10">#REF!</definedName>
    <definedName name="S25R17" localSheetId="4">#REF!</definedName>
    <definedName name="S25R17" localSheetId="9">#REF!</definedName>
    <definedName name="S25R17">#REF!</definedName>
    <definedName name="S25R18" localSheetId="5">#REF!</definedName>
    <definedName name="S25R18" localSheetId="10">#REF!</definedName>
    <definedName name="S25R18" localSheetId="4">#REF!</definedName>
    <definedName name="S25R18" localSheetId="9">#REF!</definedName>
    <definedName name="S25R18">#REF!</definedName>
    <definedName name="S25R19" localSheetId="5">#REF!</definedName>
    <definedName name="S25R19" localSheetId="10">#REF!</definedName>
    <definedName name="S25R19" localSheetId="4">#REF!</definedName>
    <definedName name="S25R19" localSheetId="9">#REF!</definedName>
    <definedName name="S25R19">#REF!</definedName>
    <definedName name="S25R2" localSheetId="5">#REF!</definedName>
    <definedName name="S25R2" localSheetId="10">#REF!</definedName>
    <definedName name="S25R2" localSheetId="4">#REF!</definedName>
    <definedName name="S25R2" localSheetId="9">#REF!</definedName>
    <definedName name="S25R2">#REF!</definedName>
    <definedName name="S25R20" localSheetId="5">#REF!</definedName>
    <definedName name="S25R20" localSheetId="10">#REF!</definedName>
    <definedName name="S25R20" localSheetId="4">#REF!</definedName>
    <definedName name="S25R20" localSheetId="9">#REF!</definedName>
    <definedName name="S25R20">#REF!</definedName>
    <definedName name="S25R21" localSheetId="5">#REF!</definedName>
    <definedName name="S25R21" localSheetId="10">#REF!</definedName>
    <definedName name="S25R21" localSheetId="4">#REF!</definedName>
    <definedName name="S25R21" localSheetId="9">#REF!</definedName>
    <definedName name="S25R21">#REF!</definedName>
    <definedName name="S25R22" localSheetId="5">#REF!</definedName>
    <definedName name="S25R22" localSheetId="10">#REF!</definedName>
    <definedName name="S25R22" localSheetId="4">#REF!</definedName>
    <definedName name="S25R22" localSheetId="9">#REF!</definedName>
    <definedName name="S25R22">#REF!</definedName>
    <definedName name="S25R23" localSheetId="5">#REF!</definedName>
    <definedName name="S25R23" localSheetId="10">#REF!</definedName>
    <definedName name="S25R23" localSheetId="4">#REF!</definedName>
    <definedName name="S25R23" localSheetId="9">#REF!</definedName>
    <definedName name="S25R23">#REF!</definedName>
    <definedName name="S25R24" localSheetId="5">#REF!</definedName>
    <definedName name="S25R24" localSheetId="10">#REF!</definedName>
    <definedName name="S25R24" localSheetId="4">#REF!</definedName>
    <definedName name="S25R24" localSheetId="9">#REF!</definedName>
    <definedName name="S25R24">#REF!</definedName>
    <definedName name="S25R3" localSheetId="5">#REF!</definedName>
    <definedName name="S25R3" localSheetId="10">#REF!</definedName>
    <definedName name="S25R3" localSheetId="4">#REF!</definedName>
    <definedName name="S25R3" localSheetId="9">#REF!</definedName>
    <definedName name="S25R3">#REF!</definedName>
    <definedName name="S25R4" localSheetId="5">#REF!</definedName>
    <definedName name="S25R4" localSheetId="10">#REF!</definedName>
    <definedName name="S25R4" localSheetId="4">#REF!</definedName>
    <definedName name="S25R4" localSheetId="9">#REF!</definedName>
    <definedName name="S25R4">#REF!</definedName>
    <definedName name="S25R5" localSheetId="5">#REF!</definedName>
    <definedName name="S25R5" localSheetId="10">#REF!</definedName>
    <definedName name="S25R5" localSheetId="4">#REF!</definedName>
    <definedName name="S25R5" localSheetId="9">#REF!</definedName>
    <definedName name="S25R5">#REF!</definedName>
    <definedName name="S25R6" localSheetId="5">#REF!</definedName>
    <definedName name="S25R6" localSheetId="10">#REF!</definedName>
    <definedName name="S25R6" localSheetId="4">#REF!</definedName>
    <definedName name="S25R6" localSheetId="9">#REF!</definedName>
    <definedName name="S25R6">#REF!</definedName>
    <definedName name="S25R7" localSheetId="5">#REF!</definedName>
    <definedName name="S25R7" localSheetId="10">#REF!</definedName>
    <definedName name="S25R7" localSheetId="4">#REF!</definedName>
    <definedName name="S25R7" localSheetId="9">#REF!</definedName>
    <definedName name="S25R7">#REF!</definedName>
    <definedName name="S25R8" localSheetId="5">#REF!</definedName>
    <definedName name="S25R8" localSheetId="10">#REF!</definedName>
    <definedName name="S25R8" localSheetId="4">#REF!</definedName>
    <definedName name="S25R8" localSheetId="9">#REF!</definedName>
    <definedName name="S25R8">#REF!</definedName>
    <definedName name="S25R9" localSheetId="5">#REF!</definedName>
    <definedName name="S25R9" localSheetId="10">#REF!</definedName>
    <definedName name="S25R9" localSheetId="4">#REF!</definedName>
    <definedName name="S25R9" localSheetId="9">#REF!</definedName>
    <definedName name="S25R9">#REF!</definedName>
    <definedName name="S26P1" localSheetId="5">#REF!</definedName>
    <definedName name="S26P1" localSheetId="10">#REF!</definedName>
    <definedName name="S26P1" localSheetId="4">#REF!</definedName>
    <definedName name="S26P1" localSheetId="9">#REF!</definedName>
    <definedName name="S26P1">#REF!</definedName>
    <definedName name="S26P10" localSheetId="5">#REF!</definedName>
    <definedName name="S26P10" localSheetId="10">#REF!</definedName>
    <definedName name="S26P10" localSheetId="4">#REF!</definedName>
    <definedName name="S26P10" localSheetId="9">#REF!</definedName>
    <definedName name="S26P10">#REF!</definedName>
    <definedName name="S26P11" localSheetId="5">#REF!</definedName>
    <definedName name="S26P11" localSheetId="10">#REF!</definedName>
    <definedName name="S26P11" localSheetId="4">#REF!</definedName>
    <definedName name="S26P11" localSheetId="9">#REF!</definedName>
    <definedName name="S26P11">#REF!</definedName>
    <definedName name="S26P12" localSheetId="5">#REF!</definedName>
    <definedName name="S26P12" localSheetId="10">#REF!</definedName>
    <definedName name="S26P12" localSheetId="4">#REF!</definedName>
    <definedName name="S26P12" localSheetId="9">#REF!</definedName>
    <definedName name="S26P12">#REF!</definedName>
    <definedName name="S26P13" localSheetId="5">#REF!</definedName>
    <definedName name="S26P13" localSheetId="10">#REF!</definedName>
    <definedName name="S26P13" localSheetId="4">#REF!</definedName>
    <definedName name="S26P13" localSheetId="9">#REF!</definedName>
    <definedName name="S26P13">#REF!</definedName>
    <definedName name="S26P14" localSheetId="5">#REF!</definedName>
    <definedName name="S26P14" localSheetId="10">#REF!</definedName>
    <definedName name="S26P14" localSheetId="4">#REF!</definedName>
    <definedName name="S26P14" localSheetId="9">#REF!</definedName>
    <definedName name="S26P14">#REF!</definedName>
    <definedName name="S26P15" localSheetId="5">#REF!</definedName>
    <definedName name="S26P15" localSheetId="10">#REF!</definedName>
    <definedName name="S26P15" localSheetId="4">#REF!</definedName>
    <definedName name="S26P15" localSheetId="9">#REF!</definedName>
    <definedName name="S26P15">#REF!</definedName>
    <definedName name="S26P16" localSheetId="5">#REF!</definedName>
    <definedName name="S26P16" localSheetId="10">#REF!</definedName>
    <definedName name="S26P16" localSheetId="4">#REF!</definedName>
    <definedName name="S26P16" localSheetId="9">#REF!</definedName>
    <definedName name="S26P16">#REF!</definedName>
    <definedName name="S26P17" localSheetId="5">#REF!</definedName>
    <definedName name="S26P17" localSheetId="10">#REF!</definedName>
    <definedName name="S26P17" localSheetId="4">#REF!</definedName>
    <definedName name="S26P17" localSheetId="9">#REF!</definedName>
    <definedName name="S26P17">#REF!</definedName>
    <definedName name="S26P18" localSheetId="5">#REF!</definedName>
    <definedName name="S26P18" localSheetId="10">#REF!</definedName>
    <definedName name="S26P18" localSheetId="4">#REF!</definedName>
    <definedName name="S26P18" localSheetId="9">#REF!</definedName>
    <definedName name="S26P18">#REF!</definedName>
    <definedName name="S26P19" localSheetId="5">#REF!</definedName>
    <definedName name="S26P19" localSheetId="10">#REF!</definedName>
    <definedName name="S26P19" localSheetId="4">#REF!</definedName>
    <definedName name="S26P19" localSheetId="9">#REF!</definedName>
    <definedName name="S26P19">#REF!</definedName>
    <definedName name="S26P2" localSheetId="5">#REF!</definedName>
    <definedName name="S26P2" localSheetId="10">#REF!</definedName>
    <definedName name="S26P2" localSheetId="4">#REF!</definedName>
    <definedName name="S26P2" localSheetId="9">#REF!</definedName>
    <definedName name="S26P2">#REF!</definedName>
    <definedName name="S26P20" localSheetId="5">#REF!</definedName>
    <definedName name="S26P20" localSheetId="10">#REF!</definedName>
    <definedName name="S26P20" localSheetId="4">#REF!</definedName>
    <definedName name="S26P20" localSheetId="9">#REF!</definedName>
    <definedName name="S26P20">#REF!</definedName>
    <definedName name="S26P21" localSheetId="5">#REF!</definedName>
    <definedName name="S26P21" localSheetId="10">#REF!</definedName>
    <definedName name="S26P21" localSheetId="4">#REF!</definedName>
    <definedName name="S26P21" localSheetId="9">#REF!</definedName>
    <definedName name="S26P21">#REF!</definedName>
    <definedName name="S26P22" localSheetId="5">#REF!</definedName>
    <definedName name="S26P22" localSheetId="10">#REF!</definedName>
    <definedName name="S26P22" localSheetId="4">#REF!</definedName>
    <definedName name="S26P22" localSheetId="9">#REF!</definedName>
    <definedName name="S26P22">#REF!</definedName>
    <definedName name="S26P23" localSheetId="5">#REF!</definedName>
    <definedName name="S26P23" localSheetId="10">#REF!</definedName>
    <definedName name="S26P23" localSheetId="4">#REF!</definedName>
    <definedName name="S26P23" localSheetId="9">#REF!</definedName>
    <definedName name="S26P23">#REF!</definedName>
    <definedName name="S26P24" localSheetId="5">#REF!</definedName>
    <definedName name="S26P24" localSheetId="10">#REF!</definedName>
    <definedName name="S26P24" localSheetId="4">#REF!</definedName>
    <definedName name="S26P24" localSheetId="9">#REF!</definedName>
    <definedName name="S26P24">#REF!</definedName>
    <definedName name="S26P3" localSheetId="5">#REF!</definedName>
    <definedName name="S26P3" localSheetId="10">#REF!</definedName>
    <definedName name="S26P3" localSheetId="4">#REF!</definedName>
    <definedName name="S26P3" localSheetId="9">#REF!</definedName>
    <definedName name="S26P3">#REF!</definedName>
    <definedName name="S26P4" localSheetId="5">#REF!</definedName>
    <definedName name="S26P4" localSheetId="10">#REF!</definedName>
    <definedName name="S26P4" localSheetId="4">#REF!</definedName>
    <definedName name="S26P4" localSheetId="9">#REF!</definedName>
    <definedName name="S26P4">#REF!</definedName>
    <definedName name="S26P5" localSheetId="5">#REF!</definedName>
    <definedName name="S26P5" localSheetId="10">#REF!</definedName>
    <definedName name="S26P5" localSheetId="4">#REF!</definedName>
    <definedName name="S26P5" localSheetId="9">#REF!</definedName>
    <definedName name="S26P5">#REF!</definedName>
    <definedName name="S26P6" localSheetId="5">#REF!</definedName>
    <definedName name="S26P6" localSheetId="10">#REF!</definedName>
    <definedName name="S26P6" localSheetId="4">#REF!</definedName>
    <definedName name="S26P6" localSheetId="9">#REF!</definedName>
    <definedName name="S26P6">#REF!</definedName>
    <definedName name="S26P7" localSheetId="5">#REF!</definedName>
    <definedName name="S26P7" localSheetId="10">#REF!</definedName>
    <definedName name="S26P7" localSheetId="4">#REF!</definedName>
    <definedName name="S26P7" localSheetId="9">#REF!</definedName>
    <definedName name="S26P7">#REF!</definedName>
    <definedName name="S26P8" localSheetId="5">#REF!</definedName>
    <definedName name="S26P8" localSheetId="10">#REF!</definedName>
    <definedName name="S26P8" localSheetId="4">#REF!</definedName>
    <definedName name="S26P8" localSheetId="9">#REF!</definedName>
    <definedName name="S26P8">#REF!</definedName>
    <definedName name="S26P9" localSheetId="5">#REF!</definedName>
    <definedName name="S26P9" localSheetId="10">#REF!</definedName>
    <definedName name="S26P9" localSheetId="4">#REF!</definedName>
    <definedName name="S26P9" localSheetId="9">#REF!</definedName>
    <definedName name="S26P9">#REF!</definedName>
    <definedName name="S26R1" localSheetId="5">#REF!</definedName>
    <definedName name="S26R1" localSheetId="10">#REF!</definedName>
    <definedName name="S26R1" localSheetId="4">#REF!</definedName>
    <definedName name="S26R1" localSheetId="9">#REF!</definedName>
    <definedName name="S26R1">#REF!</definedName>
    <definedName name="S26R10" localSheetId="5">#REF!</definedName>
    <definedName name="S26R10" localSheetId="10">#REF!</definedName>
    <definedName name="S26R10" localSheetId="4">#REF!</definedName>
    <definedName name="S26R10" localSheetId="9">#REF!</definedName>
    <definedName name="S26R10">#REF!</definedName>
    <definedName name="S26R11" localSheetId="5">#REF!</definedName>
    <definedName name="S26R11" localSheetId="10">#REF!</definedName>
    <definedName name="S26R11" localSheetId="4">#REF!</definedName>
    <definedName name="S26R11" localSheetId="9">#REF!</definedName>
    <definedName name="S26R11">#REF!</definedName>
    <definedName name="S26R12" localSheetId="5">#REF!</definedName>
    <definedName name="S26R12" localSheetId="10">#REF!</definedName>
    <definedName name="S26R12" localSheetId="4">#REF!</definedName>
    <definedName name="S26R12" localSheetId="9">#REF!</definedName>
    <definedName name="S26R12">#REF!</definedName>
    <definedName name="S26R13" localSheetId="5">#REF!</definedName>
    <definedName name="S26R13" localSheetId="10">#REF!</definedName>
    <definedName name="S26R13" localSheetId="4">#REF!</definedName>
    <definedName name="S26R13" localSheetId="9">#REF!</definedName>
    <definedName name="S26R13">#REF!</definedName>
    <definedName name="S26R14" localSheetId="5">#REF!</definedName>
    <definedName name="S26R14" localSheetId="10">#REF!</definedName>
    <definedName name="S26R14" localSheetId="4">#REF!</definedName>
    <definedName name="S26R14" localSheetId="9">#REF!</definedName>
    <definedName name="S26R14">#REF!</definedName>
    <definedName name="S26R15" localSheetId="5">#REF!</definedName>
    <definedName name="S26R15" localSheetId="10">#REF!</definedName>
    <definedName name="S26R15" localSheetId="4">#REF!</definedName>
    <definedName name="S26R15" localSheetId="9">#REF!</definedName>
    <definedName name="S26R15">#REF!</definedName>
    <definedName name="S26R16" localSheetId="5">#REF!</definedName>
    <definedName name="S26R16" localSheetId="10">#REF!</definedName>
    <definedName name="S26R16" localSheetId="4">#REF!</definedName>
    <definedName name="S26R16" localSheetId="9">#REF!</definedName>
    <definedName name="S26R16">#REF!</definedName>
    <definedName name="S26R17" localSheetId="5">#REF!</definedName>
    <definedName name="S26R17" localSheetId="10">#REF!</definedName>
    <definedName name="S26R17" localSheetId="4">#REF!</definedName>
    <definedName name="S26R17" localSheetId="9">#REF!</definedName>
    <definedName name="S26R17">#REF!</definedName>
    <definedName name="S26R18" localSheetId="5">#REF!</definedName>
    <definedName name="S26R18" localSheetId="10">#REF!</definedName>
    <definedName name="S26R18" localSheetId="4">#REF!</definedName>
    <definedName name="S26R18" localSheetId="9">#REF!</definedName>
    <definedName name="S26R18">#REF!</definedName>
    <definedName name="S26R19" localSheetId="5">#REF!</definedName>
    <definedName name="S26R19" localSheetId="10">#REF!</definedName>
    <definedName name="S26R19" localSheetId="4">#REF!</definedName>
    <definedName name="S26R19" localSheetId="9">#REF!</definedName>
    <definedName name="S26R19">#REF!</definedName>
    <definedName name="S26R2" localSheetId="5">#REF!</definedName>
    <definedName name="S26R2" localSheetId="10">#REF!</definedName>
    <definedName name="S26R2" localSheetId="4">#REF!</definedName>
    <definedName name="S26R2" localSheetId="9">#REF!</definedName>
    <definedName name="S26R2">#REF!</definedName>
    <definedName name="S26R20" localSheetId="5">#REF!</definedName>
    <definedName name="S26R20" localSheetId="10">#REF!</definedName>
    <definedName name="S26R20" localSheetId="4">#REF!</definedName>
    <definedName name="S26R20" localSheetId="9">#REF!</definedName>
    <definedName name="S26R20">#REF!</definedName>
    <definedName name="S26R21" localSheetId="5">#REF!</definedName>
    <definedName name="S26R21" localSheetId="10">#REF!</definedName>
    <definedName name="S26R21" localSheetId="4">#REF!</definedName>
    <definedName name="S26R21" localSheetId="9">#REF!</definedName>
    <definedName name="S26R21">#REF!</definedName>
    <definedName name="S26R22" localSheetId="5">#REF!</definedName>
    <definedName name="S26R22" localSheetId="10">#REF!</definedName>
    <definedName name="S26R22" localSheetId="4">#REF!</definedName>
    <definedName name="S26R22" localSheetId="9">#REF!</definedName>
    <definedName name="S26R22">#REF!</definedName>
    <definedName name="S26R23" localSheetId="5">#REF!</definedName>
    <definedName name="S26R23" localSheetId="10">#REF!</definedName>
    <definedName name="S26R23" localSheetId="4">#REF!</definedName>
    <definedName name="S26R23" localSheetId="9">#REF!</definedName>
    <definedName name="S26R23">#REF!</definedName>
    <definedName name="S26R24" localSheetId="5">#REF!</definedName>
    <definedName name="S26R24" localSheetId="10">#REF!</definedName>
    <definedName name="S26R24" localSheetId="4">#REF!</definedName>
    <definedName name="S26R24" localSheetId="9">#REF!</definedName>
    <definedName name="S26R24">#REF!</definedName>
    <definedName name="S26R3" localSheetId="5">#REF!</definedName>
    <definedName name="S26R3" localSheetId="10">#REF!</definedName>
    <definedName name="S26R3" localSheetId="4">#REF!</definedName>
    <definedName name="S26R3" localSheetId="9">#REF!</definedName>
    <definedName name="S26R3">#REF!</definedName>
    <definedName name="S26R4" localSheetId="5">#REF!</definedName>
    <definedName name="S26R4" localSheetId="10">#REF!</definedName>
    <definedName name="S26R4" localSheetId="4">#REF!</definedName>
    <definedName name="S26R4" localSheetId="9">#REF!</definedName>
    <definedName name="S26R4">#REF!</definedName>
    <definedName name="S26R5" localSheetId="5">#REF!</definedName>
    <definedName name="S26R5" localSheetId="10">#REF!</definedName>
    <definedName name="S26R5" localSheetId="4">#REF!</definedName>
    <definedName name="S26R5" localSheetId="9">#REF!</definedName>
    <definedName name="S26R5">#REF!</definedName>
    <definedName name="S26R6" localSheetId="5">#REF!</definedName>
    <definedName name="S26R6" localSheetId="10">#REF!</definedName>
    <definedName name="S26R6" localSheetId="4">#REF!</definedName>
    <definedName name="S26R6" localSheetId="9">#REF!</definedName>
    <definedName name="S26R6">#REF!</definedName>
    <definedName name="S26R7" localSheetId="5">#REF!</definedName>
    <definedName name="S26R7" localSheetId="10">#REF!</definedName>
    <definedName name="S26R7" localSheetId="4">#REF!</definedName>
    <definedName name="S26R7" localSheetId="9">#REF!</definedName>
    <definedName name="S26R7">#REF!</definedName>
    <definedName name="S26R8" localSheetId="5">#REF!</definedName>
    <definedName name="S26R8" localSheetId="10">#REF!</definedName>
    <definedName name="S26R8" localSheetId="4">#REF!</definedName>
    <definedName name="S26R8" localSheetId="9">#REF!</definedName>
    <definedName name="S26R8">#REF!</definedName>
    <definedName name="S26R9" localSheetId="5">#REF!</definedName>
    <definedName name="S26R9" localSheetId="10">#REF!</definedName>
    <definedName name="S26R9" localSheetId="4">#REF!</definedName>
    <definedName name="S26R9" localSheetId="9">#REF!</definedName>
    <definedName name="S26R9">#REF!</definedName>
    <definedName name="S27P1" localSheetId="5">#REF!</definedName>
    <definedName name="S27P1" localSheetId="10">#REF!</definedName>
    <definedName name="S27P1" localSheetId="4">#REF!</definedName>
    <definedName name="S27P1" localSheetId="9">#REF!</definedName>
    <definedName name="S27P1">#REF!</definedName>
    <definedName name="S27P10" localSheetId="5">#REF!</definedName>
    <definedName name="S27P10" localSheetId="10">#REF!</definedName>
    <definedName name="S27P10" localSheetId="4">#REF!</definedName>
    <definedName name="S27P10" localSheetId="9">#REF!</definedName>
    <definedName name="S27P10">#REF!</definedName>
    <definedName name="S27P11" localSheetId="5">#REF!</definedName>
    <definedName name="S27P11" localSheetId="10">#REF!</definedName>
    <definedName name="S27P11" localSheetId="4">#REF!</definedName>
    <definedName name="S27P11" localSheetId="9">#REF!</definedName>
    <definedName name="S27P11">#REF!</definedName>
    <definedName name="S27P12" localSheetId="5">#REF!</definedName>
    <definedName name="S27P12" localSheetId="10">#REF!</definedName>
    <definedName name="S27P12" localSheetId="4">#REF!</definedName>
    <definedName name="S27P12" localSheetId="9">#REF!</definedName>
    <definedName name="S27P12">#REF!</definedName>
    <definedName name="S27P13" localSheetId="5">#REF!</definedName>
    <definedName name="S27P13" localSheetId="10">#REF!</definedName>
    <definedName name="S27P13" localSheetId="4">#REF!</definedName>
    <definedName name="S27P13" localSheetId="9">#REF!</definedName>
    <definedName name="S27P13">#REF!</definedName>
    <definedName name="S27P14" localSheetId="5">#REF!</definedName>
    <definedName name="S27P14" localSheetId="10">#REF!</definedName>
    <definedName name="S27P14" localSheetId="4">#REF!</definedName>
    <definedName name="S27P14" localSheetId="9">#REF!</definedName>
    <definedName name="S27P14">#REF!</definedName>
    <definedName name="S27P15" localSheetId="5">#REF!</definedName>
    <definedName name="S27P15" localSheetId="10">#REF!</definedName>
    <definedName name="S27P15" localSheetId="4">#REF!</definedName>
    <definedName name="S27P15" localSheetId="9">#REF!</definedName>
    <definedName name="S27P15">#REF!</definedName>
    <definedName name="S27P16" localSheetId="5">#REF!</definedName>
    <definedName name="S27P16" localSheetId="10">#REF!</definedName>
    <definedName name="S27P16" localSheetId="4">#REF!</definedName>
    <definedName name="S27P16" localSheetId="9">#REF!</definedName>
    <definedName name="S27P16">#REF!</definedName>
    <definedName name="S27P17" localSheetId="5">#REF!</definedName>
    <definedName name="S27P17" localSheetId="10">#REF!</definedName>
    <definedName name="S27P17" localSheetId="4">#REF!</definedName>
    <definedName name="S27P17" localSheetId="9">#REF!</definedName>
    <definedName name="S27P17">#REF!</definedName>
    <definedName name="S27P18" localSheetId="5">#REF!</definedName>
    <definedName name="S27P18" localSheetId="10">#REF!</definedName>
    <definedName name="S27P18" localSheetId="4">#REF!</definedName>
    <definedName name="S27P18" localSheetId="9">#REF!</definedName>
    <definedName name="S27P18">#REF!</definedName>
    <definedName name="S27P19" localSheetId="5">#REF!</definedName>
    <definedName name="S27P19" localSheetId="10">#REF!</definedName>
    <definedName name="S27P19" localSheetId="4">#REF!</definedName>
    <definedName name="S27P19" localSheetId="9">#REF!</definedName>
    <definedName name="S27P19">#REF!</definedName>
    <definedName name="S27P2" localSheetId="5">#REF!</definedName>
    <definedName name="S27P2" localSheetId="10">#REF!</definedName>
    <definedName name="S27P2" localSheetId="4">#REF!</definedName>
    <definedName name="S27P2" localSheetId="9">#REF!</definedName>
    <definedName name="S27P2">#REF!</definedName>
    <definedName name="S27P20" localSheetId="5">#REF!</definedName>
    <definedName name="S27P20" localSheetId="10">#REF!</definedName>
    <definedName name="S27P20" localSheetId="4">#REF!</definedName>
    <definedName name="S27P20" localSheetId="9">#REF!</definedName>
    <definedName name="S27P20">#REF!</definedName>
    <definedName name="S27P21" localSheetId="5">#REF!</definedName>
    <definedName name="S27P21" localSheetId="10">#REF!</definedName>
    <definedName name="S27P21" localSheetId="4">#REF!</definedName>
    <definedName name="S27P21" localSheetId="9">#REF!</definedName>
    <definedName name="S27P21">#REF!</definedName>
    <definedName name="S27P22" localSheetId="5">#REF!</definedName>
    <definedName name="S27P22" localSheetId="10">#REF!</definedName>
    <definedName name="S27P22" localSheetId="4">#REF!</definedName>
    <definedName name="S27P22" localSheetId="9">#REF!</definedName>
    <definedName name="S27P22">#REF!</definedName>
    <definedName name="S27P23" localSheetId="5">#REF!</definedName>
    <definedName name="S27P23" localSheetId="10">#REF!</definedName>
    <definedName name="S27P23" localSheetId="4">#REF!</definedName>
    <definedName name="S27P23" localSheetId="9">#REF!</definedName>
    <definedName name="S27P23">#REF!</definedName>
    <definedName name="S27P24" localSheetId="5">#REF!</definedName>
    <definedName name="S27P24" localSheetId="10">#REF!</definedName>
    <definedName name="S27P24" localSheetId="4">#REF!</definedName>
    <definedName name="S27P24" localSheetId="9">#REF!</definedName>
    <definedName name="S27P24">#REF!</definedName>
    <definedName name="S27P3" localSheetId="5">#REF!</definedName>
    <definedName name="S27P3" localSheetId="10">#REF!</definedName>
    <definedName name="S27P3" localSheetId="4">#REF!</definedName>
    <definedName name="S27P3" localSheetId="9">#REF!</definedName>
    <definedName name="S27P3">#REF!</definedName>
    <definedName name="S27P4" localSheetId="5">#REF!</definedName>
    <definedName name="S27P4" localSheetId="10">#REF!</definedName>
    <definedName name="S27P4" localSheetId="4">#REF!</definedName>
    <definedName name="S27P4" localSheetId="9">#REF!</definedName>
    <definedName name="S27P4">#REF!</definedName>
    <definedName name="S27P5" localSheetId="5">#REF!</definedName>
    <definedName name="S27P5" localSheetId="10">#REF!</definedName>
    <definedName name="S27P5" localSheetId="4">#REF!</definedName>
    <definedName name="S27P5" localSheetId="9">#REF!</definedName>
    <definedName name="S27P5">#REF!</definedName>
    <definedName name="S27P6" localSheetId="5">#REF!</definedName>
    <definedName name="S27P6" localSheetId="10">#REF!</definedName>
    <definedName name="S27P6" localSheetId="4">#REF!</definedName>
    <definedName name="S27P6" localSheetId="9">#REF!</definedName>
    <definedName name="S27P6">#REF!</definedName>
    <definedName name="S27P7" localSheetId="5">#REF!</definedName>
    <definedName name="S27P7" localSheetId="10">#REF!</definedName>
    <definedName name="S27P7" localSheetId="4">#REF!</definedName>
    <definedName name="S27P7" localSheetId="9">#REF!</definedName>
    <definedName name="S27P7">#REF!</definedName>
    <definedName name="S27P8" localSheetId="5">#REF!</definedName>
    <definedName name="S27P8" localSheetId="10">#REF!</definedName>
    <definedName name="S27P8" localSheetId="4">#REF!</definedName>
    <definedName name="S27P8" localSheetId="9">#REF!</definedName>
    <definedName name="S27P8">#REF!</definedName>
    <definedName name="S27P9" localSheetId="5">#REF!</definedName>
    <definedName name="S27P9" localSheetId="10">#REF!</definedName>
    <definedName name="S27P9" localSheetId="4">#REF!</definedName>
    <definedName name="S27P9" localSheetId="9">#REF!</definedName>
    <definedName name="S27P9">#REF!</definedName>
    <definedName name="S27R1" localSheetId="5">#REF!</definedName>
    <definedName name="S27R1" localSheetId="10">#REF!</definedName>
    <definedName name="S27R1" localSheetId="4">#REF!</definedName>
    <definedName name="S27R1" localSheetId="9">#REF!</definedName>
    <definedName name="S27R1">#REF!</definedName>
    <definedName name="S27R10" localSheetId="5">#REF!</definedName>
    <definedName name="S27R10" localSheetId="10">#REF!</definedName>
    <definedName name="S27R10" localSheetId="4">#REF!</definedName>
    <definedName name="S27R10" localSheetId="9">#REF!</definedName>
    <definedName name="S27R10">#REF!</definedName>
    <definedName name="S27R11" localSheetId="5">#REF!</definedName>
    <definedName name="S27R11" localSheetId="10">#REF!</definedName>
    <definedName name="S27R11" localSheetId="4">#REF!</definedName>
    <definedName name="S27R11" localSheetId="9">#REF!</definedName>
    <definedName name="S27R11">#REF!</definedName>
    <definedName name="S27R12" localSheetId="5">#REF!</definedName>
    <definedName name="S27R12" localSheetId="10">#REF!</definedName>
    <definedName name="S27R12" localSheetId="4">#REF!</definedName>
    <definedName name="S27R12" localSheetId="9">#REF!</definedName>
    <definedName name="S27R12">#REF!</definedName>
    <definedName name="S27R13" localSheetId="5">#REF!</definedName>
    <definedName name="S27R13" localSheetId="10">#REF!</definedName>
    <definedName name="S27R13" localSheetId="4">#REF!</definedName>
    <definedName name="S27R13" localSheetId="9">#REF!</definedName>
    <definedName name="S27R13">#REF!</definedName>
    <definedName name="S27R14" localSheetId="5">#REF!</definedName>
    <definedName name="S27R14" localSheetId="10">#REF!</definedName>
    <definedName name="S27R14" localSheetId="4">#REF!</definedName>
    <definedName name="S27R14" localSheetId="9">#REF!</definedName>
    <definedName name="S27R14">#REF!</definedName>
    <definedName name="S27R15" localSheetId="5">#REF!</definedName>
    <definedName name="S27R15" localSheetId="10">#REF!</definedName>
    <definedName name="S27R15" localSheetId="4">#REF!</definedName>
    <definedName name="S27R15" localSheetId="9">#REF!</definedName>
    <definedName name="S27R15">#REF!</definedName>
    <definedName name="S27R16" localSheetId="5">#REF!</definedName>
    <definedName name="S27R16" localSheetId="10">#REF!</definedName>
    <definedName name="S27R16" localSheetId="4">#REF!</definedName>
    <definedName name="S27R16" localSheetId="9">#REF!</definedName>
    <definedName name="S27R16">#REF!</definedName>
    <definedName name="S27R17" localSheetId="5">#REF!</definedName>
    <definedName name="S27R17" localSheetId="10">#REF!</definedName>
    <definedName name="S27R17" localSheetId="4">#REF!</definedName>
    <definedName name="S27R17" localSheetId="9">#REF!</definedName>
    <definedName name="S27R17">#REF!</definedName>
    <definedName name="S27R18" localSheetId="5">#REF!</definedName>
    <definedName name="S27R18" localSheetId="10">#REF!</definedName>
    <definedName name="S27R18" localSheetId="4">#REF!</definedName>
    <definedName name="S27R18" localSheetId="9">#REF!</definedName>
    <definedName name="S27R18">#REF!</definedName>
    <definedName name="S27R19" localSheetId="5">#REF!</definedName>
    <definedName name="S27R19" localSheetId="10">#REF!</definedName>
    <definedName name="S27R19" localSheetId="4">#REF!</definedName>
    <definedName name="S27R19" localSheetId="9">#REF!</definedName>
    <definedName name="S27R19">#REF!</definedName>
    <definedName name="S27R2" localSheetId="5">#REF!</definedName>
    <definedName name="S27R2" localSheetId="10">#REF!</definedName>
    <definedName name="S27R2" localSheetId="4">#REF!</definedName>
    <definedName name="S27R2" localSheetId="9">#REF!</definedName>
    <definedName name="S27R2">#REF!</definedName>
    <definedName name="S27R20" localSheetId="5">#REF!</definedName>
    <definedName name="S27R20" localSheetId="10">#REF!</definedName>
    <definedName name="S27R20" localSheetId="4">#REF!</definedName>
    <definedName name="S27R20" localSheetId="9">#REF!</definedName>
    <definedName name="S27R20">#REF!</definedName>
    <definedName name="S27R21" localSheetId="5">#REF!</definedName>
    <definedName name="S27R21" localSheetId="10">#REF!</definedName>
    <definedName name="S27R21" localSheetId="4">#REF!</definedName>
    <definedName name="S27R21" localSheetId="9">#REF!</definedName>
    <definedName name="S27R21">#REF!</definedName>
    <definedName name="S27R22" localSheetId="5">#REF!</definedName>
    <definedName name="S27R22" localSheetId="10">#REF!</definedName>
    <definedName name="S27R22" localSheetId="4">#REF!</definedName>
    <definedName name="S27R22" localSheetId="9">#REF!</definedName>
    <definedName name="S27R22">#REF!</definedName>
    <definedName name="S27R23" localSheetId="5">#REF!</definedName>
    <definedName name="S27R23" localSheetId="10">#REF!</definedName>
    <definedName name="S27R23" localSheetId="4">#REF!</definedName>
    <definedName name="S27R23" localSheetId="9">#REF!</definedName>
    <definedName name="S27R23">#REF!</definedName>
    <definedName name="S27R24" localSheetId="5">#REF!</definedName>
    <definedName name="S27R24" localSheetId="10">#REF!</definedName>
    <definedName name="S27R24" localSheetId="4">#REF!</definedName>
    <definedName name="S27R24" localSheetId="9">#REF!</definedName>
    <definedName name="S27R24">#REF!</definedName>
    <definedName name="S27R3" localSheetId="5">#REF!</definedName>
    <definedName name="S27R3" localSheetId="10">#REF!</definedName>
    <definedName name="S27R3" localSheetId="4">#REF!</definedName>
    <definedName name="S27R3" localSheetId="9">#REF!</definedName>
    <definedName name="S27R3">#REF!</definedName>
    <definedName name="S27R4" localSheetId="5">#REF!</definedName>
    <definedName name="S27R4" localSheetId="10">#REF!</definedName>
    <definedName name="S27R4" localSheetId="4">#REF!</definedName>
    <definedName name="S27R4" localSheetId="9">#REF!</definedName>
    <definedName name="S27R4">#REF!</definedName>
    <definedName name="S27R5" localSheetId="5">#REF!</definedName>
    <definedName name="S27R5" localSheetId="10">#REF!</definedName>
    <definedName name="S27R5" localSheetId="4">#REF!</definedName>
    <definedName name="S27R5" localSheetId="9">#REF!</definedName>
    <definedName name="S27R5">#REF!</definedName>
    <definedName name="S27R6" localSheetId="5">#REF!</definedName>
    <definedName name="S27R6" localSheetId="10">#REF!</definedName>
    <definedName name="S27R6" localSheetId="4">#REF!</definedName>
    <definedName name="S27R6" localSheetId="9">#REF!</definedName>
    <definedName name="S27R6">#REF!</definedName>
    <definedName name="S27R7" localSheetId="5">#REF!</definedName>
    <definedName name="S27R7" localSheetId="10">#REF!</definedName>
    <definedName name="S27R7" localSheetId="4">#REF!</definedName>
    <definedName name="S27R7" localSheetId="9">#REF!</definedName>
    <definedName name="S27R7">#REF!</definedName>
    <definedName name="S27R8" localSheetId="5">#REF!</definedName>
    <definedName name="S27R8" localSheetId="10">#REF!</definedName>
    <definedName name="S27R8" localSheetId="4">#REF!</definedName>
    <definedName name="S27R8" localSheetId="9">#REF!</definedName>
    <definedName name="S27R8">#REF!</definedName>
    <definedName name="S27R9" localSheetId="5">#REF!</definedName>
    <definedName name="S27R9" localSheetId="10">#REF!</definedName>
    <definedName name="S27R9" localSheetId="4">#REF!</definedName>
    <definedName name="S27R9" localSheetId="9">#REF!</definedName>
    <definedName name="S27R9">#REF!</definedName>
    <definedName name="S28P1" localSheetId="5">#REF!</definedName>
    <definedName name="S28P1" localSheetId="10">#REF!</definedName>
    <definedName name="S28P1" localSheetId="4">#REF!</definedName>
    <definedName name="S28P1" localSheetId="9">#REF!</definedName>
    <definedName name="S28P1">#REF!</definedName>
    <definedName name="S28P10" localSheetId="5">#REF!</definedName>
    <definedName name="S28P10" localSheetId="10">#REF!</definedName>
    <definedName name="S28P10" localSheetId="4">#REF!</definedName>
    <definedName name="S28P10" localSheetId="9">#REF!</definedName>
    <definedName name="S28P10">#REF!</definedName>
    <definedName name="S28P11" localSheetId="5">#REF!</definedName>
    <definedName name="S28P11" localSheetId="10">#REF!</definedName>
    <definedName name="S28P11" localSheetId="4">#REF!</definedName>
    <definedName name="S28P11" localSheetId="9">#REF!</definedName>
    <definedName name="S28P11">#REF!</definedName>
    <definedName name="S28P12" localSheetId="5">#REF!</definedName>
    <definedName name="S28P12" localSheetId="10">#REF!</definedName>
    <definedName name="S28P12" localSheetId="4">#REF!</definedName>
    <definedName name="S28P12" localSheetId="9">#REF!</definedName>
    <definedName name="S28P12">#REF!</definedName>
    <definedName name="S28P13" localSheetId="5">#REF!</definedName>
    <definedName name="S28P13" localSheetId="10">#REF!</definedName>
    <definedName name="S28P13" localSheetId="4">#REF!</definedName>
    <definedName name="S28P13" localSheetId="9">#REF!</definedName>
    <definedName name="S28P13">#REF!</definedName>
    <definedName name="S28P14" localSheetId="5">#REF!</definedName>
    <definedName name="S28P14" localSheetId="10">#REF!</definedName>
    <definedName name="S28P14" localSheetId="4">#REF!</definedName>
    <definedName name="S28P14" localSheetId="9">#REF!</definedName>
    <definedName name="S28P14">#REF!</definedName>
    <definedName name="S28P15" localSheetId="5">#REF!</definedName>
    <definedName name="S28P15" localSheetId="10">#REF!</definedName>
    <definedName name="S28P15" localSheetId="4">#REF!</definedName>
    <definedName name="S28P15" localSheetId="9">#REF!</definedName>
    <definedName name="S28P15">#REF!</definedName>
    <definedName name="S28P16" localSheetId="5">#REF!</definedName>
    <definedName name="S28P16" localSheetId="10">#REF!</definedName>
    <definedName name="S28P16" localSheetId="4">#REF!</definedName>
    <definedName name="S28P16" localSheetId="9">#REF!</definedName>
    <definedName name="S28P16">#REF!</definedName>
    <definedName name="S28P17" localSheetId="5">#REF!</definedName>
    <definedName name="S28P17" localSheetId="10">#REF!</definedName>
    <definedName name="S28P17" localSheetId="4">#REF!</definedName>
    <definedName name="S28P17" localSheetId="9">#REF!</definedName>
    <definedName name="S28P17">#REF!</definedName>
    <definedName name="S28P18" localSheetId="5">#REF!</definedName>
    <definedName name="S28P18" localSheetId="10">#REF!</definedName>
    <definedName name="S28P18" localSheetId="4">#REF!</definedName>
    <definedName name="S28P18" localSheetId="9">#REF!</definedName>
    <definedName name="S28P18">#REF!</definedName>
    <definedName name="S28P19" localSheetId="5">#REF!</definedName>
    <definedName name="S28P19" localSheetId="10">#REF!</definedName>
    <definedName name="S28P19" localSheetId="4">#REF!</definedName>
    <definedName name="S28P19" localSheetId="9">#REF!</definedName>
    <definedName name="S28P19">#REF!</definedName>
    <definedName name="S28P2" localSheetId="5">#REF!</definedName>
    <definedName name="S28P2" localSheetId="10">#REF!</definedName>
    <definedName name="S28P2" localSheetId="4">#REF!</definedName>
    <definedName name="S28P2" localSheetId="9">#REF!</definedName>
    <definedName name="S28P2">#REF!</definedName>
    <definedName name="S28P20" localSheetId="5">#REF!</definedName>
    <definedName name="S28P20" localSheetId="10">#REF!</definedName>
    <definedName name="S28P20" localSheetId="4">#REF!</definedName>
    <definedName name="S28P20" localSheetId="9">#REF!</definedName>
    <definedName name="S28P20">#REF!</definedName>
    <definedName name="S28P21" localSheetId="5">#REF!</definedName>
    <definedName name="S28P21" localSheetId="10">#REF!</definedName>
    <definedName name="S28P21" localSheetId="4">#REF!</definedName>
    <definedName name="S28P21" localSheetId="9">#REF!</definedName>
    <definedName name="S28P21">#REF!</definedName>
    <definedName name="S28P22" localSheetId="5">#REF!</definedName>
    <definedName name="S28P22" localSheetId="10">#REF!</definedName>
    <definedName name="S28P22" localSheetId="4">#REF!</definedName>
    <definedName name="S28P22" localSheetId="9">#REF!</definedName>
    <definedName name="S28P22">#REF!</definedName>
    <definedName name="S28P23" localSheetId="5">#REF!</definedName>
    <definedName name="S28P23" localSheetId="10">#REF!</definedName>
    <definedName name="S28P23" localSheetId="4">#REF!</definedName>
    <definedName name="S28P23" localSheetId="9">#REF!</definedName>
    <definedName name="S28P23">#REF!</definedName>
    <definedName name="S28P24" localSheetId="5">#REF!</definedName>
    <definedName name="S28P24" localSheetId="10">#REF!</definedName>
    <definedName name="S28P24" localSheetId="4">#REF!</definedName>
    <definedName name="S28P24" localSheetId="9">#REF!</definedName>
    <definedName name="S28P24">#REF!</definedName>
    <definedName name="S28P3" localSheetId="5">#REF!</definedName>
    <definedName name="S28P3" localSheetId="10">#REF!</definedName>
    <definedName name="S28P3" localSheetId="4">#REF!</definedName>
    <definedName name="S28P3" localSheetId="9">#REF!</definedName>
    <definedName name="S28P3">#REF!</definedName>
    <definedName name="S28P4" localSheetId="5">#REF!</definedName>
    <definedName name="S28P4" localSheetId="10">#REF!</definedName>
    <definedName name="S28P4" localSheetId="4">#REF!</definedName>
    <definedName name="S28P4" localSheetId="9">#REF!</definedName>
    <definedName name="S28P4">#REF!</definedName>
    <definedName name="S28P5" localSheetId="5">#REF!</definedName>
    <definedName name="S28P5" localSheetId="10">#REF!</definedName>
    <definedName name="S28P5" localSheetId="4">#REF!</definedName>
    <definedName name="S28P5" localSheetId="9">#REF!</definedName>
    <definedName name="S28P5">#REF!</definedName>
    <definedName name="S28P6" localSheetId="5">#REF!</definedName>
    <definedName name="S28P6" localSheetId="10">#REF!</definedName>
    <definedName name="S28P6" localSheetId="4">#REF!</definedName>
    <definedName name="S28P6" localSheetId="9">#REF!</definedName>
    <definedName name="S28P6">#REF!</definedName>
    <definedName name="S28P7" localSheetId="5">#REF!</definedName>
    <definedName name="S28P7" localSheetId="10">#REF!</definedName>
    <definedName name="S28P7" localSheetId="4">#REF!</definedName>
    <definedName name="S28P7" localSheetId="9">#REF!</definedName>
    <definedName name="S28P7">#REF!</definedName>
    <definedName name="S28P8" localSheetId="5">#REF!</definedName>
    <definedName name="S28P8" localSheetId="10">#REF!</definedName>
    <definedName name="S28P8" localSheetId="4">#REF!</definedName>
    <definedName name="S28P8" localSheetId="9">#REF!</definedName>
    <definedName name="S28P8">#REF!</definedName>
    <definedName name="S28P9" localSheetId="5">#REF!</definedName>
    <definedName name="S28P9" localSheetId="10">#REF!</definedName>
    <definedName name="S28P9" localSheetId="4">#REF!</definedName>
    <definedName name="S28P9" localSheetId="9">#REF!</definedName>
    <definedName name="S28P9">#REF!</definedName>
    <definedName name="S28R1" localSheetId="5">#REF!</definedName>
    <definedName name="S28R1" localSheetId="10">#REF!</definedName>
    <definedName name="S28R1" localSheetId="4">#REF!</definedName>
    <definedName name="S28R1" localSheetId="9">#REF!</definedName>
    <definedName name="S28R1">#REF!</definedName>
    <definedName name="S28R10" localSheetId="5">#REF!</definedName>
    <definedName name="S28R10" localSheetId="10">#REF!</definedName>
    <definedName name="S28R10" localSheetId="4">#REF!</definedName>
    <definedName name="S28R10" localSheetId="9">#REF!</definedName>
    <definedName name="S28R10">#REF!</definedName>
    <definedName name="S28R11" localSheetId="5">#REF!</definedName>
    <definedName name="S28R11" localSheetId="10">#REF!</definedName>
    <definedName name="S28R11" localSheetId="4">#REF!</definedName>
    <definedName name="S28R11" localSheetId="9">#REF!</definedName>
    <definedName name="S28R11">#REF!</definedName>
    <definedName name="S28R12" localSheetId="5">#REF!</definedName>
    <definedName name="S28R12" localSheetId="10">#REF!</definedName>
    <definedName name="S28R12" localSheetId="4">#REF!</definedName>
    <definedName name="S28R12" localSheetId="9">#REF!</definedName>
    <definedName name="S28R12">#REF!</definedName>
    <definedName name="S28R13" localSheetId="5">#REF!</definedName>
    <definedName name="S28R13" localSheetId="10">#REF!</definedName>
    <definedName name="S28R13" localSheetId="4">#REF!</definedName>
    <definedName name="S28R13" localSheetId="9">#REF!</definedName>
    <definedName name="S28R13">#REF!</definedName>
    <definedName name="S28R14" localSheetId="5">#REF!</definedName>
    <definedName name="S28R14" localSheetId="10">#REF!</definedName>
    <definedName name="S28R14" localSheetId="4">#REF!</definedName>
    <definedName name="S28R14" localSheetId="9">#REF!</definedName>
    <definedName name="S28R14">#REF!</definedName>
    <definedName name="S28R15" localSheetId="5">#REF!</definedName>
    <definedName name="S28R15" localSheetId="10">#REF!</definedName>
    <definedName name="S28R15" localSheetId="4">#REF!</definedName>
    <definedName name="S28R15" localSheetId="9">#REF!</definedName>
    <definedName name="S28R15">#REF!</definedName>
    <definedName name="S28R16" localSheetId="5">#REF!</definedName>
    <definedName name="S28R16" localSheetId="10">#REF!</definedName>
    <definedName name="S28R16" localSheetId="4">#REF!</definedName>
    <definedName name="S28R16" localSheetId="9">#REF!</definedName>
    <definedName name="S28R16">#REF!</definedName>
    <definedName name="S28R17" localSheetId="5">#REF!</definedName>
    <definedName name="S28R17" localSheetId="10">#REF!</definedName>
    <definedName name="S28R17" localSheetId="4">#REF!</definedName>
    <definedName name="S28R17" localSheetId="9">#REF!</definedName>
    <definedName name="S28R17">#REF!</definedName>
    <definedName name="S28R18" localSheetId="5">#REF!</definedName>
    <definedName name="S28R18" localSheetId="10">#REF!</definedName>
    <definedName name="S28R18" localSheetId="4">#REF!</definedName>
    <definedName name="S28R18" localSheetId="9">#REF!</definedName>
    <definedName name="S28R18">#REF!</definedName>
    <definedName name="S28R19" localSheetId="5">#REF!</definedName>
    <definedName name="S28R19" localSheetId="10">#REF!</definedName>
    <definedName name="S28R19" localSheetId="4">#REF!</definedName>
    <definedName name="S28R19" localSheetId="9">#REF!</definedName>
    <definedName name="S28R19">#REF!</definedName>
    <definedName name="S28R2" localSheetId="5">#REF!</definedName>
    <definedName name="S28R2" localSheetId="10">#REF!</definedName>
    <definedName name="S28R2" localSheetId="4">#REF!</definedName>
    <definedName name="S28R2" localSheetId="9">#REF!</definedName>
    <definedName name="S28R2">#REF!</definedName>
    <definedName name="S28R20" localSheetId="5">#REF!</definedName>
    <definedName name="S28R20" localSheetId="10">#REF!</definedName>
    <definedName name="S28R20" localSheetId="4">#REF!</definedName>
    <definedName name="S28R20" localSheetId="9">#REF!</definedName>
    <definedName name="S28R20">#REF!</definedName>
    <definedName name="S28R21" localSheetId="5">#REF!</definedName>
    <definedName name="S28R21" localSheetId="10">#REF!</definedName>
    <definedName name="S28R21" localSheetId="4">#REF!</definedName>
    <definedName name="S28R21" localSheetId="9">#REF!</definedName>
    <definedName name="S28R21">#REF!</definedName>
    <definedName name="S28R22" localSheetId="5">#REF!</definedName>
    <definedName name="S28R22" localSheetId="10">#REF!</definedName>
    <definedName name="S28R22" localSheetId="4">#REF!</definedName>
    <definedName name="S28R22" localSheetId="9">#REF!</definedName>
    <definedName name="S28R22">#REF!</definedName>
    <definedName name="S28R23" localSheetId="5">#REF!</definedName>
    <definedName name="S28R23" localSheetId="10">#REF!</definedName>
    <definedName name="S28R23" localSheetId="4">#REF!</definedName>
    <definedName name="S28R23" localSheetId="9">#REF!</definedName>
    <definedName name="S28R23">#REF!</definedName>
    <definedName name="S28R24" localSheetId="5">#REF!</definedName>
    <definedName name="S28R24" localSheetId="10">#REF!</definedName>
    <definedName name="S28R24" localSheetId="4">#REF!</definedName>
    <definedName name="S28R24" localSheetId="9">#REF!</definedName>
    <definedName name="S28R24">#REF!</definedName>
    <definedName name="S28R3" localSheetId="5">#REF!</definedName>
    <definedName name="S28R3" localSheetId="10">#REF!</definedName>
    <definedName name="S28R3" localSheetId="4">#REF!</definedName>
    <definedName name="S28R3" localSheetId="9">#REF!</definedName>
    <definedName name="S28R3">#REF!</definedName>
    <definedName name="S28R4" localSheetId="5">#REF!</definedName>
    <definedName name="S28R4" localSheetId="10">#REF!</definedName>
    <definedName name="S28R4" localSheetId="4">#REF!</definedName>
    <definedName name="S28R4" localSheetId="9">#REF!</definedName>
    <definedName name="S28R4">#REF!</definedName>
    <definedName name="S28R5" localSheetId="5">#REF!</definedName>
    <definedName name="S28R5" localSheetId="10">#REF!</definedName>
    <definedName name="S28R5" localSheetId="4">#REF!</definedName>
    <definedName name="S28R5" localSheetId="9">#REF!</definedName>
    <definedName name="S28R5">#REF!</definedName>
    <definedName name="S28R6" localSheetId="5">#REF!</definedName>
    <definedName name="S28R6" localSheetId="10">#REF!</definedName>
    <definedName name="S28R6" localSheetId="4">#REF!</definedName>
    <definedName name="S28R6" localSheetId="9">#REF!</definedName>
    <definedName name="S28R6">#REF!</definedName>
    <definedName name="S28R7" localSheetId="5">#REF!</definedName>
    <definedName name="S28R7" localSheetId="10">#REF!</definedName>
    <definedName name="S28R7" localSheetId="4">#REF!</definedName>
    <definedName name="S28R7" localSheetId="9">#REF!</definedName>
    <definedName name="S28R7">#REF!</definedName>
    <definedName name="S28R8" localSheetId="5">#REF!</definedName>
    <definedName name="S28R8" localSheetId="10">#REF!</definedName>
    <definedName name="S28R8" localSheetId="4">#REF!</definedName>
    <definedName name="S28R8" localSheetId="9">#REF!</definedName>
    <definedName name="S28R8">#REF!</definedName>
    <definedName name="S28R9" localSheetId="5">#REF!</definedName>
    <definedName name="S28R9" localSheetId="10">#REF!</definedName>
    <definedName name="S28R9" localSheetId="4">#REF!</definedName>
    <definedName name="S28R9" localSheetId="9">#REF!</definedName>
    <definedName name="S28R9">#REF!</definedName>
    <definedName name="S29P1" localSheetId="5">#REF!</definedName>
    <definedName name="S29P1" localSheetId="10">#REF!</definedName>
    <definedName name="S29P1" localSheetId="4">#REF!</definedName>
    <definedName name="S29P1" localSheetId="9">#REF!</definedName>
    <definedName name="S29P1">#REF!</definedName>
    <definedName name="S29P10" localSheetId="5">#REF!</definedName>
    <definedName name="S29P10" localSheetId="10">#REF!</definedName>
    <definedName name="S29P10" localSheetId="4">#REF!</definedName>
    <definedName name="S29P10" localSheetId="9">#REF!</definedName>
    <definedName name="S29P10">#REF!</definedName>
    <definedName name="S29P11" localSheetId="5">#REF!</definedName>
    <definedName name="S29P11" localSheetId="10">#REF!</definedName>
    <definedName name="S29P11" localSheetId="4">#REF!</definedName>
    <definedName name="S29P11" localSheetId="9">#REF!</definedName>
    <definedName name="S29P11">#REF!</definedName>
    <definedName name="S29P12" localSheetId="5">#REF!</definedName>
    <definedName name="S29P12" localSheetId="10">#REF!</definedName>
    <definedName name="S29P12" localSheetId="4">#REF!</definedName>
    <definedName name="S29P12" localSheetId="9">#REF!</definedName>
    <definedName name="S29P12">#REF!</definedName>
    <definedName name="S29P13" localSheetId="5">#REF!</definedName>
    <definedName name="S29P13" localSheetId="10">#REF!</definedName>
    <definedName name="S29P13" localSheetId="4">#REF!</definedName>
    <definedName name="S29P13" localSheetId="9">#REF!</definedName>
    <definedName name="S29P13">#REF!</definedName>
    <definedName name="S29P14" localSheetId="5">#REF!</definedName>
    <definedName name="S29P14" localSheetId="10">#REF!</definedName>
    <definedName name="S29P14" localSheetId="4">#REF!</definedName>
    <definedName name="S29P14" localSheetId="9">#REF!</definedName>
    <definedName name="S29P14">#REF!</definedName>
    <definedName name="S29P15" localSheetId="5">#REF!</definedName>
    <definedName name="S29P15" localSheetId="10">#REF!</definedName>
    <definedName name="S29P15" localSheetId="4">#REF!</definedName>
    <definedName name="S29P15" localSheetId="9">#REF!</definedName>
    <definedName name="S29P15">#REF!</definedName>
    <definedName name="S29P16" localSheetId="5">#REF!</definedName>
    <definedName name="S29P16" localSheetId="10">#REF!</definedName>
    <definedName name="S29P16" localSheetId="4">#REF!</definedName>
    <definedName name="S29P16" localSheetId="9">#REF!</definedName>
    <definedName name="S29P16">#REF!</definedName>
    <definedName name="S29P17" localSheetId="5">#REF!</definedName>
    <definedName name="S29P17" localSheetId="10">#REF!</definedName>
    <definedName name="S29P17" localSheetId="4">#REF!</definedName>
    <definedName name="S29P17" localSheetId="9">#REF!</definedName>
    <definedName name="S29P17">#REF!</definedName>
    <definedName name="S29P18" localSheetId="5">#REF!</definedName>
    <definedName name="S29P18" localSheetId="10">#REF!</definedName>
    <definedName name="S29P18" localSheetId="4">#REF!</definedName>
    <definedName name="S29P18" localSheetId="9">#REF!</definedName>
    <definedName name="S29P18">#REF!</definedName>
    <definedName name="S29P19" localSheetId="5">#REF!</definedName>
    <definedName name="S29P19" localSheetId="10">#REF!</definedName>
    <definedName name="S29P19" localSheetId="4">#REF!</definedName>
    <definedName name="S29P19" localSheetId="9">#REF!</definedName>
    <definedName name="S29P19">#REF!</definedName>
    <definedName name="S29P2" localSheetId="5">#REF!</definedName>
    <definedName name="S29P2" localSheetId="10">#REF!</definedName>
    <definedName name="S29P2" localSheetId="4">#REF!</definedName>
    <definedName name="S29P2" localSheetId="9">#REF!</definedName>
    <definedName name="S29P2">#REF!</definedName>
    <definedName name="S29P20" localSheetId="5">#REF!</definedName>
    <definedName name="S29P20" localSheetId="10">#REF!</definedName>
    <definedName name="S29P20" localSheetId="4">#REF!</definedName>
    <definedName name="S29P20" localSheetId="9">#REF!</definedName>
    <definedName name="S29P20">#REF!</definedName>
    <definedName name="S29P21" localSheetId="5">#REF!</definedName>
    <definedName name="S29P21" localSheetId="10">#REF!</definedName>
    <definedName name="S29P21" localSheetId="4">#REF!</definedName>
    <definedName name="S29P21" localSheetId="9">#REF!</definedName>
    <definedName name="S29P21">#REF!</definedName>
    <definedName name="S29P22" localSheetId="5">#REF!</definedName>
    <definedName name="S29P22" localSheetId="10">#REF!</definedName>
    <definedName name="S29P22" localSheetId="4">#REF!</definedName>
    <definedName name="S29P22" localSheetId="9">#REF!</definedName>
    <definedName name="S29P22">#REF!</definedName>
    <definedName name="S29P23" localSheetId="5">#REF!</definedName>
    <definedName name="S29P23" localSheetId="10">#REF!</definedName>
    <definedName name="S29P23" localSheetId="4">#REF!</definedName>
    <definedName name="S29P23" localSheetId="9">#REF!</definedName>
    <definedName name="S29P23">#REF!</definedName>
    <definedName name="S29P24" localSheetId="5">#REF!</definedName>
    <definedName name="S29P24" localSheetId="10">#REF!</definedName>
    <definedName name="S29P24" localSheetId="4">#REF!</definedName>
    <definedName name="S29P24" localSheetId="9">#REF!</definedName>
    <definedName name="S29P24">#REF!</definedName>
    <definedName name="S29P3" localSheetId="5">#REF!</definedName>
    <definedName name="S29P3" localSheetId="10">#REF!</definedName>
    <definedName name="S29P3" localSheetId="4">#REF!</definedName>
    <definedName name="S29P3" localSheetId="9">#REF!</definedName>
    <definedName name="S29P3">#REF!</definedName>
    <definedName name="S29P4" localSheetId="5">#REF!</definedName>
    <definedName name="S29P4" localSheetId="10">#REF!</definedName>
    <definedName name="S29P4" localSheetId="4">#REF!</definedName>
    <definedName name="S29P4" localSheetId="9">#REF!</definedName>
    <definedName name="S29P4">#REF!</definedName>
    <definedName name="S29P5" localSheetId="5">#REF!</definedName>
    <definedName name="S29P5" localSheetId="10">#REF!</definedName>
    <definedName name="S29P5" localSheetId="4">#REF!</definedName>
    <definedName name="S29P5" localSheetId="9">#REF!</definedName>
    <definedName name="S29P5">#REF!</definedName>
    <definedName name="S29P6" localSheetId="5">#REF!</definedName>
    <definedName name="S29P6" localSheetId="10">#REF!</definedName>
    <definedName name="S29P6" localSheetId="4">#REF!</definedName>
    <definedName name="S29P6" localSheetId="9">#REF!</definedName>
    <definedName name="S29P6">#REF!</definedName>
    <definedName name="S29P7" localSheetId="5">#REF!</definedName>
    <definedName name="S29P7" localSheetId="10">#REF!</definedName>
    <definedName name="S29P7" localSheetId="4">#REF!</definedName>
    <definedName name="S29P7" localSheetId="9">#REF!</definedName>
    <definedName name="S29P7">#REF!</definedName>
    <definedName name="S29P8" localSheetId="5">#REF!</definedName>
    <definedName name="S29P8" localSheetId="10">#REF!</definedName>
    <definedName name="S29P8" localSheetId="4">#REF!</definedName>
    <definedName name="S29P8" localSheetId="9">#REF!</definedName>
    <definedName name="S29P8">#REF!</definedName>
    <definedName name="S29P9" localSheetId="5">#REF!</definedName>
    <definedName name="S29P9" localSheetId="10">#REF!</definedName>
    <definedName name="S29P9" localSheetId="4">#REF!</definedName>
    <definedName name="S29P9" localSheetId="9">#REF!</definedName>
    <definedName name="S29P9">#REF!</definedName>
    <definedName name="S29R1" localSheetId="5">#REF!</definedName>
    <definedName name="S29R1" localSheetId="10">#REF!</definedName>
    <definedName name="S29R1" localSheetId="4">#REF!</definedName>
    <definedName name="S29R1" localSheetId="9">#REF!</definedName>
    <definedName name="S29R1">#REF!</definedName>
    <definedName name="S29R10" localSheetId="5">#REF!</definedName>
    <definedName name="S29R10" localSheetId="10">#REF!</definedName>
    <definedName name="S29R10" localSheetId="4">#REF!</definedName>
    <definedName name="S29R10" localSheetId="9">#REF!</definedName>
    <definedName name="S29R10">#REF!</definedName>
    <definedName name="S29R11" localSheetId="5">#REF!</definedName>
    <definedName name="S29R11" localSheetId="10">#REF!</definedName>
    <definedName name="S29R11" localSheetId="4">#REF!</definedName>
    <definedName name="S29R11" localSheetId="9">#REF!</definedName>
    <definedName name="S29R11">#REF!</definedName>
    <definedName name="S29R12" localSheetId="5">#REF!</definedName>
    <definedName name="S29R12" localSheetId="10">#REF!</definedName>
    <definedName name="S29R12" localSheetId="4">#REF!</definedName>
    <definedName name="S29R12" localSheetId="9">#REF!</definedName>
    <definedName name="S29R12">#REF!</definedName>
    <definedName name="S29R13" localSheetId="5">#REF!</definedName>
    <definedName name="S29R13" localSheetId="10">#REF!</definedName>
    <definedName name="S29R13" localSheetId="4">#REF!</definedName>
    <definedName name="S29R13" localSheetId="9">#REF!</definedName>
    <definedName name="S29R13">#REF!</definedName>
    <definedName name="S29R14" localSheetId="5">#REF!</definedName>
    <definedName name="S29R14" localSheetId="10">#REF!</definedName>
    <definedName name="S29R14" localSheetId="4">#REF!</definedName>
    <definedName name="S29R14" localSheetId="9">#REF!</definedName>
    <definedName name="S29R14">#REF!</definedName>
    <definedName name="S29R15" localSheetId="5">#REF!</definedName>
    <definedName name="S29R15" localSheetId="10">#REF!</definedName>
    <definedName name="S29R15" localSheetId="4">#REF!</definedName>
    <definedName name="S29R15" localSheetId="9">#REF!</definedName>
    <definedName name="S29R15">#REF!</definedName>
    <definedName name="S29R16" localSheetId="5">#REF!</definedName>
    <definedName name="S29R16" localSheetId="10">#REF!</definedName>
    <definedName name="S29R16" localSheetId="4">#REF!</definedName>
    <definedName name="S29R16" localSheetId="9">#REF!</definedName>
    <definedName name="S29R16">#REF!</definedName>
    <definedName name="S29R17" localSheetId="5">#REF!</definedName>
    <definedName name="S29R17" localSheetId="10">#REF!</definedName>
    <definedName name="S29R17" localSheetId="4">#REF!</definedName>
    <definedName name="S29R17" localSheetId="9">#REF!</definedName>
    <definedName name="S29R17">#REF!</definedName>
    <definedName name="S29R18" localSheetId="5">#REF!</definedName>
    <definedName name="S29R18" localSheetId="10">#REF!</definedName>
    <definedName name="S29R18" localSheetId="4">#REF!</definedName>
    <definedName name="S29R18" localSheetId="9">#REF!</definedName>
    <definedName name="S29R18">#REF!</definedName>
    <definedName name="S29R19" localSheetId="5">#REF!</definedName>
    <definedName name="S29R19" localSheetId="10">#REF!</definedName>
    <definedName name="S29R19" localSheetId="4">#REF!</definedName>
    <definedName name="S29R19" localSheetId="9">#REF!</definedName>
    <definedName name="S29R19">#REF!</definedName>
    <definedName name="S29R2" localSheetId="5">#REF!</definedName>
    <definedName name="S29R2" localSheetId="10">#REF!</definedName>
    <definedName name="S29R2" localSheetId="4">#REF!</definedName>
    <definedName name="S29R2" localSheetId="9">#REF!</definedName>
    <definedName name="S29R2">#REF!</definedName>
    <definedName name="S29R20" localSheetId="5">#REF!</definedName>
    <definedName name="S29R20" localSheetId="10">#REF!</definedName>
    <definedName name="S29R20" localSheetId="4">#REF!</definedName>
    <definedName name="S29R20" localSheetId="9">#REF!</definedName>
    <definedName name="S29R20">#REF!</definedName>
    <definedName name="S29R21" localSheetId="5">#REF!</definedName>
    <definedName name="S29R21" localSheetId="10">#REF!</definedName>
    <definedName name="S29R21" localSheetId="4">#REF!</definedName>
    <definedName name="S29R21" localSheetId="9">#REF!</definedName>
    <definedName name="S29R21">#REF!</definedName>
    <definedName name="S29R22" localSheetId="5">#REF!</definedName>
    <definedName name="S29R22" localSheetId="10">#REF!</definedName>
    <definedName name="S29R22" localSheetId="4">#REF!</definedName>
    <definedName name="S29R22" localSheetId="9">#REF!</definedName>
    <definedName name="S29R22">#REF!</definedName>
    <definedName name="S29R23" localSheetId="5">#REF!</definedName>
    <definedName name="S29R23" localSheetId="10">#REF!</definedName>
    <definedName name="S29R23" localSheetId="4">#REF!</definedName>
    <definedName name="S29R23" localSheetId="9">#REF!</definedName>
    <definedName name="S29R23">#REF!</definedName>
    <definedName name="S29R24" localSheetId="5">#REF!</definedName>
    <definedName name="S29R24" localSheetId="10">#REF!</definedName>
    <definedName name="S29R24" localSheetId="4">#REF!</definedName>
    <definedName name="S29R24" localSheetId="9">#REF!</definedName>
    <definedName name="S29R24">#REF!</definedName>
    <definedName name="S29R3" localSheetId="5">#REF!</definedName>
    <definedName name="S29R3" localSheetId="10">#REF!</definedName>
    <definedName name="S29R3" localSheetId="4">#REF!</definedName>
    <definedName name="S29R3" localSheetId="9">#REF!</definedName>
    <definedName name="S29R3">#REF!</definedName>
    <definedName name="S29R4" localSheetId="5">#REF!</definedName>
    <definedName name="S29R4" localSheetId="10">#REF!</definedName>
    <definedName name="S29R4" localSheetId="4">#REF!</definedName>
    <definedName name="S29R4" localSheetId="9">#REF!</definedName>
    <definedName name="S29R4">#REF!</definedName>
    <definedName name="S29R5" localSheetId="5">#REF!</definedName>
    <definedName name="S29R5" localSheetId="10">#REF!</definedName>
    <definedName name="S29R5" localSheetId="4">#REF!</definedName>
    <definedName name="S29R5" localSheetId="9">#REF!</definedName>
    <definedName name="S29R5">#REF!</definedName>
    <definedName name="S29R6" localSheetId="5">#REF!</definedName>
    <definedName name="S29R6" localSheetId="10">#REF!</definedName>
    <definedName name="S29R6" localSheetId="4">#REF!</definedName>
    <definedName name="S29R6" localSheetId="9">#REF!</definedName>
    <definedName name="S29R6">#REF!</definedName>
    <definedName name="S29R7" localSheetId="5">#REF!</definedName>
    <definedName name="S29R7" localSheetId="10">#REF!</definedName>
    <definedName name="S29R7" localSheetId="4">#REF!</definedName>
    <definedName name="S29R7" localSheetId="9">#REF!</definedName>
    <definedName name="S29R7">#REF!</definedName>
    <definedName name="S29R8" localSheetId="5">#REF!</definedName>
    <definedName name="S29R8" localSheetId="10">#REF!</definedName>
    <definedName name="S29R8" localSheetId="4">#REF!</definedName>
    <definedName name="S29R8" localSheetId="9">#REF!</definedName>
    <definedName name="S29R8">#REF!</definedName>
    <definedName name="S29R9" localSheetId="5">#REF!</definedName>
    <definedName name="S29R9" localSheetId="10">#REF!</definedName>
    <definedName name="S29R9" localSheetId="4">#REF!</definedName>
    <definedName name="S29R9" localSheetId="9">#REF!</definedName>
    <definedName name="S29R9">#REF!</definedName>
    <definedName name="S2P1" localSheetId="5">#REF!</definedName>
    <definedName name="S2P1" localSheetId="10">#REF!</definedName>
    <definedName name="S2P1" localSheetId="4">#REF!</definedName>
    <definedName name="S2P1" localSheetId="9">#REF!</definedName>
    <definedName name="S2P1">#REF!</definedName>
    <definedName name="S2P10" localSheetId="5">#REF!</definedName>
    <definedName name="S2P10" localSheetId="10">#REF!</definedName>
    <definedName name="S2P10" localSheetId="4">#REF!</definedName>
    <definedName name="S2P10" localSheetId="9">#REF!</definedName>
    <definedName name="S2P10">#REF!</definedName>
    <definedName name="S2P11" localSheetId="5">#REF!</definedName>
    <definedName name="S2P11" localSheetId="10">#REF!</definedName>
    <definedName name="S2P11" localSheetId="4">#REF!</definedName>
    <definedName name="S2P11" localSheetId="9">#REF!</definedName>
    <definedName name="S2P11">#REF!</definedName>
    <definedName name="S2P12" localSheetId="5">#REF!</definedName>
    <definedName name="S2P12" localSheetId="10">#REF!</definedName>
    <definedName name="S2P12" localSheetId="4">#REF!</definedName>
    <definedName name="S2P12" localSheetId="9">#REF!</definedName>
    <definedName name="S2P12">#REF!</definedName>
    <definedName name="S2P13" localSheetId="5">#REF!</definedName>
    <definedName name="S2P13" localSheetId="10">#REF!</definedName>
    <definedName name="S2P13" localSheetId="4">#REF!</definedName>
    <definedName name="S2P13" localSheetId="9">#REF!</definedName>
    <definedName name="S2P13">#REF!</definedName>
    <definedName name="S2P14" localSheetId="5">#REF!</definedName>
    <definedName name="S2P14" localSheetId="10">#REF!</definedName>
    <definedName name="S2P14" localSheetId="4">#REF!</definedName>
    <definedName name="S2P14" localSheetId="9">#REF!</definedName>
    <definedName name="S2P14">#REF!</definedName>
    <definedName name="S2P15" localSheetId="5">#REF!</definedName>
    <definedName name="S2P15" localSheetId="10">#REF!</definedName>
    <definedName name="S2P15" localSheetId="4">#REF!</definedName>
    <definedName name="S2P15" localSheetId="9">#REF!</definedName>
    <definedName name="S2P15">#REF!</definedName>
    <definedName name="S2P16" localSheetId="5">#REF!</definedName>
    <definedName name="S2P16" localSheetId="10">#REF!</definedName>
    <definedName name="S2P16" localSheetId="4">#REF!</definedName>
    <definedName name="S2P16" localSheetId="9">#REF!</definedName>
    <definedName name="S2P16">#REF!</definedName>
    <definedName name="S2P17" localSheetId="5">#REF!</definedName>
    <definedName name="S2P17" localSheetId="10">#REF!</definedName>
    <definedName name="S2P17" localSheetId="4">#REF!</definedName>
    <definedName name="S2P17" localSheetId="9">#REF!</definedName>
    <definedName name="S2P17">#REF!</definedName>
    <definedName name="S2P18" localSheetId="5">#REF!</definedName>
    <definedName name="S2P18" localSheetId="10">#REF!</definedName>
    <definedName name="S2P18" localSheetId="4">#REF!</definedName>
    <definedName name="S2P18" localSheetId="9">#REF!</definedName>
    <definedName name="S2P18">#REF!</definedName>
    <definedName name="S2P19" localSheetId="5">#REF!</definedName>
    <definedName name="S2P19" localSheetId="10">#REF!</definedName>
    <definedName name="S2P19" localSheetId="4">#REF!</definedName>
    <definedName name="S2P19" localSheetId="9">#REF!</definedName>
    <definedName name="S2P19">#REF!</definedName>
    <definedName name="S2P2" localSheetId="5">#REF!</definedName>
    <definedName name="S2P2" localSheetId="10">#REF!</definedName>
    <definedName name="S2P2" localSheetId="4">#REF!</definedName>
    <definedName name="S2P2" localSheetId="9">#REF!</definedName>
    <definedName name="S2P2">#REF!</definedName>
    <definedName name="S2P20" localSheetId="5">#REF!</definedName>
    <definedName name="S2P20" localSheetId="10">#REF!</definedName>
    <definedName name="S2P20" localSheetId="4">#REF!</definedName>
    <definedName name="S2P20" localSheetId="9">#REF!</definedName>
    <definedName name="S2P20">#REF!</definedName>
    <definedName name="S2P21" localSheetId="5">#REF!</definedName>
    <definedName name="S2P21" localSheetId="10">#REF!</definedName>
    <definedName name="S2P21" localSheetId="4">#REF!</definedName>
    <definedName name="S2P21" localSheetId="9">#REF!</definedName>
    <definedName name="S2P21">#REF!</definedName>
    <definedName name="S2P22" localSheetId="5">#REF!</definedName>
    <definedName name="S2P22" localSheetId="10">#REF!</definedName>
    <definedName name="S2P22" localSheetId="4">#REF!</definedName>
    <definedName name="S2P22" localSheetId="9">#REF!</definedName>
    <definedName name="S2P22">#REF!</definedName>
    <definedName name="S2P23" localSheetId="5">#REF!</definedName>
    <definedName name="S2P23" localSheetId="10">#REF!</definedName>
    <definedName name="S2P23" localSheetId="4">#REF!</definedName>
    <definedName name="S2P23" localSheetId="9">#REF!</definedName>
    <definedName name="S2P23">#REF!</definedName>
    <definedName name="S2P24" localSheetId="5">#REF!</definedName>
    <definedName name="S2P24" localSheetId="10">#REF!</definedName>
    <definedName name="S2P24" localSheetId="4">#REF!</definedName>
    <definedName name="S2P24" localSheetId="9">#REF!</definedName>
    <definedName name="S2P24">#REF!</definedName>
    <definedName name="S2P3" localSheetId="5">#REF!</definedName>
    <definedName name="S2P3" localSheetId="10">#REF!</definedName>
    <definedName name="S2P3" localSheetId="4">#REF!</definedName>
    <definedName name="S2P3" localSheetId="9">#REF!</definedName>
    <definedName name="S2P3">#REF!</definedName>
    <definedName name="S2P4" localSheetId="5">#REF!</definedName>
    <definedName name="S2P4" localSheetId="10">#REF!</definedName>
    <definedName name="S2P4" localSheetId="4">#REF!</definedName>
    <definedName name="S2P4" localSheetId="9">#REF!</definedName>
    <definedName name="S2P4">#REF!</definedName>
    <definedName name="S2P5" localSheetId="5">#REF!</definedName>
    <definedName name="S2P5" localSheetId="10">#REF!</definedName>
    <definedName name="S2P5" localSheetId="4">#REF!</definedName>
    <definedName name="S2P5" localSheetId="9">#REF!</definedName>
    <definedName name="S2P5">#REF!</definedName>
    <definedName name="S2P6" localSheetId="5">#REF!</definedName>
    <definedName name="S2P6" localSheetId="10">#REF!</definedName>
    <definedName name="S2P6" localSheetId="4">#REF!</definedName>
    <definedName name="S2P6" localSheetId="9">#REF!</definedName>
    <definedName name="S2P6">#REF!</definedName>
    <definedName name="S2P7" localSheetId="5">#REF!</definedName>
    <definedName name="S2P7" localSheetId="10">#REF!</definedName>
    <definedName name="S2P7" localSheetId="4">#REF!</definedName>
    <definedName name="S2P7" localSheetId="9">#REF!</definedName>
    <definedName name="S2P7">#REF!</definedName>
    <definedName name="S2P8" localSheetId="5">#REF!</definedName>
    <definedName name="S2P8" localSheetId="10">#REF!</definedName>
    <definedName name="S2P8" localSheetId="4">#REF!</definedName>
    <definedName name="S2P8" localSheetId="9">#REF!</definedName>
    <definedName name="S2P8">#REF!</definedName>
    <definedName name="S2P9" localSheetId="5">#REF!</definedName>
    <definedName name="S2P9" localSheetId="10">#REF!</definedName>
    <definedName name="S2P9" localSheetId="4">#REF!</definedName>
    <definedName name="S2P9" localSheetId="9">#REF!</definedName>
    <definedName name="S2P9">#REF!</definedName>
    <definedName name="S2PP4" localSheetId="5">#REF!</definedName>
    <definedName name="S2PP4" localSheetId="10">#REF!</definedName>
    <definedName name="S2PP4" localSheetId="4">#REF!</definedName>
    <definedName name="S2PP4" localSheetId="9">#REF!</definedName>
    <definedName name="S2PP4">#REF!</definedName>
    <definedName name="S2R1" localSheetId="5">#REF!</definedName>
    <definedName name="S2R1" localSheetId="10">#REF!</definedName>
    <definedName name="S2R1" localSheetId="4">#REF!</definedName>
    <definedName name="S2R1" localSheetId="9">#REF!</definedName>
    <definedName name="S2R1">#REF!</definedName>
    <definedName name="S2R10" localSheetId="5">#REF!</definedName>
    <definedName name="S2R10" localSheetId="10">#REF!</definedName>
    <definedName name="S2R10" localSheetId="4">#REF!</definedName>
    <definedName name="S2R10" localSheetId="9">#REF!</definedName>
    <definedName name="S2R10">#REF!</definedName>
    <definedName name="S2R11" localSheetId="5">#REF!</definedName>
    <definedName name="S2R11" localSheetId="10">#REF!</definedName>
    <definedName name="S2R11" localSheetId="4">#REF!</definedName>
    <definedName name="S2R11" localSheetId="9">#REF!</definedName>
    <definedName name="S2R11">#REF!</definedName>
    <definedName name="S2R12" localSheetId="5">#REF!</definedName>
    <definedName name="S2R12" localSheetId="10">#REF!</definedName>
    <definedName name="S2R12" localSheetId="4">#REF!</definedName>
    <definedName name="S2R12" localSheetId="9">#REF!</definedName>
    <definedName name="S2R12">#REF!</definedName>
    <definedName name="S2R13" localSheetId="5">#REF!</definedName>
    <definedName name="S2R13" localSheetId="10">#REF!</definedName>
    <definedName name="S2R13" localSheetId="4">#REF!</definedName>
    <definedName name="S2R13" localSheetId="9">#REF!</definedName>
    <definedName name="S2R13">#REF!</definedName>
    <definedName name="S2R14" localSheetId="5">#REF!</definedName>
    <definedName name="S2R14" localSheetId="10">#REF!</definedName>
    <definedName name="S2R14" localSheetId="4">#REF!</definedName>
    <definedName name="S2R14" localSheetId="9">#REF!</definedName>
    <definedName name="S2R14">#REF!</definedName>
    <definedName name="S2R15" localSheetId="5">#REF!</definedName>
    <definedName name="S2R15" localSheetId="10">#REF!</definedName>
    <definedName name="S2R15" localSheetId="4">#REF!</definedName>
    <definedName name="S2R15" localSheetId="9">#REF!</definedName>
    <definedName name="S2R15">#REF!</definedName>
    <definedName name="S2R16" localSheetId="5">#REF!</definedName>
    <definedName name="S2R16" localSheetId="10">#REF!</definedName>
    <definedName name="S2R16" localSheetId="4">#REF!</definedName>
    <definedName name="S2R16" localSheetId="9">#REF!</definedName>
    <definedName name="S2R16">#REF!</definedName>
    <definedName name="S2R17" localSheetId="5">#REF!</definedName>
    <definedName name="S2R17" localSheetId="10">#REF!</definedName>
    <definedName name="S2R17" localSheetId="4">#REF!</definedName>
    <definedName name="S2R17" localSheetId="9">#REF!</definedName>
    <definedName name="S2R17">#REF!</definedName>
    <definedName name="S2R18" localSheetId="5">#REF!</definedName>
    <definedName name="S2R18" localSheetId="10">#REF!</definedName>
    <definedName name="S2R18" localSheetId="4">#REF!</definedName>
    <definedName name="S2R18" localSheetId="9">#REF!</definedName>
    <definedName name="S2R18">#REF!</definedName>
    <definedName name="S2R19" localSheetId="5">#REF!</definedName>
    <definedName name="S2R19" localSheetId="10">#REF!</definedName>
    <definedName name="S2R19" localSheetId="4">#REF!</definedName>
    <definedName name="S2R19" localSheetId="9">#REF!</definedName>
    <definedName name="S2R19">#REF!</definedName>
    <definedName name="S2R2" localSheetId="5">#REF!</definedName>
    <definedName name="S2R2" localSheetId="10">#REF!</definedName>
    <definedName name="S2R2" localSheetId="4">#REF!</definedName>
    <definedName name="S2R2" localSheetId="9">#REF!</definedName>
    <definedName name="S2R2">#REF!</definedName>
    <definedName name="S2R20" localSheetId="5">#REF!</definedName>
    <definedName name="S2R20" localSheetId="10">#REF!</definedName>
    <definedName name="S2R20" localSheetId="4">#REF!</definedName>
    <definedName name="S2R20" localSheetId="9">#REF!</definedName>
    <definedName name="S2R20">#REF!</definedName>
    <definedName name="S2R21" localSheetId="5">#REF!</definedName>
    <definedName name="S2R21" localSheetId="10">#REF!</definedName>
    <definedName name="S2R21" localSheetId="4">#REF!</definedName>
    <definedName name="S2R21" localSheetId="9">#REF!</definedName>
    <definedName name="S2R21">#REF!</definedName>
    <definedName name="S2R22" localSheetId="5">#REF!</definedName>
    <definedName name="S2R22" localSheetId="10">#REF!</definedName>
    <definedName name="S2R22" localSheetId="4">#REF!</definedName>
    <definedName name="S2R22" localSheetId="9">#REF!</definedName>
    <definedName name="S2R22">#REF!</definedName>
    <definedName name="S2R23" localSheetId="5">#REF!</definedName>
    <definedName name="S2R23" localSheetId="10">#REF!</definedName>
    <definedName name="S2R23" localSheetId="4">#REF!</definedName>
    <definedName name="S2R23" localSheetId="9">#REF!</definedName>
    <definedName name="S2R23">#REF!</definedName>
    <definedName name="S2R24" localSheetId="5">#REF!</definedName>
    <definedName name="S2R24" localSheetId="10">#REF!</definedName>
    <definedName name="S2R24" localSheetId="4">#REF!</definedName>
    <definedName name="S2R24" localSheetId="9">#REF!</definedName>
    <definedName name="S2R24">#REF!</definedName>
    <definedName name="S2R3" localSheetId="5">#REF!</definedName>
    <definedName name="S2R3" localSheetId="10">#REF!</definedName>
    <definedName name="S2R3" localSheetId="4">#REF!</definedName>
    <definedName name="S2R3" localSheetId="9">#REF!</definedName>
    <definedName name="S2R3">#REF!</definedName>
    <definedName name="S2R4" localSheetId="5">#REF!</definedName>
    <definedName name="S2R4" localSheetId="10">#REF!</definedName>
    <definedName name="S2R4" localSheetId="4">#REF!</definedName>
    <definedName name="S2R4" localSheetId="9">#REF!</definedName>
    <definedName name="S2R4">#REF!</definedName>
    <definedName name="S2R5" localSheetId="5">#REF!</definedName>
    <definedName name="S2R5" localSheetId="10">#REF!</definedName>
    <definedName name="S2R5" localSheetId="4">#REF!</definedName>
    <definedName name="S2R5" localSheetId="9">#REF!</definedName>
    <definedName name="S2R5">#REF!</definedName>
    <definedName name="S2R6" localSheetId="5">#REF!</definedName>
    <definedName name="S2R6" localSheetId="10">#REF!</definedName>
    <definedName name="S2R6" localSheetId="4">#REF!</definedName>
    <definedName name="S2R6" localSheetId="9">#REF!</definedName>
    <definedName name="S2R6">#REF!</definedName>
    <definedName name="S2R7" localSheetId="5">#REF!</definedName>
    <definedName name="S2R7" localSheetId="10">#REF!</definedName>
    <definedName name="S2R7" localSheetId="4">#REF!</definedName>
    <definedName name="S2R7" localSheetId="9">#REF!</definedName>
    <definedName name="S2R7">#REF!</definedName>
    <definedName name="S2R8" localSheetId="5">#REF!</definedName>
    <definedName name="S2R8" localSheetId="10">#REF!</definedName>
    <definedName name="S2R8" localSheetId="4">#REF!</definedName>
    <definedName name="S2R8" localSheetId="9">#REF!</definedName>
    <definedName name="S2R8">#REF!</definedName>
    <definedName name="S2R9" localSheetId="5">#REF!</definedName>
    <definedName name="S2R9" localSheetId="10">#REF!</definedName>
    <definedName name="S2R9" localSheetId="4">#REF!</definedName>
    <definedName name="S2R9" localSheetId="9">#REF!</definedName>
    <definedName name="S2R9">#REF!</definedName>
    <definedName name="S30P1" localSheetId="5">#REF!</definedName>
    <definedName name="S30P1" localSheetId="10">#REF!</definedName>
    <definedName name="S30P1" localSheetId="4">#REF!</definedName>
    <definedName name="S30P1" localSheetId="9">#REF!</definedName>
    <definedName name="S30P1">#REF!</definedName>
    <definedName name="S30P10" localSheetId="5">#REF!</definedName>
    <definedName name="S30P10" localSheetId="10">#REF!</definedName>
    <definedName name="S30P10" localSheetId="4">#REF!</definedName>
    <definedName name="S30P10" localSheetId="9">#REF!</definedName>
    <definedName name="S30P10">#REF!</definedName>
    <definedName name="S30P11" localSheetId="5">#REF!</definedName>
    <definedName name="S30P11" localSheetId="10">#REF!</definedName>
    <definedName name="S30P11" localSheetId="4">#REF!</definedName>
    <definedName name="S30P11" localSheetId="9">#REF!</definedName>
    <definedName name="S30P11">#REF!</definedName>
    <definedName name="S30P12" localSheetId="5">#REF!</definedName>
    <definedName name="S30P12" localSheetId="10">#REF!</definedName>
    <definedName name="S30P12" localSheetId="4">#REF!</definedName>
    <definedName name="S30P12" localSheetId="9">#REF!</definedName>
    <definedName name="S30P12">#REF!</definedName>
    <definedName name="S30P13" localSheetId="5">#REF!</definedName>
    <definedName name="S30P13" localSheetId="10">#REF!</definedName>
    <definedName name="S30P13" localSheetId="4">#REF!</definedName>
    <definedName name="S30P13" localSheetId="9">#REF!</definedName>
    <definedName name="S30P13">#REF!</definedName>
    <definedName name="S30P14" localSheetId="5">#REF!</definedName>
    <definedName name="S30P14" localSheetId="10">#REF!</definedName>
    <definedName name="S30P14" localSheetId="4">#REF!</definedName>
    <definedName name="S30P14" localSheetId="9">#REF!</definedName>
    <definedName name="S30P14">#REF!</definedName>
    <definedName name="S30P15" localSheetId="5">#REF!</definedName>
    <definedName name="S30P15" localSheetId="10">#REF!</definedName>
    <definedName name="S30P15" localSheetId="4">#REF!</definedName>
    <definedName name="S30P15" localSheetId="9">#REF!</definedName>
    <definedName name="S30P15">#REF!</definedName>
    <definedName name="S30P16" localSheetId="5">#REF!</definedName>
    <definedName name="S30P16" localSheetId="10">#REF!</definedName>
    <definedName name="S30P16" localSheetId="4">#REF!</definedName>
    <definedName name="S30P16" localSheetId="9">#REF!</definedName>
    <definedName name="S30P16">#REF!</definedName>
    <definedName name="S30P17" localSheetId="5">#REF!</definedName>
    <definedName name="S30P17" localSheetId="10">#REF!</definedName>
    <definedName name="S30P17" localSheetId="4">#REF!</definedName>
    <definedName name="S30P17" localSheetId="9">#REF!</definedName>
    <definedName name="S30P17">#REF!</definedName>
    <definedName name="S30P18" localSheetId="5">#REF!</definedName>
    <definedName name="S30P18" localSheetId="10">#REF!</definedName>
    <definedName name="S30P18" localSheetId="4">#REF!</definedName>
    <definedName name="S30P18" localSheetId="9">#REF!</definedName>
    <definedName name="S30P18">#REF!</definedName>
    <definedName name="S30P19" localSheetId="5">#REF!</definedName>
    <definedName name="S30P19" localSheetId="10">#REF!</definedName>
    <definedName name="S30P19" localSheetId="4">#REF!</definedName>
    <definedName name="S30P19" localSheetId="9">#REF!</definedName>
    <definedName name="S30P19">#REF!</definedName>
    <definedName name="S30P2" localSheetId="5">#REF!</definedName>
    <definedName name="S30P2" localSheetId="10">#REF!</definedName>
    <definedName name="S30P2" localSheetId="4">#REF!</definedName>
    <definedName name="S30P2" localSheetId="9">#REF!</definedName>
    <definedName name="S30P2">#REF!</definedName>
    <definedName name="S30P20" localSheetId="5">#REF!</definedName>
    <definedName name="S30P20" localSheetId="10">#REF!</definedName>
    <definedName name="S30P20" localSheetId="4">#REF!</definedName>
    <definedName name="S30P20" localSheetId="9">#REF!</definedName>
    <definedName name="S30P20">#REF!</definedName>
    <definedName name="S30P21" localSheetId="5">#REF!</definedName>
    <definedName name="S30P21" localSheetId="10">#REF!</definedName>
    <definedName name="S30P21" localSheetId="4">#REF!</definedName>
    <definedName name="S30P21" localSheetId="9">#REF!</definedName>
    <definedName name="S30P21">#REF!</definedName>
    <definedName name="S30P22" localSheetId="5">#REF!</definedName>
    <definedName name="S30P22" localSheetId="10">#REF!</definedName>
    <definedName name="S30P22" localSheetId="4">#REF!</definedName>
    <definedName name="S30P22" localSheetId="9">#REF!</definedName>
    <definedName name="S30P22">#REF!</definedName>
    <definedName name="S30P23" localSheetId="5">#REF!</definedName>
    <definedName name="S30P23" localSheetId="10">#REF!</definedName>
    <definedName name="S30P23" localSheetId="4">#REF!</definedName>
    <definedName name="S30P23" localSheetId="9">#REF!</definedName>
    <definedName name="S30P23">#REF!</definedName>
    <definedName name="S30P24" localSheetId="5">#REF!</definedName>
    <definedName name="S30P24" localSheetId="10">#REF!</definedName>
    <definedName name="S30P24" localSheetId="4">#REF!</definedName>
    <definedName name="S30P24" localSheetId="9">#REF!</definedName>
    <definedName name="S30P24">#REF!</definedName>
    <definedName name="S30P3" localSheetId="5">#REF!</definedName>
    <definedName name="S30P3" localSheetId="10">#REF!</definedName>
    <definedName name="S30P3" localSheetId="4">#REF!</definedName>
    <definedName name="S30P3" localSheetId="9">#REF!</definedName>
    <definedName name="S30P3">#REF!</definedName>
    <definedName name="S30P4" localSheetId="5">#REF!</definedName>
    <definedName name="S30P4" localSheetId="10">#REF!</definedName>
    <definedName name="S30P4" localSheetId="4">#REF!</definedName>
    <definedName name="S30P4" localSheetId="9">#REF!</definedName>
    <definedName name="S30P4">#REF!</definedName>
    <definedName name="S30P5" localSheetId="5">#REF!</definedName>
    <definedName name="S30P5" localSheetId="10">#REF!</definedName>
    <definedName name="S30P5" localSheetId="4">#REF!</definedName>
    <definedName name="S30P5" localSheetId="9">#REF!</definedName>
    <definedName name="S30P5">#REF!</definedName>
    <definedName name="S30P6" localSheetId="5">#REF!</definedName>
    <definedName name="S30P6" localSheetId="10">#REF!</definedName>
    <definedName name="S30P6" localSheetId="4">#REF!</definedName>
    <definedName name="S30P6" localSheetId="9">#REF!</definedName>
    <definedName name="S30P6">#REF!</definedName>
    <definedName name="S30P7" localSheetId="5">#REF!</definedName>
    <definedName name="S30P7" localSheetId="10">#REF!</definedName>
    <definedName name="S30P7" localSheetId="4">#REF!</definedName>
    <definedName name="S30P7" localSheetId="9">#REF!</definedName>
    <definedName name="S30P7">#REF!</definedName>
    <definedName name="S30P8" localSheetId="5">#REF!</definedName>
    <definedName name="S30P8" localSheetId="10">#REF!</definedName>
    <definedName name="S30P8" localSheetId="4">#REF!</definedName>
    <definedName name="S30P8" localSheetId="9">#REF!</definedName>
    <definedName name="S30P8">#REF!</definedName>
    <definedName name="S30P9" localSheetId="5">#REF!</definedName>
    <definedName name="S30P9" localSheetId="10">#REF!</definedName>
    <definedName name="S30P9" localSheetId="4">#REF!</definedName>
    <definedName name="S30P9" localSheetId="9">#REF!</definedName>
    <definedName name="S30P9">#REF!</definedName>
    <definedName name="S30R1" localSheetId="5">#REF!</definedName>
    <definedName name="S30R1" localSheetId="10">#REF!</definedName>
    <definedName name="S30R1" localSheetId="4">#REF!</definedName>
    <definedName name="S30R1" localSheetId="9">#REF!</definedName>
    <definedName name="S30R1">#REF!</definedName>
    <definedName name="S30R10" localSheetId="5">#REF!</definedName>
    <definedName name="S30R10" localSheetId="10">#REF!</definedName>
    <definedName name="S30R10" localSheetId="4">#REF!</definedName>
    <definedName name="S30R10" localSheetId="9">#REF!</definedName>
    <definedName name="S30R10">#REF!</definedName>
    <definedName name="S30R11" localSheetId="5">#REF!</definedName>
    <definedName name="S30R11" localSheetId="10">#REF!</definedName>
    <definedName name="S30R11" localSheetId="4">#REF!</definedName>
    <definedName name="S30R11" localSheetId="9">#REF!</definedName>
    <definedName name="S30R11">#REF!</definedName>
    <definedName name="S30R12" localSheetId="5">#REF!</definedName>
    <definedName name="S30R12" localSheetId="10">#REF!</definedName>
    <definedName name="S30R12" localSheetId="4">#REF!</definedName>
    <definedName name="S30R12" localSheetId="9">#REF!</definedName>
    <definedName name="S30R12">#REF!</definedName>
    <definedName name="S30R13" localSheetId="5">#REF!</definedName>
    <definedName name="S30R13" localSheetId="10">#REF!</definedName>
    <definedName name="S30R13" localSheetId="4">#REF!</definedName>
    <definedName name="S30R13" localSheetId="9">#REF!</definedName>
    <definedName name="S30R13">#REF!</definedName>
    <definedName name="S30R14" localSheetId="5">#REF!</definedName>
    <definedName name="S30R14" localSheetId="10">#REF!</definedName>
    <definedName name="S30R14" localSheetId="4">#REF!</definedName>
    <definedName name="S30R14" localSheetId="9">#REF!</definedName>
    <definedName name="S30R14">#REF!</definedName>
    <definedName name="S30R15" localSheetId="5">#REF!</definedName>
    <definedName name="S30R15" localSheetId="10">#REF!</definedName>
    <definedName name="S30R15" localSheetId="4">#REF!</definedName>
    <definedName name="S30R15" localSheetId="9">#REF!</definedName>
    <definedName name="S30R15">#REF!</definedName>
    <definedName name="S30R16" localSheetId="5">#REF!</definedName>
    <definedName name="S30R16" localSheetId="10">#REF!</definedName>
    <definedName name="S30R16" localSheetId="4">#REF!</definedName>
    <definedName name="S30R16" localSheetId="9">#REF!</definedName>
    <definedName name="S30R16">#REF!</definedName>
    <definedName name="S30R17" localSheetId="5">#REF!</definedName>
    <definedName name="S30R17" localSheetId="10">#REF!</definedName>
    <definedName name="S30R17" localSheetId="4">#REF!</definedName>
    <definedName name="S30R17" localSheetId="9">#REF!</definedName>
    <definedName name="S30R17">#REF!</definedName>
    <definedName name="S30R18" localSheetId="5">#REF!</definedName>
    <definedName name="S30R18" localSheetId="10">#REF!</definedName>
    <definedName name="S30R18" localSheetId="4">#REF!</definedName>
    <definedName name="S30R18" localSheetId="9">#REF!</definedName>
    <definedName name="S30R18">#REF!</definedName>
    <definedName name="S30R19" localSheetId="5">#REF!</definedName>
    <definedName name="S30R19" localSheetId="10">#REF!</definedName>
    <definedName name="S30R19" localSheetId="4">#REF!</definedName>
    <definedName name="S30R19" localSheetId="9">#REF!</definedName>
    <definedName name="S30R19">#REF!</definedName>
    <definedName name="S30R2" localSheetId="5">#REF!</definedName>
    <definedName name="S30R2" localSheetId="10">#REF!</definedName>
    <definedName name="S30R2" localSheetId="4">#REF!</definedName>
    <definedName name="S30R2" localSheetId="9">#REF!</definedName>
    <definedName name="S30R2">#REF!</definedName>
    <definedName name="S30R20" localSheetId="5">#REF!</definedName>
    <definedName name="S30R20" localSheetId="10">#REF!</definedName>
    <definedName name="S30R20" localSheetId="4">#REF!</definedName>
    <definedName name="S30R20" localSheetId="9">#REF!</definedName>
    <definedName name="S30R20">#REF!</definedName>
    <definedName name="S30R21" localSheetId="5">#REF!</definedName>
    <definedName name="S30R21" localSheetId="10">#REF!</definedName>
    <definedName name="S30R21" localSheetId="4">#REF!</definedName>
    <definedName name="S30R21" localSheetId="9">#REF!</definedName>
    <definedName name="S30R21">#REF!</definedName>
    <definedName name="S30R22" localSheetId="5">#REF!</definedName>
    <definedName name="S30R22" localSheetId="10">#REF!</definedName>
    <definedName name="S30R22" localSheetId="4">#REF!</definedName>
    <definedName name="S30R22" localSheetId="9">#REF!</definedName>
    <definedName name="S30R22">#REF!</definedName>
    <definedName name="S30R23" localSheetId="5">#REF!</definedName>
    <definedName name="S30R23" localSheetId="10">#REF!</definedName>
    <definedName name="S30R23" localSheetId="4">#REF!</definedName>
    <definedName name="S30R23" localSheetId="9">#REF!</definedName>
    <definedName name="S30R23">#REF!</definedName>
    <definedName name="S30R24" localSheetId="5">#REF!</definedName>
    <definedName name="S30R24" localSheetId="10">#REF!</definedName>
    <definedName name="S30R24" localSheetId="4">#REF!</definedName>
    <definedName name="S30R24" localSheetId="9">#REF!</definedName>
    <definedName name="S30R24">#REF!</definedName>
    <definedName name="S30R3" localSheetId="5">#REF!</definedName>
    <definedName name="S30R3" localSheetId="10">#REF!</definedName>
    <definedName name="S30R3" localSheetId="4">#REF!</definedName>
    <definedName name="S30R3" localSheetId="9">#REF!</definedName>
    <definedName name="S30R3">#REF!</definedName>
    <definedName name="S30R4" localSheetId="5">#REF!</definedName>
    <definedName name="S30R4" localSheetId="10">#REF!</definedName>
    <definedName name="S30R4" localSheetId="4">#REF!</definedName>
    <definedName name="S30R4" localSheetId="9">#REF!</definedName>
    <definedName name="S30R4">#REF!</definedName>
    <definedName name="S30R5" localSheetId="5">#REF!</definedName>
    <definedName name="S30R5" localSheetId="10">#REF!</definedName>
    <definedName name="S30R5" localSheetId="4">#REF!</definedName>
    <definedName name="S30R5" localSheetId="9">#REF!</definedName>
    <definedName name="S30R5">#REF!</definedName>
    <definedName name="S30R6" localSheetId="5">#REF!</definedName>
    <definedName name="S30R6" localSheetId="10">#REF!</definedName>
    <definedName name="S30R6" localSheetId="4">#REF!</definedName>
    <definedName name="S30R6" localSheetId="9">#REF!</definedName>
    <definedName name="S30R6">#REF!</definedName>
    <definedName name="S30R7" localSheetId="5">#REF!</definedName>
    <definedName name="S30R7" localSheetId="10">#REF!</definedName>
    <definedName name="S30R7" localSheetId="4">#REF!</definedName>
    <definedName name="S30R7" localSheetId="9">#REF!</definedName>
    <definedName name="S30R7">#REF!</definedName>
    <definedName name="S30R8" localSheetId="5">#REF!</definedName>
    <definedName name="S30R8" localSheetId="10">#REF!</definedName>
    <definedName name="S30R8" localSheetId="4">#REF!</definedName>
    <definedName name="S30R8" localSheetId="9">#REF!</definedName>
    <definedName name="S30R8">#REF!</definedName>
    <definedName name="S30R9" localSheetId="5">#REF!</definedName>
    <definedName name="S30R9" localSheetId="10">#REF!</definedName>
    <definedName name="S30R9" localSheetId="4">#REF!</definedName>
    <definedName name="S30R9" localSheetId="9">#REF!</definedName>
    <definedName name="S30R9">#REF!</definedName>
    <definedName name="S31P1" localSheetId="5">#REF!</definedName>
    <definedName name="S31P1" localSheetId="10">#REF!</definedName>
    <definedName name="S31P1" localSheetId="4">#REF!</definedName>
    <definedName name="S31P1" localSheetId="9">#REF!</definedName>
    <definedName name="S31P1">#REF!</definedName>
    <definedName name="S31P10" localSheetId="5">#REF!</definedName>
    <definedName name="S31P10" localSheetId="10">#REF!</definedName>
    <definedName name="S31P10" localSheetId="4">#REF!</definedName>
    <definedName name="S31P10" localSheetId="9">#REF!</definedName>
    <definedName name="S31P10">#REF!</definedName>
    <definedName name="S31P11" localSheetId="5">#REF!</definedName>
    <definedName name="S31P11" localSheetId="10">#REF!</definedName>
    <definedName name="S31P11" localSheetId="4">#REF!</definedName>
    <definedName name="S31P11" localSheetId="9">#REF!</definedName>
    <definedName name="S31P11">#REF!</definedName>
    <definedName name="S31P12" localSheetId="5">#REF!</definedName>
    <definedName name="S31P12" localSheetId="10">#REF!</definedName>
    <definedName name="S31P12" localSheetId="4">#REF!</definedName>
    <definedName name="S31P12" localSheetId="9">#REF!</definedName>
    <definedName name="S31P12">#REF!</definedName>
    <definedName name="S31P13" localSheetId="5">#REF!</definedName>
    <definedName name="S31P13" localSheetId="10">#REF!</definedName>
    <definedName name="S31P13" localSheetId="4">#REF!</definedName>
    <definedName name="S31P13" localSheetId="9">#REF!</definedName>
    <definedName name="S31P13">#REF!</definedName>
    <definedName name="S31P14" localSheetId="5">#REF!</definedName>
    <definedName name="S31P14" localSheetId="10">#REF!</definedName>
    <definedName name="S31P14" localSheetId="4">#REF!</definedName>
    <definedName name="S31P14" localSheetId="9">#REF!</definedName>
    <definedName name="S31P14">#REF!</definedName>
    <definedName name="S31P15" localSheetId="5">#REF!</definedName>
    <definedName name="S31P15" localSheetId="10">#REF!</definedName>
    <definedName name="S31P15" localSheetId="4">#REF!</definedName>
    <definedName name="S31P15" localSheetId="9">#REF!</definedName>
    <definedName name="S31P15">#REF!</definedName>
    <definedName name="S31P16" localSheetId="5">#REF!</definedName>
    <definedName name="S31P16" localSheetId="10">#REF!</definedName>
    <definedName name="S31P16" localSheetId="4">#REF!</definedName>
    <definedName name="S31P16" localSheetId="9">#REF!</definedName>
    <definedName name="S31P16">#REF!</definedName>
    <definedName name="S31P17" localSheetId="5">#REF!</definedName>
    <definedName name="S31P17" localSheetId="10">#REF!</definedName>
    <definedName name="S31P17" localSheetId="4">#REF!</definedName>
    <definedName name="S31P17" localSheetId="9">#REF!</definedName>
    <definedName name="S31P17">#REF!</definedName>
    <definedName name="S31P18" localSheetId="5">#REF!</definedName>
    <definedName name="S31P18" localSheetId="10">#REF!</definedName>
    <definedName name="S31P18" localSheetId="4">#REF!</definedName>
    <definedName name="S31P18" localSheetId="9">#REF!</definedName>
    <definedName name="S31P18">#REF!</definedName>
    <definedName name="S31P19" localSheetId="5">#REF!</definedName>
    <definedName name="S31P19" localSheetId="10">#REF!</definedName>
    <definedName name="S31P19" localSheetId="4">#REF!</definedName>
    <definedName name="S31P19" localSheetId="9">#REF!</definedName>
    <definedName name="S31P19">#REF!</definedName>
    <definedName name="S31P2" localSheetId="5">#REF!</definedName>
    <definedName name="S31P2" localSheetId="10">#REF!</definedName>
    <definedName name="S31P2" localSheetId="4">#REF!</definedName>
    <definedName name="S31P2" localSheetId="9">#REF!</definedName>
    <definedName name="S31P2">#REF!</definedName>
    <definedName name="S31P20" localSheetId="5">#REF!</definedName>
    <definedName name="S31P20" localSheetId="10">#REF!</definedName>
    <definedName name="S31P20" localSheetId="4">#REF!</definedName>
    <definedName name="S31P20" localSheetId="9">#REF!</definedName>
    <definedName name="S31P20">#REF!</definedName>
    <definedName name="S31P21" localSheetId="5">#REF!</definedName>
    <definedName name="S31P21" localSheetId="10">#REF!</definedName>
    <definedName name="S31P21" localSheetId="4">#REF!</definedName>
    <definedName name="S31P21" localSheetId="9">#REF!</definedName>
    <definedName name="S31P21">#REF!</definedName>
    <definedName name="S31P22" localSheetId="5">#REF!</definedName>
    <definedName name="S31P22" localSheetId="10">#REF!</definedName>
    <definedName name="S31P22" localSheetId="4">#REF!</definedName>
    <definedName name="S31P22" localSheetId="9">#REF!</definedName>
    <definedName name="S31P22">#REF!</definedName>
    <definedName name="S31P23" localSheetId="5">#REF!</definedName>
    <definedName name="S31P23" localSheetId="10">#REF!</definedName>
    <definedName name="S31P23" localSheetId="4">#REF!</definedName>
    <definedName name="S31P23" localSheetId="9">#REF!</definedName>
    <definedName name="S31P23">#REF!</definedName>
    <definedName name="S31P24" localSheetId="5">#REF!</definedName>
    <definedName name="S31P24" localSheetId="10">#REF!</definedName>
    <definedName name="S31P24" localSheetId="4">#REF!</definedName>
    <definedName name="S31P24" localSheetId="9">#REF!</definedName>
    <definedName name="S31P24">#REF!</definedName>
    <definedName name="S31P3" localSheetId="5">#REF!</definedName>
    <definedName name="S31P3" localSheetId="10">#REF!</definedName>
    <definedName name="S31P3" localSheetId="4">#REF!</definedName>
    <definedName name="S31P3" localSheetId="9">#REF!</definedName>
    <definedName name="S31P3">#REF!</definedName>
    <definedName name="S31P4" localSheetId="5">#REF!</definedName>
    <definedName name="S31P4" localSheetId="10">#REF!</definedName>
    <definedName name="S31P4" localSheetId="4">#REF!</definedName>
    <definedName name="S31P4" localSheetId="9">#REF!</definedName>
    <definedName name="S31P4">#REF!</definedName>
    <definedName name="S31P5" localSheetId="5">#REF!</definedName>
    <definedName name="S31P5" localSheetId="10">#REF!</definedName>
    <definedName name="S31P5" localSheetId="4">#REF!</definedName>
    <definedName name="S31P5" localSheetId="9">#REF!</definedName>
    <definedName name="S31P5">#REF!</definedName>
    <definedName name="S31P6" localSheetId="5">#REF!</definedName>
    <definedName name="S31P6" localSheetId="10">#REF!</definedName>
    <definedName name="S31P6" localSheetId="4">#REF!</definedName>
    <definedName name="S31P6" localSheetId="9">#REF!</definedName>
    <definedName name="S31P6">#REF!</definedName>
    <definedName name="S31P7" localSheetId="5">#REF!</definedName>
    <definedName name="S31P7" localSheetId="10">#REF!</definedName>
    <definedName name="S31P7" localSheetId="4">#REF!</definedName>
    <definedName name="S31P7" localSheetId="9">#REF!</definedName>
    <definedName name="S31P7">#REF!</definedName>
    <definedName name="S31P8" localSheetId="5">#REF!</definedName>
    <definedName name="S31P8" localSheetId="10">#REF!</definedName>
    <definedName name="S31P8" localSheetId="4">#REF!</definedName>
    <definedName name="S31P8" localSheetId="9">#REF!</definedName>
    <definedName name="S31P8">#REF!</definedName>
    <definedName name="S31P9" localSheetId="5">#REF!</definedName>
    <definedName name="S31P9" localSheetId="10">#REF!</definedName>
    <definedName name="S31P9" localSheetId="4">#REF!</definedName>
    <definedName name="S31P9" localSheetId="9">#REF!</definedName>
    <definedName name="S31P9">#REF!</definedName>
    <definedName name="S31R1" localSheetId="5">#REF!</definedName>
    <definedName name="S31R1" localSheetId="10">#REF!</definedName>
    <definedName name="S31R1" localSheetId="4">#REF!</definedName>
    <definedName name="S31R1" localSheetId="9">#REF!</definedName>
    <definedName name="S31R1">#REF!</definedName>
    <definedName name="S31R10" localSheetId="5">#REF!</definedName>
    <definedName name="S31R10" localSheetId="10">#REF!</definedName>
    <definedName name="S31R10" localSheetId="4">#REF!</definedName>
    <definedName name="S31R10" localSheetId="9">#REF!</definedName>
    <definedName name="S31R10">#REF!</definedName>
    <definedName name="S31R11" localSheetId="5">#REF!</definedName>
    <definedName name="S31R11" localSheetId="10">#REF!</definedName>
    <definedName name="S31R11" localSheetId="4">#REF!</definedName>
    <definedName name="S31R11" localSheetId="9">#REF!</definedName>
    <definedName name="S31R11">#REF!</definedName>
    <definedName name="S31R12" localSheetId="5">#REF!</definedName>
    <definedName name="S31R12" localSheetId="10">#REF!</definedName>
    <definedName name="S31R12" localSheetId="4">#REF!</definedName>
    <definedName name="S31R12" localSheetId="9">#REF!</definedName>
    <definedName name="S31R12">#REF!</definedName>
    <definedName name="S31R13" localSheetId="5">#REF!</definedName>
    <definedName name="S31R13" localSheetId="10">#REF!</definedName>
    <definedName name="S31R13" localSheetId="4">#REF!</definedName>
    <definedName name="S31R13" localSheetId="9">#REF!</definedName>
    <definedName name="S31R13">#REF!</definedName>
    <definedName name="S31R14" localSheetId="5">#REF!</definedName>
    <definedName name="S31R14" localSheetId="10">#REF!</definedName>
    <definedName name="S31R14" localSheetId="4">#REF!</definedName>
    <definedName name="S31R14" localSheetId="9">#REF!</definedName>
    <definedName name="S31R14">#REF!</definedName>
    <definedName name="S31R15" localSheetId="5">#REF!</definedName>
    <definedName name="S31R15" localSheetId="10">#REF!</definedName>
    <definedName name="S31R15" localSheetId="4">#REF!</definedName>
    <definedName name="S31R15" localSheetId="9">#REF!</definedName>
    <definedName name="S31R15">#REF!</definedName>
    <definedName name="S31R16" localSheetId="5">#REF!</definedName>
    <definedName name="S31R16" localSheetId="10">#REF!</definedName>
    <definedName name="S31R16" localSheetId="4">#REF!</definedName>
    <definedName name="S31R16" localSheetId="9">#REF!</definedName>
    <definedName name="S31R16">#REF!</definedName>
    <definedName name="S31R17" localSheetId="5">#REF!</definedName>
    <definedName name="S31R17" localSheetId="10">#REF!</definedName>
    <definedName name="S31R17" localSheetId="4">#REF!</definedName>
    <definedName name="S31R17" localSheetId="9">#REF!</definedName>
    <definedName name="S31R17">#REF!</definedName>
    <definedName name="S31R18" localSheetId="5">#REF!</definedName>
    <definedName name="S31R18" localSheetId="10">#REF!</definedName>
    <definedName name="S31R18" localSheetId="4">#REF!</definedName>
    <definedName name="S31R18" localSheetId="9">#REF!</definedName>
    <definedName name="S31R18">#REF!</definedName>
    <definedName name="S31R19" localSheetId="5">#REF!</definedName>
    <definedName name="S31R19" localSheetId="10">#REF!</definedName>
    <definedName name="S31R19" localSheetId="4">#REF!</definedName>
    <definedName name="S31R19" localSheetId="9">#REF!</definedName>
    <definedName name="S31R19">#REF!</definedName>
    <definedName name="S31R2" localSheetId="5">#REF!</definedName>
    <definedName name="S31R2" localSheetId="10">#REF!</definedName>
    <definedName name="S31R2" localSheetId="4">#REF!</definedName>
    <definedName name="S31R2" localSheetId="9">#REF!</definedName>
    <definedName name="S31R2">#REF!</definedName>
    <definedName name="S31R20" localSheetId="5">#REF!</definedName>
    <definedName name="S31R20" localSheetId="10">#REF!</definedName>
    <definedName name="S31R20" localSheetId="4">#REF!</definedName>
    <definedName name="S31R20" localSheetId="9">#REF!</definedName>
    <definedName name="S31R20">#REF!</definedName>
    <definedName name="S31R21" localSheetId="5">#REF!</definedName>
    <definedName name="S31R21" localSheetId="10">#REF!</definedName>
    <definedName name="S31R21" localSheetId="4">#REF!</definedName>
    <definedName name="S31R21" localSheetId="9">#REF!</definedName>
    <definedName name="S31R21">#REF!</definedName>
    <definedName name="S31R22" localSheetId="5">#REF!</definedName>
    <definedName name="S31R22" localSheetId="10">#REF!</definedName>
    <definedName name="S31R22" localSheetId="4">#REF!</definedName>
    <definedName name="S31R22" localSheetId="9">#REF!</definedName>
    <definedName name="S31R22">#REF!</definedName>
    <definedName name="S31R23" localSheetId="5">#REF!</definedName>
    <definedName name="S31R23" localSheetId="10">#REF!</definedName>
    <definedName name="S31R23" localSheetId="4">#REF!</definedName>
    <definedName name="S31R23" localSheetId="9">#REF!</definedName>
    <definedName name="S31R23">#REF!</definedName>
    <definedName name="S31R24" localSheetId="5">#REF!</definedName>
    <definedName name="S31R24" localSheetId="10">#REF!</definedName>
    <definedName name="S31R24" localSheetId="4">#REF!</definedName>
    <definedName name="S31R24" localSheetId="9">#REF!</definedName>
    <definedName name="S31R24">#REF!</definedName>
    <definedName name="S31R3" localSheetId="5">#REF!</definedName>
    <definedName name="S31R3" localSheetId="10">#REF!</definedName>
    <definedName name="S31R3" localSheetId="4">#REF!</definedName>
    <definedName name="S31R3" localSheetId="9">#REF!</definedName>
    <definedName name="S31R3">#REF!</definedName>
    <definedName name="S31R4" localSheetId="5">#REF!</definedName>
    <definedName name="S31R4" localSheetId="10">#REF!</definedName>
    <definedName name="S31R4" localSheetId="4">#REF!</definedName>
    <definedName name="S31R4" localSheetId="9">#REF!</definedName>
    <definedName name="S31R4">#REF!</definedName>
    <definedName name="S31R5" localSheetId="5">#REF!</definedName>
    <definedName name="S31R5" localSheetId="10">#REF!</definedName>
    <definedName name="S31R5" localSheetId="4">#REF!</definedName>
    <definedName name="S31R5" localSheetId="9">#REF!</definedName>
    <definedName name="S31R5">#REF!</definedName>
    <definedName name="S31R6" localSheetId="5">#REF!</definedName>
    <definedName name="S31R6" localSheetId="10">#REF!</definedName>
    <definedName name="S31R6" localSheetId="4">#REF!</definedName>
    <definedName name="S31R6" localSheetId="9">#REF!</definedName>
    <definedName name="S31R6">#REF!</definedName>
    <definedName name="S31R7" localSheetId="5">#REF!</definedName>
    <definedName name="S31R7" localSheetId="10">#REF!</definedName>
    <definedName name="S31R7" localSheetId="4">#REF!</definedName>
    <definedName name="S31R7" localSheetId="9">#REF!</definedName>
    <definedName name="S31R7">#REF!</definedName>
    <definedName name="S31R8" localSheetId="5">#REF!</definedName>
    <definedName name="S31R8" localSheetId="10">#REF!</definedName>
    <definedName name="S31R8" localSheetId="4">#REF!</definedName>
    <definedName name="S31R8" localSheetId="9">#REF!</definedName>
    <definedName name="S31R8">#REF!</definedName>
    <definedName name="S31R9" localSheetId="5">#REF!</definedName>
    <definedName name="S31R9" localSheetId="10">#REF!</definedName>
    <definedName name="S31R9" localSheetId="4">#REF!</definedName>
    <definedName name="S31R9" localSheetId="9">#REF!</definedName>
    <definedName name="S31R9">#REF!</definedName>
    <definedName name="S32P1" localSheetId="5">#REF!</definedName>
    <definedName name="S32P1" localSheetId="10">#REF!</definedName>
    <definedName name="S32P1" localSheetId="4">#REF!</definedName>
    <definedName name="S32P1" localSheetId="9">#REF!</definedName>
    <definedName name="S32P1">#REF!</definedName>
    <definedName name="S32P10" localSheetId="5">#REF!</definedName>
    <definedName name="S32P10" localSheetId="10">#REF!</definedName>
    <definedName name="S32P10" localSheetId="4">#REF!</definedName>
    <definedName name="S32P10" localSheetId="9">#REF!</definedName>
    <definedName name="S32P10">#REF!</definedName>
    <definedName name="S32P11" localSheetId="5">#REF!</definedName>
    <definedName name="S32P11" localSheetId="10">#REF!</definedName>
    <definedName name="S32P11" localSheetId="4">#REF!</definedName>
    <definedName name="S32P11" localSheetId="9">#REF!</definedName>
    <definedName name="S32P11">#REF!</definedName>
    <definedName name="S32P12" localSheetId="5">#REF!</definedName>
    <definedName name="S32P12" localSheetId="10">#REF!</definedName>
    <definedName name="S32P12" localSheetId="4">#REF!</definedName>
    <definedName name="S32P12" localSheetId="9">#REF!</definedName>
    <definedName name="S32P12">#REF!</definedName>
    <definedName name="S32P13" localSheetId="5">#REF!</definedName>
    <definedName name="S32P13" localSheetId="10">#REF!</definedName>
    <definedName name="S32P13" localSheetId="4">#REF!</definedName>
    <definedName name="S32P13" localSheetId="9">#REF!</definedName>
    <definedName name="S32P13">#REF!</definedName>
    <definedName name="S32P14" localSheetId="5">#REF!</definedName>
    <definedName name="S32P14" localSheetId="10">#REF!</definedName>
    <definedName name="S32P14" localSheetId="4">#REF!</definedName>
    <definedName name="S32P14" localSheetId="9">#REF!</definedName>
    <definedName name="S32P14">#REF!</definedName>
    <definedName name="S32P15" localSheetId="5">#REF!</definedName>
    <definedName name="S32P15" localSheetId="10">#REF!</definedName>
    <definedName name="S32P15" localSheetId="4">#REF!</definedName>
    <definedName name="S32P15" localSheetId="9">#REF!</definedName>
    <definedName name="S32P15">#REF!</definedName>
    <definedName name="S32P16" localSheetId="5">#REF!</definedName>
    <definedName name="S32P16" localSheetId="10">#REF!</definedName>
    <definedName name="S32P16" localSheetId="4">#REF!</definedName>
    <definedName name="S32P16" localSheetId="9">#REF!</definedName>
    <definedName name="S32P16">#REF!</definedName>
    <definedName name="S32P17" localSheetId="5">#REF!</definedName>
    <definedName name="S32P17" localSheetId="10">#REF!</definedName>
    <definedName name="S32P17" localSheetId="4">#REF!</definedName>
    <definedName name="S32P17" localSheetId="9">#REF!</definedName>
    <definedName name="S32P17">#REF!</definedName>
    <definedName name="S32P18" localSheetId="5">#REF!</definedName>
    <definedName name="S32P18" localSheetId="10">#REF!</definedName>
    <definedName name="S32P18" localSheetId="4">#REF!</definedName>
    <definedName name="S32P18" localSheetId="9">#REF!</definedName>
    <definedName name="S32P18">#REF!</definedName>
    <definedName name="S32P19" localSheetId="5">#REF!</definedName>
    <definedName name="S32P19" localSheetId="10">#REF!</definedName>
    <definedName name="S32P19" localSheetId="4">#REF!</definedName>
    <definedName name="S32P19" localSheetId="9">#REF!</definedName>
    <definedName name="S32P19">#REF!</definedName>
    <definedName name="S32P2" localSheetId="5">#REF!</definedName>
    <definedName name="S32P2" localSheetId="10">#REF!</definedName>
    <definedName name="S32P2" localSheetId="4">#REF!</definedName>
    <definedName name="S32P2" localSheetId="9">#REF!</definedName>
    <definedName name="S32P2">#REF!</definedName>
    <definedName name="S32P20" localSheetId="5">#REF!</definedName>
    <definedName name="S32P20" localSheetId="10">#REF!</definedName>
    <definedName name="S32P20" localSheetId="4">#REF!</definedName>
    <definedName name="S32P20" localSheetId="9">#REF!</definedName>
    <definedName name="S32P20">#REF!</definedName>
    <definedName name="S32P21" localSheetId="5">#REF!</definedName>
    <definedName name="S32P21" localSheetId="10">#REF!</definedName>
    <definedName name="S32P21" localSheetId="4">#REF!</definedName>
    <definedName name="S32P21" localSheetId="9">#REF!</definedName>
    <definedName name="S32P21">#REF!</definedName>
    <definedName name="S32P22" localSheetId="5">#REF!</definedName>
    <definedName name="S32P22" localSheetId="10">#REF!</definedName>
    <definedName name="S32P22" localSheetId="4">#REF!</definedName>
    <definedName name="S32P22" localSheetId="9">#REF!</definedName>
    <definedName name="S32P22">#REF!</definedName>
    <definedName name="S32P23" localSheetId="5">#REF!</definedName>
    <definedName name="S32P23" localSheetId="10">#REF!</definedName>
    <definedName name="S32P23" localSheetId="4">#REF!</definedName>
    <definedName name="S32P23" localSheetId="9">#REF!</definedName>
    <definedName name="S32P23">#REF!</definedName>
    <definedName name="S32P24" localSheetId="5">#REF!</definedName>
    <definedName name="S32P24" localSheetId="10">#REF!</definedName>
    <definedName name="S32P24" localSheetId="4">#REF!</definedName>
    <definedName name="S32P24" localSheetId="9">#REF!</definedName>
    <definedName name="S32P24">#REF!</definedName>
    <definedName name="S32P3" localSheetId="5">#REF!</definedName>
    <definedName name="S32P3" localSheetId="10">#REF!</definedName>
    <definedName name="S32P3" localSheetId="4">#REF!</definedName>
    <definedName name="S32P3" localSheetId="9">#REF!</definedName>
    <definedName name="S32P3">#REF!</definedName>
    <definedName name="S32P4" localSheetId="5">#REF!</definedName>
    <definedName name="S32P4" localSheetId="10">#REF!</definedName>
    <definedName name="S32P4" localSheetId="4">#REF!</definedName>
    <definedName name="S32P4" localSheetId="9">#REF!</definedName>
    <definedName name="S32P4">#REF!</definedName>
    <definedName name="S32P5" localSheetId="5">#REF!</definedName>
    <definedName name="S32P5" localSheetId="10">#REF!</definedName>
    <definedName name="S32P5" localSheetId="4">#REF!</definedName>
    <definedName name="S32P5" localSheetId="9">#REF!</definedName>
    <definedName name="S32P5">#REF!</definedName>
    <definedName name="S32P6" localSheetId="5">#REF!</definedName>
    <definedName name="S32P6" localSheetId="10">#REF!</definedName>
    <definedName name="S32P6" localSheetId="4">#REF!</definedName>
    <definedName name="S32P6" localSheetId="9">#REF!</definedName>
    <definedName name="S32P6">#REF!</definedName>
    <definedName name="S32P7" localSheetId="5">#REF!</definedName>
    <definedName name="S32P7" localSheetId="10">#REF!</definedName>
    <definedName name="S32P7" localSheetId="4">#REF!</definedName>
    <definedName name="S32P7" localSheetId="9">#REF!</definedName>
    <definedName name="S32P7">#REF!</definedName>
    <definedName name="S32P8" localSheetId="5">#REF!</definedName>
    <definedName name="S32P8" localSheetId="10">#REF!</definedName>
    <definedName name="S32P8" localSheetId="4">#REF!</definedName>
    <definedName name="S32P8" localSheetId="9">#REF!</definedName>
    <definedName name="S32P8">#REF!</definedName>
    <definedName name="S32P9" localSheetId="5">#REF!</definedName>
    <definedName name="S32P9" localSheetId="10">#REF!</definedName>
    <definedName name="S32P9" localSheetId="4">#REF!</definedName>
    <definedName name="S32P9" localSheetId="9">#REF!</definedName>
    <definedName name="S32P9">#REF!</definedName>
    <definedName name="S32R1" localSheetId="5">#REF!</definedName>
    <definedName name="S32R1" localSheetId="10">#REF!</definedName>
    <definedName name="S32R1" localSheetId="4">#REF!</definedName>
    <definedName name="S32R1" localSheetId="9">#REF!</definedName>
    <definedName name="S32R1">#REF!</definedName>
    <definedName name="S32R10" localSheetId="5">#REF!</definedName>
    <definedName name="S32R10" localSheetId="10">#REF!</definedName>
    <definedName name="S32R10" localSheetId="4">#REF!</definedName>
    <definedName name="S32R10" localSheetId="9">#REF!</definedName>
    <definedName name="S32R10">#REF!</definedName>
    <definedName name="S32R11" localSheetId="5">#REF!</definedName>
    <definedName name="S32R11" localSheetId="10">#REF!</definedName>
    <definedName name="S32R11" localSheetId="4">#REF!</definedName>
    <definedName name="S32R11" localSheetId="9">#REF!</definedName>
    <definedName name="S32R11">#REF!</definedName>
    <definedName name="S32R12" localSheetId="5">#REF!</definedName>
    <definedName name="S32R12" localSheetId="10">#REF!</definedName>
    <definedName name="S32R12" localSheetId="4">#REF!</definedName>
    <definedName name="S32R12" localSheetId="9">#REF!</definedName>
    <definedName name="S32R12">#REF!</definedName>
    <definedName name="S32R13" localSheetId="5">#REF!</definedName>
    <definedName name="S32R13" localSheetId="10">#REF!</definedName>
    <definedName name="S32R13" localSheetId="4">#REF!</definedName>
    <definedName name="S32R13" localSheetId="9">#REF!</definedName>
    <definedName name="S32R13">#REF!</definedName>
    <definedName name="S32R14" localSheetId="5">#REF!</definedName>
    <definedName name="S32R14" localSheetId="10">#REF!</definedName>
    <definedName name="S32R14" localSheetId="4">#REF!</definedName>
    <definedName name="S32R14" localSheetId="9">#REF!</definedName>
    <definedName name="S32R14">#REF!</definedName>
    <definedName name="S32R15" localSheetId="5">#REF!</definedName>
    <definedName name="S32R15" localSheetId="10">#REF!</definedName>
    <definedName name="S32R15" localSheetId="4">#REF!</definedName>
    <definedName name="S32R15" localSheetId="9">#REF!</definedName>
    <definedName name="S32R15">#REF!</definedName>
    <definedName name="S32R16" localSheetId="5">#REF!</definedName>
    <definedName name="S32R16" localSheetId="10">#REF!</definedName>
    <definedName name="S32R16" localSheetId="4">#REF!</definedName>
    <definedName name="S32R16" localSheetId="9">#REF!</definedName>
    <definedName name="S32R16">#REF!</definedName>
    <definedName name="S32R17" localSheetId="5">#REF!</definedName>
    <definedName name="S32R17" localSheetId="10">#REF!</definedName>
    <definedName name="S32R17" localSheetId="4">#REF!</definedName>
    <definedName name="S32R17" localSheetId="9">#REF!</definedName>
    <definedName name="S32R17">#REF!</definedName>
    <definedName name="S32R18" localSheetId="5">#REF!</definedName>
    <definedName name="S32R18" localSheetId="10">#REF!</definedName>
    <definedName name="S32R18" localSheetId="4">#REF!</definedName>
    <definedName name="S32R18" localSheetId="9">#REF!</definedName>
    <definedName name="S32R18">#REF!</definedName>
    <definedName name="S32R19" localSheetId="5">#REF!</definedName>
    <definedName name="S32R19" localSheetId="10">#REF!</definedName>
    <definedName name="S32R19" localSheetId="4">#REF!</definedName>
    <definedName name="S32R19" localSheetId="9">#REF!</definedName>
    <definedName name="S32R19">#REF!</definedName>
    <definedName name="S32R2" localSheetId="5">#REF!</definedName>
    <definedName name="S32R2" localSheetId="10">#REF!</definedName>
    <definedName name="S32R2" localSheetId="4">#REF!</definedName>
    <definedName name="S32R2" localSheetId="9">#REF!</definedName>
    <definedName name="S32R2">#REF!</definedName>
    <definedName name="S32R20" localSheetId="5">#REF!</definedName>
    <definedName name="S32R20" localSheetId="10">#REF!</definedName>
    <definedName name="S32R20" localSheetId="4">#REF!</definedName>
    <definedName name="S32R20" localSheetId="9">#REF!</definedName>
    <definedName name="S32R20">#REF!</definedName>
    <definedName name="S32R21" localSheetId="5">#REF!</definedName>
    <definedName name="S32R21" localSheetId="10">#REF!</definedName>
    <definedName name="S32R21" localSheetId="4">#REF!</definedName>
    <definedName name="S32R21" localSheetId="9">#REF!</definedName>
    <definedName name="S32R21">#REF!</definedName>
    <definedName name="S32R22" localSheetId="5">#REF!</definedName>
    <definedName name="S32R22" localSheetId="10">#REF!</definedName>
    <definedName name="S32R22" localSheetId="4">#REF!</definedName>
    <definedName name="S32R22" localSheetId="9">#REF!</definedName>
    <definedName name="S32R22">#REF!</definedName>
    <definedName name="S32R23" localSheetId="5">#REF!</definedName>
    <definedName name="S32R23" localSheetId="10">#REF!</definedName>
    <definedName name="S32R23" localSheetId="4">#REF!</definedName>
    <definedName name="S32R23" localSheetId="9">#REF!</definedName>
    <definedName name="S32R23">#REF!</definedName>
    <definedName name="S32R24" localSheetId="5">#REF!</definedName>
    <definedName name="S32R24" localSheetId="10">#REF!</definedName>
    <definedName name="S32R24" localSheetId="4">#REF!</definedName>
    <definedName name="S32R24" localSheetId="9">#REF!</definedName>
    <definedName name="S32R24">#REF!</definedName>
    <definedName name="S32R3" localSheetId="5">#REF!</definedName>
    <definedName name="S32R3" localSheetId="10">#REF!</definedName>
    <definedName name="S32R3" localSheetId="4">#REF!</definedName>
    <definedName name="S32R3" localSheetId="9">#REF!</definedName>
    <definedName name="S32R3">#REF!</definedName>
    <definedName name="S32R4" localSheetId="5">#REF!</definedName>
    <definedName name="S32R4" localSheetId="10">#REF!</definedName>
    <definedName name="S32R4" localSheetId="4">#REF!</definedName>
    <definedName name="S32R4" localSheetId="9">#REF!</definedName>
    <definedName name="S32R4">#REF!</definedName>
    <definedName name="S32R5" localSheetId="5">#REF!</definedName>
    <definedName name="S32R5" localSheetId="10">#REF!</definedName>
    <definedName name="S32R5" localSheetId="4">#REF!</definedName>
    <definedName name="S32R5" localSheetId="9">#REF!</definedName>
    <definedName name="S32R5">#REF!</definedName>
    <definedName name="S32R6" localSheetId="5">#REF!</definedName>
    <definedName name="S32R6" localSheetId="10">#REF!</definedName>
    <definedName name="S32R6" localSheetId="4">#REF!</definedName>
    <definedName name="S32R6" localSheetId="9">#REF!</definedName>
    <definedName name="S32R6">#REF!</definedName>
    <definedName name="S32R7" localSheetId="5">#REF!</definedName>
    <definedName name="S32R7" localSheetId="10">#REF!</definedName>
    <definedName name="S32R7" localSheetId="4">#REF!</definedName>
    <definedName name="S32R7" localSheetId="9">#REF!</definedName>
    <definedName name="S32R7">#REF!</definedName>
    <definedName name="S32R8" localSheetId="5">#REF!</definedName>
    <definedName name="S32R8" localSheetId="10">#REF!</definedName>
    <definedName name="S32R8" localSheetId="4">#REF!</definedName>
    <definedName name="S32R8" localSheetId="9">#REF!</definedName>
    <definedName name="S32R8">#REF!</definedName>
    <definedName name="S32R9" localSheetId="5">#REF!</definedName>
    <definedName name="S32R9" localSheetId="10">#REF!</definedName>
    <definedName name="S32R9" localSheetId="4">#REF!</definedName>
    <definedName name="S32R9" localSheetId="9">#REF!</definedName>
    <definedName name="S32R9">#REF!</definedName>
    <definedName name="S33P1" localSheetId="5">#REF!</definedName>
    <definedName name="S33P1" localSheetId="10">#REF!</definedName>
    <definedName name="S33P1" localSheetId="4">#REF!</definedName>
    <definedName name="S33P1" localSheetId="9">#REF!</definedName>
    <definedName name="S33P1">#REF!</definedName>
    <definedName name="S33P10" localSheetId="5">#REF!</definedName>
    <definedName name="S33P10" localSheetId="10">#REF!</definedName>
    <definedName name="S33P10" localSheetId="4">#REF!</definedName>
    <definedName name="S33P10" localSheetId="9">#REF!</definedName>
    <definedName name="S33P10">#REF!</definedName>
    <definedName name="S33P11" localSheetId="5">#REF!</definedName>
    <definedName name="S33P11" localSheetId="10">#REF!</definedName>
    <definedName name="S33P11" localSheetId="4">#REF!</definedName>
    <definedName name="S33P11" localSheetId="9">#REF!</definedName>
    <definedName name="S33P11">#REF!</definedName>
    <definedName name="S33P12" localSheetId="5">#REF!</definedName>
    <definedName name="S33P12" localSheetId="10">#REF!</definedName>
    <definedName name="S33P12" localSheetId="4">#REF!</definedName>
    <definedName name="S33P12" localSheetId="9">#REF!</definedName>
    <definedName name="S33P12">#REF!</definedName>
    <definedName name="S33P13" localSheetId="5">#REF!</definedName>
    <definedName name="S33P13" localSheetId="10">#REF!</definedName>
    <definedName name="S33P13" localSheetId="4">#REF!</definedName>
    <definedName name="S33P13" localSheetId="9">#REF!</definedName>
    <definedName name="S33P13">#REF!</definedName>
    <definedName name="S33P14" localSheetId="5">#REF!</definedName>
    <definedName name="S33P14" localSheetId="10">#REF!</definedName>
    <definedName name="S33P14" localSheetId="4">#REF!</definedName>
    <definedName name="S33P14" localSheetId="9">#REF!</definedName>
    <definedName name="S33P14">#REF!</definedName>
    <definedName name="S33P15" localSheetId="5">#REF!</definedName>
    <definedName name="S33P15" localSheetId="10">#REF!</definedName>
    <definedName name="S33P15" localSheetId="4">#REF!</definedName>
    <definedName name="S33P15" localSheetId="9">#REF!</definedName>
    <definedName name="S33P15">#REF!</definedName>
    <definedName name="S33P16" localSheetId="5">#REF!</definedName>
    <definedName name="S33P16" localSheetId="10">#REF!</definedName>
    <definedName name="S33P16" localSheetId="4">#REF!</definedName>
    <definedName name="S33P16" localSheetId="9">#REF!</definedName>
    <definedName name="S33P16">#REF!</definedName>
    <definedName name="S33P17" localSheetId="5">#REF!</definedName>
    <definedName name="S33P17" localSheetId="10">#REF!</definedName>
    <definedName name="S33P17" localSheetId="4">#REF!</definedName>
    <definedName name="S33P17" localSheetId="9">#REF!</definedName>
    <definedName name="S33P17">#REF!</definedName>
    <definedName name="S33P18" localSheetId="5">#REF!</definedName>
    <definedName name="S33P18" localSheetId="10">#REF!</definedName>
    <definedName name="S33P18" localSheetId="4">#REF!</definedName>
    <definedName name="S33P18" localSheetId="9">#REF!</definedName>
    <definedName name="S33P18">#REF!</definedName>
    <definedName name="S33P19" localSheetId="5">#REF!</definedName>
    <definedName name="S33P19" localSheetId="10">#REF!</definedName>
    <definedName name="S33P19" localSheetId="4">#REF!</definedName>
    <definedName name="S33P19" localSheetId="9">#REF!</definedName>
    <definedName name="S33P19">#REF!</definedName>
    <definedName name="S33P2" localSheetId="5">#REF!</definedName>
    <definedName name="S33P2" localSheetId="10">#REF!</definedName>
    <definedName name="S33P2" localSheetId="4">#REF!</definedName>
    <definedName name="S33P2" localSheetId="9">#REF!</definedName>
    <definedName name="S33P2">#REF!</definedName>
    <definedName name="S33P20" localSheetId="5">#REF!</definedName>
    <definedName name="S33P20" localSheetId="10">#REF!</definedName>
    <definedName name="S33P20" localSheetId="4">#REF!</definedName>
    <definedName name="S33P20" localSheetId="9">#REF!</definedName>
    <definedName name="S33P20">#REF!</definedName>
    <definedName name="S33P21" localSheetId="5">#REF!</definedName>
    <definedName name="S33P21" localSheetId="10">#REF!</definedName>
    <definedName name="S33P21" localSheetId="4">#REF!</definedName>
    <definedName name="S33P21" localSheetId="9">#REF!</definedName>
    <definedName name="S33P21">#REF!</definedName>
    <definedName name="S33P22" localSheetId="5">#REF!</definedName>
    <definedName name="S33P22" localSheetId="10">#REF!</definedName>
    <definedName name="S33P22" localSheetId="4">#REF!</definedName>
    <definedName name="S33P22" localSheetId="9">#REF!</definedName>
    <definedName name="S33P22">#REF!</definedName>
    <definedName name="S33P23" localSheetId="5">#REF!</definedName>
    <definedName name="S33P23" localSheetId="10">#REF!</definedName>
    <definedName name="S33P23" localSheetId="4">#REF!</definedName>
    <definedName name="S33P23" localSheetId="9">#REF!</definedName>
    <definedName name="S33P23">#REF!</definedName>
    <definedName name="S33P24" localSheetId="5">#REF!</definedName>
    <definedName name="S33P24" localSheetId="10">#REF!</definedName>
    <definedName name="S33P24" localSheetId="4">#REF!</definedName>
    <definedName name="S33P24" localSheetId="9">#REF!</definedName>
    <definedName name="S33P24">#REF!</definedName>
    <definedName name="S33P3" localSheetId="5">#REF!</definedName>
    <definedName name="S33P3" localSheetId="10">#REF!</definedName>
    <definedName name="S33P3" localSheetId="4">#REF!</definedName>
    <definedName name="S33P3" localSheetId="9">#REF!</definedName>
    <definedName name="S33P3">#REF!</definedName>
    <definedName name="S33P4" localSheetId="5">#REF!</definedName>
    <definedName name="S33P4" localSheetId="10">#REF!</definedName>
    <definedName name="S33P4" localSheetId="4">#REF!</definedName>
    <definedName name="S33P4" localSheetId="9">#REF!</definedName>
    <definedName name="S33P4">#REF!</definedName>
    <definedName name="S33P5" localSheetId="5">#REF!</definedName>
    <definedName name="S33P5" localSheetId="10">#REF!</definedName>
    <definedName name="S33P5" localSheetId="4">#REF!</definedName>
    <definedName name="S33P5" localSheetId="9">#REF!</definedName>
    <definedName name="S33P5">#REF!</definedName>
    <definedName name="S33P6" localSheetId="5">#REF!</definedName>
    <definedName name="S33P6" localSheetId="10">#REF!</definedName>
    <definedName name="S33P6" localSheetId="4">#REF!</definedName>
    <definedName name="S33P6" localSheetId="9">#REF!</definedName>
    <definedName name="S33P6">#REF!</definedName>
    <definedName name="S33P7" localSheetId="5">#REF!</definedName>
    <definedName name="S33P7" localSheetId="10">#REF!</definedName>
    <definedName name="S33P7" localSheetId="4">#REF!</definedName>
    <definedName name="S33P7" localSheetId="9">#REF!</definedName>
    <definedName name="S33P7">#REF!</definedName>
    <definedName name="S33P8" localSheetId="5">#REF!</definedName>
    <definedName name="S33P8" localSheetId="10">#REF!</definedName>
    <definedName name="S33P8" localSheetId="4">#REF!</definedName>
    <definedName name="S33P8" localSheetId="9">#REF!</definedName>
    <definedName name="S33P8">#REF!</definedName>
    <definedName name="S33P9" localSheetId="5">#REF!</definedName>
    <definedName name="S33P9" localSheetId="10">#REF!</definedName>
    <definedName name="S33P9" localSheetId="4">#REF!</definedName>
    <definedName name="S33P9" localSheetId="9">#REF!</definedName>
    <definedName name="S33P9">#REF!</definedName>
    <definedName name="S33R1" localSheetId="5">#REF!</definedName>
    <definedName name="S33R1" localSheetId="10">#REF!</definedName>
    <definedName name="S33R1" localSheetId="4">#REF!</definedName>
    <definedName name="S33R1" localSheetId="9">#REF!</definedName>
    <definedName name="S33R1">#REF!</definedName>
    <definedName name="S33R10" localSheetId="5">#REF!</definedName>
    <definedName name="S33R10" localSheetId="10">#REF!</definedName>
    <definedName name="S33R10" localSheetId="4">#REF!</definedName>
    <definedName name="S33R10" localSheetId="9">#REF!</definedName>
    <definedName name="S33R10">#REF!</definedName>
    <definedName name="S33R11" localSheetId="5">#REF!</definedName>
    <definedName name="S33R11" localSheetId="10">#REF!</definedName>
    <definedName name="S33R11" localSheetId="4">#REF!</definedName>
    <definedName name="S33R11" localSheetId="9">#REF!</definedName>
    <definedName name="S33R11">#REF!</definedName>
    <definedName name="S33R12" localSheetId="5">#REF!</definedName>
    <definedName name="S33R12" localSheetId="10">#REF!</definedName>
    <definedName name="S33R12" localSheetId="4">#REF!</definedName>
    <definedName name="S33R12" localSheetId="9">#REF!</definedName>
    <definedName name="S33R12">#REF!</definedName>
    <definedName name="S33R13" localSheetId="5">#REF!</definedName>
    <definedName name="S33R13" localSheetId="10">#REF!</definedName>
    <definedName name="S33R13" localSheetId="4">#REF!</definedName>
    <definedName name="S33R13" localSheetId="9">#REF!</definedName>
    <definedName name="S33R13">#REF!</definedName>
    <definedName name="S33R14" localSheetId="5">#REF!</definedName>
    <definedName name="S33R14" localSheetId="10">#REF!</definedName>
    <definedName name="S33R14" localSheetId="4">#REF!</definedName>
    <definedName name="S33R14" localSheetId="9">#REF!</definedName>
    <definedName name="S33R14">#REF!</definedName>
    <definedName name="S33R15" localSheetId="5">#REF!</definedName>
    <definedName name="S33R15" localSheetId="10">#REF!</definedName>
    <definedName name="S33R15" localSheetId="4">#REF!</definedName>
    <definedName name="S33R15" localSheetId="9">#REF!</definedName>
    <definedName name="S33R15">#REF!</definedName>
    <definedName name="S33R16" localSheetId="5">#REF!</definedName>
    <definedName name="S33R16" localSheetId="10">#REF!</definedName>
    <definedName name="S33R16" localSheetId="4">#REF!</definedName>
    <definedName name="S33R16" localSheetId="9">#REF!</definedName>
    <definedName name="S33R16">#REF!</definedName>
    <definedName name="S33R17" localSheetId="5">#REF!</definedName>
    <definedName name="S33R17" localSheetId="10">#REF!</definedName>
    <definedName name="S33R17" localSheetId="4">#REF!</definedName>
    <definedName name="S33R17" localSheetId="9">#REF!</definedName>
    <definedName name="S33R17">#REF!</definedName>
    <definedName name="S33R18" localSheetId="5">#REF!</definedName>
    <definedName name="S33R18" localSheetId="10">#REF!</definedName>
    <definedName name="S33R18" localSheetId="4">#REF!</definedName>
    <definedName name="S33R18" localSheetId="9">#REF!</definedName>
    <definedName name="S33R18">#REF!</definedName>
    <definedName name="S33R19" localSheetId="5">#REF!</definedName>
    <definedName name="S33R19" localSheetId="10">#REF!</definedName>
    <definedName name="S33R19" localSheetId="4">#REF!</definedName>
    <definedName name="S33R19" localSheetId="9">#REF!</definedName>
    <definedName name="S33R19">#REF!</definedName>
    <definedName name="S33R2" localSheetId="5">#REF!</definedName>
    <definedName name="S33R2" localSheetId="10">#REF!</definedName>
    <definedName name="S33R2" localSheetId="4">#REF!</definedName>
    <definedName name="S33R2" localSheetId="9">#REF!</definedName>
    <definedName name="S33R2">#REF!</definedName>
    <definedName name="S33R20" localSheetId="5">#REF!</definedName>
    <definedName name="S33R20" localSheetId="10">#REF!</definedName>
    <definedName name="S33R20" localSheetId="4">#REF!</definedName>
    <definedName name="S33R20" localSheetId="9">#REF!</definedName>
    <definedName name="S33R20">#REF!</definedName>
    <definedName name="S33R21" localSheetId="5">#REF!</definedName>
    <definedName name="S33R21" localSheetId="10">#REF!</definedName>
    <definedName name="S33R21" localSheetId="4">#REF!</definedName>
    <definedName name="S33R21" localSheetId="9">#REF!</definedName>
    <definedName name="S33R21">#REF!</definedName>
    <definedName name="S33R22" localSheetId="5">#REF!</definedName>
    <definedName name="S33R22" localSheetId="10">#REF!</definedName>
    <definedName name="S33R22" localSheetId="4">#REF!</definedName>
    <definedName name="S33R22" localSheetId="9">#REF!</definedName>
    <definedName name="S33R22">#REF!</definedName>
    <definedName name="S33R23" localSheetId="5">#REF!</definedName>
    <definedName name="S33R23" localSheetId="10">#REF!</definedName>
    <definedName name="S33R23" localSheetId="4">#REF!</definedName>
    <definedName name="S33R23" localSheetId="9">#REF!</definedName>
    <definedName name="S33R23">#REF!</definedName>
    <definedName name="S33R24" localSheetId="5">#REF!</definedName>
    <definedName name="S33R24" localSheetId="10">#REF!</definedName>
    <definedName name="S33R24" localSheetId="4">#REF!</definedName>
    <definedName name="S33R24" localSheetId="9">#REF!</definedName>
    <definedName name="S33R24">#REF!</definedName>
    <definedName name="S33R3" localSheetId="5">#REF!</definedName>
    <definedName name="S33R3" localSheetId="10">#REF!</definedName>
    <definedName name="S33R3" localSheetId="4">#REF!</definedName>
    <definedName name="S33R3" localSheetId="9">#REF!</definedName>
    <definedName name="S33R3">#REF!</definedName>
    <definedName name="S33R4" localSheetId="5">#REF!</definedName>
    <definedName name="S33R4" localSheetId="10">#REF!</definedName>
    <definedName name="S33R4" localSheetId="4">#REF!</definedName>
    <definedName name="S33R4" localSheetId="9">#REF!</definedName>
    <definedName name="S33R4">#REF!</definedName>
    <definedName name="S33R5" localSheetId="5">#REF!</definedName>
    <definedName name="S33R5" localSheetId="10">#REF!</definedName>
    <definedName name="S33R5" localSheetId="4">#REF!</definedName>
    <definedName name="S33R5" localSheetId="9">#REF!</definedName>
    <definedName name="S33R5">#REF!</definedName>
    <definedName name="S33R6" localSheetId="5">#REF!</definedName>
    <definedName name="S33R6" localSheetId="10">#REF!</definedName>
    <definedName name="S33R6" localSheetId="4">#REF!</definedName>
    <definedName name="S33R6" localSheetId="9">#REF!</definedName>
    <definedName name="S33R6">#REF!</definedName>
    <definedName name="S33R7" localSheetId="5">#REF!</definedName>
    <definedName name="S33R7" localSheetId="10">#REF!</definedName>
    <definedName name="S33R7" localSheetId="4">#REF!</definedName>
    <definedName name="S33R7" localSheetId="9">#REF!</definedName>
    <definedName name="S33R7">#REF!</definedName>
    <definedName name="S33R8" localSheetId="5">#REF!</definedName>
    <definedName name="S33R8" localSheetId="10">#REF!</definedName>
    <definedName name="S33R8" localSheetId="4">#REF!</definedName>
    <definedName name="S33R8" localSheetId="9">#REF!</definedName>
    <definedName name="S33R8">#REF!</definedName>
    <definedName name="S33R9" localSheetId="5">#REF!</definedName>
    <definedName name="S33R9" localSheetId="10">#REF!</definedName>
    <definedName name="S33R9" localSheetId="4">#REF!</definedName>
    <definedName name="S33R9" localSheetId="9">#REF!</definedName>
    <definedName name="S33R9">#REF!</definedName>
    <definedName name="S34P1" localSheetId="5">#REF!</definedName>
    <definedName name="S34P1" localSheetId="10">#REF!</definedName>
    <definedName name="S34P1" localSheetId="4">#REF!</definedName>
    <definedName name="S34P1" localSheetId="9">#REF!</definedName>
    <definedName name="S34P1">#REF!</definedName>
    <definedName name="S34P10" localSheetId="5">#REF!</definedName>
    <definedName name="S34P10" localSheetId="10">#REF!</definedName>
    <definedName name="S34P10" localSheetId="4">#REF!</definedName>
    <definedName name="S34P10" localSheetId="9">#REF!</definedName>
    <definedName name="S34P10">#REF!</definedName>
    <definedName name="S34P11" localSheetId="5">#REF!</definedName>
    <definedName name="S34P11" localSheetId="10">#REF!</definedName>
    <definedName name="S34P11" localSheetId="4">#REF!</definedName>
    <definedName name="S34P11" localSheetId="9">#REF!</definedName>
    <definedName name="S34P11">#REF!</definedName>
    <definedName name="S34P12" localSheetId="5">#REF!</definedName>
    <definedName name="S34P12" localSheetId="10">#REF!</definedName>
    <definedName name="S34P12" localSheetId="4">#REF!</definedName>
    <definedName name="S34P12" localSheetId="9">#REF!</definedName>
    <definedName name="S34P12">#REF!</definedName>
    <definedName name="S34P13" localSheetId="5">#REF!</definedName>
    <definedName name="S34P13" localSheetId="10">#REF!</definedName>
    <definedName name="S34P13" localSheetId="4">#REF!</definedName>
    <definedName name="S34P13" localSheetId="9">#REF!</definedName>
    <definedName name="S34P13">#REF!</definedName>
    <definedName name="S34P14" localSheetId="5">#REF!</definedName>
    <definedName name="S34P14" localSheetId="10">#REF!</definedName>
    <definedName name="S34P14" localSheetId="4">#REF!</definedName>
    <definedName name="S34P14" localSheetId="9">#REF!</definedName>
    <definedName name="S34P14">#REF!</definedName>
    <definedName name="S34P15" localSheetId="5">#REF!</definedName>
    <definedName name="S34P15" localSheetId="10">#REF!</definedName>
    <definedName name="S34P15" localSheetId="4">#REF!</definedName>
    <definedName name="S34P15" localSheetId="9">#REF!</definedName>
    <definedName name="S34P15">#REF!</definedName>
    <definedName name="S34P16" localSheetId="5">#REF!</definedName>
    <definedName name="S34P16" localSheetId="10">#REF!</definedName>
    <definedName name="S34P16" localSheetId="4">#REF!</definedName>
    <definedName name="S34P16" localSheetId="9">#REF!</definedName>
    <definedName name="S34P16">#REF!</definedName>
    <definedName name="S34P17" localSheetId="5">#REF!</definedName>
    <definedName name="S34P17" localSheetId="10">#REF!</definedName>
    <definedName name="S34P17" localSheetId="4">#REF!</definedName>
    <definedName name="S34P17" localSheetId="9">#REF!</definedName>
    <definedName name="S34P17">#REF!</definedName>
    <definedName name="S34P18" localSheetId="5">#REF!</definedName>
    <definedName name="S34P18" localSheetId="10">#REF!</definedName>
    <definedName name="S34P18" localSheetId="4">#REF!</definedName>
    <definedName name="S34P18" localSheetId="9">#REF!</definedName>
    <definedName name="S34P18">#REF!</definedName>
    <definedName name="S34P19" localSheetId="5">#REF!</definedName>
    <definedName name="S34P19" localSheetId="10">#REF!</definedName>
    <definedName name="S34P19" localSheetId="4">#REF!</definedName>
    <definedName name="S34P19" localSheetId="9">#REF!</definedName>
    <definedName name="S34P19">#REF!</definedName>
    <definedName name="S34P2" localSheetId="5">#REF!</definedName>
    <definedName name="S34P2" localSheetId="10">#REF!</definedName>
    <definedName name="S34P2" localSheetId="4">#REF!</definedName>
    <definedName name="S34P2" localSheetId="9">#REF!</definedName>
    <definedName name="S34P2">#REF!</definedName>
    <definedName name="S34P20" localSheetId="5">#REF!</definedName>
    <definedName name="S34P20" localSheetId="10">#REF!</definedName>
    <definedName name="S34P20" localSheetId="4">#REF!</definedName>
    <definedName name="S34P20" localSheetId="9">#REF!</definedName>
    <definedName name="S34P20">#REF!</definedName>
    <definedName name="S34P21" localSheetId="5">#REF!</definedName>
    <definedName name="S34P21" localSheetId="10">#REF!</definedName>
    <definedName name="S34P21" localSheetId="4">#REF!</definedName>
    <definedName name="S34P21" localSheetId="9">#REF!</definedName>
    <definedName name="S34P21">#REF!</definedName>
    <definedName name="S34P22" localSheetId="5">#REF!</definedName>
    <definedName name="S34P22" localSheetId="10">#REF!</definedName>
    <definedName name="S34P22" localSheetId="4">#REF!</definedName>
    <definedName name="S34P22" localSheetId="9">#REF!</definedName>
    <definedName name="S34P22">#REF!</definedName>
    <definedName name="S34P23" localSheetId="5">#REF!</definedName>
    <definedName name="S34P23" localSheetId="10">#REF!</definedName>
    <definedName name="S34P23" localSheetId="4">#REF!</definedName>
    <definedName name="S34P23" localSheetId="9">#REF!</definedName>
    <definedName name="S34P23">#REF!</definedName>
    <definedName name="S34P24" localSheetId="5">#REF!</definedName>
    <definedName name="S34P24" localSheetId="10">#REF!</definedName>
    <definedName name="S34P24" localSheetId="4">#REF!</definedName>
    <definedName name="S34P24" localSheetId="9">#REF!</definedName>
    <definedName name="S34P24">#REF!</definedName>
    <definedName name="S34P3" localSheetId="5">#REF!</definedName>
    <definedName name="S34P3" localSheetId="10">#REF!</definedName>
    <definedName name="S34P3" localSheetId="4">#REF!</definedName>
    <definedName name="S34P3" localSheetId="9">#REF!</definedName>
    <definedName name="S34P3">#REF!</definedName>
    <definedName name="S34P4" localSheetId="5">#REF!</definedName>
    <definedName name="S34P4" localSheetId="10">#REF!</definedName>
    <definedName name="S34P4" localSheetId="4">#REF!</definedName>
    <definedName name="S34P4" localSheetId="9">#REF!</definedName>
    <definedName name="S34P4">#REF!</definedName>
    <definedName name="S34P5" localSheetId="5">#REF!</definedName>
    <definedName name="S34P5" localSheetId="10">#REF!</definedName>
    <definedName name="S34P5" localSheetId="4">#REF!</definedName>
    <definedName name="S34P5" localSheetId="9">#REF!</definedName>
    <definedName name="S34P5">#REF!</definedName>
    <definedName name="S34P6" localSheetId="5">#REF!</definedName>
    <definedName name="S34P6" localSheetId="10">#REF!</definedName>
    <definedName name="S34P6" localSheetId="4">#REF!</definedName>
    <definedName name="S34P6" localSheetId="9">#REF!</definedName>
    <definedName name="S34P6">#REF!</definedName>
    <definedName name="S34P7" localSheetId="5">#REF!</definedName>
    <definedName name="S34P7" localSheetId="10">#REF!</definedName>
    <definedName name="S34P7" localSheetId="4">#REF!</definedName>
    <definedName name="S34P7" localSheetId="9">#REF!</definedName>
    <definedName name="S34P7">#REF!</definedName>
    <definedName name="S34P8" localSheetId="5">#REF!</definedName>
    <definedName name="S34P8" localSheetId="10">#REF!</definedName>
    <definedName name="S34P8" localSheetId="4">#REF!</definedName>
    <definedName name="S34P8" localSheetId="9">#REF!</definedName>
    <definedName name="S34P8">#REF!</definedName>
    <definedName name="S34P9" localSheetId="5">#REF!</definedName>
    <definedName name="S34P9" localSheetId="10">#REF!</definedName>
    <definedName name="S34P9" localSheetId="4">#REF!</definedName>
    <definedName name="S34P9" localSheetId="9">#REF!</definedName>
    <definedName name="S34P9">#REF!</definedName>
    <definedName name="S34R1" localSheetId="5">#REF!</definedName>
    <definedName name="S34R1" localSheetId="10">#REF!</definedName>
    <definedName name="S34R1" localSheetId="4">#REF!</definedName>
    <definedName name="S34R1" localSheetId="9">#REF!</definedName>
    <definedName name="S34R1">#REF!</definedName>
    <definedName name="S34R10" localSheetId="5">#REF!</definedName>
    <definedName name="S34R10" localSheetId="10">#REF!</definedName>
    <definedName name="S34R10" localSheetId="4">#REF!</definedName>
    <definedName name="S34R10" localSheetId="9">#REF!</definedName>
    <definedName name="S34R10">#REF!</definedName>
    <definedName name="S34R11" localSheetId="5">#REF!</definedName>
    <definedName name="S34R11" localSheetId="10">#REF!</definedName>
    <definedName name="S34R11" localSheetId="4">#REF!</definedName>
    <definedName name="S34R11" localSheetId="9">#REF!</definedName>
    <definedName name="S34R11">#REF!</definedName>
    <definedName name="S34R12" localSheetId="5">#REF!</definedName>
    <definedName name="S34R12" localSheetId="10">#REF!</definedName>
    <definedName name="S34R12" localSheetId="4">#REF!</definedName>
    <definedName name="S34R12" localSheetId="9">#REF!</definedName>
    <definedName name="S34R12">#REF!</definedName>
    <definedName name="S34R13" localSheetId="5">#REF!</definedName>
    <definedName name="S34R13" localSheetId="10">#REF!</definedName>
    <definedName name="S34R13" localSheetId="4">#REF!</definedName>
    <definedName name="S34R13" localSheetId="9">#REF!</definedName>
    <definedName name="S34R13">#REF!</definedName>
    <definedName name="S34R14" localSheetId="5">#REF!</definedName>
    <definedName name="S34R14" localSheetId="10">#REF!</definedName>
    <definedName name="S34R14" localSheetId="4">#REF!</definedName>
    <definedName name="S34R14" localSheetId="9">#REF!</definedName>
    <definedName name="S34R14">#REF!</definedName>
    <definedName name="S34R15" localSheetId="5">#REF!</definedName>
    <definedName name="S34R15" localSheetId="10">#REF!</definedName>
    <definedName name="S34R15" localSheetId="4">#REF!</definedName>
    <definedName name="S34R15" localSheetId="9">#REF!</definedName>
    <definedName name="S34R15">#REF!</definedName>
    <definedName name="S34R16" localSheetId="5">#REF!</definedName>
    <definedName name="S34R16" localSheetId="10">#REF!</definedName>
    <definedName name="S34R16" localSheetId="4">#REF!</definedName>
    <definedName name="S34R16" localSheetId="9">#REF!</definedName>
    <definedName name="S34R16">#REF!</definedName>
    <definedName name="S34R17" localSheetId="5">#REF!</definedName>
    <definedName name="S34R17" localSheetId="10">#REF!</definedName>
    <definedName name="S34R17" localSheetId="4">#REF!</definedName>
    <definedName name="S34R17" localSheetId="9">#REF!</definedName>
    <definedName name="S34R17">#REF!</definedName>
    <definedName name="S34R18" localSheetId="5">#REF!</definedName>
    <definedName name="S34R18" localSheetId="10">#REF!</definedName>
    <definedName name="S34R18" localSheetId="4">#REF!</definedName>
    <definedName name="S34R18" localSheetId="9">#REF!</definedName>
    <definedName name="S34R18">#REF!</definedName>
    <definedName name="S34R19" localSheetId="5">#REF!</definedName>
    <definedName name="S34R19" localSheetId="10">#REF!</definedName>
    <definedName name="S34R19" localSheetId="4">#REF!</definedName>
    <definedName name="S34R19" localSheetId="9">#REF!</definedName>
    <definedName name="S34R19">#REF!</definedName>
    <definedName name="S34R2" localSheetId="5">#REF!</definedName>
    <definedName name="S34R2" localSheetId="10">#REF!</definedName>
    <definedName name="S34R2" localSheetId="4">#REF!</definedName>
    <definedName name="S34R2" localSheetId="9">#REF!</definedName>
    <definedName name="S34R2">#REF!</definedName>
    <definedName name="S34R20" localSheetId="5">#REF!</definedName>
    <definedName name="S34R20" localSheetId="10">#REF!</definedName>
    <definedName name="S34R20" localSheetId="4">#REF!</definedName>
    <definedName name="S34R20" localSheetId="9">#REF!</definedName>
    <definedName name="S34R20">#REF!</definedName>
    <definedName name="S34R21" localSheetId="5">#REF!</definedName>
    <definedName name="S34R21" localSheetId="10">#REF!</definedName>
    <definedName name="S34R21" localSheetId="4">#REF!</definedName>
    <definedName name="S34R21" localSheetId="9">#REF!</definedName>
    <definedName name="S34R21">#REF!</definedName>
    <definedName name="S34R22" localSheetId="5">#REF!</definedName>
    <definedName name="S34R22" localSheetId="10">#REF!</definedName>
    <definedName name="S34R22" localSheetId="4">#REF!</definedName>
    <definedName name="S34R22" localSheetId="9">#REF!</definedName>
    <definedName name="S34R22">#REF!</definedName>
    <definedName name="S34R23" localSheetId="5">#REF!</definedName>
    <definedName name="S34R23" localSheetId="10">#REF!</definedName>
    <definedName name="S34R23" localSheetId="4">#REF!</definedName>
    <definedName name="S34R23" localSheetId="9">#REF!</definedName>
    <definedName name="S34R23">#REF!</definedName>
    <definedName name="S34R24" localSheetId="5">#REF!</definedName>
    <definedName name="S34R24" localSheetId="10">#REF!</definedName>
    <definedName name="S34R24" localSheetId="4">#REF!</definedName>
    <definedName name="S34R24" localSheetId="9">#REF!</definedName>
    <definedName name="S34R24">#REF!</definedName>
    <definedName name="S34R3" localSheetId="5">#REF!</definedName>
    <definedName name="S34R3" localSheetId="10">#REF!</definedName>
    <definedName name="S34R3" localSheetId="4">#REF!</definedName>
    <definedName name="S34R3" localSheetId="9">#REF!</definedName>
    <definedName name="S34R3">#REF!</definedName>
    <definedName name="S34R4" localSheetId="5">#REF!</definedName>
    <definedName name="S34R4" localSheetId="10">#REF!</definedName>
    <definedName name="S34R4" localSheetId="4">#REF!</definedName>
    <definedName name="S34R4" localSheetId="9">#REF!</definedName>
    <definedName name="S34R4">#REF!</definedName>
    <definedName name="S34R5" localSheetId="5">#REF!</definedName>
    <definedName name="S34R5" localSheetId="10">#REF!</definedName>
    <definedName name="S34R5" localSheetId="4">#REF!</definedName>
    <definedName name="S34R5" localSheetId="9">#REF!</definedName>
    <definedName name="S34R5">#REF!</definedName>
    <definedName name="S34R6" localSheetId="5">#REF!</definedName>
    <definedName name="S34R6" localSheetId="10">#REF!</definedName>
    <definedName name="S34R6" localSheetId="4">#REF!</definedName>
    <definedName name="S34R6" localSheetId="9">#REF!</definedName>
    <definedName name="S34R6">#REF!</definedName>
    <definedName name="S34R7" localSheetId="5">#REF!</definedName>
    <definedName name="S34R7" localSheetId="10">#REF!</definedName>
    <definedName name="S34R7" localSheetId="4">#REF!</definedName>
    <definedName name="S34R7" localSheetId="9">#REF!</definedName>
    <definedName name="S34R7">#REF!</definedName>
    <definedName name="S34R8" localSheetId="5">#REF!</definedName>
    <definedName name="S34R8" localSheetId="10">#REF!</definedName>
    <definedName name="S34R8" localSheetId="4">#REF!</definedName>
    <definedName name="S34R8" localSheetId="9">#REF!</definedName>
    <definedName name="S34R8">#REF!</definedName>
    <definedName name="S34R9" localSheetId="5">#REF!</definedName>
    <definedName name="S34R9" localSheetId="10">#REF!</definedName>
    <definedName name="S34R9" localSheetId="4">#REF!</definedName>
    <definedName name="S34R9" localSheetId="9">#REF!</definedName>
    <definedName name="S34R9">#REF!</definedName>
    <definedName name="S35P1" localSheetId="5">#REF!</definedName>
    <definedName name="S35P1" localSheetId="10">#REF!</definedName>
    <definedName name="S35P1" localSheetId="4">#REF!</definedName>
    <definedName name="S35P1" localSheetId="9">#REF!</definedName>
    <definedName name="S35P1">#REF!</definedName>
    <definedName name="S35P10" localSheetId="5">#REF!</definedName>
    <definedName name="S35P10" localSheetId="10">#REF!</definedName>
    <definedName name="S35P10" localSheetId="4">#REF!</definedName>
    <definedName name="S35P10" localSheetId="9">#REF!</definedName>
    <definedName name="S35P10">#REF!</definedName>
    <definedName name="S35P11" localSheetId="5">#REF!</definedName>
    <definedName name="S35P11" localSheetId="10">#REF!</definedName>
    <definedName name="S35P11" localSheetId="4">#REF!</definedName>
    <definedName name="S35P11" localSheetId="9">#REF!</definedName>
    <definedName name="S35P11">#REF!</definedName>
    <definedName name="S35P12" localSheetId="5">#REF!</definedName>
    <definedName name="S35P12" localSheetId="10">#REF!</definedName>
    <definedName name="S35P12" localSheetId="4">#REF!</definedName>
    <definedName name="S35P12" localSheetId="9">#REF!</definedName>
    <definedName name="S35P12">#REF!</definedName>
    <definedName name="S35P13" localSheetId="5">#REF!</definedName>
    <definedName name="S35P13" localSheetId="10">#REF!</definedName>
    <definedName name="S35P13" localSheetId="4">#REF!</definedName>
    <definedName name="S35P13" localSheetId="9">#REF!</definedName>
    <definedName name="S35P13">#REF!</definedName>
    <definedName name="S35P14" localSheetId="5">#REF!</definedName>
    <definedName name="S35P14" localSheetId="10">#REF!</definedName>
    <definedName name="S35P14" localSheetId="4">#REF!</definedName>
    <definedName name="S35P14" localSheetId="9">#REF!</definedName>
    <definedName name="S35P14">#REF!</definedName>
    <definedName name="S35P15" localSheetId="5">#REF!</definedName>
    <definedName name="S35P15" localSheetId="10">#REF!</definedName>
    <definedName name="S35P15" localSheetId="4">#REF!</definedName>
    <definedName name="S35P15" localSheetId="9">#REF!</definedName>
    <definedName name="S35P15">#REF!</definedName>
    <definedName name="S35P16" localSheetId="5">#REF!</definedName>
    <definedName name="S35P16" localSheetId="10">#REF!</definedName>
    <definedName name="S35P16" localSheetId="4">#REF!</definedName>
    <definedName name="S35P16" localSheetId="9">#REF!</definedName>
    <definedName name="S35P16">#REF!</definedName>
    <definedName name="S35P17" localSheetId="5">#REF!</definedName>
    <definedName name="S35P17" localSheetId="10">#REF!</definedName>
    <definedName name="S35P17" localSheetId="4">#REF!</definedName>
    <definedName name="S35P17" localSheetId="9">#REF!</definedName>
    <definedName name="S35P17">#REF!</definedName>
    <definedName name="S35P18" localSheetId="5">#REF!</definedName>
    <definedName name="S35P18" localSheetId="10">#REF!</definedName>
    <definedName name="S35P18" localSheetId="4">#REF!</definedName>
    <definedName name="S35P18" localSheetId="9">#REF!</definedName>
    <definedName name="S35P18">#REF!</definedName>
    <definedName name="S35P19" localSheetId="5">#REF!</definedName>
    <definedName name="S35P19" localSheetId="10">#REF!</definedName>
    <definedName name="S35P19" localSheetId="4">#REF!</definedName>
    <definedName name="S35P19" localSheetId="9">#REF!</definedName>
    <definedName name="S35P19">#REF!</definedName>
    <definedName name="S35P2" localSheetId="5">#REF!</definedName>
    <definedName name="S35P2" localSheetId="10">#REF!</definedName>
    <definedName name="S35P2" localSheetId="4">#REF!</definedName>
    <definedName name="S35P2" localSheetId="9">#REF!</definedName>
    <definedName name="S35P2">#REF!</definedName>
    <definedName name="S35P20" localSheetId="5">#REF!</definedName>
    <definedName name="S35P20" localSheetId="10">#REF!</definedName>
    <definedName name="S35P20" localSheetId="4">#REF!</definedName>
    <definedName name="S35P20" localSheetId="9">#REF!</definedName>
    <definedName name="S35P20">#REF!</definedName>
    <definedName name="S35P21" localSheetId="5">#REF!</definedName>
    <definedName name="S35P21" localSheetId="10">#REF!</definedName>
    <definedName name="S35P21" localSheetId="4">#REF!</definedName>
    <definedName name="S35P21" localSheetId="9">#REF!</definedName>
    <definedName name="S35P21">#REF!</definedName>
    <definedName name="S35P22" localSheetId="5">#REF!</definedName>
    <definedName name="S35P22" localSheetId="10">#REF!</definedName>
    <definedName name="S35P22" localSheetId="4">#REF!</definedName>
    <definedName name="S35P22" localSheetId="9">#REF!</definedName>
    <definedName name="S35P22">#REF!</definedName>
    <definedName name="S35P23" localSheetId="5">#REF!</definedName>
    <definedName name="S35P23" localSheetId="10">#REF!</definedName>
    <definedName name="S35P23" localSheetId="4">#REF!</definedName>
    <definedName name="S35P23" localSheetId="9">#REF!</definedName>
    <definedName name="S35P23">#REF!</definedName>
    <definedName name="S35P24" localSheetId="5">#REF!</definedName>
    <definedName name="S35P24" localSheetId="10">#REF!</definedName>
    <definedName name="S35P24" localSheetId="4">#REF!</definedName>
    <definedName name="S35P24" localSheetId="9">#REF!</definedName>
    <definedName name="S35P24">#REF!</definedName>
    <definedName name="S35P3" localSheetId="5">#REF!</definedName>
    <definedName name="S35P3" localSheetId="10">#REF!</definedName>
    <definedName name="S35P3" localSheetId="4">#REF!</definedName>
    <definedName name="S35P3" localSheetId="9">#REF!</definedName>
    <definedName name="S35P3">#REF!</definedName>
    <definedName name="S35P4" localSheetId="5">#REF!</definedName>
    <definedName name="S35P4" localSheetId="10">#REF!</definedName>
    <definedName name="S35P4" localSheetId="4">#REF!</definedName>
    <definedName name="S35P4" localSheetId="9">#REF!</definedName>
    <definedName name="S35P4">#REF!</definedName>
    <definedName name="S35P5" localSheetId="5">#REF!</definedName>
    <definedName name="S35P5" localSheetId="10">#REF!</definedName>
    <definedName name="S35P5" localSheetId="4">#REF!</definedName>
    <definedName name="S35P5" localSheetId="9">#REF!</definedName>
    <definedName name="S35P5">#REF!</definedName>
    <definedName name="S35P6" localSheetId="5">#REF!</definedName>
    <definedName name="S35P6" localSheetId="10">#REF!</definedName>
    <definedName name="S35P6" localSheetId="4">#REF!</definedName>
    <definedName name="S35P6" localSheetId="9">#REF!</definedName>
    <definedName name="S35P6">#REF!</definedName>
    <definedName name="S35P7" localSheetId="5">#REF!</definedName>
    <definedName name="S35P7" localSheetId="10">#REF!</definedName>
    <definedName name="S35P7" localSheetId="4">#REF!</definedName>
    <definedName name="S35P7" localSheetId="9">#REF!</definedName>
    <definedName name="S35P7">#REF!</definedName>
    <definedName name="S35P8" localSheetId="5">#REF!</definedName>
    <definedName name="S35P8" localSheetId="10">#REF!</definedName>
    <definedName name="S35P8" localSheetId="4">#REF!</definedName>
    <definedName name="S35P8" localSheetId="9">#REF!</definedName>
    <definedName name="S35P8">#REF!</definedName>
    <definedName name="S35P9" localSheetId="5">#REF!</definedName>
    <definedName name="S35P9" localSheetId="10">#REF!</definedName>
    <definedName name="S35P9" localSheetId="4">#REF!</definedName>
    <definedName name="S35P9" localSheetId="9">#REF!</definedName>
    <definedName name="S35P9">#REF!</definedName>
    <definedName name="S35R1" localSheetId="5">#REF!</definedName>
    <definedName name="S35R1" localSheetId="10">#REF!</definedName>
    <definedName name="S35R1" localSheetId="4">#REF!</definedName>
    <definedName name="S35R1" localSheetId="9">#REF!</definedName>
    <definedName name="S35R1">#REF!</definedName>
    <definedName name="S35R10" localSheetId="5">#REF!</definedName>
    <definedName name="S35R10" localSheetId="10">#REF!</definedName>
    <definedName name="S35R10" localSheetId="4">#REF!</definedName>
    <definedName name="S35R10" localSheetId="9">#REF!</definedName>
    <definedName name="S35R10">#REF!</definedName>
    <definedName name="S35R11" localSheetId="5">#REF!</definedName>
    <definedName name="S35R11" localSheetId="10">#REF!</definedName>
    <definedName name="S35R11" localSheetId="4">#REF!</definedName>
    <definedName name="S35R11" localSheetId="9">#REF!</definedName>
    <definedName name="S35R11">#REF!</definedName>
    <definedName name="S35R12" localSheetId="5">#REF!</definedName>
    <definedName name="S35R12" localSheetId="10">#REF!</definedName>
    <definedName name="S35R12" localSheetId="4">#REF!</definedName>
    <definedName name="S35R12" localSheetId="9">#REF!</definedName>
    <definedName name="S35R12">#REF!</definedName>
    <definedName name="S35R13" localSheetId="5">#REF!</definedName>
    <definedName name="S35R13" localSheetId="10">#REF!</definedName>
    <definedName name="S35R13" localSheetId="4">#REF!</definedName>
    <definedName name="S35R13" localSheetId="9">#REF!</definedName>
    <definedName name="S35R13">#REF!</definedName>
    <definedName name="S35R14" localSheetId="5">#REF!</definedName>
    <definedName name="S35R14" localSheetId="10">#REF!</definedName>
    <definedName name="S35R14" localSheetId="4">#REF!</definedName>
    <definedName name="S35R14" localSheetId="9">#REF!</definedName>
    <definedName name="S35R14">#REF!</definedName>
    <definedName name="S35R15" localSheetId="5">#REF!</definedName>
    <definedName name="S35R15" localSheetId="10">#REF!</definedName>
    <definedName name="S35R15" localSheetId="4">#REF!</definedName>
    <definedName name="S35R15" localSheetId="9">#REF!</definedName>
    <definedName name="S35R15">#REF!</definedName>
    <definedName name="S35R16" localSheetId="5">#REF!</definedName>
    <definedName name="S35R16" localSheetId="10">#REF!</definedName>
    <definedName name="S35R16" localSheetId="4">#REF!</definedName>
    <definedName name="S35R16" localSheetId="9">#REF!</definedName>
    <definedName name="S35R16">#REF!</definedName>
    <definedName name="S35R17" localSheetId="5">#REF!</definedName>
    <definedName name="S35R17" localSheetId="10">#REF!</definedName>
    <definedName name="S35R17" localSheetId="4">#REF!</definedName>
    <definedName name="S35R17" localSheetId="9">#REF!</definedName>
    <definedName name="S35R17">#REF!</definedName>
    <definedName name="S35R18" localSheetId="5">#REF!</definedName>
    <definedName name="S35R18" localSheetId="10">#REF!</definedName>
    <definedName name="S35R18" localSheetId="4">#REF!</definedName>
    <definedName name="S35R18" localSheetId="9">#REF!</definedName>
    <definedName name="S35R18">#REF!</definedName>
    <definedName name="S35R19" localSheetId="5">#REF!</definedName>
    <definedName name="S35R19" localSheetId="10">#REF!</definedName>
    <definedName name="S35R19" localSheetId="4">#REF!</definedName>
    <definedName name="S35R19" localSheetId="9">#REF!</definedName>
    <definedName name="S35R19">#REF!</definedName>
    <definedName name="S35R2" localSheetId="5">#REF!</definedName>
    <definedName name="S35R2" localSheetId="10">#REF!</definedName>
    <definedName name="S35R2" localSheetId="4">#REF!</definedName>
    <definedName name="S35R2" localSheetId="9">#REF!</definedName>
    <definedName name="S35R2">#REF!</definedName>
    <definedName name="S35R20" localSheetId="5">#REF!</definedName>
    <definedName name="S35R20" localSheetId="10">#REF!</definedName>
    <definedName name="S35R20" localSheetId="4">#REF!</definedName>
    <definedName name="S35R20" localSheetId="9">#REF!</definedName>
    <definedName name="S35R20">#REF!</definedName>
    <definedName name="S35R21" localSheetId="5">#REF!</definedName>
    <definedName name="S35R21" localSheetId="10">#REF!</definedName>
    <definedName name="S35R21" localSheetId="4">#REF!</definedName>
    <definedName name="S35R21" localSheetId="9">#REF!</definedName>
    <definedName name="S35R21">#REF!</definedName>
    <definedName name="S35R22" localSheetId="5">#REF!</definedName>
    <definedName name="S35R22" localSheetId="10">#REF!</definedName>
    <definedName name="S35R22" localSheetId="4">#REF!</definedName>
    <definedName name="S35R22" localSheetId="9">#REF!</definedName>
    <definedName name="S35R22">#REF!</definedName>
    <definedName name="S35R23" localSheetId="5">#REF!</definedName>
    <definedName name="S35R23" localSheetId="10">#REF!</definedName>
    <definedName name="S35R23" localSheetId="4">#REF!</definedName>
    <definedName name="S35R23" localSheetId="9">#REF!</definedName>
    <definedName name="S35R23">#REF!</definedName>
    <definedName name="S35R24" localSheetId="5">#REF!</definedName>
    <definedName name="S35R24" localSheetId="10">#REF!</definedName>
    <definedName name="S35R24" localSheetId="4">#REF!</definedName>
    <definedName name="S35R24" localSheetId="9">#REF!</definedName>
    <definedName name="S35R24">#REF!</definedName>
    <definedName name="S35R3" localSheetId="5">#REF!</definedName>
    <definedName name="S35R3" localSheetId="10">#REF!</definedName>
    <definedName name="S35R3" localSheetId="4">#REF!</definedName>
    <definedName name="S35R3" localSheetId="9">#REF!</definedName>
    <definedName name="S35R3">#REF!</definedName>
    <definedName name="S35R4" localSheetId="5">#REF!</definedName>
    <definedName name="S35R4" localSheetId="10">#REF!</definedName>
    <definedName name="S35R4" localSheetId="4">#REF!</definedName>
    <definedName name="S35R4" localSheetId="9">#REF!</definedName>
    <definedName name="S35R4">#REF!</definedName>
    <definedName name="S35R5" localSheetId="5">#REF!</definedName>
    <definedName name="S35R5" localSheetId="10">#REF!</definedName>
    <definedName name="S35R5" localSheetId="4">#REF!</definedName>
    <definedName name="S35R5" localSheetId="9">#REF!</definedName>
    <definedName name="S35R5">#REF!</definedName>
    <definedName name="S35R6" localSheetId="5">#REF!</definedName>
    <definedName name="S35R6" localSheetId="10">#REF!</definedName>
    <definedName name="S35R6" localSheetId="4">#REF!</definedName>
    <definedName name="S35R6" localSheetId="9">#REF!</definedName>
    <definedName name="S35R6">#REF!</definedName>
    <definedName name="S35R7" localSheetId="5">#REF!</definedName>
    <definedName name="S35R7" localSheetId="10">#REF!</definedName>
    <definedName name="S35R7" localSheetId="4">#REF!</definedName>
    <definedName name="S35R7" localSheetId="9">#REF!</definedName>
    <definedName name="S35R7">#REF!</definedName>
    <definedName name="S35R8" localSheetId="5">#REF!</definedName>
    <definedName name="S35R8" localSheetId="10">#REF!</definedName>
    <definedName name="S35R8" localSheetId="4">#REF!</definedName>
    <definedName name="S35R8" localSheetId="9">#REF!</definedName>
    <definedName name="S35R8">#REF!</definedName>
    <definedName name="S35R9" localSheetId="5">#REF!</definedName>
    <definedName name="S35R9" localSheetId="10">#REF!</definedName>
    <definedName name="S35R9" localSheetId="4">#REF!</definedName>
    <definedName name="S35R9" localSheetId="9">#REF!</definedName>
    <definedName name="S35R9">#REF!</definedName>
    <definedName name="S36P1" localSheetId="5">#REF!</definedName>
    <definedName name="S36P1" localSheetId="10">#REF!</definedName>
    <definedName name="S36P1" localSheetId="4">#REF!</definedName>
    <definedName name="S36P1" localSheetId="9">#REF!</definedName>
    <definedName name="S36P1">#REF!</definedName>
    <definedName name="S36P10" localSheetId="5">#REF!</definedName>
    <definedName name="S36P10" localSheetId="10">#REF!</definedName>
    <definedName name="S36P10" localSheetId="4">#REF!</definedName>
    <definedName name="S36P10" localSheetId="9">#REF!</definedName>
    <definedName name="S36P10">#REF!</definedName>
    <definedName name="S36P11" localSheetId="5">#REF!</definedName>
    <definedName name="S36P11" localSheetId="10">#REF!</definedName>
    <definedName name="S36P11" localSheetId="4">#REF!</definedName>
    <definedName name="S36P11" localSheetId="9">#REF!</definedName>
    <definedName name="S36P11">#REF!</definedName>
    <definedName name="S36P12" localSheetId="5">#REF!</definedName>
    <definedName name="S36P12" localSheetId="10">#REF!</definedName>
    <definedName name="S36P12" localSheetId="4">#REF!</definedName>
    <definedName name="S36P12" localSheetId="9">#REF!</definedName>
    <definedName name="S36P12">#REF!</definedName>
    <definedName name="S36P13" localSheetId="5">#REF!</definedName>
    <definedName name="S36P13" localSheetId="10">#REF!</definedName>
    <definedName name="S36P13" localSheetId="4">#REF!</definedName>
    <definedName name="S36P13" localSheetId="9">#REF!</definedName>
    <definedName name="S36P13">#REF!</definedName>
    <definedName name="S36P14" localSheetId="5">#REF!</definedName>
    <definedName name="S36P14" localSheetId="10">#REF!</definedName>
    <definedName name="S36P14" localSheetId="4">#REF!</definedName>
    <definedName name="S36P14" localSheetId="9">#REF!</definedName>
    <definedName name="S36P14">#REF!</definedName>
    <definedName name="S36P15" localSheetId="5">#REF!</definedName>
    <definedName name="S36P15" localSheetId="10">#REF!</definedName>
    <definedName name="S36P15" localSheetId="4">#REF!</definedName>
    <definedName name="S36P15" localSheetId="9">#REF!</definedName>
    <definedName name="S36P15">#REF!</definedName>
    <definedName name="S36P16" localSheetId="5">#REF!</definedName>
    <definedName name="S36P16" localSheetId="10">#REF!</definedName>
    <definedName name="S36P16" localSheetId="4">#REF!</definedName>
    <definedName name="S36P16" localSheetId="9">#REF!</definedName>
    <definedName name="S36P16">#REF!</definedName>
    <definedName name="S36P17" localSheetId="5">#REF!</definedName>
    <definedName name="S36P17" localSheetId="10">#REF!</definedName>
    <definedName name="S36P17" localSheetId="4">#REF!</definedName>
    <definedName name="S36P17" localSheetId="9">#REF!</definedName>
    <definedName name="S36P17">#REF!</definedName>
    <definedName name="S36P18" localSheetId="5">#REF!</definedName>
    <definedName name="S36P18" localSheetId="10">#REF!</definedName>
    <definedName name="S36P18" localSheetId="4">#REF!</definedName>
    <definedName name="S36P18" localSheetId="9">#REF!</definedName>
    <definedName name="S36P18">#REF!</definedName>
    <definedName name="S36P19" localSheetId="5">#REF!</definedName>
    <definedName name="S36P19" localSheetId="10">#REF!</definedName>
    <definedName name="S36P19" localSheetId="4">#REF!</definedName>
    <definedName name="S36P19" localSheetId="9">#REF!</definedName>
    <definedName name="S36P19">#REF!</definedName>
    <definedName name="S36P2" localSheetId="5">#REF!</definedName>
    <definedName name="S36P2" localSheetId="10">#REF!</definedName>
    <definedName name="S36P2" localSheetId="4">#REF!</definedName>
    <definedName name="S36P2" localSheetId="9">#REF!</definedName>
    <definedName name="S36P2">#REF!</definedName>
    <definedName name="S36P20" localSheetId="5">#REF!</definedName>
    <definedName name="S36P20" localSheetId="10">#REF!</definedName>
    <definedName name="S36P20" localSheetId="4">#REF!</definedName>
    <definedName name="S36P20" localSheetId="9">#REF!</definedName>
    <definedName name="S36P20">#REF!</definedName>
    <definedName name="S36P21" localSheetId="5">#REF!</definedName>
    <definedName name="S36P21" localSheetId="10">#REF!</definedName>
    <definedName name="S36P21" localSheetId="4">#REF!</definedName>
    <definedName name="S36P21" localSheetId="9">#REF!</definedName>
    <definedName name="S36P21">#REF!</definedName>
    <definedName name="S36P22" localSheetId="5">#REF!</definedName>
    <definedName name="S36P22" localSheetId="10">#REF!</definedName>
    <definedName name="S36P22" localSheetId="4">#REF!</definedName>
    <definedName name="S36P22" localSheetId="9">#REF!</definedName>
    <definedName name="S36P22">#REF!</definedName>
    <definedName name="S36P23" localSheetId="5">#REF!</definedName>
    <definedName name="S36P23" localSheetId="10">#REF!</definedName>
    <definedName name="S36P23" localSheetId="4">#REF!</definedName>
    <definedName name="S36P23" localSheetId="9">#REF!</definedName>
    <definedName name="S36P23">#REF!</definedName>
    <definedName name="S36P24" localSheetId="5">#REF!</definedName>
    <definedName name="S36P24" localSheetId="10">#REF!</definedName>
    <definedName name="S36P24" localSheetId="4">#REF!</definedName>
    <definedName name="S36P24" localSheetId="9">#REF!</definedName>
    <definedName name="S36P24">#REF!</definedName>
    <definedName name="S36P3" localSheetId="5">#REF!</definedName>
    <definedName name="S36P3" localSheetId="10">#REF!</definedName>
    <definedName name="S36P3" localSheetId="4">#REF!</definedName>
    <definedName name="S36P3" localSheetId="9">#REF!</definedName>
    <definedName name="S36P3">#REF!</definedName>
    <definedName name="S36P4" localSheetId="5">#REF!</definedName>
    <definedName name="S36P4" localSheetId="10">#REF!</definedName>
    <definedName name="S36P4" localSheetId="4">#REF!</definedName>
    <definedName name="S36P4" localSheetId="9">#REF!</definedName>
    <definedName name="S36P4">#REF!</definedName>
    <definedName name="S36P5" localSheetId="5">#REF!</definedName>
    <definedName name="S36P5" localSheetId="10">#REF!</definedName>
    <definedName name="S36P5" localSheetId="4">#REF!</definedName>
    <definedName name="S36P5" localSheetId="9">#REF!</definedName>
    <definedName name="S36P5">#REF!</definedName>
    <definedName name="S36P6" localSheetId="5">#REF!</definedName>
    <definedName name="S36P6" localSheetId="10">#REF!</definedName>
    <definedName name="S36P6" localSheetId="4">#REF!</definedName>
    <definedName name="S36P6" localSheetId="9">#REF!</definedName>
    <definedName name="S36P6">#REF!</definedName>
    <definedName name="S36P7" localSheetId="5">#REF!</definedName>
    <definedName name="S36P7" localSheetId="10">#REF!</definedName>
    <definedName name="S36P7" localSheetId="4">#REF!</definedName>
    <definedName name="S36P7" localSheetId="9">#REF!</definedName>
    <definedName name="S36P7">#REF!</definedName>
    <definedName name="S36P8" localSheetId="5">#REF!</definedName>
    <definedName name="S36P8" localSheetId="10">#REF!</definedName>
    <definedName name="S36P8" localSheetId="4">#REF!</definedName>
    <definedName name="S36P8" localSheetId="9">#REF!</definedName>
    <definedName name="S36P8">#REF!</definedName>
    <definedName name="S36P9" localSheetId="5">#REF!</definedName>
    <definedName name="S36P9" localSheetId="10">#REF!</definedName>
    <definedName name="S36P9" localSheetId="4">#REF!</definedName>
    <definedName name="S36P9" localSheetId="9">#REF!</definedName>
    <definedName name="S36P9">#REF!</definedName>
    <definedName name="S36R1" localSheetId="5">#REF!</definedName>
    <definedName name="S36R1" localSheetId="10">#REF!</definedName>
    <definedName name="S36R1" localSheetId="4">#REF!</definedName>
    <definedName name="S36R1" localSheetId="9">#REF!</definedName>
    <definedName name="S36R1">#REF!</definedName>
    <definedName name="S36R10" localSheetId="5">#REF!</definedName>
    <definedName name="S36R10" localSheetId="10">#REF!</definedName>
    <definedName name="S36R10" localSheetId="4">#REF!</definedName>
    <definedName name="S36R10" localSheetId="9">#REF!</definedName>
    <definedName name="S36R10">#REF!</definedName>
    <definedName name="S36R11" localSheetId="5">#REF!</definedName>
    <definedName name="S36R11" localSheetId="10">#REF!</definedName>
    <definedName name="S36R11" localSheetId="4">#REF!</definedName>
    <definedName name="S36R11" localSheetId="9">#REF!</definedName>
    <definedName name="S36R11">#REF!</definedName>
    <definedName name="S36R12" localSheetId="5">#REF!</definedName>
    <definedName name="S36R12" localSheetId="10">#REF!</definedName>
    <definedName name="S36R12" localSheetId="4">#REF!</definedName>
    <definedName name="S36R12" localSheetId="9">#REF!</definedName>
    <definedName name="S36R12">#REF!</definedName>
    <definedName name="S36R13" localSheetId="5">#REF!</definedName>
    <definedName name="S36R13" localSheetId="10">#REF!</definedName>
    <definedName name="S36R13" localSheetId="4">#REF!</definedName>
    <definedName name="S36R13" localSheetId="9">#REF!</definedName>
    <definedName name="S36R13">#REF!</definedName>
    <definedName name="S36R14" localSheetId="5">#REF!</definedName>
    <definedName name="S36R14" localSheetId="10">#REF!</definedName>
    <definedName name="S36R14" localSheetId="4">#REF!</definedName>
    <definedName name="S36R14" localSheetId="9">#REF!</definedName>
    <definedName name="S36R14">#REF!</definedName>
    <definedName name="S36R15" localSheetId="5">#REF!</definedName>
    <definedName name="S36R15" localSheetId="10">#REF!</definedName>
    <definedName name="S36R15" localSheetId="4">#REF!</definedName>
    <definedName name="S36R15" localSheetId="9">#REF!</definedName>
    <definedName name="S36R15">#REF!</definedName>
    <definedName name="S36R16" localSheetId="5">#REF!</definedName>
    <definedName name="S36R16" localSheetId="10">#REF!</definedName>
    <definedName name="S36R16" localSheetId="4">#REF!</definedName>
    <definedName name="S36R16" localSheetId="9">#REF!</definedName>
    <definedName name="S36R16">#REF!</definedName>
    <definedName name="S36R17" localSheetId="5">#REF!</definedName>
    <definedName name="S36R17" localSheetId="10">#REF!</definedName>
    <definedName name="S36R17" localSheetId="4">#REF!</definedName>
    <definedName name="S36R17" localSheetId="9">#REF!</definedName>
    <definedName name="S36R17">#REF!</definedName>
    <definedName name="S36R18" localSheetId="5">#REF!</definedName>
    <definedName name="S36R18" localSheetId="10">#REF!</definedName>
    <definedName name="S36R18" localSheetId="4">#REF!</definedName>
    <definedName name="S36R18" localSheetId="9">#REF!</definedName>
    <definedName name="S36R18">#REF!</definedName>
    <definedName name="S36R19" localSheetId="5">#REF!</definedName>
    <definedName name="S36R19" localSheetId="10">#REF!</definedName>
    <definedName name="S36R19" localSheetId="4">#REF!</definedName>
    <definedName name="S36R19" localSheetId="9">#REF!</definedName>
    <definedName name="S36R19">#REF!</definedName>
    <definedName name="S36R2" localSheetId="5">#REF!</definedName>
    <definedName name="S36R2" localSheetId="10">#REF!</definedName>
    <definedName name="S36R2" localSheetId="4">#REF!</definedName>
    <definedName name="S36R2" localSheetId="9">#REF!</definedName>
    <definedName name="S36R2">#REF!</definedName>
    <definedName name="S36R20" localSheetId="5">#REF!</definedName>
    <definedName name="S36R20" localSheetId="10">#REF!</definedName>
    <definedName name="S36R20" localSheetId="4">#REF!</definedName>
    <definedName name="S36R20" localSheetId="9">#REF!</definedName>
    <definedName name="S36R20">#REF!</definedName>
    <definedName name="S36R21" localSheetId="5">#REF!</definedName>
    <definedName name="S36R21" localSheetId="10">#REF!</definedName>
    <definedName name="S36R21" localSheetId="4">#REF!</definedName>
    <definedName name="S36R21" localSheetId="9">#REF!</definedName>
    <definedName name="S36R21">#REF!</definedName>
    <definedName name="S36R22" localSheetId="5">#REF!</definedName>
    <definedName name="S36R22" localSheetId="10">#REF!</definedName>
    <definedName name="S36R22" localSheetId="4">#REF!</definedName>
    <definedName name="S36R22" localSheetId="9">#REF!</definedName>
    <definedName name="S36R22">#REF!</definedName>
    <definedName name="S36R23" localSheetId="5">#REF!</definedName>
    <definedName name="S36R23" localSheetId="10">#REF!</definedName>
    <definedName name="S36R23" localSheetId="4">#REF!</definedName>
    <definedName name="S36R23" localSheetId="9">#REF!</definedName>
    <definedName name="S36R23">#REF!</definedName>
    <definedName name="S36R24" localSheetId="5">#REF!</definedName>
    <definedName name="S36R24" localSheetId="10">#REF!</definedName>
    <definedName name="S36R24" localSheetId="4">#REF!</definedName>
    <definedName name="S36R24" localSheetId="9">#REF!</definedName>
    <definedName name="S36R24">#REF!</definedName>
    <definedName name="S36R3" localSheetId="5">#REF!</definedName>
    <definedName name="S36R3" localSheetId="10">#REF!</definedName>
    <definedName name="S36R3" localSheetId="4">#REF!</definedName>
    <definedName name="S36R3" localSheetId="9">#REF!</definedName>
    <definedName name="S36R3">#REF!</definedName>
    <definedName name="S36R4" localSheetId="5">#REF!</definedName>
    <definedName name="S36R4" localSheetId="10">#REF!</definedName>
    <definedName name="S36R4" localSheetId="4">#REF!</definedName>
    <definedName name="S36R4" localSheetId="9">#REF!</definedName>
    <definedName name="S36R4">#REF!</definedName>
    <definedName name="S36R5" localSheetId="5">#REF!</definedName>
    <definedName name="S36R5" localSheetId="10">#REF!</definedName>
    <definedName name="S36R5" localSheetId="4">#REF!</definedName>
    <definedName name="S36R5" localSheetId="9">#REF!</definedName>
    <definedName name="S36R5">#REF!</definedName>
    <definedName name="S36R6" localSheetId="5">#REF!</definedName>
    <definedName name="S36R6" localSheetId="10">#REF!</definedName>
    <definedName name="S36R6" localSheetId="4">#REF!</definedName>
    <definedName name="S36R6" localSheetId="9">#REF!</definedName>
    <definedName name="S36R6">#REF!</definedName>
    <definedName name="S36R7" localSheetId="5">#REF!</definedName>
    <definedName name="S36R7" localSheetId="10">#REF!</definedName>
    <definedName name="S36R7" localSheetId="4">#REF!</definedName>
    <definedName name="S36R7" localSheetId="9">#REF!</definedName>
    <definedName name="S36R7">#REF!</definedName>
    <definedName name="S36R8" localSheetId="5">#REF!</definedName>
    <definedName name="S36R8" localSheetId="10">#REF!</definedName>
    <definedName name="S36R8" localSheetId="4">#REF!</definedName>
    <definedName name="S36R8" localSheetId="9">#REF!</definedName>
    <definedName name="S36R8">#REF!</definedName>
    <definedName name="S36R9" localSheetId="5">#REF!</definedName>
    <definedName name="S36R9" localSheetId="10">#REF!</definedName>
    <definedName name="S36R9" localSheetId="4">#REF!</definedName>
    <definedName name="S36R9" localSheetId="9">#REF!</definedName>
    <definedName name="S36R9">#REF!</definedName>
    <definedName name="S37P1" localSheetId="5">#REF!</definedName>
    <definedName name="S37P1" localSheetId="10">#REF!</definedName>
    <definedName name="S37P1" localSheetId="4">#REF!</definedName>
    <definedName name="S37P1" localSheetId="9">#REF!</definedName>
    <definedName name="S37P1">#REF!</definedName>
    <definedName name="S37P10" localSheetId="5">#REF!</definedName>
    <definedName name="S37P10" localSheetId="10">#REF!</definedName>
    <definedName name="S37P10" localSheetId="4">#REF!</definedName>
    <definedName name="S37P10" localSheetId="9">#REF!</definedName>
    <definedName name="S37P10">#REF!</definedName>
    <definedName name="S37P11" localSheetId="5">#REF!</definedName>
    <definedName name="S37P11" localSheetId="10">#REF!</definedName>
    <definedName name="S37P11" localSheetId="4">#REF!</definedName>
    <definedName name="S37P11" localSheetId="9">#REF!</definedName>
    <definedName name="S37P11">#REF!</definedName>
    <definedName name="S37P12" localSheetId="5">#REF!</definedName>
    <definedName name="S37P12" localSheetId="10">#REF!</definedName>
    <definedName name="S37P12" localSheetId="4">#REF!</definedName>
    <definedName name="S37P12" localSheetId="9">#REF!</definedName>
    <definedName name="S37P12">#REF!</definedName>
    <definedName name="S37P13" localSheetId="5">#REF!</definedName>
    <definedName name="S37P13" localSheetId="10">#REF!</definedName>
    <definedName name="S37P13" localSheetId="4">#REF!</definedName>
    <definedName name="S37P13" localSheetId="9">#REF!</definedName>
    <definedName name="S37P13">#REF!</definedName>
    <definedName name="S37P14" localSheetId="5">#REF!</definedName>
    <definedName name="S37P14" localSheetId="10">#REF!</definedName>
    <definedName name="S37P14" localSheetId="4">#REF!</definedName>
    <definedName name="S37P14" localSheetId="9">#REF!</definedName>
    <definedName name="S37P14">#REF!</definedName>
    <definedName name="S37P15" localSheetId="5">#REF!</definedName>
    <definedName name="S37P15" localSheetId="10">#REF!</definedName>
    <definedName name="S37P15" localSheetId="4">#REF!</definedName>
    <definedName name="S37P15" localSheetId="9">#REF!</definedName>
    <definedName name="S37P15">#REF!</definedName>
    <definedName name="S37P16" localSheetId="5">#REF!</definedName>
    <definedName name="S37P16" localSheetId="10">#REF!</definedName>
    <definedName name="S37P16" localSheetId="4">#REF!</definedName>
    <definedName name="S37P16" localSheetId="9">#REF!</definedName>
    <definedName name="S37P16">#REF!</definedName>
    <definedName name="S37P17" localSheetId="5">#REF!</definedName>
    <definedName name="S37P17" localSheetId="10">#REF!</definedName>
    <definedName name="S37P17" localSheetId="4">#REF!</definedName>
    <definedName name="S37P17" localSheetId="9">#REF!</definedName>
    <definedName name="S37P17">#REF!</definedName>
    <definedName name="S37P18" localSheetId="5">#REF!</definedName>
    <definedName name="S37P18" localSheetId="10">#REF!</definedName>
    <definedName name="S37P18" localSheetId="4">#REF!</definedName>
    <definedName name="S37P18" localSheetId="9">#REF!</definedName>
    <definedName name="S37P18">#REF!</definedName>
    <definedName name="S37P19" localSheetId="5">#REF!</definedName>
    <definedName name="S37P19" localSheetId="10">#REF!</definedName>
    <definedName name="S37P19" localSheetId="4">#REF!</definedName>
    <definedName name="S37P19" localSheetId="9">#REF!</definedName>
    <definedName name="S37P19">#REF!</definedName>
    <definedName name="S37P2" localSheetId="5">#REF!</definedName>
    <definedName name="S37P2" localSheetId="10">#REF!</definedName>
    <definedName name="S37P2" localSheetId="4">#REF!</definedName>
    <definedName name="S37P2" localSheetId="9">#REF!</definedName>
    <definedName name="S37P2">#REF!</definedName>
    <definedName name="S37P20" localSheetId="5">#REF!</definedName>
    <definedName name="S37P20" localSheetId="10">#REF!</definedName>
    <definedName name="S37P20" localSheetId="4">#REF!</definedName>
    <definedName name="S37P20" localSheetId="9">#REF!</definedName>
    <definedName name="S37P20">#REF!</definedName>
    <definedName name="S37P21" localSheetId="5">#REF!</definedName>
    <definedName name="S37P21" localSheetId="10">#REF!</definedName>
    <definedName name="S37P21" localSheetId="4">#REF!</definedName>
    <definedName name="S37P21" localSheetId="9">#REF!</definedName>
    <definedName name="S37P21">#REF!</definedName>
    <definedName name="S37P22" localSheetId="5">#REF!</definedName>
    <definedName name="S37P22" localSheetId="10">#REF!</definedName>
    <definedName name="S37P22" localSheetId="4">#REF!</definedName>
    <definedName name="S37P22" localSheetId="9">#REF!</definedName>
    <definedName name="S37P22">#REF!</definedName>
    <definedName name="S37P23" localSheetId="5">#REF!</definedName>
    <definedName name="S37P23" localSheetId="10">#REF!</definedName>
    <definedName name="S37P23" localSheetId="4">#REF!</definedName>
    <definedName name="S37P23" localSheetId="9">#REF!</definedName>
    <definedName name="S37P23">#REF!</definedName>
    <definedName name="S37P24" localSheetId="5">#REF!</definedName>
    <definedName name="S37P24" localSheetId="10">#REF!</definedName>
    <definedName name="S37P24" localSheetId="4">#REF!</definedName>
    <definedName name="S37P24" localSheetId="9">#REF!</definedName>
    <definedName name="S37P24">#REF!</definedName>
    <definedName name="S37P3" localSheetId="5">#REF!</definedName>
    <definedName name="S37P3" localSheetId="10">#REF!</definedName>
    <definedName name="S37P3" localSheetId="4">#REF!</definedName>
    <definedName name="S37P3" localSheetId="9">#REF!</definedName>
    <definedName name="S37P3">#REF!</definedName>
    <definedName name="S37P4" localSheetId="5">#REF!</definedName>
    <definedName name="S37P4" localSheetId="10">#REF!</definedName>
    <definedName name="S37P4" localSheetId="4">#REF!</definedName>
    <definedName name="S37P4" localSheetId="9">#REF!</definedName>
    <definedName name="S37P4">#REF!</definedName>
    <definedName name="S37P5" localSheetId="5">#REF!</definedName>
    <definedName name="S37P5" localSheetId="10">#REF!</definedName>
    <definedName name="S37P5" localSheetId="4">#REF!</definedName>
    <definedName name="S37P5" localSheetId="9">#REF!</definedName>
    <definedName name="S37P5">#REF!</definedName>
    <definedName name="S37P6" localSheetId="5">#REF!</definedName>
    <definedName name="S37P6" localSheetId="10">#REF!</definedName>
    <definedName name="S37P6" localSheetId="4">#REF!</definedName>
    <definedName name="S37P6" localSheetId="9">#REF!</definedName>
    <definedName name="S37P6">#REF!</definedName>
    <definedName name="S37P7" localSheetId="5">#REF!</definedName>
    <definedName name="S37P7" localSheetId="10">#REF!</definedName>
    <definedName name="S37P7" localSheetId="4">#REF!</definedName>
    <definedName name="S37P7" localSheetId="9">#REF!</definedName>
    <definedName name="S37P7">#REF!</definedName>
    <definedName name="S37P8" localSheetId="5">#REF!</definedName>
    <definedName name="S37P8" localSheetId="10">#REF!</definedName>
    <definedName name="S37P8" localSheetId="4">#REF!</definedName>
    <definedName name="S37P8" localSheetId="9">#REF!</definedName>
    <definedName name="S37P8">#REF!</definedName>
    <definedName name="S37P9" localSheetId="5">#REF!</definedName>
    <definedName name="S37P9" localSheetId="10">#REF!</definedName>
    <definedName name="S37P9" localSheetId="4">#REF!</definedName>
    <definedName name="S37P9" localSheetId="9">#REF!</definedName>
    <definedName name="S37P9">#REF!</definedName>
    <definedName name="S37R1" localSheetId="5">#REF!</definedName>
    <definedName name="S37R1" localSheetId="10">#REF!</definedName>
    <definedName name="S37R1" localSheetId="4">#REF!</definedName>
    <definedName name="S37R1" localSheetId="9">#REF!</definedName>
    <definedName name="S37R1">#REF!</definedName>
    <definedName name="S37R10" localSheetId="5">#REF!</definedName>
    <definedName name="S37R10" localSheetId="10">#REF!</definedName>
    <definedName name="S37R10" localSheetId="4">#REF!</definedName>
    <definedName name="S37R10" localSheetId="9">#REF!</definedName>
    <definedName name="S37R10">#REF!</definedName>
    <definedName name="S37R11" localSheetId="5">#REF!</definedName>
    <definedName name="S37R11" localSheetId="10">#REF!</definedName>
    <definedName name="S37R11" localSheetId="4">#REF!</definedName>
    <definedName name="S37R11" localSheetId="9">#REF!</definedName>
    <definedName name="S37R11">#REF!</definedName>
    <definedName name="S37R12" localSheetId="5">#REF!</definedName>
    <definedName name="S37R12" localSheetId="10">#REF!</definedName>
    <definedName name="S37R12" localSheetId="4">#REF!</definedName>
    <definedName name="S37R12" localSheetId="9">#REF!</definedName>
    <definedName name="S37R12">#REF!</definedName>
    <definedName name="S37R13" localSheetId="5">#REF!</definedName>
    <definedName name="S37R13" localSheetId="10">#REF!</definedName>
    <definedName name="S37R13" localSheetId="4">#REF!</definedName>
    <definedName name="S37R13" localSheetId="9">#REF!</definedName>
    <definedName name="S37R13">#REF!</definedName>
    <definedName name="S37R14" localSheetId="5">#REF!</definedName>
    <definedName name="S37R14" localSheetId="10">#REF!</definedName>
    <definedName name="S37R14" localSheetId="4">#REF!</definedName>
    <definedName name="S37R14" localSheetId="9">#REF!</definedName>
    <definedName name="S37R14">#REF!</definedName>
    <definedName name="S37R15" localSheetId="5">#REF!</definedName>
    <definedName name="S37R15" localSheetId="10">#REF!</definedName>
    <definedName name="S37R15" localSheetId="4">#REF!</definedName>
    <definedName name="S37R15" localSheetId="9">#REF!</definedName>
    <definedName name="S37R15">#REF!</definedName>
    <definedName name="S37R16" localSheetId="5">#REF!</definedName>
    <definedName name="S37R16" localSheetId="10">#REF!</definedName>
    <definedName name="S37R16" localSheetId="4">#REF!</definedName>
    <definedName name="S37R16" localSheetId="9">#REF!</definedName>
    <definedName name="S37R16">#REF!</definedName>
    <definedName name="S37R17" localSheetId="5">#REF!</definedName>
    <definedName name="S37R17" localSheetId="10">#REF!</definedName>
    <definedName name="S37R17" localSheetId="4">#REF!</definedName>
    <definedName name="S37R17" localSheetId="9">#REF!</definedName>
    <definedName name="S37R17">#REF!</definedName>
    <definedName name="S37R18" localSheetId="5">#REF!</definedName>
    <definedName name="S37R18" localSheetId="10">#REF!</definedName>
    <definedName name="S37R18" localSheetId="4">#REF!</definedName>
    <definedName name="S37R18" localSheetId="9">#REF!</definedName>
    <definedName name="S37R18">#REF!</definedName>
    <definedName name="S37R19" localSheetId="5">#REF!</definedName>
    <definedName name="S37R19" localSheetId="10">#REF!</definedName>
    <definedName name="S37R19" localSheetId="4">#REF!</definedName>
    <definedName name="S37R19" localSheetId="9">#REF!</definedName>
    <definedName name="S37R19">#REF!</definedName>
    <definedName name="S37R2" localSheetId="5">#REF!</definedName>
    <definedName name="S37R2" localSheetId="10">#REF!</definedName>
    <definedName name="S37R2" localSheetId="4">#REF!</definedName>
    <definedName name="S37R2" localSheetId="9">#REF!</definedName>
    <definedName name="S37R2">#REF!</definedName>
    <definedName name="S37R20" localSheetId="5">#REF!</definedName>
    <definedName name="S37R20" localSheetId="10">#REF!</definedName>
    <definedName name="S37R20" localSheetId="4">#REF!</definedName>
    <definedName name="S37R20" localSheetId="9">#REF!</definedName>
    <definedName name="S37R20">#REF!</definedName>
    <definedName name="S37R21" localSheetId="5">#REF!</definedName>
    <definedName name="S37R21" localSheetId="10">#REF!</definedName>
    <definedName name="S37R21" localSheetId="4">#REF!</definedName>
    <definedName name="S37R21" localSheetId="9">#REF!</definedName>
    <definedName name="S37R21">#REF!</definedName>
    <definedName name="S37R22" localSheetId="5">#REF!</definedName>
    <definedName name="S37R22" localSheetId="10">#REF!</definedName>
    <definedName name="S37R22" localSheetId="4">#REF!</definedName>
    <definedName name="S37R22" localSheetId="9">#REF!</definedName>
    <definedName name="S37R22">#REF!</definedName>
    <definedName name="S37R23" localSheetId="5">#REF!</definedName>
    <definedName name="S37R23" localSheetId="10">#REF!</definedName>
    <definedName name="S37R23" localSheetId="4">#REF!</definedName>
    <definedName name="S37R23" localSheetId="9">#REF!</definedName>
    <definedName name="S37R23">#REF!</definedName>
    <definedName name="S37R24" localSheetId="5">#REF!</definedName>
    <definedName name="S37R24" localSheetId="10">#REF!</definedName>
    <definedName name="S37R24" localSheetId="4">#REF!</definedName>
    <definedName name="S37R24" localSheetId="9">#REF!</definedName>
    <definedName name="S37R24">#REF!</definedName>
    <definedName name="S37R3" localSheetId="5">#REF!</definedName>
    <definedName name="S37R3" localSheetId="10">#REF!</definedName>
    <definedName name="S37R3" localSheetId="4">#REF!</definedName>
    <definedName name="S37R3" localSheetId="9">#REF!</definedName>
    <definedName name="S37R3">#REF!</definedName>
    <definedName name="S37R4" localSheetId="5">#REF!</definedName>
    <definedName name="S37R4" localSheetId="10">#REF!</definedName>
    <definedName name="S37R4" localSheetId="4">#REF!</definedName>
    <definedName name="S37R4" localSheetId="9">#REF!</definedName>
    <definedName name="S37R4">#REF!</definedName>
    <definedName name="S37R5" localSheetId="5">#REF!</definedName>
    <definedName name="S37R5" localSheetId="10">#REF!</definedName>
    <definedName name="S37R5" localSheetId="4">#REF!</definedName>
    <definedName name="S37R5" localSheetId="9">#REF!</definedName>
    <definedName name="S37R5">#REF!</definedName>
    <definedName name="S37R6" localSheetId="5">#REF!</definedName>
    <definedName name="S37R6" localSheetId="10">#REF!</definedName>
    <definedName name="S37R6" localSheetId="4">#REF!</definedName>
    <definedName name="S37R6" localSheetId="9">#REF!</definedName>
    <definedName name="S37R6">#REF!</definedName>
    <definedName name="S37R7" localSheetId="5">#REF!</definedName>
    <definedName name="S37R7" localSheetId="10">#REF!</definedName>
    <definedName name="S37R7" localSheetId="4">#REF!</definedName>
    <definedName name="S37R7" localSheetId="9">#REF!</definedName>
    <definedName name="S37R7">#REF!</definedName>
    <definedName name="S37R8" localSheetId="5">#REF!</definedName>
    <definedName name="S37R8" localSheetId="10">#REF!</definedName>
    <definedName name="S37R8" localSheetId="4">#REF!</definedName>
    <definedName name="S37R8" localSheetId="9">#REF!</definedName>
    <definedName name="S37R8">#REF!</definedName>
    <definedName name="S37R9" localSheetId="5">#REF!</definedName>
    <definedName name="S37R9" localSheetId="10">#REF!</definedName>
    <definedName name="S37R9" localSheetId="4">#REF!</definedName>
    <definedName name="S37R9" localSheetId="9">#REF!</definedName>
    <definedName name="S37R9">#REF!</definedName>
    <definedName name="S38P1" localSheetId="5">#REF!</definedName>
    <definedName name="S38P1" localSheetId="10">#REF!</definedName>
    <definedName name="S38P1" localSheetId="4">#REF!</definedName>
    <definedName name="S38P1" localSheetId="9">#REF!</definedName>
    <definedName name="S38P1">#REF!</definedName>
    <definedName name="S38P10" localSheetId="5">#REF!</definedName>
    <definedName name="S38P10" localSheetId="10">#REF!</definedName>
    <definedName name="S38P10" localSheetId="4">#REF!</definedName>
    <definedName name="S38P10" localSheetId="9">#REF!</definedName>
    <definedName name="S38P10">#REF!</definedName>
    <definedName name="S38P11" localSheetId="5">#REF!</definedName>
    <definedName name="S38P11" localSheetId="10">#REF!</definedName>
    <definedName name="S38P11" localSheetId="4">#REF!</definedName>
    <definedName name="S38P11" localSheetId="9">#REF!</definedName>
    <definedName name="S38P11">#REF!</definedName>
    <definedName name="S38P12" localSheetId="5">#REF!</definedName>
    <definedName name="S38P12" localSheetId="10">#REF!</definedName>
    <definedName name="S38P12" localSheetId="4">#REF!</definedName>
    <definedName name="S38P12" localSheetId="9">#REF!</definedName>
    <definedName name="S38P12">#REF!</definedName>
    <definedName name="S38P13" localSheetId="5">#REF!</definedName>
    <definedName name="S38P13" localSheetId="10">#REF!</definedName>
    <definedName name="S38P13" localSheetId="4">#REF!</definedName>
    <definedName name="S38P13" localSheetId="9">#REF!</definedName>
    <definedName name="S38P13">#REF!</definedName>
    <definedName name="S38P14" localSheetId="5">#REF!</definedName>
    <definedName name="S38P14" localSheetId="10">#REF!</definedName>
    <definedName name="S38P14" localSheetId="4">#REF!</definedName>
    <definedName name="S38P14" localSheetId="9">#REF!</definedName>
    <definedName name="S38P14">#REF!</definedName>
    <definedName name="S38P15" localSheetId="5">#REF!</definedName>
    <definedName name="S38P15" localSheetId="10">#REF!</definedName>
    <definedName name="S38P15" localSheetId="4">#REF!</definedName>
    <definedName name="S38P15" localSheetId="9">#REF!</definedName>
    <definedName name="S38P15">#REF!</definedName>
    <definedName name="S38P16" localSheetId="5">#REF!</definedName>
    <definedName name="S38P16" localSheetId="10">#REF!</definedName>
    <definedName name="S38P16" localSheetId="4">#REF!</definedName>
    <definedName name="S38P16" localSheetId="9">#REF!</definedName>
    <definedName name="S38P16">#REF!</definedName>
    <definedName name="S38P17" localSheetId="5">#REF!</definedName>
    <definedName name="S38P17" localSheetId="10">#REF!</definedName>
    <definedName name="S38P17" localSheetId="4">#REF!</definedName>
    <definedName name="S38P17" localSheetId="9">#REF!</definedName>
    <definedName name="S38P17">#REF!</definedName>
    <definedName name="S38P18" localSheetId="5">#REF!</definedName>
    <definedName name="S38P18" localSheetId="10">#REF!</definedName>
    <definedName name="S38P18" localSheetId="4">#REF!</definedName>
    <definedName name="S38P18" localSheetId="9">#REF!</definedName>
    <definedName name="S38P18">#REF!</definedName>
    <definedName name="S38P19" localSheetId="5">#REF!</definedName>
    <definedName name="S38P19" localSheetId="10">#REF!</definedName>
    <definedName name="S38P19" localSheetId="4">#REF!</definedName>
    <definedName name="S38P19" localSheetId="9">#REF!</definedName>
    <definedName name="S38P19">#REF!</definedName>
    <definedName name="S38P2" localSheetId="5">#REF!</definedName>
    <definedName name="S38P2" localSheetId="10">#REF!</definedName>
    <definedName name="S38P2" localSheetId="4">#REF!</definedName>
    <definedName name="S38P2" localSheetId="9">#REF!</definedName>
    <definedName name="S38P2">#REF!</definedName>
    <definedName name="S38P20" localSheetId="5">#REF!</definedName>
    <definedName name="S38P20" localSheetId="10">#REF!</definedName>
    <definedName name="S38P20" localSheetId="4">#REF!</definedName>
    <definedName name="S38P20" localSheetId="9">#REF!</definedName>
    <definedName name="S38P20">#REF!</definedName>
    <definedName name="S38P21" localSheetId="5">#REF!</definedName>
    <definedName name="S38P21" localSheetId="10">#REF!</definedName>
    <definedName name="S38P21" localSheetId="4">#REF!</definedName>
    <definedName name="S38P21" localSheetId="9">#REF!</definedName>
    <definedName name="S38P21">#REF!</definedName>
    <definedName name="S38P22" localSheetId="5">#REF!</definedName>
    <definedName name="S38P22" localSheetId="10">#REF!</definedName>
    <definedName name="S38P22" localSheetId="4">#REF!</definedName>
    <definedName name="S38P22" localSheetId="9">#REF!</definedName>
    <definedName name="S38P22">#REF!</definedName>
    <definedName name="S38P23" localSheetId="5">#REF!</definedName>
    <definedName name="S38P23" localSheetId="10">#REF!</definedName>
    <definedName name="S38P23" localSheetId="4">#REF!</definedName>
    <definedName name="S38P23" localSheetId="9">#REF!</definedName>
    <definedName name="S38P23">#REF!</definedName>
    <definedName name="S38P24" localSheetId="5">#REF!</definedName>
    <definedName name="S38P24" localSheetId="10">#REF!</definedName>
    <definedName name="S38P24" localSheetId="4">#REF!</definedName>
    <definedName name="S38P24" localSheetId="9">#REF!</definedName>
    <definedName name="S38P24">#REF!</definedName>
    <definedName name="S38P3" localSheetId="5">#REF!</definedName>
    <definedName name="S38P3" localSheetId="10">#REF!</definedName>
    <definedName name="S38P3" localSheetId="4">#REF!</definedName>
    <definedName name="S38P3" localSheetId="9">#REF!</definedName>
    <definedName name="S38P3">#REF!</definedName>
    <definedName name="S38P4" localSheetId="5">#REF!</definedName>
    <definedName name="S38P4" localSheetId="10">#REF!</definedName>
    <definedName name="S38P4" localSheetId="4">#REF!</definedName>
    <definedName name="S38P4" localSheetId="9">#REF!</definedName>
    <definedName name="S38P4">#REF!</definedName>
    <definedName name="S38P5" localSheetId="5">#REF!</definedName>
    <definedName name="S38P5" localSheetId="10">#REF!</definedName>
    <definedName name="S38P5" localSheetId="4">#REF!</definedName>
    <definedName name="S38P5" localSheetId="9">#REF!</definedName>
    <definedName name="S38P5">#REF!</definedName>
    <definedName name="S38P6" localSheetId="5">#REF!</definedName>
    <definedName name="S38P6" localSheetId="10">#REF!</definedName>
    <definedName name="S38P6" localSheetId="4">#REF!</definedName>
    <definedName name="S38P6" localSheetId="9">#REF!</definedName>
    <definedName name="S38P6">#REF!</definedName>
    <definedName name="S38P7" localSheetId="5">#REF!</definedName>
    <definedName name="S38P7" localSheetId="10">#REF!</definedName>
    <definedName name="S38P7" localSheetId="4">#REF!</definedName>
    <definedName name="S38P7" localSheetId="9">#REF!</definedName>
    <definedName name="S38P7">#REF!</definedName>
    <definedName name="S38P8" localSheetId="5">#REF!</definedName>
    <definedName name="S38P8" localSheetId="10">#REF!</definedName>
    <definedName name="S38P8" localSheetId="4">#REF!</definedName>
    <definedName name="S38P8" localSheetId="9">#REF!</definedName>
    <definedName name="S38P8">#REF!</definedName>
    <definedName name="S38P9" localSheetId="5">#REF!</definedName>
    <definedName name="S38P9" localSheetId="10">#REF!</definedName>
    <definedName name="S38P9" localSheetId="4">#REF!</definedName>
    <definedName name="S38P9" localSheetId="9">#REF!</definedName>
    <definedName name="S38P9">#REF!</definedName>
    <definedName name="S38R1" localSheetId="5">#REF!</definedName>
    <definedName name="S38R1" localSheetId="10">#REF!</definedName>
    <definedName name="S38R1" localSheetId="4">#REF!</definedName>
    <definedName name="S38R1" localSheetId="9">#REF!</definedName>
    <definedName name="S38R1">#REF!</definedName>
    <definedName name="S38R10" localSheetId="5">#REF!</definedName>
    <definedName name="S38R10" localSheetId="10">#REF!</definedName>
    <definedName name="S38R10" localSheetId="4">#REF!</definedName>
    <definedName name="S38R10" localSheetId="9">#REF!</definedName>
    <definedName name="S38R10">#REF!</definedName>
    <definedName name="S38R11" localSheetId="5">#REF!</definedName>
    <definedName name="S38R11" localSheetId="10">#REF!</definedName>
    <definedName name="S38R11" localSheetId="4">#REF!</definedName>
    <definedName name="S38R11" localSheetId="9">#REF!</definedName>
    <definedName name="S38R11">#REF!</definedName>
    <definedName name="S38R12" localSheetId="5">#REF!</definedName>
    <definedName name="S38R12" localSheetId="10">#REF!</definedName>
    <definedName name="S38R12" localSheetId="4">#REF!</definedName>
    <definedName name="S38R12" localSheetId="9">#REF!</definedName>
    <definedName name="S38R12">#REF!</definedName>
    <definedName name="S38R13" localSheetId="5">#REF!</definedName>
    <definedName name="S38R13" localSheetId="10">#REF!</definedName>
    <definedName name="S38R13" localSheetId="4">#REF!</definedName>
    <definedName name="S38R13" localSheetId="9">#REF!</definedName>
    <definedName name="S38R13">#REF!</definedName>
    <definedName name="S38R14" localSheetId="5">#REF!</definedName>
    <definedName name="S38R14" localSheetId="10">#REF!</definedName>
    <definedName name="S38R14" localSheetId="4">#REF!</definedName>
    <definedName name="S38R14" localSheetId="9">#REF!</definedName>
    <definedName name="S38R14">#REF!</definedName>
    <definedName name="S38R15" localSheetId="5">#REF!</definedName>
    <definedName name="S38R15" localSheetId="10">#REF!</definedName>
    <definedName name="S38R15" localSheetId="4">#REF!</definedName>
    <definedName name="S38R15" localSheetId="9">#REF!</definedName>
    <definedName name="S38R15">#REF!</definedName>
    <definedName name="S38R16" localSheetId="5">#REF!</definedName>
    <definedName name="S38R16" localSheetId="10">#REF!</definedName>
    <definedName name="S38R16" localSheetId="4">#REF!</definedName>
    <definedName name="S38R16" localSheetId="9">#REF!</definedName>
    <definedName name="S38R16">#REF!</definedName>
    <definedName name="S38R17" localSheetId="5">#REF!</definedName>
    <definedName name="S38R17" localSheetId="10">#REF!</definedName>
    <definedName name="S38R17" localSheetId="4">#REF!</definedName>
    <definedName name="S38R17" localSheetId="9">#REF!</definedName>
    <definedName name="S38R17">#REF!</definedName>
    <definedName name="S38R18" localSheetId="5">#REF!</definedName>
    <definedName name="S38R18" localSheetId="10">#REF!</definedName>
    <definedName name="S38R18" localSheetId="4">#REF!</definedName>
    <definedName name="S38R18" localSheetId="9">#REF!</definedName>
    <definedName name="S38R18">#REF!</definedName>
    <definedName name="S38R19" localSheetId="5">#REF!</definedName>
    <definedName name="S38R19" localSheetId="10">#REF!</definedName>
    <definedName name="S38R19" localSheetId="4">#REF!</definedName>
    <definedName name="S38R19" localSheetId="9">#REF!</definedName>
    <definedName name="S38R19">#REF!</definedName>
    <definedName name="S38R2" localSheetId="5">#REF!</definedName>
    <definedName name="S38R2" localSheetId="10">#REF!</definedName>
    <definedName name="S38R2" localSheetId="4">#REF!</definedName>
    <definedName name="S38R2" localSheetId="9">#REF!</definedName>
    <definedName name="S38R2">#REF!</definedName>
    <definedName name="S38R20" localSheetId="5">#REF!</definedName>
    <definedName name="S38R20" localSheetId="10">#REF!</definedName>
    <definedName name="S38R20" localSheetId="4">#REF!</definedName>
    <definedName name="S38R20" localSheetId="9">#REF!</definedName>
    <definedName name="S38R20">#REF!</definedName>
    <definedName name="S38R21" localSheetId="5">#REF!</definedName>
    <definedName name="S38R21" localSheetId="10">#REF!</definedName>
    <definedName name="S38R21" localSheetId="4">#REF!</definedName>
    <definedName name="S38R21" localSheetId="9">#REF!</definedName>
    <definedName name="S38R21">#REF!</definedName>
    <definedName name="S38R22" localSheetId="5">#REF!</definedName>
    <definedName name="S38R22" localSheetId="10">#REF!</definedName>
    <definedName name="S38R22" localSheetId="4">#REF!</definedName>
    <definedName name="S38R22" localSheetId="9">#REF!</definedName>
    <definedName name="S38R22">#REF!</definedName>
    <definedName name="S38R23" localSheetId="5">#REF!</definedName>
    <definedName name="S38R23" localSheetId="10">#REF!</definedName>
    <definedName name="S38R23" localSheetId="4">#REF!</definedName>
    <definedName name="S38R23" localSheetId="9">#REF!</definedName>
    <definedName name="S38R23">#REF!</definedName>
    <definedName name="S38R24" localSheetId="5">#REF!</definedName>
    <definedName name="S38R24" localSheetId="10">#REF!</definedName>
    <definedName name="S38R24" localSheetId="4">#REF!</definedName>
    <definedName name="S38R24" localSheetId="9">#REF!</definedName>
    <definedName name="S38R24">#REF!</definedName>
    <definedName name="S38R3" localSheetId="5">#REF!</definedName>
    <definedName name="S38R3" localSheetId="10">#REF!</definedName>
    <definedName name="S38R3" localSheetId="4">#REF!</definedName>
    <definedName name="S38R3" localSheetId="9">#REF!</definedName>
    <definedName name="S38R3">#REF!</definedName>
    <definedName name="S38R4" localSheetId="5">#REF!</definedName>
    <definedName name="S38R4" localSheetId="10">#REF!</definedName>
    <definedName name="S38R4" localSheetId="4">#REF!</definedName>
    <definedName name="S38R4" localSheetId="9">#REF!</definedName>
    <definedName name="S38R4">#REF!</definedName>
    <definedName name="S38R5" localSheetId="5">#REF!</definedName>
    <definedName name="S38R5" localSheetId="10">#REF!</definedName>
    <definedName name="S38R5" localSheetId="4">#REF!</definedName>
    <definedName name="S38R5" localSheetId="9">#REF!</definedName>
    <definedName name="S38R5">#REF!</definedName>
    <definedName name="S38R6" localSheetId="5">#REF!</definedName>
    <definedName name="S38R6" localSheetId="10">#REF!</definedName>
    <definedName name="S38R6" localSheetId="4">#REF!</definedName>
    <definedName name="S38R6" localSheetId="9">#REF!</definedName>
    <definedName name="S38R6">#REF!</definedName>
    <definedName name="S38R7" localSheetId="5">#REF!</definedName>
    <definedName name="S38R7" localSheetId="10">#REF!</definedName>
    <definedName name="S38R7" localSheetId="4">#REF!</definedName>
    <definedName name="S38R7" localSheetId="9">#REF!</definedName>
    <definedName name="S38R7">#REF!</definedName>
    <definedName name="S38R8" localSheetId="5">#REF!</definedName>
    <definedName name="S38R8" localSheetId="10">#REF!</definedName>
    <definedName name="S38R8" localSheetId="4">#REF!</definedName>
    <definedName name="S38R8" localSheetId="9">#REF!</definedName>
    <definedName name="S38R8">#REF!</definedName>
    <definedName name="S38R9" localSheetId="5">#REF!</definedName>
    <definedName name="S38R9" localSheetId="10">#REF!</definedName>
    <definedName name="S38R9" localSheetId="4">#REF!</definedName>
    <definedName name="S38R9" localSheetId="9">#REF!</definedName>
    <definedName name="S38R9">#REF!</definedName>
    <definedName name="S39P1" localSheetId="5">#REF!</definedName>
    <definedName name="S39P1" localSheetId="10">#REF!</definedName>
    <definedName name="S39P1" localSheetId="4">#REF!</definedName>
    <definedName name="S39P1" localSheetId="9">#REF!</definedName>
    <definedName name="S39P1">#REF!</definedName>
    <definedName name="S39P10" localSheetId="5">#REF!</definedName>
    <definedName name="S39P10" localSheetId="10">#REF!</definedName>
    <definedName name="S39P10" localSheetId="4">#REF!</definedName>
    <definedName name="S39P10" localSheetId="9">#REF!</definedName>
    <definedName name="S39P10">#REF!</definedName>
    <definedName name="S39P11" localSheetId="5">#REF!</definedName>
    <definedName name="S39P11" localSheetId="10">#REF!</definedName>
    <definedName name="S39P11" localSheetId="4">#REF!</definedName>
    <definedName name="S39P11" localSheetId="9">#REF!</definedName>
    <definedName name="S39P11">#REF!</definedName>
    <definedName name="S39P12" localSheetId="5">#REF!</definedName>
    <definedName name="S39P12" localSheetId="10">#REF!</definedName>
    <definedName name="S39P12" localSheetId="4">#REF!</definedName>
    <definedName name="S39P12" localSheetId="9">#REF!</definedName>
    <definedName name="S39P12">#REF!</definedName>
    <definedName name="S39P13" localSheetId="5">#REF!</definedName>
    <definedName name="S39P13" localSheetId="10">#REF!</definedName>
    <definedName name="S39P13" localSheetId="4">#REF!</definedName>
    <definedName name="S39P13" localSheetId="9">#REF!</definedName>
    <definedName name="S39P13">#REF!</definedName>
    <definedName name="S39P14" localSheetId="5">#REF!</definedName>
    <definedName name="S39P14" localSheetId="10">#REF!</definedName>
    <definedName name="S39P14" localSheetId="4">#REF!</definedName>
    <definedName name="S39P14" localSheetId="9">#REF!</definedName>
    <definedName name="S39P14">#REF!</definedName>
    <definedName name="S39P15" localSheetId="5">#REF!</definedName>
    <definedName name="S39P15" localSheetId="10">#REF!</definedName>
    <definedName name="S39P15" localSheetId="4">#REF!</definedName>
    <definedName name="S39P15" localSheetId="9">#REF!</definedName>
    <definedName name="S39P15">#REF!</definedName>
    <definedName name="S39P16" localSheetId="5">#REF!</definedName>
    <definedName name="S39P16" localSheetId="10">#REF!</definedName>
    <definedName name="S39P16" localSheetId="4">#REF!</definedName>
    <definedName name="S39P16" localSheetId="9">#REF!</definedName>
    <definedName name="S39P16">#REF!</definedName>
    <definedName name="S39P17" localSheetId="5">#REF!</definedName>
    <definedName name="S39P17" localSheetId="10">#REF!</definedName>
    <definedName name="S39P17" localSheetId="4">#REF!</definedName>
    <definedName name="S39P17" localSheetId="9">#REF!</definedName>
    <definedName name="S39P17">#REF!</definedName>
    <definedName name="S39P18" localSheetId="5">#REF!</definedName>
    <definedName name="S39P18" localSheetId="10">#REF!</definedName>
    <definedName name="S39P18" localSheetId="4">#REF!</definedName>
    <definedName name="S39P18" localSheetId="9">#REF!</definedName>
    <definedName name="S39P18">#REF!</definedName>
    <definedName name="S39P19" localSheetId="5">#REF!</definedName>
    <definedName name="S39P19" localSheetId="10">#REF!</definedName>
    <definedName name="S39P19" localSheetId="4">#REF!</definedName>
    <definedName name="S39P19" localSheetId="9">#REF!</definedName>
    <definedName name="S39P19">#REF!</definedName>
    <definedName name="S39P2" localSheetId="5">#REF!</definedName>
    <definedName name="S39P2" localSheetId="10">#REF!</definedName>
    <definedName name="S39P2" localSheetId="4">#REF!</definedName>
    <definedName name="S39P2" localSheetId="9">#REF!</definedName>
    <definedName name="S39P2">#REF!</definedName>
    <definedName name="S39P20" localSheetId="5">#REF!</definedName>
    <definedName name="S39P20" localSheetId="10">#REF!</definedName>
    <definedName name="S39P20" localSheetId="4">#REF!</definedName>
    <definedName name="S39P20" localSheetId="9">#REF!</definedName>
    <definedName name="S39P20">#REF!</definedName>
    <definedName name="S39P21" localSheetId="5">#REF!</definedName>
    <definedName name="S39P21" localSheetId="10">#REF!</definedName>
    <definedName name="S39P21" localSheetId="4">#REF!</definedName>
    <definedName name="S39P21" localSheetId="9">#REF!</definedName>
    <definedName name="S39P21">#REF!</definedName>
    <definedName name="S39P22" localSheetId="5">#REF!</definedName>
    <definedName name="S39P22" localSheetId="10">#REF!</definedName>
    <definedName name="S39P22" localSheetId="4">#REF!</definedName>
    <definedName name="S39P22" localSheetId="9">#REF!</definedName>
    <definedName name="S39P22">#REF!</definedName>
    <definedName name="S39P23" localSheetId="5">#REF!</definedName>
    <definedName name="S39P23" localSheetId="10">#REF!</definedName>
    <definedName name="S39P23" localSheetId="4">#REF!</definedName>
    <definedName name="S39P23" localSheetId="9">#REF!</definedName>
    <definedName name="S39P23">#REF!</definedName>
    <definedName name="S39P24" localSheetId="5">#REF!</definedName>
    <definedName name="S39P24" localSheetId="10">#REF!</definedName>
    <definedName name="S39P24" localSheetId="4">#REF!</definedName>
    <definedName name="S39P24" localSheetId="9">#REF!</definedName>
    <definedName name="S39P24">#REF!</definedName>
    <definedName name="S39P3" localSheetId="5">#REF!</definedName>
    <definedName name="S39P3" localSheetId="10">#REF!</definedName>
    <definedName name="S39P3" localSheetId="4">#REF!</definedName>
    <definedName name="S39P3" localSheetId="9">#REF!</definedName>
    <definedName name="S39P3">#REF!</definedName>
    <definedName name="S39P4" localSheetId="5">#REF!</definedName>
    <definedName name="S39P4" localSheetId="10">#REF!</definedName>
    <definedName name="S39P4" localSheetId="4">#REF!</definedName>
    <definedName name="S39P4" localSheetId="9">#REF!</definedName>
    <definedName name="S39P4">#REF!</definedName>
    <definedName name="S39P5" localSheetId="5">#REF!</definedName>
    <definedName name="S39P5" localSheetId="10">#REF!</definedName>
    <definedName name="S39P5" localSheetId="4">#REF!</definedName>
    <definedName name="S39P5" localSheetId="9">#REF!</definedName>
    <definedName name="S39P5">#REF!</definedName>
    <definedName name="S39P6" localSheetId="5">#REF!</definedName>
    <definedName name="S39P6" localSheetId="10">#REF!</definedName>
    <definedName name="S39P6" localSheetId="4">#REF!</definedName>
    <definedName name="S39P6" localSheetId="9">#REF!</definedName>
    <definedName name="S39P6">#REF!</definedName>
    <definedName name="S39P7" localSheetId="5">#REF!</definedName>
    <definedName name="S39P7" localSheetId="10">#REF!</definedName>
    <definedName name="S39P7" localSheetId="4">#REF!</definedName>
    <definedName name="S39P7" localSheetId="9">#REF!</definedName>
    <definedName name="S39P7">#REF!</definedName>
    <definedName name="S39P8" localSheetId="5">#REF!</definedName>
    <definedName name="S39P8" localSheetId="10">#REF!</definedName>
    <definedName name="S39P8" localSheetId="4">#REF!</definedName>
    <definedName name="S39P8" localSheetId="9">#REF!</definedName>
    <definedName name="S39P8">#REF!</definedName>
    <definedName name="S39P9" localSheetId="5">#REF!</definedName>
    <definedName name="S39P9" localSheetId="10">#REF!</definedName>
    <definedName name="S39P9" localSheetId="4">#REF!</definedName>
    <definedName name="S39P9" localSheetId="9">#REF!</definedName>
    <definedName name="S39P9">#REF!</definedName>
    <definedName name="S39R1" localSheetId="5">#REF!</definedName>
    <definedName name="S39R1" localSheetId="10">#REF!</definedName>
    <definedName name="S39R1" localSheetId="4">#REF!</definedName>
    <definedName name="S39R1" localSheetId="9">#REF!</definedName>
    <definedName name="S39R1">#REF!</definedName>
    <definedName name="S39R10" localSheetId="5">#REF!</definedName>
    <definedName name="S39R10" localSheetId="10">#REF!</definedName>
    <definedName name="S39R10" localSheetId="4">#REF!</definedName>
    <definedName name="S39R10" localSheetId="9">#REF!</definedName>
    <definedName name="S39R10">#REF!</definedName>
    <definedName name="S39R11" localSheetId="5">#REF!</definedName>
    <definedName name="S39R11" localSheetId="10">#REF!</definedName>
    <definedName name="S39R11" localSheetId="4">#REF!</definedName>
    <definedName name="S39R11" localSheetId="9">#REF!</definedName>
    <definedName name="S39R11">#REF!</definedName>
    <definedName name="S39R12" localSheetId="5">#REF!</definedName>
    <definedName name="S39R12" localSheetId="10">#REF!</definedName>
    <definedName name="S39R12" localSheetId="4">#REF!</definedName>
    <definedName name="S39R12" localSheetId="9">#REF!</definedName>
    <definedName name="S39R12">#REF!</definedName>
    <definedName name="S39R13" localSheetId="5">#REF!</definedName>
    <definedName name="S39R13" localSheetId="10">#REF!</definedName>
    <definedName name="S39R13" localSheetId="4">#REF!</definedName>
    <definedName name="S39R13" localSheetId="9">#REF!</definedName>
    <definedName name="S39R13">#REF!</definedName>
    <definedName name="S39R14" localSheetId="5">#REF!</definedName>
    <definedName name="S39R14" localSheetId="10">#REF!</definedName>
    <definedName name="S39R14" localSheetId="4">#REF!</definedName>
    <definedName name="S39R14" localSheetId="9">#REF!</definedName>
    <definedName name="S39R14">#REF!</definedName>
    <definedName name="S39R15" localSheetId="5">#REF!</definedName>
    <definedName name="S39R15" localSheetId="10">#REF!</definedName>
    <definedName name="S39R15" localSheetId="4">#REF!</definedName>
    <definedName name="S39R15" localSheetId="9">#REF!</definedName>
    <definedName name="S39R15">#REF!</definedName>
    <definedName name="S39R16" localSheetId="5">#REF!</definedName>
    <definedName name="S39R16" localSheetId="10">#REF!</definedName>
    <definedName name="S39R16" localSheetId="4">#REF!</definedName>
    <definedName name="S39R16" localSheetId="9">#REF!</definedName>
    <definedName name="S39R16">#REF!</definedName>
    <definedName name="S39R17" localSheetId="5">#REF!</definedName>
    <definedName name="S39R17" localSheetId="10">#REF!</definedName>
    <definedName name="S39R17" localSheetId="4">#REF!</definedName>
    <definedName name="S39R17" localSheetId="9">#REF!</definedName>
    <definedName name="S39R17">#REF!</definedName>
    <definedName name="S39R18" localSheetId="5">#REF!</definedName>
    <definedName name="S39R18" localSheetId="10">#REF!</definedName>
    <definedName name="S39R18" localSheetId="4">#REF!</definedName>
    <definedName name="S39R18" localSheetId="9">#REF!</definedName>
    <definedName name="S39R18">#REF!</definedName>
    <definedName name="S39R19" localSheetId="5">#REF!</definedName>
    <definedName name="S39R19" localSheetId="10">#REF!</definedName>
    <definedName name="S39R19" localSheetId="4">#REF!</definedName>
    <definedName name="S39R19" localSheetId="9">#REF!</definedName>
    <definedName name="S39R19">#REF!</definedName>
    <definedName name="S39R2" localSheetId="5">#REF!</definedName>
    <definedName name="S39R2" localSheetId="10">#REF!</definedName>
    <definedName name="S39R2" localSheetId="4">#REF!</definedName>
    <definedName name="S39R2" localSheetId="9">#REF!</definedName>
    <definedName name="S39R2">#REF!</definedName>
    <definedName name="S39R20" localSheetId="5">#REF!</definedName>
    <definedName name="S39R20" localSheetId="10">#REF!</definedName>
    <definedName name="S39R20" localSheetId="4">#REF!</definedName>
    <definedName name="S39R20" localSheetId="9">#REF!</definedName>
    <definedName name="S39R20">#REF!</definedName>
    <definedName name="S39R21" localSheetId="5">#REF!</definedName>
    <definedName name="S39R21" localSheetId="10">#REF!</definedName>
    <definedName name="S39R21" localSheetId="4">#REF!</definedName>
    <definedName name="S39R21" localSheetId="9">#REF!</definedName>
    <definedName name="S39R21">#REF!</definedName>
    <definedName name="S39R22" localSheetId="5">#REF!</definedName>
    <definedName name="S39R22" localSheetId="10">#REF!</definedName>
    <definedName name="S39R22" localSheetId="4">#REF!</definedName>
    <definedName name="S39R22" localSheetId="9">#REF!</definedName>
    <definedName name="S39R22">#REF!</definedName>
    <definedName name="S39R23" localSheetId="5">#REF!</definedName>
    <definedName name="S39R23" localSheetId="10">#REF!</definedName>
    <definedName name="S39R23" localSheetId="4">#REF!</definedName>
    <definedName name="S39R23" localSheetId="9">#REF!</definedName>
    <definedName name="S39R23">#REF!</definedName>
    <definedName name="S39R24" localSheetId="5">#REF!</definedName>
    <definedName name="S39R24" localSheetId="10">#REF!</definedName>
    <definedName name="S39R24" localSheetId="4">#REF!</definedName>
    <definedName name="S39R24" localSheetId="9">#REF!</definedName>
    <definedName name="S39R24">#REF!</definedName>
    <definedName name="S39R3" localSheetId="5">#REF!</definedName>
    <definedName name="S39R3" localSheetId="10">#REF!</definedName>
    <definedName name="S39R3" localSheetId="4">#REF!</definedName>
    <definedName name="S39R3" localSheetId="9">#REF!</definedName>
    <definedName name="S39R3">#REF!</definedName>
    <definedName name="S39R4" localSheetId="5">#REF!</definedName>
    <definedName name="S39R4" localSheetId="10">#REF!</definedName>
    <definedName name="S39R4" localSheetId="4">#REF!</definedName>
    <definedName name="S39R4" localSheetId="9">#REF!</definedName>
    <definedName name="S39R4">#REF!</definedName>
    <definedName name="S39R5" localSheetId="5">#REF!</definedName>
    <definedName name="S39R5" localSheetId="10">#REF!</definedName>
    <definedName name="S39R5" localSheetId="4">#REF!</definedName>
    <definedName name="S39R5" localSheetId="9">#REF!</definedName>
    <definedName name="S39R5">#REF!</definedName>
    <definedName name="S39R6" localSheetId="5">#REF!</definedName>
    <definedName name="S39R6" localSheetId="10">#REF!</definedName>
    <definedName name="S39R6" localSheetId="4">#REF!</definedName>
    <definedName name="S39R6" localSheetId="9">#REF!</definedName>
    <definedName name="S39R6">#REF!</definedName>
    <definedName name="S39R7" localSheetId="5">#REF!</definedName>
    <definedName name="S39R7" localSheetId="10">#REF!</definedName>
    <definedName name="S39R7" localSheetId="4">#REF!</definedName>
    <definedName name="S39R7" localSheetId="9">#REF!</definedName>
    <definedName name="S39R7">#REF!</definedName>
    <definedName name="S39R8" localSheetId="5">#REF!</definedName>
    <definedName name="S39R8" localSheetId="10">#REF!</definedName>
    <definedName name="S39R8" localSheetId="4">#REF!</definedName>
    <definedName name="S39R8" localSheetId="9">#REF!</definedName>
    <definedName name="S39R8">#REF!</definedName>
    <definedName name="S39R9" localSheetId="5">#REF!</definedName>
    <definedName name="S39R9" localSheetId="10">#REF!</definedName>
    <definedName name="S39R9" localSheetId="4">#REF!</definedName>
    <definedName name="S39R9" localSheetId="9">#REF!</definedName>
    <definedName name="S39R9">#REF!</definedName>
    <definedName name="S3P1" localSheetId="5">#REF!</definedName>
    <definedName name="S3P1" localSheetId="10">#REF!</definedName>
    <definedName name="S3P1" localSheetId="4">#REF!</definedName>
    <definedName name="S3P1" localSheetId="9">#REF!</definedName>
    <definedName name="S3P1">#REF!</definedName>
    <definedName name="S3P10" localSheetId="5">#REF!</definedName>
    <definedName name="S3P10" localSheetId="10">#REF!</definedName>
    <definedName name="S3P10" localSheetId="4">#REF!</definedName>
    <definedName name="S3P10" localSheetId="9">#REF!</definedName>
    <definedName name="S3P10">#REF!</definedName>
    <definedName name="S3P11" localSheetId="5">#REF!</definedName>
    <definedName name="S3P11" localSheetId="10">#REF!</definedName>
    <definedName name="S3P11" localSheetId="4">#REF!</definedName>
    <definedName name="S3P11" localSheetId="9">#REF!</definedName>
    <definedName name="S3P11">#REF!</definedName>
    <definedName name="S3P12" localSheetId="5">#REF!</definedName>
    <definedName name="S3P12" localSheetId="10">#REF!</definedName>
    <definedName name="S3P12" localSheetId="4">#REF!</definedName>
    <definedName name="S3P12" localSheetId="9">#REF!</definedName>
    <definedName name="S3P12">#REF!</definedName>
    <definedName name="S3P13" localSheetId="5">#REF!</definedName>
    <definedName name="S3P13" localSheetId="10">#REF!</definedName>
    <definedName name="S3P13" localSheetId="4">#REF!</definedName>
    <definedName name="S3P13" localSheetId="9">#REF!</definedName>
    <definedName name="S3P13">#REF!</definedName>
    <definedName name="S3P14" localSheetId="5">#REF!</definedName>
    <definedName name="S3P14" localSheetId="10">#REF!</definedName>
    <definedName name="S3P14" localSheetId="4">#REF!</definedName>
    <definedName name="S3P14" localSheetId="9">#REF!</definedName>
    <definedName name="S3P14">#REF!</definedName>
    <definedName name="S3P15" localSheetId="5">#REF!</definedName>
    <definedName name="S3P15" localSheetId="10">#REF!</definedName>
    <definedName name="S3P15" localSheetId="4">#REF!</definedName>
    <definedName name="S3P15" localSheetId="9">#REF!</definedName>
    <definedName name="S3P15">#REF!</definedName>
    <definedName name="S3P16" localSheetId="5">#REF!</definedName>
    <definedName name="S3P16" localSheetId="10">#REF!</definedName>
    <definedName name="S3P16" localSheetId="4">#REF!</definedName>
    <definedName name="S3P16" localSheetId="9">#REF!</definedName>
    <definedName name="S3P16">#REF!</definedName>
    <definedName name="S3P17" localSheetId="5">#REF!</definedName>
    <definedName name="S3P17" localSheetId="10">#REF!</definedName>
    <definedName name="S3P17" localSheetId="4">#REF!</definedName>
    <definedName name="S3P17" localSheetId="9">#REF!</definedName>
    <definedName name="S3P17">#REF!</definedName>
    <definedName name="S3P18" localSheetId="5">#REF!</definedName>
    <definedName name="S3P18" localSheetId="10">#REF!</definedName>
    <definedName name="S3P18" localSheetId="4">#REF!</definedName>
    <definedName name="S3P18" localSheetId="9">#REF!</definedName>
    <definedName name="S3P18">#REF!</definedName>
    <definedName name="S3P19" localSheetId="5">#REF!</definedName>
    <definedName name="S3P19" localSheetId="10">#REF!</definedName>
    <definedName name="S3P19" localSheetId="4">#REF!</definedName>
    <definedName name="S3P19" localSheetId="9">#REF!</definedName>
    <definedName name="S3P19">#REF!</definedName>
    <definedName name="S3P2" localSheetId="5">#REF!</definedName>
    <definedName name="S3P2" localSheetId="10">#REF!</definedName>
    <definedName name="S3P2" localSheetId="4">#REF!</definedName>
    <definedName name="S3P2" localSheetId="9">#REF!</definedName>
    <definedName name="S3P2">#REF!</definedName>
    <definedName name="S3P20" localSheetId="5">#REF!</definedName>
    <definedName name="S3P20" localSheetId="10">#REF!</definedName>
    <definedName name="S3P20" localSheetId="4">#REF!</definedName>
    <definedName name="S3P20" localSheetId="9">#REF!</definedName>
    <definedName name="S3P20">#REF!</definedName>
    <definedName name="S3P21" localSheetId="5">#REF!</definedName>
    <definedName name="S3P21" localSheetId="10">#REF!</definedName>
    <definedName name="S3P21" localSheetId="4">#REF!</definedName>
    <definedName name="S3P21" localSheetId="9">#REF!</definedName>
    <definedName name="S3P21">#REF!</definedName>
    <definedName name="S3P22" localSheetId="5">#REF!</definedName>
    <definedName name="S3P22" localSheetId="10">#REF!</definedName>
    <definedName name="S3P22" localSheetId="4">#REF!</definedName>
    <definedName name="S3P22" localSheetId="9">#REF!</definedName>
    <definedName name="S3P22">#REF!</definedName>
    <definedName name="S3P23" localSheetId="5">#REF!</definedName>
    <definedName name="S3P23" localSheetId="10">#REF!</definedName>
    <definedName name="S3P23" localSheetId="4">#REF!</definedName>
    <definedName name="S3P23" localSheetId="9">#REF!</definedName>
    <definedName name="S3P23">#REF!</definedName>
    <definedName name="S3P24" localSheetId="5">#REF!</definedName>
    <definedName name="S3P24" localSheetId="10">#REF!</definedName>
    <definedName name="S3P24" localSheetId="4">#REF!</definedName>
    <definedName name="S3P24" localSheetId="9">#REF!</definedName>
    <definedName name="S3P24">#REF!</definedName>
    <definedName name="S3P3" localSheetId="5">#REF!</definedName>
    <definedName name="S3P3" localSheetId="10">#REF!</definedName>
    <definedName name="S3P3" localSheetId="4">#REF!</definedName>
    <definedName name="S3P3" localSheetId="9">#REF!</definedName>
    <definedName name="S3P3">#REF!</definedName>
    <definedName name="S3P4" localSheetId="5">#REF!</definedName>
    <definedName name="S3P4" localSheetId="10">#REF!</definedName>
    <definedName name="S3P4" localSheetId="4">#REF!</definedName>
    <definedName name="S3P4" localSheetId="9">#REF!</definedName>
    <definedName name="S3P4">#REF!</definedName>
    <definedName name="S3P5" localSheetId="5">#REF!</definedName>
    <definedName name="S3P5" localSheetId="10">#REF!</definedName>
    <definedName name="S3P5" localSheetId="4">#REF!</definedName>
    <definedName name="S3P5" localSheetId="9">#REF!</definedName>
    <definedName name="S3P5">#REF!</definedName>
    <definedName name="S3P6" localSheetId="5">#REF!</definedName>
    <definedName name="S3P6" localSheetId="10">#REF!</definedName>
    <definedName name="S3P6" localSheetId="4">#REF!</definedName>
    <definedName name="S3P6" localSheetId="9">#REF!</definedName>
    <definedName name="S3P6">#REF!</definedName>
    <definedName name="S3P7" localSheetId="5">#REF!</definedName>
    <definedName name="S3P7" localSheetId="10">#REF!</definedName>
    <definedName name="S3P7" localSheetId="4">#REF!</definedName>
    <definedName name="S3P7" localSheetId="9">#REF!</definedName>
    <definedName name="S3P7">#REF!</definedName>
    <definedName name="S3P8" localSheetId="5">#REF!</definedName>
    <definedName name="S3P8" localSheetId="10">#REF!</definedName>
    <definedName name="S3P8" localSheetId="4">#REF!</definedName>
    <definedName name="S3P8" localSheetId="9">#REF!</definedName>
    <definedName name="S3P8">#REF!</definedName>
    <definedName name="S3P9" localSheetId="5">#REF!</definedName>
    <definedName name="S3P9" localSheetId="10">#REF!</definedName>
    <definedName name="S3P9" localSheetId="4">#REF!</definedName>
    <definedName name="S3P9" localSheetId="9">#REF!</definedName>
    <definedName name="S3P9">#REF!</definedName>
    <definedName name="S3R1" localSheetId="5">#REF!</definedName>
    <definedName name="S3R1" localSheetId="10">#REF!</definedName>
    <definedName name="S3R1" localSheetId="4">#REF!</definedName>
    <definedName name="S3R1" localSheetId="9">#REF!</definedName>
    <definedName name="S3R1">#REF!</definedName>
    <definedName name="S3R10" localSheetId="5">#REF!</definedName>
    <definedName name="S3R10" localSheetId="10">#REF!</definedName>
    <definedName name="S3R10" localSheetId="4">#REF!</definedName>
    <definedName name="S3R10" localSheetId="9">#REF!</definedName>
    <definedName name="S3R10">#REF!</definedName>
    <definedName name="S3R11" localSheetId="5">#REF!</definedName>
    <definedName name="S3R11" localSheetId="10">#REF!</definedName>
    <definedName name="S3R11" localSheetId="4">#REF!</definedName>
    <definedName name="S3R11" localSheetId="9">#REF!</definedName>
    <definedName name="S3R11">#REF!</definedName>
    <definedName name="S3R12" localSheetId="5">#REF!</definedName>
    <definedName name="S3R12" localSheetId="10">#REF!</definedName>
    <definedName name="S3R12" localSheetId="4">#REF!</definedName>
    <definedName name="S3R12" localSheetId="9">#REF!</definedName>
    <definedName name="S3R12">#REF!</definedName>
    <definedName name="S3R13" localSheetId="5">#REF!</definedName>
    <definedName name="S3R13" localSheetId="10">#REF!</definedName>
    <definedName name="S3R13" localSheetId="4">#REF!</definedName>
    <definedName name="S3R13" localSheetId="9">#REF!</definedName>
    <definedName name="S3R13">#REF!</definedName>
    <definedName name="S3R14" localSheetId="5">#REF!</definedName>
    <definedName name="S3R14" localSheetId="10">#REF!</definedName>
    <definedName name="S3R14" localSheetId="4">#REF!</definedName>
    <definedName name="S3R14" localSheetId="9">#REF!</definedName>
    <definedName name="S3R14">#REF!</definedName>
    <definedName name="S3R15" localSheetId="5">#REF!</definedName>
    <definedName name="S3R15" localSheetId="10">#REF!</definedName>
    <definedName name="S3R15" localSheetId="4">#REF!</definedName>
    <definedName name="S3R15" localSheetId="9">#REF!</definedName>
    <definedName name="S3R15">#REF!</definedName>
    <definedName name="S3R16" localSheetId="5">#REF!</definedName>
    <definedName name="S3R16" localSheetId="10">#REF!</definedName>
    <definedName name="S3R16" localSheetId="4">#REF!</definedName>
    <definedName name="S3R16" localSheetId="9">#REF!</definedName>
    <definedName name="S3R16">#REF!</definedName>
    <definedName name="S3R17" localSheetId="5">#REF!</definedName>
    <definedName name="S3R17" localSheetId="10">#REF!</definedName>
    <definedName name="S3R17" localSheetId="4">#REF!</definedName>
    <definedName name="S3R17" localSheetId="9">#REF!</definedName>
    <definedName name="S3R17">#REF!</definedName>
    <definedName name="S3R18" localSheetId="5">#REF!</definedName>
    <definedName name="S3R18" localSheetId="10">#REF!</definedName>
    <definedName name="S3R18" localSheetId="4">#REF!</definedName>
    <definedName name="S3R18" localSheetId="9">#REF!</definedName>
    <definedName name="S3R18">#REF!</definedName>
    <definedName name="S3R19" localSheetId="5">#REF!</definedName>
    <definedName name="S3R19" localSheetId="10">#REF!</definedName>
    <definedName name="S3R19" localSheetId="4">#REF!</definedName>
    <definedName name="S3R19" localSheetId="9">#REF!</definedName>
    <definedName name="S3R19">#REF!</definedName>
    <definedName name="S3R2" localSheetId="5">#REF!</definedName>
    <definedName name="S3R2" localSheetId="10">#REF!</definedName>
    <definedName name="S3R2" localSheetId="4">#REF!</definedName>
    <definedName name="S3R2" localSheetId="9">#REF!</definedName>
    <definedName name="S3R2">#REF!</definedName>
    <definedName name="S3R20" localSheetId="5">#REF!</definedName>
    <definedName name="S3R20" localSheetId="10">#REF!</definedName>
    <definedName name="S3R20" localSheetId="4">#REF!</definedName>
    <definedName name="S3R20" localSheetId="9">#REF!</definedName>
    <definedName name="S3R20">#REF!</definedName>
    <definedName name="S3R21" localSheetId="5">#REF!</definedName>
    <definedName name="S3R21" localSheetId="10">#REF!</definedName>
    <definedName name="S3R21" localSheetId="4">#REF!</definedName>
    <definedName name="S3R21" localSheetId="9">#REF!</definedName>
    <definedName name="S3R21">#REF!</definedName>
    <definedName name="S3R22" localSheetId="5">#REF!</definedName>
    <definedName name="S3R22" localSheetId="10">#REF!</definedName>
    <definedName name="S3R22" localSheetId="4">#REF!</definedName>
    <definedName name="S3R22" localSheetId="9">#REF!</definedName>
    <definedName name="S3R22">#REF!</definedName>
    <definedName name="S3R23" localSheetId="5">#REF!</definedName>
    <definedName name="S3R23" localSheetId="10">#REF!</definedName>
    <definedName name="S3R23" localSheetId="4">#REF!</definedName>
    <definedName name="S3R23" localSheetId="9">#REF!</definedName>
    <definedName name="S3R23">#REF!</definedName>
    <definedName name="S3R24" localSheetId="5">#REF!</definedName>
    <definedName name="S3R24" localSheetId="10">#REF!</definedName>
    <definedName name="S3R24" localSheetId="4">#REF!</definedName>
    <definedName name="S3R24" localSheetId="9">#REF!</definedName>
    <definedName name="S3R24">#REF!</definedName>
    <definedName name="S3R3" localSheetId="5">#REF!</definedName>
    <definedName name="S3R3" localSheetId="10">#REF!</definedName>
    <definedName name="S3R3" localSheetId="4">#REF!</definedName>
    <definedName name="S3R3" localSheetId="9">#REF!</definedName>
    <definedName name="S3R3">#REF!</definedName>
    <definedName name="S3R4" localSheetId="5">#REF!</definedName>
    <definedName name="S3R4" localSheetId="10">#REF!</definedName>
    <definedName name="S3R4" localSheetId="4">#REF!</definedName>
    <definedName name="S3R4" localSheetId="9">#REF!</definedName>
    <definedName name="S3R4">#REF!</definedName>
    <definedName name="S3R5" localSheetId="5">#REF!</definedName>
    <definedName name="S3R5" localSheetId="10">#REF!</definedName>
    <definedName name="S3R5" localSheetId="4">#REF!</definedName>
    <definedName name="S3R5" localSheetId="9">#REF!</definedName>
    <definedName name="S3R5">#REF!</definedName>
    <definedName name="S3R6" localSheetId="5">#REF!</definedName>
    <definedName name="S3R6" localSheetId="10">#REF!</definedName>
    <definedName name="S3R6" localSheetId="4">#REF!</definedName>
    <definedName name="S3R6" localSheetId="9">#REF!</definedName>
    <definedName name="S3R6">#REF!</definedName>
    <definedName name="S3R7" localSheetId="5">#REF!</definedName>
    <definedName name="S3R7" localSheetId="10">#REF!</definedName>
    <definedName name="S3R7" localSheetId="4">#REF!</definedName>
    <definedName name="S3R7" localSheetId="9">#REF!</definedName>
    <definedName name="S3R7">#REF!</definedName>
    <definedName name="S3R8" localSheetId="5">#REF!</definedName>
    <definedName name="S3R8" localSheetId="10">#REF!</definedName>
    <definedName name="S3R8" localSheetId="4">#REF!</definedName>
    <definedName name="S3R8" localSheetId="9">#REF!</definedName>
    <definedName name="S3R8">#REF!</definedName>
    <definedName name="S3R9" localSheetId="5">#REF!</definedName>
    <definedName name="S3R9" localSheetId="10">#REF!</definedName>
    <definedName name="S3R9" localSheetId="4">#REF!</definedName>
    <definedName name="S3R9" localSheetId="9">#REF!</definedName>
    <definedName name="S3R9">#REF!</definedName>
    <definedName name="S40P1" localSheetId="5">#REF!</definedName>
    <definedName name="S40P1" localSheetId="10">#REF!</definedName>
    <definedName name="S40P1" localSheetId="4">#REF!</definedName>
    <definedName name="S40P1" localSheetId="9">#REF!</definedName>
    <definedName name="S40P1">#REF!</definedName>
    <definedName name="S40P10" localSheetId="5">#REF!</definedName>
    <definedName name="S40P10" localSheetId="10">#REF!</definedName>
    <definedName name="S40P10" localSheetId="4">#REF!</definedName>
    <definedName name="S40P10" localSheetId="9">#REF!</definedName>
    <definedName name="S40P10">#REF!</definedName>
    <definedName name="S40P11" localSheetId="5">#REF!</definedName>
    <definedName name="S40P11" localSheetId="10">#REF!</definedName>
    <definedName name="S40P11" localSheetId="4">#REF!</definedName>
    <definedName name="S40P11" localSheetId="9">#REF!</definedName>
    <definedName name="S40P11">#REF!</definedName>
    <definedName name="S40P12" localSheetId="5">#REF!</definedName>
    <definedName name="S40P12" localSheetId="10">#REF!</definedName>
    <definedName name="S40P12" localSheetId="4">#REF!</definedName>
    <definedName name="S40P12" localSheetId="9">#REF!</definedName>
    <definedName name="S40P12">#REF!</definedName>
    <definedName name="S40P13" localSheetId="5">#REF!</definedName>
    <definedName name="S40P13" localSheetId="10">#REF!</definedName>
    <definedName name="S40P13" localSheetId="4">#REF!</definedName>
    <definedName name="S40P13" localSheetId="9">#REF!</definedName>
    <definedName name="S40P13">#REF!</definedName>
    <definedName name="S40P14" localSheetId="5">#REF!</definedName>
    <definedName name="S40P14" localSheetId="10">#REF!</definedName>
    <definedName name="S40P14" localSheetId="4">#REF!</definedName>
    <definedName name="S40P14" localSheetId="9">#REF!</definedName>
    <definedName name="S40P14">#REF!</definedName>
    <definedName name="S40P15" localSheetId="5">#REF!</definedName>
    <definedName name="S40P15" localSheetId="10">#REF!</definedName>
    <definedName name="S40P15" localSheetId="4">#REF!</definedName>
    <definedName name="S40P15" localSheetId="9">#REF!</definedName>
    <definedName name="S40P15">#REF!</definedName>
    <definedName name="S40P16" localSheetId="5">#REF!</definedName>
    <definedName name="S40P16" localSheetId="10">#REF!</definedName>
    <definedName name="S40P16" localSheetId="4">#REF!</definedName>
    <definedName name="S40P16" localSheetId="9">#REF!</definedName>
    <definedName name="S40P16">#REF!</definedName>
    <definedName name="S40P17" localSheetId="5">#REF!</definedName>
    <definedName name="S40P17" localSheetId="10">#REF!</definedName>
    <definedName name="S40P17" localSheetId="4">#REF!</definedName>
    <definedName name="S40P17" localSheetId="9">#REF!</definedName>
    <definedName name="S40P17">#REF!</definedName>
    <definedName name="S40P18" localSheetId="5">#REF!</definedName>
    <definedName name="S40P18" localSheetId="10">#REF!</definedName>
    <definedName name="S40P18" localSheetId="4">#REF!</definedName>
    <definedName name="S40P18" localSheetId="9">#REF!</definedName>
    <definedName name="S40P18">#REF!</definedName>
    <definedName name="S40P19" localSheetId="5">#REF!</definedName>
    <definedName name="S40P19" localSheetId="10">#REF!</definedName>
    <definedName name="S40P19" localSheetId="4">#REF!</definedName>
    <definedName name="S40P19" localSheetId="9">#REF!</definedName>
    <definedName name="S40P19">#REF!</definedName>
    <definedName name="S40P2" localSheetId="5">#REF!</definedName>
    <definedName name="S40P2" localSheetId="10">#REF!</definedName>
    <definedName name="S40P2" localSheetId="4">#REF!</definedName>
    <definedName name="S40P2" localSheetId="9">#REF!</definedName>
    <definedName name="S40P2">#REF!</definedName>
    <definedName name="S40P20" localSheetId="5">#REF!</definedName>
    <definedName name="S40P20" localSheetId="10">#REF!</definedName>
    <definedName name="S40P20" localSheetId="4">#REF!</definedName>
    <definedName name="S40P20" localSheetId="9">#REF!</definedName>
    <definedName name="S40P20">#REF!</definedName>
    <definedName name="S40P21" localSheetId="5">#REF!</definedName>
    <definedName name="S40P21" localSheetId="10">#REF!</definedName>
    <definedName name="S40P21" localSheetId="4">#REF!</definedName>
    <definedName name="S40P21" localSheetId="9">#REF!</definedName>
    <definedName name="S40P21">#REF!</definedName>
    <definedName name="S40P22" localSheetId="5">#REF!</definedName>
    <definedName name="S40P22" localSheetId="10">#REF!</definedName>
    <definedName name="S40P22" localSheetId="4">#REF!</definedName>
    <definedName name="S40P22" localSheetId="9">#REF!</definedName>
    <definedName name="S40P22">#REF!</definedName>
    <definedName name="S40P23" localSheetId="5">#REF!</definedName>
    <definedName name="S40P23" localSheetId="10">#REF!</definedName>
    <definedName name="S40P23" localSheetId="4">#REF!</definedName>
    <definedName name="S40P23" localSheetId="9">#REF!</definedName>
    <definedName name="S40P23">#REF!</definedName>
    <definedName name="S40P24" localSheetId="5">#REF!</definedName>
    <definedName name="S40P24" localSheetId="10">#REF!</definedName>
    <definedName name="S40P24" localSheetId="4">#REF!</definedName>
    <definedName name="S40P24" localSheetId="9">#REF!</definedName>
    <definedName name="S40P24">#REF!</definedName>
    <definedName name="S40P3" localSheetId="5">#REF!</definedName>
    <definedName name="S40P3" localSheetId="10">#REF!</definedName>
    <definedName name="S40P3" localSheetId="4">#REF!</definedName>
    <definedName name="S40P3" localSheetId="9">#REF!</definedName>
    <definedName name="S40P3">#REF!</definedName>
    <definedName name="S40P4" localSheetId="5">#REF!</definedName>
    <definedName name="S40P4" localSheetId="10">#REF!</definedName>
    <definedName name="S40P4" localSheetId="4">#REF!</definedName>
    <definedName name="S40P4" localSheetId="9">#REF!</definedName>
    <definedName name="S40P4">#REF!</definedName>
    <definedName name="S40P5" localSheetId="5">#REF!</definedName>
    <definedName name="S40P5" localSheetId="10">#REF!</definedName>
    <definedName name="S40P5" localSheetId="4">#REF!</definedName>
    <definedName name="S40P5" localSheetId="9">#REF!</definedName>
    <definedName name="S40P5">#REF!</definedName>
    <definedName name="S40P6" localSheetId="5">#REF!</definedName>
    <definedName name="S40P6" localSheetId="10">#REF!</definedName>
    <definedName name="S40P6" localSheetId="4">#REF!</definedName>
    <definedName name="S40P6" localSheetId="9">#REF!</definedName>
    <definedName name="S40P6">#REF!</definedName>
    <definedName name="S40P7" localSheetId="5">#REF!</definedName>
    <definedName name="S40P7" localSheetId="10">#REF!</definedName>
    <definedName name="S40P7" localSheetId="4">#REF!</definedName>
    <definedName name="S40P7" localSheetId="9">#REF!</definedName>
    <definedName name="S40P7">#REF!</definedName>
    <definedName name="S40P8" localSheetId="5">#REF!</definedName>
    <definedName name="S40P8" localSheetId="10">#REF!</definedName>
    <definedName name="S40P8" localSheetId="4">#REF!</definedName>
    <definedName name="S40P8" localSheetId="9">#REF!</definedName>
    <definedName name="S40P8">#REF!</definedName>
    <definedName name="S40P9" localSheetId="5">#REF!</definedName>
    <definedName name="S40P9" localSheetId="10">#REF!</definedName>
    <definedName name="S40P9" localSheetId="4">#REF!</definedName>
    <definedName name="S40P9" localSheetId="9">#REF!</definedName>
    <definedName name="S40P9">#REF!</definedName>
    <definedName name="S40R1" localSheetId="5">#REF!</definedName>
    <definedName name="S40R1" localSheetId="10">#REF!</definedName>
    <definedName name="S40R1" localSheetId="4">#REF!</definedName>
    <definedName name="S40R1" localSheetId="9">#REF!</definedName>
    <definedName name="S40R1">#REF!</definedName>
    <definedName name="S40R10" localSheetId="5">#REF!</definedName>
    <definedName name="S40R10" localSheetId="10">#REF!</definedName>
    <definedName name="S40R10" localSheetId="4">#REF!</definedName>
    <definedName name="S40R10" localSheetId="9">#REF!</definedName>
    <definedName name="S40R10">#REF!</definedName>
    <definedName name="S40R11" localSheetId="5">#REF!</definedName>
    <definedName name="S40R11" localSheetId="10">#REF!</definedName>
    <definedName name="S40R11" localSheetId="4">#REF!</definedName>
    <definedName name="S40R11" localSheetId="9">#REF!</definedName>
    <definedName name="S40R11">#REF!</definedName>
    <definedName name="S40R12" localSheetId="5">#REF!</definedName>
    <definedName name="S40R12" localSheetId="10">#REF!</definedName>
    <definedName name="S40R12" localSheetId="4">#REF!</definedName>
    <definedName name="S40R12" localSheetId="9">#REF!</definedName>
    <definedName name="S40R12">#REF!</definedName>
    <definedName name="S40R13" localSheetId="5">#REF!</definedName>
    <definedName name="S40R13" localSheetId="10">#REF!</definedName>
    <definedName name="S40R13" localSheetId="4">#REF!</definedName>
    <definedName name="S40R13" localSheetId="9">#REF!</definedName>
    <definedName name="S40R13">#REF!</definedName>
    <definedName name="S40R14" localSheetId="5">#REF!</definedName>
    <definedName name="S40R14" localSheetId="10">#REF!</definedName>
    <definedName name="S40R14" localSheetId="4">#REF!</definedName>
    <definedName name="S40R14" localSheetId="9">#REF!</definedName>
    <definedName name="S40R14">#REF!</definedName>
    <definedName name="S40R15" localSheetId="5">#REF!</definedName>
    <definedName name="S40R15" localSheetId="10">#REF!</definedName>
    <definedName name="S40R15" localSheetId="4">#REF!</definedName>
    <definedName name="S40R15" localSheetId="9">#REF!</definedName>
    <definedName name="S40R15">#REF!</definedName>
    <definedName name="S40R16" localSheetId="5">#REF!</definedName>
    <definedName name="S40R16" localSheetId="10">#REF!</definedName>
    <definedName name="S40R16" localSheetId="4">#REF!</definedName>
    <definedName name="S40R16" localSheetId="9">#REF!</definedName>
    <definedName name="S40R16">#REF!</definedName>
    <definedName name="S40R17" localSheetId="5">#REF!</definedName>
    <definedName name="S40R17" localSheetId="10">#REF!</definedName>
    <definedName name="S40R17" localSheetId="4">#REF!</definedName>
    <definedName name="S40R17" localSheetId="9">#REF!</definedName>
    <definedName name="S40R17">#REF!</definedName>
    <definedName name="S40R18" localSheetId="5">#REF!</definedName>
    <definedName name="S40R18" localSheetId="10">#REF!</definedName>
    <definedName name="S40R18" localSheetId="4">#REF!</definedName>
    <definedName name="S40R18" localSheetId="9">#REF!</definedName>
    <definedName name="S40R18">#REF!</definedName>
    <definedName name="S40R19" localSheetId="5">#REF!</definedName>
    <definedName name="S40R19" localSheetId="10">#REF!</definedName>
    <definedName name="S40R19" localSheetId="4">#REF!</definedName>
    <definedName name="S40R19" localSheetId="9">#REF!</definedName>
    <definedName name="S40R19">#REF!</definedName>
    <definedName name="S40R2" localSheetId="5">#REF!</definedName>
    <definedName name="S40R2" localSheetId="10">#REF!</definedName>
    <definedName name="S40R2" localSheetId="4">#REF!</definedName>
    <definedName name="S40R2" localSheetId="9">#REF!</definedName>
    <definedName name="S40R2">#REF!</definedName>
    <definedName name="S40R20" localSheetId="5">#REF!</definedName>
    <definedName name="S40R20" localSheetId="10">#REF!</definedName>
    <definedName name="S40R20" localSheetId="4">#REF!</definedName>
    <definedName name="S40R20" localSheetId="9">#REF!</definedName>
    <definedName name="S40R20">#REF!</definedName>
    <definedName name="S40R21" localSheetId="5">#REF!</definedName>
    <definedName name="S40R21" localSheetId="10">#REF!</definedName>
    <definedName name="S40R21" localSheetId="4">#REF!</definedName>
    <definedName name="S40R21" localSheetId="9">#REF!</definedName>
    <definedName name="S40R21">#REF!</definedName>
    <definedName name="S40R22" localSheetId="5">#REF!</definedName>
    <definedName name="S40R22" localSheetId="10">#REF!</definedName>
    <definedName name="S40R22" localSheetId="4">#REF!</definedName>
    <definedName name="S40R22" localSheetId="9">#REF!</definedName>
    <definedName name="S40R22">#REF!</definedName>
    <definedName name="S40R23" localSheetId="5">#REF!</definedName>
    <definedName name="S40R23" localSheetId="10">#REF!</definedName>
    <definedName name="S40R23" localSheetId="4">#REF!</definedName>
    <definedName name="S40R23" localSheetId="9">#REF!</definedName>
    <definedName name="S40R23">#REF!</definedName>
    <definedName name="S40R24" localSheetId="5">#REF!</definedName>
    <definedName name="S40R24" localSheetId="10">#REF!</definedName>
    <definedName name="S40R24" localSheetId="4">#REF!</definedName>
    <definedName name="S40R24" localSheetId="9">#REF!</definedName>
    <definedName name="S40R24">#REF!</definedName>
    <definedName name="S40R3" localSheetId="5">#REF!</definedName>
    <definedName name="S40R3" localSheetId="10">#REF!</definedName>
    <definedName name="S40R3" localSheetId="4">#REF!</definedName>
    <definedName name="S40R3" localSheetId="9">#REF!</definedName>
    <definedName name="S40R3">#REF!</definedName>
    <definedName name="S40R4" localSheetId="5">#REF!</definedName>
    <definedName name="S40R4" localSheetId="10">#REF!</definedName>
    <definedName name="S40R4" localSheetId="4">#REF!</definedName>
    <definedName name="S40R4" localSheetId="9">#REF!</definedName>
    <definedName name="S40R4">#REF!</definedName>
    <definedName name="S40R5" localSheetId="5">#REF!</definedName>
    <definedName name="S40R5" localSheetId="10">#REF!</definedName>
    <definedName name="S40R5" localSheetId="4">#REF!</definedName>
    <definedName name="S40R5" localSheetId="9">#REF!</definedName>
    <definedName name="S40R5">#REF!</definedName>
    <definedName name="S40R6" localSheetId="5">#REF!</definedName>
    <definedName name="S40R6" localSheetId="10">#REF!</definedName>
    <definedName name="S40R6" localSheetId="4">#REF!</definedName>
    <definedName name="S40R6" localSheetId="9">#REF!</definedName>
    <definedName name="S40R6">#REF!</definedName>
    <definedName name="S40R7" localSheetId="5">#REF!</definedName>
    <definedName name="S40R7" localSheetId="10">#REF!</definedName>
    <definedName name="S40R7" localSheetId="4">#REF!</definedName>
    <definedName name="S40R7" localSheetId="9">#REF!</definedName>
    <definedName name="S40R7">#REF!</definedName>
    <definedName name="S40R8" localSheetId="5">#REF!</definedName>
    <definedName name="S40R8" localSheetId="10">#REF!</definedName>
    <definedName name="S40R8" localSheetId="4">#REF!</definedName>
    <definedName name="S40R8" localSheetId="9">#REF!</definedName>
    <definedName name="S40R8">#REF!</definedName>
    <definedName name="S40R9" localSheetId="5">#REF!</definedName>
    <definedName name="S40R9" localSheetId="10">#REF!</definedName>
    <definedName name="S40R9" localSheetId="4">#REF!</definedName>
    <definedName name="S40R9" localSheetId="9">#REF!</definedName>
    <definedName name="S40R9">#REF!</definedName>
    <definedName name="S41P1" localSheetId="5">#REF!</definedName>
    <definedName name="S41P1" localSheetId="10">#REF!</definedName>
    <definedName name="S41P1" localSheetId="4">#REF!</definedName>
    <definedName name="S41P1" localSheetId="9">#REF!</definedName>
    <definedName name="S41P1">#REF!</definedName>
    <definedName name="S41P10" localSheetId="5">#REF!</definedName>
    <definedName name="S41P10" localSheetId="10">#REF!</definedName>
    <definedName name="S41P10" localSheetId="4">#REF!</definedName>
    <definedName name="S41P10" localSheetId="9">#REF!</definedName>
    <definedName name="S41P10">#REF!</definedName>
    <definedName name="S41P11" localSheetId="5">#REF!</definedName>
    <definedName name="S41P11" localSheetId="10">#REF!</definedName>
    <definedName name="S41P11" localSheetId="4">#REF!</definedName>
    <definedName name="S41P11" localSheetId="9">#REF!</definedName>
    <definedName name="S41P11">#REF!</definedName>
    <definedName name="S41P12" localSheetId="5">#REF!</definedName>
    <definedName name="S41P12" localSheetId="10">#REF!</definedName>
    <definedName name="S41P12" localSheetId="4">#REF!</definedName>
    <definedName name="S41P12" localSheetId="9">#REF!</definedName>
    <definedName name="S41P12">#REF!</definedName>
    <definedName name="S41P13" localSheetId="5">#REF!</definedName>
    <definedName name="S41P13" localSheetId="10">#REF!</definedName>
    <definedName name="S41P13" localSheetId="4">#REF!</definedName>
    <definedName name="S41P13" localSheetId="9">#REF!</definedName>
    <definedName name="S41P13">#REF!</definedName>
    <definedName name="S41P14" localSheetId="5">#REF!</definedName>
    <definedName name="S41P14" localSheetId="10">#REF!</definedName>
    <definedName name="S41P14" localSheetId="4">#REF!</definedName>
    <definedName name="S41P14" localSheetId="9">#REF!</definedName>
    <definedName name="S41P14">#REF!</definedName>
    <definedName name="S41P15" localSheetId="5">#REF!</definedName>
    <definedName name="S41P15" localSheetId="10">#REF!</definedName>
    <definedName name="S41P15" localSheetId="4">#REF!</definedName>
    <definedName name="S41P15" localSheetId="9">#REF!</definedName>
    <definedName name="S41P15">#REF!</definedName>
    <definedName name="S41P16" localSheetId="5">#REF!</definedName>
    <definedName name="S41P16" localSheetId="10">#REF!</definedName>
    <definedName name="S41P16" localSheetId="4">#REF!</definedName>
    <definedName name="S41P16" localSheetId="9">#REF!</definedName>
    <definedName name="S41P16">#REF!</definedName>
    <definedName name="S41P17" localSheetId="5">#REF!</definedName>
    <definedName name="S41P17" localSheetId="10">#REF!</definedName>
    <definedName name="S41P17" localSheetId="4">#REF!</definedName>
    <definedName name="S41P17" localSheetId="9">#REF!</definedName>
    <definedName name="S41P17">#REF!</definedName>
    <definedName name="S41P18" localSheetId="5">#REF!</definedName>
    <definedName name="S41P18" localSheetId="10">#REF!</definedName>
    <definedName name="S41P18" localSheetId="4">#REF!</definedName>
    <definedName name="S41P18" localSheetId="9">#REF!</definedName>
    <definedName name="S41P18">#REF!</definedName>
    <definedName name="S41P19" localSheetId="5">#REF!</definedName>
    <definedName name="S41P19" localSheetId="10">#REF!</definedName>
    <definedName name="S41P19" localSheetId="4">#REF!</definedName>
    <definedName name="S41P19" localSheetId="9">#REF!</definedName>
    <definedName name="S41P19">#REF!</definedName>
    <definedName name="S41P2" localSheetId="5">#REF!</definedName>
    <definedName name="S41P2" localSheetId="10">#REF!</definedName>
    <definedName name="S41P2" localSheetId="4">#REF!</definedName>
    <definedName name="S41P2" localSheetId="9">#REF!</definedName>
    <definedName name="S41P2">#REF!</definedName>
    <definedName name="S41P20" localSheetId="5">#REF!</definedName>
    <definedName name="S41P20" localSheetId="10">#REF!</definedName>
    <definedName name="S41P20" localSheetId="4">#REF!</definedName>
    <definedName name="S41P20" localSheetId="9">#REF!</definedName>
    <definedName name="S41P20">#REF!</definedName>
    <definedName name="S41P21" localSheetId="5">#REF!</definedName>
    <definedName name="S41P21" localSheetId="10">#REF!</definedName>
    <definedName name="S41P21" localSheetId="4">#REF!</definedName>
    <definedName name="S41P21" localSheetId="9">#REF!</definedName>
    <definedName name="S41P21">#REF!</definedName>
    <definedName name="S41P22" localSheetId="5">#REF!</definedName>
    <definedName name="S41P22" localSheetId="10">#REF!</definedName>
    <definedName name="S41P22" localSheetId="4">#REF!</definedName>
    <definedName name="S41P22" localSheetId="9">#REF!</definedName>
    <definedName name="S41P22">#REF!</definedName>
    <definedName name="S41P23" localSheetId="5">#REF!</definedName>
    <definedName name="S41P23" localSheetId="10">#REF!</definedName>
    <definedName name="S41P23" localSheetId="4">#REF!</definedName>
    <definedName name="S41P23" localSheetId="9">#REF!</definedName>
    <definedName name="S41P23">#REF!</definedName>
    <definedName name="S41P24" localSheetId="5">#REF!</definedName>
    <definedName name="S41P24" localSheetId="10">#REF!</definedName>
    <definedName name="S41P24" localSheetId="4">#REF!</definedName>
    <definedName name="S41P24" localSheetId="9">#REF!</definedName>
    <definedName name="S41P24">#REF!</definedName>
    <definedName name="S41P3" localSheetId="5">#REF!</definedName>
    <definedName name="S41P3" localSheetId="10">#REF!</definedName>
    <definedName name="S41P3" localSheetId="4">#REF!</definedName>
    <definedName name="S41P3" localSheetId="9">#REF!</definedName>
    <definedName name="S41P3">#REF!</definedName>
    <definedName name="S41P4" localSheetId="5">#REF!</definedName>
    <definedName name="S41P4" localSheetId="10">#REF!</definedName>
    <definedName name="S41P4" localSheetId="4">#REF!</definedName>
    <definedName name="S41P4" localSheetId="9">#REF!</definedName>
    <definedName name="S41P4">#REF!</definedName>
    <definedName name="S41P5" localSheetId="5">#REF!</definedName>
    <definedName name="S41P5" localSheetId="10">#REF!</definedName>
    <definedName name="S41P5" localSheetId="4">#REF!</definedName>
    <definedName name="S41P5" localSheetId="9">#REF!</definedName>
    <definedName name="S41P5">#REF!</definedName>
    <definedName name="S41P6" localSheetId="5">#REF!</definedName>
    <definedName name="S41P6" localSheetId="10">#REF!</definedName>
    <definedName name="S41P6" localSheetId="4">#REF!</definedName>
    <definedName name="S41P6" localSheetId="9">#REF!</definedName>
    <definedName name="S41P6">#REF!</definedName>
    <definedName name="S41P7" localSheetId="5">#REF!</definedName>
    <definedName name="S41P7" localSheetId="10">#REF!</definedName>
    <definedName name="S41P7" localSheetId="4">#REF!</definedName>
    <definedName name="S41P7" localSheetId="9">#REF!</definedName>
    <definedName name="S41P7">#REF!</definedName>
    <definedName name="S41P8" localSheetId="5">#REF!</definedName>
    <definedName name="S41P8" localSheetId="10">#REF!</definedName>
    <definedName name="S41P8" localSheetId="4">#REF!</definedName>
    <definedName name="S41P8" localSheetId="9">#REF!</definedName>
    <definedName name="S41P8">#REF!</definedName>
    <definedName name="S41P9" localSheetId="5">#REF!</definedName>
    <definedName name="S41P9" localSheetId="10">#REF!</definedName>
    <definedName name="S41P9" localSheetId="4">#REF!</definedName>
    <definedName name="S41P9" localSheetId="9">#REF!</definedName>
    <definedName name="S41P9">#REF!</definedName>
    <definedName name="S41R1" localSheetId="5">#REF!</definedName>
    <definedName name="S41R1" localSheetId="10">#REF!</definedName>
    <definedName name="S41R1" localSheetId="4">#REF!</definedName>
    <definedName name="S41R1" localSheetId="9">#REF!</definedName>
    <definedName name="S41R1">#REF!</definedName>
    <definedName name="S41R10" localSheetId="5">#REF!</definedName>
    <definedName name="S41R10" localSheetId="10">#REF!</definedName>
    <definedName name="S41R10" localSheetId="4">#REF!</definedName>
    <definedName name="S41R10" localSheetId="9">#REF!</definedName>
    <definedName name="S41R10">#REF!</definedName>
    <definedName name="S41R11" localSheetId="5">#REF!</definedName>
    <definedName name="S41R11" localSheetId="10">#REF!</definedName>
    <definedName name="S41R11" localSheetId="4">#REF!</definedName>
    <definedName name="S41R11" localSheetId="9">#REF!</definedName>
    <definedName name="S41R11">#REF!</definedName>
    <definedName name="S41R12" localSheetId="5">#REF!</definedName>
    <definedName name="S41R12" localSheetId="10">#REF!</definedName>
    <definedName name="S41R12" localSheetId="4">#REF!</definedName>
    <definedName name="S41R12" localSheetId="9">#REF!</definedName>
    <definedName name="S41R12">#REF!</definedName>
    <definedName name="S41R13" localSheetId="5">#REF!</definedName>
    <definedName name="S41R13" localSheetId="10">#REF!</definedName>
    <definedName name="S41R13" localSheetId="4">#REF!</definedName>
    <definedName name="S41R13" localSheetId="9">#REF!</definedName>
    <definedName name="S41R13">#REF!</definedName>
    <definedName name="S41R14" localSheetId="5">#REF!</definedName>
    <definedName name="S41R14" localSheetId="10">#REF!</definedName>
    <definedName name="S41R14" localSheetId="4">#REF!</definedName>
    <definedName name="S41R14" localSheetId="9">#REF!</definedName>
    <definedName name="S41R14">#REF!</definedName>
    <definedName name="S41R15" localSheetId="5">#REF!</definedName>
    <definedName name="S41R15" localSheetId="10">#REF!</definedName>
    <definedName name="S41R15" localSheetId="4">#REF!</definedName>
    <definedName name="S41R15" localSheetId="9">#REF!</definedName>
    <definedName name="S41R15">#REF!</definedName>
    <definedName name="S41R16" localSheetId="5">#REF!</definedName>
    <definedName name="S41R16" localSheetId="10">#REF!</definedName>
    <definedName name="S41R16" localSheetId="4">#REF!</definedName>
    <definedName name="S41R16" localSheetId="9">#REF!</definedName>
    <definedName name="S41R16">#REF!</definedName>
    <definedName name="S41R17" localSheetId="5">#REF!</definedName>
    <definedName name="S41R17" localSheetId="10">#REF!</definedName>
    <definedName name="S41R17" localSheetId="4">#REF!</definedName>
    <definedName name="S41R17" localSheetId="9">#REF!</definedName>
    <definedName name="S41R17">#REF!</definedName>
    <definedName name="S41R18" localSheetId="5">#REF!</definedName>
    <definedName name="S41R18" localSheetId="10">#REF!</definedName>
    <definedName name="S41R18" localSheetId="4">#REF!</definedName>
    <definedName name="S41R18" localSheetId="9">#REF!</definedName>
    <definedName name="S41R18">#REF!</definedName>
    <definedName name="S41R19" localSheetId="5">#REF!</definedName>
    <definedName name="S41R19" localSheetId="10">#REF!</definedName>
    <definedName name="S41R19" localSheetId="4">#REF!</definedName>
    <definedName name="S41R19" localSheetId="9">#REF!</definedName>
    <definedName name="S41R19">#REF!</definedName>
    <definedName name="S41R2" localSheetId="5">#REF!</definedName>
    <definedName name="S41R2" localSheetId="10">#REF!</definedName>
    <definedName name="S41R2" localSheetId="4">#REF!</definedName>
    <definedName name="S41R2" localSheetId="9">#REF!</definedName>
    <definedName name="S41R2">#REF!</definedName>
    <definedName name="S41R20" localSheetId="5">#REF!</definedName>
    <definedName name="S41R20" localSheetId="10">#REF!</definedName>
    <definedName name="S41R20" localSheetId="4">#REF!</definedName>
    <definedName name="S41R20" localSheetId="9">#REF!</definedName>
    <definedName name="S41R20">#REF!</definedName>
    <definedName name="S41R21" localSheetId="5">#REF!</definedName>
    <definedName name="S41R21" localSheetId="10">#REF!</definedName>
    <definedName name="S41R21" localSheetId="4">#REF!</definedName>
    <definedName name="S41R21" localSheetId="9">#REF!</definedName>
    <definedName name="S41R21">#REF!</definedName>
    <definedName name="S41R22" localSheetId="5">#REF!</definedName>
    <definedName name="S41R22" localSheetId="10">#REF!</definedName>
    <definedName name="S41R22" localSheetId="4">#REF!</definedName>
    <definedName name="S41R22" localSheetId="9">#REF!</definedName>
    <definedName name="S41R22">#REF!</definedName>
    <definedName name="S41R23" localSheetId="5">#REF!</definedName>
    <definedName name="S41R23" localSheetId="10">#REF!</definedName>
    <definedName name="S41R23" localSheetId="4">#REF!</definedName>
    <definedName name="S41R23" localSheetId="9">#REF!</definedName>
    <definedName name="S41R23">#REF!</definedName>
    <definedName name="S41R24" localSheetId="5">#REF!</definedName>
    <definedName name="S41R24" localSheetId="10">#REF!</definedName>
    <definedName name="S41R24" localSheetId="4">#REF!</definedName>
    <definedName name="S41R24" localSheetId="9">#REF!</definedName>
    <definedName name="S41R24">#REF!</definedName>
    <definedName name="S41R3" localSheetId="5">#REF!</definedName>
    <definedName name="S41R3" localSheetId="10">#REF!</definedName>
    <definedName name="S41R3" localSheetId="4">#REF!</definedName>
    <definedName name="S41R3" localSheetId="9">#REF!</definedName>
    <definedName name="S41R3">#REF!</definedName>
    <definedName name="S41R4" localSheetId="5">#REF!</definedName>
    <definedName name="S41R4" localSheetId="10">#REF!</definedName>
    <definedName name="S41R4" localSheetId="4">#REF!</definedName>
    <definedName name="S41R4" localSheetId="9">#REF!</definedName>
    <definedName name="S41R4">#REF!</definedName>
    <definedName name="S41R5" localSheetId="5">#REF!</definedName>
    <definedName name="S41R5" localSheetId="10">#REF!</definedName>
    <definedName name="S41R5" localSheetId="4">#REF!</definedName>
    <definedName name="S41R5" localSheetId="9">#REF!</definedName>
    <definedName name="S41R5">#REF!</definedName>
    <definedName name="S41R6" localSheetId="5">#REF!</definedName>
    <definedName name="S41R6" localSheetId="10">#REF!</definedName>
    <definedName name="S41R6" localSheetId="4">#REF!</definedName>
    <definedName name="S41R6" localSheetId="9">#REF!</definedName>
    <definedName name="S41R6">#REF!</definedName>
    <definedName name="S41R7" localSheetId="5">#REF!</definedName>
    <definedName name="S41R7" localSheetId="10">#REF!</definedName>
    <definedName name="S41R7" localSheetId="4">#REF!</definedName>
    <definedName name="S41R7" localSheetId="9">#REF!</definedName>
    <definedName name="S41R7">#REF!</definedName>
    <definedName name="S41R8" localSheetId="5">#REF!</definedName>
    <definedName name="S41R8" localSheetId="10">#REF!</definedName>
    <definedName name="S41R8" localSheetId="4">#REF!</definedName>
    <definedName name="S41R8" localSheetId="9">#REF!</definedName>
    <definedName name="S41R8">#REF!</definedName>
    <definedName name="S41R9" localSheetId="5">#REF!</definedName>
    <definedName name="S41R9" localSheetId="10">#REF!</definedName>
    <definedName name="S41R9" localSheetId="4">#REF!</definedName>
    <definedName name="S41R9" localSheetId="9">#REF!</definedName>
    <definedName name="S41R9">#REF!</definedName>
    <definedName name="S42P1" localSheetId="5">#REF!</definedName>
    <definedName name="S42P1" localSheetId="10">#REF!</definedName>
    <definedName name="S42P1" localSheetId="4">#REF!</definedName>
    <definedName name="S42P1" localSheetId="9">#REF!</definedName>
    <definedName name="S42P1">#REF!</definedName>
    <definedName name="S42P10" localSheetId="5">#REF!</definedName>
    <definedName name="S42P10" localSheetId="10">#REF!</definedName>
    <definedName name="S42P10" localSheetId="4">#REF!</definedName>
    <definedName name="S42P10" localSheetId="9">#REF!</definedName>
    <definedName name="S42P10">#REF!</definedName>
    <definedName name="S42P11" localSheetId="5">#REF!</definedName>
    <definedName name="S42P11" localSheetId="10">#REF!</definedName>
    <definedName name="S42P11" localSheetId="4">#REF!</definedName>
    <definedName name="S42P11" localSheetId="9">#REF!</definedName>
    <definedName name="S42P11">#REF!</definedName>
    <definedName name="S42P12" localSheetId="5">#REF!</definedName>
    <definedName name="S42P12" localSheetId="10">#REF!</definedName>
    <definedName name="S42P12" localSheetId="4">#REF!</definedName>
    <definedName name="S42P12" localSheetId="9">#REF!</definedName>
    <definedName name="S42P12">#REF!</definedName>
    <definedName name="S42P13" localSheetId="5">#REF!</definedName>
    <definedName name="S42P13" localSheetId="10">#REF!</definedName>
    <definedName name="S42P13" localSheetId="4">#REF!</definedName>
    <definedName name="S42P13" localSheetId="9">#REF!</definedName>
    <definedName name="S42P13">#REF!</definedName>
    <definedName name="S42P14" localSheetId="5">#REF!</definedName>
    <definedName name="S42P14" localSheetId="10">#REF!</definedName>
    <definedName name="S42P14" localSheetId="4">#REF!</definedName>
    <definedName name="S42P14" localSheetId="9">#REF!</definedName>
    <definedName name="S42P14">#REF!</definedName>
    <definedName name="S42P15" localSheetId="5">#REF!</definedName>
    <definedName name="S42P15" localSheetId="10">#REF!</definedName>
    <definedName name="S42P15" localSheetId="4">#REF!</definedName>
    <definedName name="S42P15" localSheetId="9">#REF!</definedName>
    <definedName name="S42P15">#REF!</definedName>
    <definedName name="S42P16" localSheetId="5">#REF!</definedName>
    <definedName name="S42P16" localSheetId="10">#REF!</definedName>
    <definedName name="S42P16" localSheetId="4">#REF!</definedName>
    <definedName name="S42P16" localSheetId="9">#REF!</definedName>
    <definedName name="S42P16">#REF!</definedName>
    <definedName name="S42P17" localSheetId="5">#REF!</definedName>
    <definedName name="S42P17" localSheetId="10">#REF!</definedName>
    <definedName name="S42P17" localSheetId="4">#REF!</definedName>
    <definedName name="S42P17" localSheetId="9">#REF!</definedName>
    <definedName name="S42P17">#REF!</definedName>
    <definedName name="S42P18" localSheetId="5">#REF!</definedName>
    <definedName name="S42P18" localSheetId="10">#REF!</definedName>
    <definedName name="S42P18" localSheetId="4">#REF!</definedName>
    <definedName name="S42P18" localSheetId="9">#REF!</definedName>
    <definedName name="S42P18">#REF!</definedName>
    <definedName name="S42P19" localSheetId="5">#REF!</definedName>
    <definedName name="S42P19" localSheetId="10">#REF!</definedName>
    <definedName name="S42P19" localSheetId="4">#REF!</definedName>
    <definedName name="S42P19" localSheetId="9">#REF!</definedName>
    <definedName name="S42P19">#REF!</definedName>
    <definedName name="S42P2" localSheetId="5">#REF!</definedName>
    <definedName name="S42P2" localSheetId="10">#REF!</definedName>
    <definedName name="S42P2" localSheetId="4">#REF!</definedName>
    <definedName name="S42P2" localSheetId="9">#REF!</definedName>
    <definedName name="S42P2">#REF!</definedName>
    <definedName name="S42P20" localSheetId="5">#REF!</definedName>
    <definedName name="S42P20" localSheetId="10">#REF!</definedName>
    <definedName name="S42P20" localSheetId="4">#REF!</definedName>
    <definedName name="S42P20" localSheetId="9">#REF!</definedName>
    <definedName name="S42P20">#REF!</definedName>
    <definedName name="S42P21" localSheetId="5">#REF!</definedName>
    <definedName name="S42P21" localSheetId="10">#REF!</definedName>
    <definedName name="S42P21" localSheetId="4">#REF!</definedName>
    <definedName name="S42P21" localSheetId="9">#REF!</definedName>
    <definedName name="S42P21">#REF!</definedName>
    <definedName name="S42P22" localSheetId="5">#REF!</definedName>
    <definedName name="S42P22" localSheetId="10">#REF!</definedName>
    <definedName name="S42P22" localSheetId="4">#REF!</definedName>
    <definedName name="S42P22" localSheetId="9">#REF!</definedName>
    <definedName name="S42P22">#REF!</definedName>
    <definedName name="S42P23" localSheetId="5">#REF!</definedName>
    <definedName name="S42P23" localSheetId="10">#REF!</definedName>
    <definedName name="S42P23" localSheetId="4">#REF!</definedName>
    <definedName name="S42P23" localSheetId="9">#REF!</definedName>
    <definedName name="S42P23">#REF!</definedName>
    <definedName name="S42P24" localSheetId="5">#REF!</definedName>
    <definedName name="S42P24" localSheetId="10">#REF!</definedName>
    <definedName name="S42P24" localSheetId="4">#REF!</definedName>
    <definedName name="S42P24" localSheetId="9">#REF!</definedName>
    <definedName name="S42P24">#REF!</definedName>
    <definedName name="S42P3" localSheetId="5">#REF!</definedName>
    <definedName name="S42P3" localSheetId="10">#REF!</definedName>
    <definedName name="S42P3" localSheetId="4">#REF!</definedName>
    <definedName name="S42P3" localSheetId="9">#REF!</definedName>
    <definedName name="S42P3">#REF!</definedName>
    <definedName name="S42P4" localSheetId="5">#REF!</definedName>
    <definedName name="S42P4" localSheetId="10">#REF!</definedName>
    <definedName name="S42P4" localSheetId="4">#REF!</definedName>
    <definedName name="S42P4" localSheetId="9">#REF!</definedName>
    <definedName name="S42P4">#REF!</definedName>
    <definedName name="S42P5" localSheetId="5">#REF!</definedName>
    <definedName name="S42P5" localSheetId="10">#REF!</definedName>
    <definedName name="S42P5" localSheetId="4">#REF!</definedName>
    <definedName name="S42P5" localSheetId="9">#REF!</definedName>
    <definedName name="S42P5">#REF!</definedName>
    <definedName name="S42P6" localSheetId="5">#REF!</definedName>
    <definedName name="S42P6" localSheetId="10">#REF!</definedName>
    <definedName name="S42P6" localSheetId="4">#REF!</definedName>
    <definedName name="S42P6" localSheetId="9">#REF!</definedName>
    <definedName name="S42P6">#REF!</definedName>
    <definedName name="S42P7" localSheetId="5">#REF!</definedName>
    <definedName name="S42P7" localSheetId="10">#REF!</definedName>
    <definedName name="S42P7" localSheetId="4">#REF!</definedName>
    <definedName name="S42P7" localSheetId="9">#REF!</definedName>
    <definedName name="S42P7">#REF!</definedName>
    <definedName name="S42P8" localSheetId="5">#REF!</definedName>
    <definedName name="S42P8" localSheetId="10">#REF!</definedName>
    <definedName name="S42P8" localSheetId="4">#REF!</definedName>
    <definedName name="S42P8" localSheetId="9">#REF!</definedName>
    <definedName name="S42P8">#REF!</definedName>
    <definedName name="S42P9" localSheetId="5">#REF!</definedName>
    <definedName name="S42P9" localSheetId="10">#REF!</definedName>
    <definedName name="S42P9" localSheetId="4">#REF!</definedName>
    <definedName name="S42P9" localSheetId="9">#REF!</definedName>
    <definedName name="S42P9">#REF!</definedName>
    <definedName name="S42R1" localSheetId="5">#REF!</definedName>
    <definedName name="S42R1" localSheetId="10">#REF!</definedName>
    <definedName name="S42R1" localSheetId="4">#REF!</definedName>
    <definedName name="S42R1" localSheetId="9">#REF!</definedName>
    <definedName name="S42R1">#REF!</definedName>
    <definedName name="S42R10" localSheetId="5">#REF!</definedName>
    <definedName name="S42R10" localSheetId="10">#REF!</definedName>
    <definedName name="S42R10" localSheetId="4">#REF!</definedName>
    <definedName name="S42R10" localSheetId="9">#REF!</definedName>
    <definedName name="S42R10">#REF!</definedName>
    <definedName name="S42R11" localSheetId="5">#REF!</definedName>
    <definedName name="S42R11" localSheetId="10">#REF!</definedName>
    <definedName name="S42R11" localSheetId="4">#REF!</definedName>
    <definedName name="S42R11" localSheetId="9">#REF!</definedName>
    <definedName name="S42R11">#REF!</definedName>
    <definedName name="S42R12" localSheetId="5">#REF!</definedName>
    <definedName name="S42R12" localSheetId="10">#REF!</definedName>
    <definedName name="S42R12" localSheetId="4">#REF!</definedName>
    <definedName name="S42R12" localSheetId="9">#REF!</definedName>
    <definedName name="S42R12">#REF!</definedName>
    <definedName name="S42R13" localSheetId="5">#REF!</definedName>
    <definedName name="S42R13" localSheetId="10">#REF!</definedName>
    <definedName name="S42R13" localSheetId="4">#REF!</definedName>
    <definedName name="S42R13" localSheetId="9">#REF!</definedName>
    <definedName name="S42R13">#REF!</definedName>
    <definedName name="S42R14" localSheetId="5">#REF!</definedName>
    <definedName name="S42R14" localSheetId="10">#REF!</definedName>
    <definedName name="S42R14" localSheetId="4">#REF!</definedName>
    <definedName name="S42R14" localSheetId="9">#REF!</definedName>
    <definedName name="S42R14">#REF!</definedName>
    <definedName name="S42R15" localSheetId="5">#REF!</definedName>
    <definedName name="S42R15" localSheetId="10">#REF!</definedName>
    <definedName name="S42R15" localSheetId="4">#REF!</definedName>
    <definedName name="S42R15" localSheetId="9">#REF!</definedName>
    <definedName name="S42R15">#REF!</definedName>
    <definedName name="S42R16" localSheetId="5">#REF!</definedName>
    <definedName name="S42R16" localSheetId="10">#REF!</definedName>
    <definedName name="S42R16" localSheetId="4">#REF!</definedName>
    <definedName name="S42R16" localSheetId="9">#REF!</definedName>
    <definedName name="S42R16">#REF!</definedName>
    <definedName name="S42R17" localSheetId="5">#REF!</definedName>
    <definedName name="S42R17" localSheetId="10">#REF!</definedName>
    <definedName name="S42R17" localSheetId="4">#REF!</definedName>
    <definedName name="S42R17" localSheetId="9">#REF!</definedName>
    <definedName name="S42R17">#REF!</definedName>
    <definedName name="S42R18" localSheetId="5">#REF!</definedName>
    <definedName name="S42R18" localSheetId="10">#REF!</definedName>
    <definedName name="S42R18" localSheetId="4">#REF!</definedName>
    <definedName name="S42R18" localSheetId="9">#REF!</definedName>
    <definedName name="S42R18">#REF!</definedName>
    <definedName name="S42R19" localSheetId="5">#REF!</definedName>
    <definedName name="S42R19" localSheetId="10">#REF!</definedName>
    <definedName name="S42R19" localSheetId="4">#REF!</definedName>
    <definedName name="S42R19" localSheetId="9">#REF!</definedName>
    <definedName name="S42R19">#REF!</definedName>
    <definedName name="S42R2" localSheetId="5">#REF!</definedName>
    <definedName name="S42R2" localSheetId="10">#REF!</definedName>
    <definedName name="S42R2" localSheetId="4">#REF!</definedName>
    <definedName name="S42R2" localSheetId="9">#REF!</definedName>
    <definedName name="S42R2">#REF!</definedName>
    <definedName name="S42R20" localSheetId="5">#REF!</definedName>
    <definedName name="S42R20" localSheetId="10">#REF!</definedName>
    <definedName name="S42R20" localSheetId="4">#REF!</definedName>
    <definedName name="S42R20" localSheetId="9">#REF!</definedName>
    <definedName name="S42R20">#REF!</definedName>
    <definedName name="S42R21" localSheetId="5">#REF!</definedName>
    <definedName name="S42R21" localSheetId="10">#REF!</definedName>
    <definedName name="S42R21" localSheetId="4">#REF!</definedName>
    <definedName name="S42R21" localSheetId="9">#REF!</definedName>
    <definedName name="S42R21">#REF!</definedName>
    <definedName name="S42R22" localSheetId="5">#REF!</definedName>
    <definedName name="S42R22" localSheetId="10">#REF!</definedName>
    <definedName name="S42R22" localSheetId="4">#REF!</definedName>
    <definedName name="S42R22" localSheetId="9">#REF!</definedName>
    <definedName name="S42R22">#REF!</definedName>
    <definedName name="S42R23" localSheetId="5">#REF!</definedName>
    <definedName name="S42R23" localSheetId="10">#REF!</definedName>
    <definedName name="S42R23" localSheetId="4">#REF!</definedName>
    <definedName name="S42R23" localSheetId="9">#REF!</definedName>
    <definedName name="S42R23">#REF!</definedName>
    <definedName name="S42R24" localSheetId="5">#REF!</definedName>
    <definedName name="S42R24" localSheetId="10">#REF!</definedName>
    <definedName name="S42R24" localSheetId="4">#REF!</definedName>
    <definedName name="S42R24" localSheetId="9">#REF!</definedName>
    <definedName name="S42R24">#REF!</definedName>
    <definedName name="S42R3" localSheetId="5">#REF!</definedName>
    <definedName name="S42R3" localSheetId="10">#REF!</definedName>
    <definedName name="S42R3" localSheetId="4">#REF!</definedName>
    <definedName name="S42R3" localSheetId="9">#REF!</definedName>
    <definedName name="S42R3">#REF!</definedName>
    <definedName name="S42R4" localSheetId="5">#REF!</definedName>
    <definedName name="S42R4" localSheetId="10">#REF!</definedName>
    <definedName name="S42R4" localSheetId="4">#REF!</definedName>
    <definedName name="S42R4" localSheetId="9">#REF!</definedName>
    <definedName name="S42R4">#REF!</definedName>
    <definedName name="S42R5" localSheetId="5">#REF!</definedName>
    <definedName name="S42R5" localSheetId="10">#REF!</definedName>
    <definedName name="S42R5" localSheetId="4">#REF!</definedName>
    <definedName name="S42R5" localSheetId="9">#REF!</definedName>
    <definedName name="S42R5">#REF!</definedName>
    <definedName name="S42R6" localSheetId="5">#REF!</definedName>
    <definedName name="S42R6" localSheetId="10">#REF!</definedName>
    <definedName name="S42R6" localSheetId="4">#REF!</definedName>
    <definedName name="S42R6" localSheetId="9">#REF!</definedName>
    <definedName name="S42R6">#REF!</definedName>
    <definedName name="S42R7" localSheetId="5">#REF!</definedName>
    <definedName name="S42R7" localSheetId="10">#REF!</definedName>
    <definedName name="S42R7" localSheetId="4">#REF!</definedName>
    <definedName name="S42R7" localSheetId="9">#REF!</definedName>
    <definedName name="S42R7">#REF!</definedName>
    <definedName name="S42R8" localSheetId="5">#REF!</definedName>
    <definedName name="S42R8" localSheetId="10">#REF!</definedName>
    <definedName name="S42R8" localSheetId="4">#REF!</definedName>
    <definedName name="S42R8" localSheetId="9">#REF!</definedName>
    <definedName name="S42R8">#REF!</definedName>
    <definedName name="S42R9" localSheetId="5">#REF!</definedName>
    <definedName name="S42R9" localSheetId="10">#REF!</definedName>
    <definedName name="S42R9" localSheetId="4">#REF!</definedName>
    <definedName name="S42R9" localSheetId="9">#REF!</definedName>
    <definedName name="S42R9">#REF!</definedName>
    <definedName name="S43P1" localSheetId="5">#REF!</definedName>
    <definedName name="S43P1" localSheetId="10">#REF!</definedName>
    <definedName name="S43P1" localSheetId="4">#REF!</definedName>
    <definedName name="S43P1" localSheetId="9">#REF!</definedName>
    <definedName name="S43P1">#REF!</definedName>
    <definedName name="S43P10" localSheetId="5">#REF!</definedName>
    <definedName name="S43P10" localSheetId="10">#REF!</definedName>
    <definedName name="S43P10" localSheetId="4">#REF!</definedName>
    <definedName name="S43P10" localSheetId="9">#REF!</definedName>
    <definedName name="S43P10">#REF!</definedName>
    <definedName name="S43P11" localSheetId="5">#REF!</definedName>
    <definedName name="S43P11" localSheetId="10">#REF!</definedName>
    <definedName name="S43P11" localSheetId="4">#REF!</definedName>
    <definedName name="S43P11" localSheetId="9">#REF!</definedName>
    <definedName name="S43P11">#REF!</definedName>
    <definedName name="S43P12" localSheetId="5">#REF!</definedName>
    <definedName name="S43P12" localSheetId="10">#REF!</definedName>
    <definedName name="S43P12" localSheetId="4">#REF!</definedName>
    <definedName name="S43P12" localSheetId="9">#REF!</definedName>
    <definedName name="S43P12">#REF!</definedName>
    <definedName name="S43P13" localSheetId="5">#REF!</definedName>
    <definedName name="S43P13" localSheetId="10">#REF!</definedName>
    <definedName name="S43P13" localSheetId="4">#REF!</definedName>
    <definedName name="S43P13" localSheetId="9">#REF!</definedName>
    <definedName name="S43P13">#REF!</definedName>
    <definedName name="S43P14" localSheetId="5">#REF!</definedName>
    <definedName name="S43P14" localSheetId="10">#REF!</definedName>
    <definedName name="S43P14" localSheetId="4">#REF!</definedName>
    <definedName name="S43P14" localSheetId="9">#REF!</definedName>
    <definedName name="S43P14">#REF!</definedName>
    <definedName name="S43P15" localSheetId="5">#REF!</definedName>
    <definedName name="S43P15" localSheetId="10">#REF!</definedName>
    <definedName name="S43P15" localSheetId="4">#REF!</definedName>
    <definedName name="S43P15" localSheetId="9">#REF!</definedName>
    <definedName name="S43P15">#REF!</definedName>
    <definedName name="S43P16" localSheetId="5">#REF!</definedName>
    <definedName name="S43P16" localSheetId="10">#REF!</definedName>
    <definedName name="S43P16" localSheetId="4">#REF!</definedName>
    <definedName name="S43P16" localSheetId="9">#REF!</definedName>
    <definedName name="S43P16">#REF!</definedName>
    <definedName name="S43P17" localSheetId="5">#REF!</definedName>
    <definedName name="S43P17" localSheetId="10">#REF!</definedName>
    <definedName name="S43P17" localSheetId="4">#REF!</definedName>
    <definedName name="S43P17" localSheetId="9">#REF!</definedName>
    <definedName name="S43P17">#REF!</definedName>
    <definedName name="S43P18" localSheetId="5">#REF!</definedName>
    <definedName name="S43P18" localSheetId="10">#REF!</definedName>
    <definedName name="S43P18" localSheetId="4">#REF!</definedName>
    <definedName name="S43P18" localSheetId="9">#REF!</definedName>
    <definedName name="S43P18">#REF!</definedName>
    <definedName name="S43P19" localSheetId="5">#REF!</definedName>
    <definedName name="S43P19" localSheetId="10">#REF!</definedName>
    <definedName name="S43P19" localSheetId="4">#REF!</definedName>
    <definedName name="S43P19" localSheetId="9">#REF!</definedName>
    <definedName name="S43P19">#REF!</definedName>
    <definedName name="S43P2" localSheetId="5">#REF!</definedName>
    <definedName name="S43P2" localSheetId="10">#REF!</definedName>
    <definedName name="S43P2" localSheetId="4">#REF!</definedName>
    <definedName name="S43P2" localSheetId="9">#REF!</definedName>
    <definedName name="S43P2">#REF!</definedName>
    <definedName name="S43P20" localSheetId="5">#REF!</definedName>
    <definedName name="S43P20" localSheetId="10">#REF!</definedName>
    <definedName name="S43P20" localSheetId="4">#REF!</definedName>
    <definedName name="S43P20" localSheetId="9">#REF!</definedName>
    <definedName name="S43P20">#REF!</definedName>
    <definedName name="S43P21" localSheetId="5">#REF!</definedName>
    <definedName name="S43P21" localSheetId="10">#REF!</definedName>
    <definedName name="S43P21" localSheetId="4">#REF!</definedName>
    <definedName name="S43P21" localSheetId="9">#REF!</definedName>
    <definedName name="S43P21">#REF!</definedName>
    <definedName name="S43P22" localSheetId="5">#REF!</definedName>
    <definedName name="S43P22" localSheetId="10">#REF!</definedName>
    <definedName name="S43P22" localSheetId="4">#REF!</definedName>
    <definedName name="S43P22" localSheetId="9">#REF!</definedName>
    <definedName name="S43P22">#REF!</definedName>
    <definedName name="S43P23" localSheetId="5">#REF!</definedName>
    <definedName name="S43P23" localSheetId="10">#REF!</definedName>
    <definedName name="S43P23" localSheetId="4">#REF!</definedName>
    <definedName name="S43P23" localSheetId="9">#REF!</definedName>
    <definedName name="S43P23">#REF!</definedName>
    <definedName name="S43P24" localSheetId="5">#REF!</definedName>
    <definedName name="S43P24" localSheetId="10">#REF!</definedName>
    <definedName name="S43P24" localSheetId="4">#REF!</definedName>
    <definedName name="S43P24" localSheetId="9">#REF!</definedName>
    <definedName name="S43P24">#REF!</definedName>
    <definedName name="S43P3" localSheetId="5">#REF!</definedName>
    <definedName name="S43P3" localSheetId="10">#REF!</definedName>
    <definedName name="S43P3" localSheetId="4">#REF!</definedName>
    <definedName name="S43P3" localSheetId="9">#REF!</definedName>
    <definedName name="S43P3">#REF!</definedName>
    <definedName name="S43P4" localSheetId="5">#REF!</definedName>
    <definedName name="S43P4" localSheetId="10">#REF!</definedName>
    <definedName name="S43P4" localSheetId="4">#REF!</definedName>
    <definedName name="S43P4" localSheetId="9">#REF!</definedName>
    <definedName name="S43P4">#REF!</definedName>
    <definedName name="S43P5" localSheetId="5">#REF!</definedName>
    <definedName name="S43P5" localSheetId="10">#REF!</definedName>
    <definedName name="S43P5" localSheetId="4">#REF!</definedName>
    <definedName name="S43P5" localSheetId="9">#REF!</definedName>
    <definedName name="S43P5">#REF!</definedName>
    <definedName name="S43P6" localSheetId="5">#REF!</definedName>
    <definedName name="S43P6" localSheetId="10">#REF!</definedName>
    <definedName name="S43P6" localSheetId="4">#REF!</definedName>
    <definedName name="S43P6" localSheetId="9">#REF!</definedName>
    <definedName name="S43P6">#REF!</definedName>
    <definedName name="S43P7" localSheetId="5">#REF!</definedName>
    <definedName name="S43P7" localSheetId="10">#REF!</definedName>
    <definedName name="S43P7" localSheetId="4">#REF!</definedName>
    <definedName name="S43P7" localSheetId="9">#REF!</definedName>
    <definedName name="S43P7">#REF!</definedName>
    <definedName name="S43P8" localSheetId="5">#REF!</definedName>
    <definedName name="S43P8" localSheetId="10">#REF!</definedName>
    <definedName name="S43P8" localSheetId="4">#REF!</definedName>
    <definedName name="S43P8" localSheetId="9">#REF!</definedName>
    <definedName name="S43P8">#REF!</definedName>
    <definedName name="S43P9" localSheetId="5">#REF!</definedName>
    <definedName name="S43P9" localSheetId="10">#REF!</definedName>
    <definedName name="S43P9" localSheetId="4">#REF!</definedName>
    <definedName name="S43P9" localSheetId="9">#REF!</definedName>
    <definedName name="S43P9">#REF!</definedName>
    <definedName name="S43R1" localSheetId="5">#REF!</definedName>
    <definedName name="S43R1" localSheetId="10">#REF!</definedName>
    <definedName name="S43R1" localSheetId="4">#REF!</definedName>
    <definedName name="S43R1" localSheetId="9">#REF!</definedName>
    <definedName name="S43R1">#REF!</definedName>
    <definedName name="S43R10" localSheetId="5">#REF!</definedName>
    <definedName name="S43R10" localSheetId="10">#REF!</definedName>
    <definedName name="S43R10" localSheetId="4">#REF!</definedName>
    <definedName name="S43R10" localSheetId="9">#REF!</definedName>
    <definedName name="S43R10">#REF!</definedName>
    <definedName name="S43R11" localSheetId="5">#REF!</definedName>
    <definedName name="S43R11" localSheetId="10">#REF!</definedName>
    <definedName name="S43R11" localSheetId="4">#REF!</definedName>
    <definedName name="S43R11" localSheetId="9">#REF!</definedName>
    <definedName name="S43R11">#REF!</definedName>
    <definedName name="S43R12" localSheetId="5">#REF!</definedName>
    <definedName name="S43R12" localSheetId="10">#REF!</definedName>
    <definedName name="S43R12" localSheetId="4">#REF!</definedName>
    <definedName name="S43R12" localSheetId="9">#REF!</definedName>
    <definedName name="S43R12">#REF!</definedName>
    <definedName name="S43R13" localSheetId="5">#REF!</definedName>
    <definedName name="S43R13" localSheetId="10">#REF!</definedName>
    <definedName name="S43R13" localSheetId="4">#REF!</definedName>
    <definedName name="S43R13" localSheetId="9">#REF!</definedName>
    <definedName name="S43R13">#REF!</definedName>
    <definedName name="S43R14" localSheetId="5">#REF!</definedName>
    <definedName name="S43R14" localSheetId="10">#REF!</definedName>
    <definedName name="S43R14" localSheetId="4">#REF!</definedName>
    <definedName name="S43R14" localSheetId="9">#REF!</definedName>
    <definedName name="S43R14">#REF!</definedName>
    <definedName name="S43R15" localSheetId="5">#REF!</definedName>
    <definedName name="S43R15" localSheetId="10">#REF!</definedName>
    <definedName name="S43R15" localSheetId="4">#REF!</definedName>
    <definedName name="S43R15" localSheetId="9">#REF!</definedName>
    <definedName name="S43R15">#REF!</definedName>
    <definedName name="S43R16" localSheetId="5">#REF!</definedName>
    <definedName name="S43R16" localSheetId="10">#REF!</definedName>
    <definedName name="S43R16" localSheetId="4">#REF!</definedName>
    <definedName name="S43R16" localSheetId="9">#REF!</definedName>
    <definedName name="S43R16">#REF!</definedName>
    <definedName name="S43R17" localSheetId="5">#REF!</definedName>
    <definedName name="S43R17" localSheetId="10">#REF!</definedName>
    <definedName name="S43R17" localSheetId="4">#REF!</definedName>
    <definedName name="S43R17" localSheetId="9">#REF!</definedName>
    <definedName name="S43R17">#REF!</definedName>
    <definedName name="S43R18" localSheetId="5">#REF!</definedName>
    <definedName name="S43R18" localSheetId="10">#REF!</definedName>
    <definedName name="S43R18" localSheetId="4">#REF!</definedName>
    <definedName name="S43R18" localSheetId="9">#REF!</definedName>
    <definedName name="S43R18">#REF!</definedName>
    <definedName name="S43R19" localSheetId="5">#REF!</definedName>
    <definedName name="S43R19" localSheetId="10">#REF!</definedName>
    <definedName name="S43R19" localSheetId="4">#REF!</definedName>
    <definedName name="S43R19" localSheetId="9">#REF!</definedName>
    <definedName name="S43R19">#REF!</definedName>
    <definedName name="S43R2" localSheetId="5">#REF!</definedName>
    <definedName name="S43R2" localSheetId="10">#REF!</definedName>
    <definedName name="S43R2" localSheetId="4">#REF!</definedName>
    <definedName name="S43R2" localSheetId="9">#REF!</definedName>
    <definedName name="S43R2">#REF!</definedName>
    <definedName name="S43R20" localSheetId="5">#REF!</definedName>
    <definedName name="S43R20" localSheetId="10">#REF!</definedName>
    <definedName name="S43R20" localSheetId="4">#REF!</definedName>
    <definedName name="S43R20" localSheetId="9">#REF!</definedName>
    <definedName name="S43R20">#REF!</definedName>
    <definedName name="S43R21" localSheetId="5">#REF!</definedName>
    <definedName name="S43R21" localSheetId="10">#REF!</definedName>
    <definedName name="S43R21" localSheetId="4">#REF!</definedName>
    <definedName name="S43R21" localSheetId="9">#REF!</definedName>
    <definedName name="S43R21">#REF!</definedName>
    <definedName name="S43R22" localSheetId="5">#REF!</definedName>
    <definedName name="S43R22" localSheetId="10">#REF!</definedName>
    <definedName name="S43R22" localSheetId="4">#REF!</definedName>
    <definedName name="S43R22" localSheetId="9">#REF!</definedName>
    <definedName name="S43R22">#REF!</definedName>
    <definedName name="S43R23" localSheetId="5">#REF!</definedName>
    <definedName name="S43R23" localSheetId="10">#REF!</definedName>
    <definedName name="S43R23" localSheetId="4">#REF!</definedName>
    <definedName name="S43R23" localSheetId="9">#REF!</definedName>
    <definedName name="S43R23">#REF!</definedName>
    <definedName name="S43R24" localSheetId="5">#REF!</definedName>
    <definedName name="S43R24" localSheetId="10">#REF!</definedName>
    <definedName name="S43R24" localSheetId="4">#REF!</definedName>
    <definedName name="S43R24" localSheetId="9">#REF!</definedName>
    <definedName name="S43R24">#REF!</definedName>
    <definedName name="S43R3" localSheetId="5">#REF!</definedName>
    <definedName name="S43R3" localSheetId="10">#REF!</definedName>
    <definedName name="S43R3" localSheetId="4">#REF!</definedName>
    <definedName name="S43R3" localSheetId="9">#REF!</definedName>
    <definedName name="S43R3">#REF!</definedName>
    <definedName name="S43R4" localSheetId="5">#REF!</definedName>
    <definedName name="S43R4" localSheetId="10">#REF!</definedName>
    <definedName name="S43R4" localSheetId="4">#REF!</definedName>
    <definedName name="S43R4" localSheetId="9">#REF!</definedName>
    <definedName name="S43R4">#REF!</definedName>
    <definedName name="S43R5" localSheetId="5">#REF!</definedName>
    <definedName name="S43R5" localSheetId="10">#REF!</definedName>
    <definedName name="S43R5" localSheetId="4">#REF!</definedName>
    <definedName name="S43R5" localSheetId="9">#REF!</definedName>
    <definedName name="S43R5">#REF!</definedName>
    <definedName name="S43R6" localSheetId="5">#REF!</definedName>
    <definedName name="S43R6" localSheetId="10">#REF!</definedName>
    <definedName name="S43R6" localSheetId="4">#REF!</definedName>
    <definedName name="S43R6" localSheetId="9">#REF!</definedName>
    <definedName name="S43R6">#REF!</definedName>
    <definedName name="S43R7" localSheetId="5">#REF!</definedName>
    <definedName name="S43R7" localSheetId="10">#REF!</definedName>
    <definedName name="S43R7" localSheetId="4">#REF!</definedName>
    <definedName name="S43R7" localSheetId="9">#REF!</definedName>
    <definedName name="S43R7">#REF!</definedName>
    <definedName name="S43R8" localSheetId="5">#REF!</definedName>
    <definedName name="S43R8" localSheetId="10">#REF!</definedName>
    <definedName name="S43R8" localSheetId="4">#REF!</definedName>
    <definedName name="S43R8" localSheetId="9">#REF!</definedName>
    <definedName name="S43R8">#REF!</definedName>
    <definedName name="S43R9" localSheetId="5">#REF!</definedName>
    <definedName name="S43R9" localSheetId="10">#REF!</definedName>
    <definedName name="S43R9" localSheetId="4">#REF!</definedName>
    <definedName name="S43R9" localSheetId="9">#REF!</definedName>
    <definedName name="S43R9">#REF!</definedName>
    <definedName name="S44P1" localSheetId="5">#REF!</definedName>
    <definedName name="S44P1" localSheetId="10">#REF!</definedName>
    <definedName name="S44P1" localSheetId="4">#REF!</definedName>
    <definedName name="S44P1" localSheetId="9">#REF!</definedName>
    <definedName name="S44P1">#REF!</definedName>
    <definedName name="S44P10" localSheetId="5">#REF!</definedName>
    <definedName name="S44P10" localSheetId="10">#REF!</definedName>
    <definedName name="S44P10" localSheetId="4">#REF!</definedName>
    <definedName name="S44P10" localSheetId="9">#REF!</definedName>
    <definedName name="S44P10">#REF!</definedName>
    <definedName name="S44P11" localSheetId="5">#REF!</definedName>
    <definedName name="S44P11" localSheetId="10">#REF!</definedName>
    <definedName name="S44P11" localSheetId="4">#REF!</definedName>
    <definedName name="S44P11" localSheetId="9">#REF!</definedName>
    <definedName name="S44P11">#REF!</definedName>
    <definedName name="S44P12" localSheetId="5">#REF!</definedName>
    <definedName name="S44P12" localSheetId="10">#REF!</definedName>
    <definedName name="S44P12" localSheetId="4">#REF!</definedName>
    <definedName name="S44P12" localSheetId="9">#REF!</definedName>
    <definedName name="S44P12">#REF!</definedName>
    <definedName name="S44P13" localSheetId="5">#REF!</definedName>
    <definedName name="S44P13" localSheetId="10">#REF!</definedName>
    <definedName name="S44P13" localSheetId="4">#REF!</definedName>
    <definedName name="S44P13" localSheetId="9">#REF!</definedName>
    <definedName name="S44P13">#REF!</definedName>
    <definedName name="S44P14" localSheetId="5">#REF!</definedName>
    <definedName name="S44P14" localSheetId="10">#REF!</definedName>
    <definedName name="S44P14" localSheetId="4">#REF!</definedName>
    <definedName name="S44P14" localSheetId="9">#REF!</definedName>
    <definedName name="S44P14">#REF!</definedName>
    <definedName name="S44P15" localSheetId="5">#REF!</definedName>
    <definedName name="S44P15" localSheetId="10">#REF!</definedName>
    <definedName name="S44P15" localSheetId="4">#REF!</definedName>
    <definedName name="S44P15" localSheetId="9">#REF!</definedName>
    <definedName name="S44P15">#REF!</definedName>
    <definedName name="S44P16" localSheetId="5">#REF!</definedName>
    <definedName name="S44P16" localSheetId="10">#REF!</definedName>
    <definedName name="S44P16" localSheetId="4">#REF!</definedName>
    <definedName name="S44P16" localSheetId="9">#REF!</definedName>
    <definedName name="S44P16">#REF!</definedName>
    <definedName name="S44P17" localSheetId="5">#REF!</definedName>
    <definedName name="S44P17" localSheetId="10">#REF!</definedName>
    <definedName name="S44P17" localSheetId="4">#REF!</definedName>
    <definedName name="S44P17" localSheetId="9">#REF!</definedName>
    <definedName name="S44P17">#REF!</definedName>
    <definedName name="S44P18" localSheetId="5">#REF!</definedName>
    <definedName name="S44P18" localSheetId="10">#REF!</definedName>
    <definedName name="S44P18" localSheetId="4">#REF!</definedName>
    <definedName name="S44P18" localSheetId="9">#REF!</definedName>
    <definedName name="S44P18">#REF!</definedName>
    <definedName name="S44P19" localSheetId="5">#REF!</definedName>
    <definedName name="S44P19" localSheetId="10">#REF!</definedName>
    <definedName name="S44P19" localSheetId="4">#REF!</definedName>
    <definedName name="S44P19" localSheetId="9">#REF!</definedName>
    <definedName name="S44P19">#REF!</definedName>
    <definedName name="S44P2" localSheetId="5">#REF!</definedName>
    <definedName name="S44P2" localSheetId="10">#REF!</definedName>
    <definedName name="S44P2" localSheetId="4">#REF!</definedName>
    <definedName name="S44P2" localSheetId="9">#REF!</definedName>
    <definedName name="S44P2">#REF!</definedName>
    <definedName name="S44P20" localSheetId="5">#REF!</definedName>
    <definedName name="S44P20" localSheetId="10">#REF!</definedName>
    <definedName name="S44P20" localSheetId="4">#REF!</definedName>
    <definedName name="S44P20" localSheetId="9">#REF!</definedName>
    <definedName name="S44P20">#REF!</definedName>
    <definedName name="S44P21" localSheetId="5">#REF!</definedName>
    <definedName name="S44P21" localSheetId="10">#REF!</definedName>
    <definedName name="S44P21" localSheetId="4">#REF!</definedName>
    <definedName name="S44P21" localSheetId="9">#REF!</definedName>
    <definedName name="S44P21">#REF!</definedName>
    <definedName name="S44P22" localSheetId="5">#REF!</definedName>
    <definedName name="S44P22" localSheetId="10">#REF!</definedName>
    <definedName name="S44P22" localSheetId="4">#REF!</definedName>
    <definedName name="S44P22" localSheetId="9">#REF!</definedName>
    <definedName name="S44P22">#REF!</definedName>
    <definedName name="S44P23" localSheetId="5">#REF!</definedName>
    <definedName name="S44P23" localSheetId="10">#REF!</definedName>
    <definedName name="S44P23" localSheetId="4">#REF!</definedName>
    <definedName name="S44P23" localSheetId="9">#REF!</definedName>
    <definedName name="S44P23">#REF!</definedName>
    <definedName name="S44P24" localSheetId="5">#REF!</definedName>
    <definedName name="S44P24" localSheetId="10">#REF!</definedName>
    <definedName name="S44P24" localSheetId="4">#REF!</definedName>
    <definedName name="S44P24" localSheetId="9">#REF!</definedName>
    <definedName name="S44P24">#REF!</definedName>
    <definedName name="S44P3" localSheetId="5">#REF!</definedName>
    <definedName name="S44P3" localSheetId="10">#REF!</definedName>
    <definedName name="S44P3" localSheetId="4">#REF!</definedName>
    <definedName name="S44P3" localSheetId="9">#REF!</definedName>
    <definedName name="S44P3">#REF!</definedName>
    <definedName name="S44P4" localSheetId="5">#REF!</definedName>
    <definedName name="S44P4" localSheetId="10">#REF!</definedName>
    <definedName name="S44P4" localSheetId="4">#REF!</definedName>
    <definedName name="S44P4" localSheetId="9">#REF!</definedName>
    <definedName name="S44P4">#REF!</definedName>
    <definedName name="S44P5" localSheetId="5">#REF!</definedName>
    <definedName name="S44P5" localSheetId="10">#REF!</definedName>
    <definedName name="S44P5" localSheetId="4">#REF!</definedName>
    <definedName name="S44P5" localSheetId="9">#REF!</definedName>
    <definedName name="S44P5">#REF!</definedName>
    <definedName name="S44P6" localSheetId="5">#REF!</definedName>
    <definedName name="S44P6" localSheetId="10">#REF!</definedName>
    <definedName name="S44P6" localSheetId="4">#REF!</definedName>
    <definedName name="S44P6" localSheetId="9">#REF!</definedName>
    <definedName name="S44P6">#REF!</definedName>
    <definedName name="S44P7" localSheetId="5">#REF!</definedName>
    <definedName name="S44P7" localSheetId="10">#REF!</definedName>
    <definedName name="S44P7" localSheetId="4">#REF!</definedName>
    <definedName name="S44P7" localSheetId="9">#REF!</definedName>
    <definedName name="S44P7">#REF!</definedName>
    <definedName name="S44P8" localSheetId="5">#REF!</definedName>
    <definedName name="S44P8" localSheetId="10">#REF!</definedName>
    <definedName name="S44P8" localSheetId="4">#REF!</definedName>
    <definedName name="S44P8" localSheetId="9">#REF!</definedName>
    <definedName name="S44P8">#REF!</definedName>
    <definedName name="S44P9" localSheetId="5">#REF!</definedName>
    <definedName name="S44P9" localSheetId="10">#REF!</definedName>
    <definedName name="S44P9" localSheetId="4">#REF!</definedName>
    <definedName name="S44P9" localSheetId="9">#REF!</definedName>
    <definedName name="S44P9">#REF!</definedName>
    <definedName name="S44R1" localSheetId="5">#REF!</definedName>
    <definedName name="S44R1" localSheetId="10">#REF!</definedName>
    <definedName name="S44R1" localSheetId="4">#REF!</definedName>
    <definedName name="S44R1" localSheetId="9">#REF!</definedName>
    <definedName name="S44R1">#REF!</definedName>
    <definedName name="S44R10" localSheetId="5">#REF!</definedName>
    <definedName name="S44R10" localSheetId="10">#REF!</definedName>
    <definedName name="S44R10" localSheetId="4">#REF!</definedName>
    <definedName name="S44R10" localSheetId="9">#REF!</definedName>
    <definedName name="S44R10">#REF!</definedName>
    <definedName name="S44R11" localSheetId="5">#REF!</definedName>
    <definedName name="S44R11" localSheetId="10">#REF!</definedName>
    <definedName name="S44R11" localSheetId="4">#REF!</definedName>
    <definedName name="S44R11" localSheetId="9">#REF!</definedName>
    <definedName name="S44R11">#REF!</definedName>
    <definedName name="S44R12" localSheetId="5">#REF!</definedName>
    <definedName name="S44R12" localSheetId="10">#REF!</definedName>
    <definedName name="S44R12" localSheetId="4">#REF!</definedName>
    <definedName name="S44R12" localSheetId="9">#REF!</definedName>
    <definedName name="S44R12">#REF!</definedName>
    <definedName name="S44R13" localSheetId="5">#REF!</definedName>
    <definedName name="S44R13" localSheetId="10">#REF!</definedName>
    <definedName name="S44R13" localSheetId="4">#REF!</definedName>
    <definedName name="S44R13" localSheetId="9">#REF!</definedName>
    <definedName name="S44R13">#REF!</definedName>
    <definedName name="S44R14" localSheetId="5">#REF!</definedName>
    <definedName name="S44R14" localSheetId="10">#REF!</definedName>
    <definedName name="S44R14" localSheetId="4">#REF!</definedName>
    <definedName name="S44R14" localSheetId="9">#REF!</definedName>
    <definedName name="S44R14">#REF!</definedName>
    <definedName name="S44R15" localSheetId="5">#REF!</definedName>
    <definedName name="S44R15" localSheetId="10">#REF!</definedName>
    <definedName name="S44R15" localSheetId="4">#REF!</definedName>
    <definedName name="S44R15" localSheetId="9">#REF!</definedName>
    <definedName name="S44R15">#REF!</definedName>
    <definedName name="S44R16" localSheetId="5">#REF!</definedName>
    <definedName name="S44R16" localSheetId="10">#REF!</definedName>
    <definedName name="S44R16" localSheetId="4">#REF!</definedName>
    <definedName name="S44R16" localSheetId="9">#REF!</definedName>
    <definedName name="S44R16">#REF!</definedName>
    <definedName name="S44R17" localSheetId="5">#REF!</definedName>
    <definedName name="S44R17" localSheetId="10">#REF!</definedName>
    <definedName name="S44R17" localSheetId="4">#REF!</definedName>
    <definedName name="S44R17" localSheetId="9">#REF!</definedName>
    <definedName name="S44R17">#REF!</definedName>
    <definedName name="S44R18" localSheetId="5">#REF!</definedName>
    <definedName name="S44R18" localSheetId="10">#REF!</definedName>
    <definedName name="S44R18" localSheetId="4">#REF!</definedName>
    <definedName name="S44R18" localSheetId="9">#REF!</definedName>
    <definedName name="S44R18">#REF!</definedName>
    <definedName name="S44R19" localSheetId="5">#REF!</definedName>
    <definedName name="S44R19" localSheetId="10">#REF!</definedName>
    <definedName name="S44R19" localSheetId="4">#REF!</definedName>
    <definedName name="S44R19" localSheetId="9">#REF!</definedName>
    <definedName name="S44R19">#REF!</definedName>
    <definedName name="S44R2" localSheetId="5">#REF!</definedName>
    <definedName name="S44R2" localSheetId="10">#REF!</definedName>
    <definedName name="S44R2" localSheetId="4">#REF!</definedName>
    <definedName name="S44R2" localSheetId="9">#REF!</definedName>
    <definedName name="S44R2">#REF!</definedName>
    <definedName name="S44R20" localSheetId="5">#REF!</definedName>
    <definedName name="S44R20" localSheetId="10">#REF!</definedName>
    <definedName name="S44R20" localSheetId="4">#REF!</definedName>
    <definedName name="S44R20" localSheetId="9">#REF!</definedName>
    <definedName name="S44R20">#REF!</definedName>
    <definedName name="S44R21" localSheetId="5">#REF!</definedName>
    <definedName name="S44R21" localSheetId="10">#REF!</definedName>
    <definedName name="S44R21" localSheetId="4">#REF!</definedName>
    <definedName name="S44R21" localSheetId="9">#REF!</definedName>
    <definedName name="S44R21">#REF!</definedName>
    <definedName name="S44R22" localSheetId="5">#REF!</definedName>
    <definedName name="S44R22" localSheetId="10">#REF!</definedName>
    <definedName name="S44R22" localSheetId="4">#REF!</definedName>
    <definedName name="S44R22" localSheetId="9">#REF!</definedName>
    <definedName name="S44R22">#REF!</definedName>
    <definedName name="S44R23" localSheetId="5">#REF!</definedName>
    <definedName name="S44R23" localSheetId="10">#REF!</definedName>
    <definedName name="S44R23" localSheetId="4">#REF!</definedName>
    <definedName name="S44R23" localSheetId="9">#REF!</definedName>
    <definedName name="S44R23">#REF!</definedName>
    <definedName name="S44R24" localSheetId="5">#REF!</definedName>
    <definedName name="S44R24" localSheetId="10">#REF!</definedName>
    <definedName name="S44R24" localSheetId="4">#REF!</definedName>
    <definedName name="S44R24" localSheetId="9">#REF!</definedName>
    <definedName name="S44R24">#REF!</definedName>
    <definedName name="S44R3" localSheetId="5">#REF!</definedName>
    <definedName name="S44R3" localSheetId="10">#REF!</definedName>
    <definedName name="S44R3" localSheetId="4">#REF!</definedName>
    <definedName name="S44R3" localSheetId="9">#REF!</definedName>
    <definedName name="S44R3">#REF!</definedName>
    <definedName name="S44R4" localSheetId="5">#REF!</definedName>
    <definedName name="S44R4" localSheetId="10">#REF!</definedName>
    <definedName name="S44R4" localSheetId="4">#REF!</definedName>
    <definedName name="S44R4" localSheetId="9">#REF!</definedName>
    <definedName name="S44R4">#REF!</definedName>
    <definedName name="S44R5" localSheetId="5">#REF!</definedName>
    <definedName name="S44R5" localSheetId="10">#REF!</definedName>
    <definedName name="S44R5" localSheetId="4">#REF!</definedName>
    <definedName name="S44R5" localSheetId="9">#REF!</definedName>
    <definedName name="S44R5">#REF!</definedName>
    <definedName name="S44R6" localSheetId="5">#REF!</definedName>
    <definedName name="S44R6" localSheetId="10">#REF!</definedName>
    <definedName name="S44R6" localSheetId="4">#REF!</definedName>
    <definedName name="S44R6" localSheetId="9">#REF!</definedName>
    <definedName name="S44R6">#REF!</definedName>
    <definedName name="S44R7" localSheetId="5">#REF!</definedName>
    <definedName name="S44R7" localSheetId="10">#REF!</definedName>
    <definedName name="S44R7" localSheetId="4">#REF!</definedName>
    <definedName name="S44R7" localSheetId="9">#REF!</definedName>
    <definedName name="S44R7">#REF!</definedName>
    <definedName name="S44R8" localSheetId="5">#REF!</definedName>
    <definedName name="S44R8" localSheetId="10">#REF!</definedName>
    <definedName name="S44R8" localSheetId="4">#REF!</definedName>
    <definedName name="S44R8" localSheetId="9">#REF!</definedName>
    <definedName name="S44R8">#REF!</definedName>
    <definedName name="S44R9" localSheetId="5">#REF!</definedName>
    <definedName name="S44R9" localSheetId="10">#REF!</definedName>
    <definedName name="S44R9" localSheetId="4">#REF!</definedName>
    <definedName name="S44R9" localSheetId="9">#REF!</definedName>
    <definedName name="S44R9">#REF!</definedName>
    <definedName name="S45P1" localSheetId="5">#REF!</definedName>
    <definedName name="S45P1" localSheetId="10">#REF!</definedName>
    <definedName name="S45P1" localSheetId="4">#REF!</definedName>
    <definedName name="S45P1" localSheetId="9">#REF!</definedName>
    <definedName name="S45P1">#REF!</definedName>
    <definedName name="S45P10" localSheetId="5">#REF!</definedName>
    <definedName name="S45P10" localSheetId="10">#REF!</definedName>
    <definedName name="S45P10" localSheetId="4">#REF!</definedName>
    <definedName name="S45P10" localSheetId="9">#REF!</definedName>
    <definedName name="S45P10">#REF!</definedName>
    <definedName name="S45P11" localSheetId="5">#REF!</definedName>
    <definedName name="S45P11" localSheetId="10">#REF!</definedName>
    <definedName name="S45P11" localSheetId="4">#REF!</definedName>
    <definedName name="S45P11" localSheetId="9">#REF!</definedName>
    <definedName name="S45P11">#REF!</definedName>
    <definedName name="S45P12" localSheetId="5">#REF!</definedName>
    <definedName name="S45P12" localSheetId="10">#REF!</definedName>
    <definedName name="S45P12" localSheetId="4">#REF!</definedName>
    <definedName name="S45P12" localSheetId="9">#REF!</definedName>
    <definedName name="S45P12">#REF!</definedName>
    <definedName name="S45P13" localSheetId="5">#REF!</definedName>
    <definedName name="S45P13" localSheetId="10">#REF!</definedName>
    <definedName name="S45P13" localSheetId="4">#REF!</definedName>
    <definedName name="S45P13" localSheetId="9">#REF!</definedName>
    <definedName name="S45P13">#REF!</definedName>
    <definedName name="S45P14" localSheetId="5">#REF!</definedName>
    <definedName name="S45P14" localSheetId="10">#REF!</definedName>
    <definedName name="S45P14" localSheetId="4">#REF!</definedName>
    <definedName name="S45P14" localSheetId="9">#REF!</definedName>
    <definedName name="S45P14">#REF!</definedName>
    <definedName name="S45P15" localSheetId="5">#REF!</definedName>
    <definedName name="S45P15" localSheetId="10">#REF!</definedName>
    <definedName name="S45P15" localSheetId="4">#REF!</definedName>
    <definedName name="S45P15" localSheetId="9">#REF!</definedName>
    <definedName name="S45P15">#REF!</definedName>
    <definedName name="S45P16" localSheetId="5">#REF!</definedName>
    <definedName name="S45P16" localSheetId="10">#REF!</definedName>
    <definedName name="S45P16" localSheetId="4">#REF!</definedName>
    <definedName name="S45P16" localSheetId="9">#REF!</definedName>
    <definedName name="S45P16">#REF!</definedName>
    <definedName name="S45P17" localSheetId="5">#REF!</definedName>
    <definedName name="S45P17" localSheetId="10">#REF!</definedName>
    <definedName name="S45P17" localSheetId="4">#REF!</definedName>
    <definedName name="S45P17" localSheetId="9">#REF!</definedName>
    <definedName name="S45P17">#REF!</definedName>
    <definedName name="S45P18" localSheetId="5">#REF!</definedName>
    <definedName name="S45P18" localSheetId="10">#REF!</definedName>
    <definedName name="S45P18" localSheetId="4">#REF!</definedName>
    <definedName name="S45P18" localSheetId="9">#REF!</definedName>
    <definedName name="S45P18">#REF!</definedName>
    <definedName name="S45P19" localSheetId="5">#REF!</definedName>
    <definedName name="S45P19" localSheetId="10">#REF!</definedName>
    <definedName name="S45P19" localSheetId="4">#REF!</definedName>
    <definedName name="S45P19" localSheetId="9">#REF!</definedName>
    <definedName name="S45P19">#REF!</definedName>
    <definedName name="S45P2" localSheetId="5">#REF!</definedName>
    <definedName name="S45P2" localSheetId="10">#REF!</definedName>
    <definedName name="S45P2" localSheetId="4">#REF!</definedName>
    <definedName name="S45P2" localSheetId="9">#REF!</definedName>
    <definedName name="S45P2">#REF!</definedName>
    <definedName name="S45P20" localSheetId="5">#REF!</definedName>
    <definedName name="S45P20" localSheetId="10">#REF!</definedName>
    <definedName name="S45P20" localSheetId="4">#REF!</definedName>
    <definedName name="S45P20" localSheetId="9">#REF!</definedName>
    <definedName name="S45P20">#REF!</definedName>
    <definedName name="S45P21" localSheetId="5">#REF!</definedName>
    <definedName name="S45P21" localSheetId="10">#REF!</definedName>
    <definedName name="S45P21" localSheetId="4">#REF!</definedName>
    <definedName name="S45P21" localSheetId="9">#REF!</definedName>
    <definedName name="S45P21">#REF!</definedName>
    <definedName name="S45P22" localSheetId="5">#REF!</definedName>
    <definedName name="S45P22" localSheetId="10">#REF!</definedName>
    <definedName name="S45P22" localSheetId="4">#REF!</definedName>
    <definedName name="S45P22" localSheetId="9">#REF!</definedName>
    <definedName name="S45P22">#REF!</definedName>
    <definedName name="S45P23" localSheetId="5">#REF!</definedName>
    <definedName name="S45P23" localSheetId="10">#REF!</definedName>
    <definedName name="S45P23" localSheetId="4">#REF!</definedName>
    <definedName name="S45P23" localSheetId="9">#REF!</definedName>
    <definedName name="S45P23">#REF!</definedName>
    <definedName name="S45P24" localSheetId="5">#REF!</definedName>
    <definedName name="S45P24" localSheetId="10">#REF!</definedName>
    <definedName name="S45P24" localSheetId="4">#REF!</definedName>
    <definedName name="S45P24" localSheetId="9">#REF!</definedName>
    <definedName name="S45P24">#REF!</definedName>
    <definedName name="S45P3" localSheetId="5">#REF!</definedName>
    <definedName name="S45P3" localSheetId="10">#REF!</definedName>
    <definedName name="S45P3" localSheetId="4">#REF!</definedName>
    <definedName name="S45P3" localSheetId="9">#REF!</definedName>
    <definedName name="S45P3">#REF!</definedName>
    <definedName name="S45P4" localSheetId="5">#REF!</definedName>
    <definedName name="S45P4" localSheetId="10">#REF!</definedName>
    <definedName name="S45P4" localSheetId="4">#REF!</definedName>
    <definedName name="S45P4" localSheetId="9">#REF!</definedName>
    <definedName name="S45P4">#REF!</definedName>
    <definedName name="S45P5" localSheetId="5">#REF!</definedName>
    <definedName name="S45P5" localSheetId="10">#REF!</definedName>
    <definedName name="S45P5" localSheetId="4">#REF!</definedName>
    <definedName name="S45P5" localSheetId="9">#REF!</definedName>
    <definedName name="S45P5">#REF!</definedName>
    <definedName name="S45P6" localSheetId="5">#REF!</definedName>
    <definedName name="S45P6" localSheetId="10">#REF!</definedName>
    <definedName name="S45P6" localSheetId="4">#REF!</definedName>
    <definedName name="S45P6" localSheetId="9">#REF!</definedName>
    <definedName name="S45P6">#REF!</definedName>
    <definedName name="S45P7" localSheetId="5">#REF!</definedName>
    <definedName name="S45P7" localSheetId="10">#REF!</definedName>
    <definedName name="S45P7" localSheetId="4">#REF!</definedName>
    <definedName name="S45P7" localSheetId="9">#REF!</definedName>
    <definedName name="S45P7">#REF!</definedName>
    <definedName name="S45P8" localSheetId="5">#REF!</definedName>
    <definedName name="S45P8" localSheetId="10">#REF!</definedName>
    <definedName name="S45P8" localSheetId="4">#REF!</definedName>
    <definedName name="S45P8" localSheetId="9">#REF!</definedName>
    <definedName name="S45P8">#REF!</definedName>
    <definedName name="S45P9" localSheetId="5">#REF!</definedName>
    <definedName name="S45P9" localSheetId="10">#REF!</definedName>
    <definedName name="S45P9" localSheetId="4">#REF!</definedName>
    <definedName name="S45P9" localSheetId="9">#REF!</definedName>
    <definedName name="S45P9">#REF!</definedName>
    <definedName name="S45R1" localSheetId="5">#REF!</definedName>
    <definedName name="S45R1" localSheetId="10">#REF!</definedName>
    <definedName name="S45R1" localSheetId="4">#REF!</definedName>
    <definedName name="S45R1" localSheetId="9">#REF!</definedName>
    <definedName name="S45R1">#REF!</definedName>
    <definedName name="S45R10" localSheetId="5">#REF!</definedName>
    <definedName name="S45R10" localSheetId="10">#REF!</definedName>
    <definedName name="S45R10" localSheetId="4">#REF!</definedName>
    <definedName name="S45R10" localSheetId="9">#REF!</definedName>
    <definedName name="S45R10">#REF!</definedName>
    <definedName name="S45R11" localSheetId="5">#REF!</definedName>
    <definedName name="S45R11" localSheetId="10">#REF!</definedName>
    <definedName name="S45R11" localSheetId="4">#REF!</definedName>
    <definedName name="S45R11" localSheetId="9">#REF!</definedName>
    <definedName name="S45R11">#REF!</definedName>
    <definedName name="S45R12" localSheetId="5">#REF!</definedName>
    <definedName name="S45R12" localSheetId="10">#REF!</definedName>
    <definedName name="S45R12" localSheetId="4">#REF!</definedName>
    <definedName name="S45R12" localSheetId="9">#REF!</definedName>
    <definedName name="S45R12">#REF!</definedName>
    <definedName name="S45R13" localSheetId="5">#REF!</definedName>
    <definedName name="S45R13" localSheetId="10">#REF!</definedName>
    <definedName name="S45R13" localSheetId="4">#REF!</definedName>
    <definedName name="S45R13" localSheetId="9">#REF!</definedName>
    <definedName name="S45R13">#REF!</definedName>
    <definedName name="S45R14" localSheetId="5">#REF!</definedName>
    <definedName name="S45R14" localSheetId="10">#REF!</definedName>
    <definedName name="S45R14" localSheetId="4">#REF!</definedName>
    <definedName name="S45R14" localSheetId="9">#REF!</definedName>
    <definedName name="S45R14">#REF!</definedName>
    <definedName name="S45R15" localSheetId="5">#REF!</definedName>
    <definedName name="S45R15" localSheetId="10">#REF!</definedName>
    <definedName name="S45R15" localSheetId="4">#REF!</definedName>
    <definedName name="S45R15" localSheetId="9">#REF!</definedName>
    <definedName name="S45R15">#REF!</definedName>
    <definedName name="S45R16" localSheetId="5">#REF!</definedName>
    <definedName name="S45R16" localSheetId="10">#REF!</definedName>
    <definedName name="S45R16" localSheetId="4">#REF!</definedName>
    <definedName name="S45R16" localSheetId="9">#REF!</definedName>
    <definedName name="S45R16">#REF!</definedName>
    <definedName name="S45R17" localSheetId="5">#REF!</definedName>
    <definedName name="S45R17" localSheetId="10">#REF!</definedName>
    <definedName name="S45R17" localSheetId="4">#REF!</definedName>
    <definedName name="S45R17" localSheetId="9">#REF!</definedName>
    <definedName name="S45R17">#REF!</definedName>
    <definedName name="S45R18" localSheetId="5">#REF!</definedName>
    <definedName name="S45R18" localSheetId="10">#REF!</definedName>
    <definedName name="S45R18" localSheetId="4">#REF!</definedName>
    <definedName name="S45R18" localSheetId="9">#REF!</definedName>
    <definedName name="S45R18">#REF!</definedName>
    <definedName name="S45R19" localSheetId="5">#REF!</definedName>
    <definedName name="S45R19" localSheetId="10">#REF!</definedName>
    <definedName name="S45R19" localSheetId="4">#REF!</definedName>
    <definedName name="S45R19" localSheetId="9">#REF!</definedName>
    <definedName name="S45R19">#REF!</definedName>
    <definedName name="S45R2" localSheetId="5">#REF!</definedName>
    <definedName name="S45R2" localSheetId="10">#REF!</definedName>
    <definedName name="S45R2" localSheetId="4">#REF!</definedName>
    <definedName name="S45R2" localSheetId="9">#REF!</definedName>
    <definedName name="S45R2">#REF!</definedName>
    <definedName name="S45R20" localSheetId="5">#REF!</definedName>
    <definedName name="S45R20" localSheetId="10">#REF!</definedName>
    <definedName name="S45R20" localSheetId="4">#REF!</definedName>
    <definedName name="S45R20" localSheetId="9">#REF!</definedName>
    <definedName name="S45R20">#REF!</definedName>
    <definedName name="S45R21" localSheetId="5">#REF!</definedName>
    <definedName name="S45R21" localSheetId="10">#REF!</definedName>
    <definedName name="S45R21" localSheetId="4">#REF!</definedName>
    <definedName name="S45R21" localSheetId="9">#REF!</definedName>
    <definedName name="S45R21">#REF!</definedName>
    <definedName name="S45R22" localSheetId="5">#REF!</definedName>
    <definedName name="S45R22" localSheetId="10">#REF!</definedName>
    <definedName name="S45R22" localSheetId="4">#REF!</definedName>
    <definedName name="S45R22" localSheetId="9">#REF!</definedName>
    <definedName name="S45R22">#REF!</definedName>
    <definedName name="S45R23" localSheetId="5">#REF!</definedName>
    <definedName name="S45R23" localSheetId="10">#REF!</definedName>
    <definedName name="S45R23" localSheetId="4">#REF!</definedName>
    <definedName name="S45R23" localSheetId="9">#REF!</definedName>
    <definedName name="S45R23">#REF!</definedName>
    <definedName name="S45R24" localSheetId="5">#REF!</definedName>
    <definedName name="S45R24" localSheetId="10">#REF!</definedName>
    <definedName name="S45R24" localSheetId="4">#REF!</definedName>
    <definedName name="S45R24" localSheetId="9">#REF!</definedName>
    <definedName name="S45R24">#REF!</definedName>
    <definedName name="S45R3" localSheetId="5">#REF!</definedName>
    <definedName name="S45R3" localSheetId="10">#REF!</definedName>
    <definedName name="S45R3" localSheetId="4">#REF!</definedName>
    <definedName name="S45R3" localSheetId="9">#REF!</definedName>
    <definedName name="S45R3">#REF!</definedName>
    <definedName name="S45R4" localSheetId="5">#REF!</definedName>
    <definedName name="S45R4" localSheetId="10">#REF!</definedName>
    <definedName name="S45R4" localSheetId="4">#REF!</definedName>
    <definedName name="S45R4" localSheetId="9">#REF!</definedName>
    <definedName name="S45R4">#REF!</definedName>
    <definedName name="S45R5" localSheetId="5">#REF!</definedName>
    <definedName name="S45R5" localSheetId="10">#REF!</definedName>
    <definedName name="S45R5" localSheetId="4">#REF!</definedName>
    <definedName name="S45R5" localSheetId="9">#REF!</definedName>
    <definedName name="S45R5">#REF!</definedName>
    <definedName name="S45R6" localSheetId="5">#REF!</definedName>
    <definedName name="S45R6" localSheetId="10">#REF!</definedName>
    <definedName name="S45R6" localSheetId="4">#REF!</definedName>
    <definedName name="S45R6" localSheetId="9">#REF!</definedName>
    <definedName name="S45R6">#REF!</definedName>
    <definedName name="S45R7" localSheetId="5">#REF!</definedName>
    <definedName name="S45R7" localSheetId="10">#REF!</definedName>
    <definedName name="S45R7" localSheetId="4">#REF!</definedName>
    <definedName name="S45R7" localSheetId="9">#REF!</definedName>
    <definedName name="S45R7">#REF!</definedName>
    <definedName name="S45R8" localSheetId="5">#REF!</definedName>
    <definedName name="S45R8" localSheetId="10">#REF!</definedName>
    <definedName name="S45R8" localSheetId="4">#REF!</definedName>
    <definedName name="S45R8" localSheetId="9">#REF!</definedName>
    <definedName name="S45R8">#REF!</definedName>
    <definedName name="S45R9" localSheetId="5">#REF!</definedName>
    <definedName name="S45R9" localSheetId="10">#REF!</definedName>
    <definedName name="S45R9" localSheetId="4">#REF!</definedName>
    <definedName name="S45R9" localSheetId="9">#REF!</definedName>
    <definedName name="S45R9">#REF!</definedName>
    <definedName name="S4P1" localSheetId="5">#REF!</definedName>
    <definedName name="S4P1" localSheetId="10">#REF!</definedName>
    <definedName name="S4P1" localSheetId="4">#REF!</definedName>
    <definedName name="S4P1" localSheetId="9">#REF!</definedName>
    <definedName name="S4P1">#REF!</definedName>
    <definedName name="S4P10" localSheetId="5">#REF!</definedName>
    <definedName name="S4P10" localSheetId="10">#REF!</definedName>
    <definedName name="S4P10" localSheetId="4">#REF!</definedName>
    <definedName name="S4P10" localSheetId="9">#REF!</definedName>
    <definedName name="S4P10">#REF!</definedName>
    <definedName name="S4P11" localSheetId="5">#REF!</definedName>
    <definedName name="S4P11" localSheetId="10">#REF!</definedName>
    <definedName name="S4P11" localSheetId="4">#REF!</definedName>
    <definedName name="S4P11" localSheetId="9">#REF!</definedName>
    <definedName name="S4P11">#REF!</definedName>
    <definedName name="S4P12" localSheetId="5">#REF!</definedName>
    <definedName name="S4P12" localSheetId="10">#REF!</definedName>
    <definedName name="S4P12" localSheetId="4">#REF!</definedName>
    <definedName name="S4P12" localSheetId="9">#REF!</definedName>
    <definedName name="S4P12">#REF!</definedName>
    <definedName name="S4P13" localSheetId="5">#REF!</definedName>
    <definedName name="S4P13" localSheetId="10">#REF!</definedName>
    <definedName name="S4P13" localSheetId="4">#REF!</definedName>
    <definedName name="S4P13" localSheetId="9">#REF!</definedName>
    <definedName name="S4P13">#REF!</definedName>
    <definedName name="S4P14" localSheetId="5">#REF!</definedName>
    <definedName name="S4P14" localSheetId="10">#REF!</definedName>
    <definedName name="S4P14" localSheetId="4">#REF!</definedName>
    <definedName name="S4P14" localSheetId="9">#REF!</definedName>
    <definedName name="S4P14">#REF!</definedName>
    <definedName name="S4P15" localSheetId="5">#REF!</definedName>
    <definedName name="S4P15" localSheetId="10">#REF!</definedName>
    <definedName name="S4P15" localSheetId="4">#REF!</definedName>
    <definedName name="S4P15" localSheetId="9">#REF!</definedName>
    <definedName name="S4P15">#REF!</definedName>
    <definedName name="S4P16" localSheetId="5">#REF!</definedName>
    <definedName name="S4P16" localSheetId="10">#REF!</definedName>
    <definedName name="S4P16" localSheetId="4">#REF!</definedName>
    <definedName name="S4P16" localSheetId="9">#REF!</definedName>
    <definedName name="S4P16">#REF!</definedName>
    <definedName name="S4P17" localSheetId="5">#REF!</definedName>
    <definedName name="S4P17" localSheetId="10">#REF!</definedName>
    <definedName name="S4P17" localSheetId="4">#REF!</definedName>
    <definedName name="S4P17" localSheetId="9">#REF!</definedName>
    <definedName name="S4P17">#REF!</definedName>
    <definedName name="S4P18" localSheetId="5">#REF!</definedName>
    <definedName name="S4P18" localSheetId="10">#REF!</definedName>
    <definedName name="S4P18" localSheetId="4">#REF!</definedName>
    <definedName name="S4P18" localSheetId="9">#REF!</definedName>
    <definedName name="S4P18">#REF!</definedName>
    <definedName name="S4P19" localSheetId="5">#REF!</definedName>
    <definedName name="S4P19" localSheetId="10">#REF!</definedName>
    <definedName name="S4P19" localSheetId="4">#REF!</definedName>
    <definedName name="S4P19" localSheetId="9">#REF!</definedName>
    <definedName name="S4P19">#REF!</definedName>
    <definedName name="S4P2" localSheetId="5">#REF!</definedName>
    <definedName name="S4P2" localSheetId="10">#REF!</definedName>
    <definedName name="S4P2" localSheetId="4">#REF!</definedName>
    <definedName name="S4P2" localSheetId="9">#REF!</definedName>
    <definedName name="S4P2">#REF!</definedName>
    <definedName name="S4P20" localSheetId="5">#REF!</definedName>
    <definedName name="S4P20" localSheetId="10">#REF!</definedName>
    <definedName name="S4P20" localSheetId="4">#REF!</definedName>
    <definedName name="S4P20" localSheetId="9">#REF!</definedName>
    <definedName name="S4P20">#REF!</definedName>
    <definedName name="S4P21" localSheetId="5">#REF!</definedName>
    <definedName name="S4P21" localSheetId="10">#REF!</definedName>
    <definedName name="S4P21" localSheetId="4">#REF!</definedName>
    <definedName name="S4P21" localSheetId="9">#REF!</definedName>
    <definedName name="S4P21">#REF!</definedName>
    <definedName name="S4P22" localSheetId="5">#REF!</definedName>
    <definedName name="S4P22" localSheetId="10">#REF!</definedName>
    <definedName name="S4P22" localSheetId="4">#REF!</definedName>
    <definedName name="S4P22" localSheetId="9">#REF!</definedName>
    <definedName name="S4P22">#REF!</definedName>
    <definedName name="S4P23" localSheetId="5">#REF!</definedName>
    <definedName name="S4P23" localSheetId="10">#REF!</definedName>
    <definedName name="S4P23" localSheetId="4">#REF!</definedName>
    <definedName name="S4P23" localSheetId="9">#REF!</definedName>
    <definedName name="S4P23">#REF!</definedName>
    <definedName name="S4P24" localSheetId="5">#REF!</definedName>
    <definedName name="S4P24" localSheetId="10">#REF!</definedName>
    <definedName name="S4P24" localSheetId="4">#REF!</definedName>
    <definedName name="S4P24" localSheetId="9">#REF!</definedName>
    <definedName name="S4P24">#REF!</definedName>
    <definedName name="S4P3" localSheetId="5">#REF!</definedName>
    <definedName name="S4P3" localSheetId="10">#REF!</definedName>
    <definedName name="S4P3" localSheetId="4">#REF!</definedName>
    <definedName name="S4P3" localSheetId="9">#REF!</definedName>
    <definedName name="S4P3">#REF!</definedName>
    <definedName name="S4P4" localSheetId="5">#REF!</definedName>
    <definedName name="S4P4" localSheetId="10">#REF!</definedName>
    <definedName name="S4P4" localSheetId="4">#REF!</definedName>
    <definedName name="S4P4" localSheetId="9">#REF!</definedName>
    <definedName name="S4P4">#REF!</definedName>
    <definedName name="S4P5" localSheetId="5">#REF!</definedName>
    <definedName name="S4P5" localSheetId="10">#REF!</definedName>
    <definedName name="S4P5" localSheetId="4">#REF!</definedName>
    <definedName name="S4P5" localSheetId="9">#REF!</definedName>
    <definedName name="S4P5">#REF!</definedName>
    <definedName name="S4P6" localSheetId="5">#REF!</definedName>
    <definedName name="S4P6" localSheetId="10">#REF!</definedName>
    <definedName name="S4P6" localSheetId="4">#REF!</definedName>
    <definedName name="S4P6" localSheetId="9">#REF!</definedName>
    <definedName name="S4P6">#REF!</definedName>
    <definedName name="S4P7" localSheetId="5">#REF!</definedName>
    <definedName name="S4P7" localSheetId="10">#REF!</definedName>
    <definedName name="S4P7" localSheetId="4">#REF!</definedName>
    <definedName name="S4P7" localSheetId="9">#REF!</definedName>
    <definedName name="S4P7">#REF!</definedName>
    <definedName name="S4P8" localSheetId="5">#REF!</definedName>
    <definedName name="S4P8" localSheetId="10">#REF!</definedName>
    <definedName name="S4P8" localSheetId="4">#REF!</definedName>
    <definedName name="S4P8" localSheetId="9">#REF!</definedName>
    <definedName name="S4P8">#REF!</definedName>
    <definedName name="S4P9" localSheetId="5">#REF!</definedName>
    <definedName name="S4P9" localSheetId="10">#REF!</definedName>
    <definedName name="S4P9" localSheetId="4">#REF!</definedName>
    <definedName name="S4P9" localSheetId="9">#REF!</definedName>
    <definedName name="S4P9">#REF!</definedName>
    <definedName name="S4R1" localSheetId="5">#REF!</definedName>
    <definedName name="S4R1" localSheetId="10">#REF!</definedName>
    <definedName name="S4R1" localSheetId="4">#REF!</definedName>
    <definedName name="S4R1" localSheetId="9">#REF!</definedName>
    <definedName name="S4R1">#REF!</definedName>
    <definedName name="S4R10" localSheetId="5">#REF!</definedName>
    <definedName name="S4R10" localSheetId="10">#REF!</definedName>
    <definedName name="S4R10" localSheetId="4">#REF!</definedName>
    <definedName name="S4R10" localSheetId="9">#REF!</definedName>
    <definedName name="S4R10">#REF!</definedName>
    <definedName name="S4R11" localSheetId="5">#REF!</definedName>
    <definedName name="S4R11" localSheetId="10">#REF!</definedName>
    <definedName name="S4R11" localSheetId="4">#REF!</definedName>
    <definedName name="S4R11" localSheetId="9">#REF!</definedName>
    <definedName name="S4R11">#REF!</definedName>
    <definedName name="S4R12" localSheetId="5">#REF!</definedName>
    <definedName name="S4R12" localSheetId="10">#REF!</definedName>
    <definedName name="S4R12" localSheetId="4">#REF!</definedName>
    <definedName name="S4R12" localSheetId="9">#REF!</definedName>
    <definedName name="S4R12">#REF!</definedName>
    <definedName name="S4R13" localSheetId="5">#REF!</definedName>
    <definedName name="S4R13" localSheetId="10">#REF!</definedName>
    <definedName name="S4R13" localSheetId="4">#REF!</definedName>
    <definedName name="S4R13" localSheetId="9">#REF!</definedName>
    <definedName name="S4R13">#REF!</definedName>
    <definedName name="S4R14" localSheetId="5">#REF!</definedName>
    <definedName name="S4R14" localSheetId="10">#REF!</definedName>
    <definedName name="S4R14" localSheetId="4">#REF!</definedName>
    <definedName name="S4R14" localSheetId="9">#REF!</definedName>
    <definedName name="S4R14">#REF!</definedName>
    <definedName name="S4R15" localSheetId="5">#REF!</definedName>
    <definedName name="S4R15" localSheetId="10">#REF!</definedName>
    <definedName name="S4R15" localSheetId="4">#REF!</definedName>
    <definedName name="S4R15" localSheetId="9">#REF!</definedName>
    <definedName name="S4R15">#REF!</definedName>
    <definedName name="S4R16" localSheetId="5">#REF!</definedName>
    <definedName name="S4R16" localSheetId="10">#REF!</definedName>
    <definedName name="S4R16" localSheetId="4">#REF!</definedName>
    <definedName name="S4R16" localSheetId="9">#REF!</definedName>
    <definedName name="S4R16">#REF!</definedName>
    <definedName name="S4R17" localSheetId="5">#REF!</definedName>
    <definedName name="S4R17" localSheetId="10">#REF!</definedName>
    <definedName name="S4R17" localSheetId="4">#REF!</definedName>
    <definedName name="S4R17" localSheetId="9">#REF!</definedName>
    <definedName name="S4R17">#REF!</definedName>
    <definedName name="S4R18" localSheetId="5">#REF!</definedName>
    <definedName name="S4R18" localSheetId="10">#REF!</definedName>
    <definedName name="S4R18" localSheetId="4">#REF!</definedName>
    <definedName name="S4R18" localSheetId="9">#REF!</definedName>
    <definedName name="S4R18">#REF!</definedName>
    <definedName name="S4R19" localSheetId="5">#REF!</definedName>
    <definedName name="S4R19" localSheetId="10">#REF!</definedName>
    <definedName name="S4R19" localSheetId="4">#REF!</definedName>
    <definedName name="S4R19" localSheetId="9">#REF!</definedName>
    <definedName name="S4R19">#REF!</definedName>
    <definedName name="S4R2" localSheetId="5">#REF!</definedName>
    <definedName name="S4R2" localSheetId="10">#REF!</definedName>
    <definedName name="S4R2" localSheetId="4">#REF!</definedName>
    <definedName name="S4R2" localSheetId="9">#REF!</definedName>
    <definedName name="S4R2">#REF!</definedName>
    <definedName name="S4R20" localSheetId="5">#REF!</definedName>
    <definedName name="S4R20" localSheetId="10">#REF!</definedName>
    <definedName name="S4R20" localSheetId="4">#REF!</definedName>
    <definedName name="S4R20" localSheetId="9">#REF!</definedName>
    <definedName name="S4R20">#REF!</definedName>
    <definedName name="S4R21" localSheetId="5">#REF!</definedName>
    <definedName name="S4R21" localSheetId="10">#REF!</definedName>
    <definedName name="S4R21" localSheetId="4">#REF!</definedName>
    <definedName name="S4R21" localSheetId="9">#REF!</definedName>
    <definedName name="S4R21">#REF!</definedName>
    <definedName name="S4R22" localSheetId="5">#REF!</definedName>
    <definedName name="S4R22" localSheetId="10">#REF!</definedName>
    <definedName name="S4R22" localSheetId="4">#REF!</definedName>
    <definedName name="S4R22" localSheetId="9">#REF!</definedName>
    <definedName name="S4R22">#REF!</definedName>
    <definedName name="S4R23" localSheetId="5">#REF!</definedName>
    <definedName name="S4R23" localSheetId="10">#REF!</definedName>
    <definedName name="S4R23" localSheetId="4">#REF!</definedName>
    <definedName name="S4R23" localSheetId="9">#REF!</definedName>
    <definedName name="S4R23">#REF!</definedName>
    <definedName name="S4R24" localSheetId="5">#REF!</definedName>
    <definedName name="S4R24" localSheetId="10">#REF!</definedName>
    <definedName name="S4R24" localSheetId="4">#REF!</definedName>
    <definedName name="S4R24" localSheetId="9">#REF!</definedName>
    <definedName name="S4R24">#REF!</definedName>
    <definedName name="S4R3" localSheetId="5">#REF!</definedName>
    <definedName name="S4R3" localSheetId="10">#REF!</definedName>
    <definedName name="S4R3" localSheetId="4">#REF!</definedName>
    <definedName name="S4R3" localSheetId="9">#REF!</definedName>
    <definedName name="S4R3">#REF!</definedName>
    <definedName name="S4R4" localSheetId="5">#REF!</definedName>
    <definedName name="S4R4" localSheetId="10">#REF!</definedName>
    <definedName name="S4R4" localSheetId="4">#REF!</definedName>
    <definedName name="S4R4" localSheetId="9">#REF!</definedName>
    <definedName name="S4R4">#REF!</definedName>
    <definedName name="S4R5" localSheetId="5">#REF!</definedName>
    <definedName name="S4R5" localSheetId="10">#REF!</definedName>
    <definedName name="S4R5" localSheetId="4">#REF!</definedName>
    <definedName name="S4R5" localSheetId="9">#REF!</definedName>
    <definedName name="S4R5">#REF!</definedName>
    <definedName name="S4R6" localSheetId="5">#REF!</definedName>
    <definedName name="S4R6" localSheetId="10">#REF!</definedName>
    <definedName name="S4R6" localSheetId="4">#REF!</definedName>
    <definedName name="S4R6" localSheetId="9">#REF!</definedName>
    <definedName name="S4R6">#REF!</definedName>
    <definedName name="S4R7" localSheetId="5">#REF!</definedName>
    <definedName name="S4R7" localSheetId="10">#REF!</definedName>
    <definedName name="S4R7" localSheetId="4">#REF!</definedName>
    <definedName name="S4R7" localSheetId="9">#REF!</definedName>
    <definedName name="S4R7">#REF!</definedName>
    <definedName name="S4R8" localSheetId="5">#REF!</definedName>
    <definedName name="S4R8" localSheetId="10">#REF!</definedName>
    <definedName name="S4R8" localSheetId="4">#REF!</definedName>
    <definedName name="S4R8" localSheetId="9">#REF!</definedName>
    <definedName name="S4R8">#REF!</definedName>
    <definedName name="S4R9" localSheetId="5">#REF!</definedName>
    <definedName name="S4R9" localSheetId="10">#REF!</definedName>
    <definedName name="S4R9" localSheetId="4">#REF!</definedName>
    <definedName name="S4R9" localSheetId="9">#REF!</definedName>
    <definedName name="S4R9">#REF!</definedName>
    <definedName name="S5P1" localSheetId="5">#REF!</definedName>
    <definedName name="S5P1" localSheetId="10">#REF!</definedName>
    <definedName name="S5P1" localSheetId="4">#REF!</definedName>
    <definedName name="S5P1" localSheetId="9">#REF!</definedName>
    <definedName name="S5P1">#REF!</definedName>
    <definedName name="S5P10" localSheetId="5">#REF!</definedName>
    <definedName name="S5P10" localSheetId="10">#REF!</definedName>
    <definedName name="S5P10" localSheetId="4">#REF!</definedName>
    <definedName name="S5P10" localSheetId="9">#REF!</definedName>
    <definedName name="S5P10">#REF!</definedName>
    <definedName name="S5P11" localSheetId="5">#REF!</definedName>
    <definedName name="S5P11" localSheetId="10">#REF!</definedName>
    <definedName name="S5P11" localSheetId="4">#REF!</definedName>
    <definedName name="S5P11" localSheetId="9">#REF!</definedName>
    <definedName name="S5P11">#REF!</definedName>
    <definedName name="S5P12" localSheetId="5">#REF!</definedName>
    <definedName name="S5P12" localSheetId="10">#REF!</definedName>
    <definedName name="S5P12" localSheetId="4">#REF!</definedName>
    <definedName name="S5P12" localSheetId="9">#REF!</definedName>
    <definedName name="S5P12">#REF!</definedName>
    <definedName name="S5P13" localSheetId="5">#REF!</definedName>
    <definedName name="S5P13" localSheetId="10">#REF!</definedName>
    <definedName name="S5P13" localSheetId="4">#REF!</definedName>
    <definedName name="S5P13" localSheetId="9">#REF!</definedName>
    <definedName name="S5P13">#REF!</definedName>
    <definedName name="S5P14" localSheetId="5">#REF!</definedName>
    <definedName name="S5P14" localSheetId="10">#REF!</definedName>
    <definedName name="S5P14" localSheetId="4">#REF!</definedName>
    <definedName name="S5P14" localSheetId="9">#REF!</definedName>
    <definedName name="S5P14">#REF!</definedName>
    <definedName name="S5P15" localSheetId="5">#REF!</definedName>
    <definedName name="S5P15" localSheetId="10">#REF!</definedName>
    <definedName name="S5P15" localSheetId="4">#REF!</definedName>
    <definedName name="S5P15" localSheetId="9">#REF!</definedName>
    <definedName name="S5P15">#REF!</definedName>
    <definedName name="S5P16" localSheetId="5">#REF!</definedName>
    <definedName name="S5P16" localSheetId="10">#REF!</definedName>
    <definedName name="S5P16" localSheetId="4">#REF!</definedName>
    <definedName name="S5P16" localSheetId="9">#REF!</definedName>
    <definedName name="S5P16">#REF!</definedName>
    <definedName name="S5P17" localSheetId="5">#REF!</definedName>
    <definedName name="S5P17" localSheetId="10">#REF!</definedName>
    <definedName name="S5P17" localSheetId="4">#REF!</definedName>
    <definedName name="S5P17" localSheetId="9">#REF!</definedName>
    <definedName name="S5P17">#REF!</definedName>
    <definedName name="S5P18" localSheetId="5">#REF!</definedName>
    <definedName name="S5P18" localSheetId="10">#REF!</definedName>
    <definedName name="S5P18" localSheetId="4">#REF!</definedName>
    <definedName name="S5P18" localSheetId="9">#REF!</definedName>
    <definedName name="S5P18">#REF!</definedName>
    <definedName name="S5P19" localSheetId="5">#REF!</definedName>
    <definedName name="S5P19" localSheetId="10">#REF!</definedName>
    <definedName name="S5P19" localSheetId="4">#REF!</definedName>
    <definedName name="S5P19" localSheetId="9">#REF!</definedName>
    <definedName name="S5P19">#REF!</definedName>
    <definedName name="S5P2" localSheetId="5">#REF!</definedName>
    <definedName name="S5P2" localSheetId="10">#REF!</definedName>
    <definedName name="S5P2" localSheetId="4">#REF!</definedName>
    <definedName name="S5P2" localSheetId="9">#REF!</definedName>
    <definedName name="S5P2">#REF!</definedName>
    <definedName name="S5P20" localSheetId="5">#REF!</definedName>
    <definedName name="S5P20" localSheetId="10">#REF!</definedName>
    <definedName name="S5P20" localSheetId="4">#REF!</definedName>
    <definedName name="S5P20" localSheetId="9">#REF!</definedName>
    <definedName name="S5P20">#REF!</definedName>
    <definedName name="S5P21" localSheetId="5">#REF!</definedName>
    <definedName name="S5P21" localSheetId="10">#REF!</definedName>
    <definedName name="S5P21" localSheetId="4">#REF!</definedName>
    <definedName name="S5P21" localSheetId="9">#REF!</definedName>
    <definedName name="S5P21">#REF!</definedName>
    <definedName name="S5P22" localSheetId="5">#REF!</definedName>
    <definedName name="S5P22" localSheetId="10">#REF!</definedName>
    <definedName name="S5P22" localSheetId="4">#REF!</definedName>
    <definedName name="S5P22" localSheetId="9">#REF!</definedName>
    <definedName name="S5P22">#REF!</definedName>
    <definedName name="S5P23" localSheetId="5">#REF!</definedName>
    <definedName name="S5P23" localSheetId="10">#REF!</definedName>
    <definedName name="S5P23" localSheetId="4">#REF!</definedName>
    <definedName name="S5P23" localSheetId="9">#REF!</definedName>
    <definedName name="S5P23">#REF!</definedName>
    <definedName name="S5P24" localSheetId="5">#REF!</definedName>
    <definedName name="S5P24" localSheetId="10">#REF!</definedName>
    <definedName name="S5P24" localSheetId="4">#REF!</definedName>
    <definedName name="S5P24" localSheetId="9">#REF!</definedName>
    <definedName name="S5P24">#REF!</definedName>
    <definedName name="S5P3" localSheetId="5">#REF!</definedName>
    <definedName name="S5P3" localSheetId="10">#REF!</definedName>
    <definedName name="S5P3" localSheetId="4">#REF!</definedName>
    <definedName name="S5P3" localSheetId="9">#REF!</definedName>
    <definedName name="S5P3">#REF!</definedName>
    <definedName name="S5P4" localSheetId="5">#REF!</definedName>
    <definedName name="S5P4" localSheetId="10">#REF!</definedName>
    <definedName name="S5P4" localSheetId="4">#REF!</definedName>
    <definedName name="S5P4" localSheetId="9">#REF!</definedName>
    <definedName name="S5P4">#REF!</definedName>
    <definedName name="S5P5" localSheetId="5">#REF!</definedName>
    <definedName name="S5P5" localSheetId="10">#REF!</definedName>
    <definedName name="S5P5" localSheetId="4">#REF!</definedName>
    <definedName name="S5P5" localSheetId="9">#REF!</definedName>
    <definedName name="S5P5">#REF!</definedName>
    <definedName name="S5P6" localSheetId="5">#REF!</definedName>
    <definedName name="S5P6" localSheetId="10">#REF!</definedName>
    <definedName name="S5P6" localSheetId="4">#REF!</definedName>
    <definedName name="S5P6" localSheetId="9">#REF!</definedName>
    <definedName name="S5P6">#REF!</definedName>
    <definedName name="S5P7" localSheetId="5">#REF!</definedName>
    <definedName name="S5P7" localSheetId="10">#REF!</definedName>
    <definedName name="S5P7" localSheetId="4">#REF!</definedName>
    <definedName name="S5P7" localSheetId="9">#REF!</definedName>
    <definedName name="S5P7">#REF!</definedName>
    <definedName name="S5P8" localSheetId="5">#REF!</definedName>
    <definedName name="S5P8" localSheetId="10">#REF!</definedName>
    <definedName name="S5P8" localSheetId="4">#REF!</definedName>
    <definedName name="S5P8" localSheetId="9">#REF!</definedName>
    <definedName name="S5P8">#REF!</definedName>
    <definedName name="S5P9" localSheetId="5">#REF!</definedName>
    <definedName name="S5P9" localSheetId="10">#REF!</definedName>
    <definedName name="S5P9" localSheetId="4">#REF!</definedName>
    <definedName name="S5P9" localSheetId="9">#REF!</definedName>
    <definedName name="S5P9">#REF!</definedName>
    <definedName name="S5R1" localSheetId="5">#REF!</definedName>
    <definedName name="S5R1" localSheetId="10">#REF!</definedName>
    <definedName name="S5R1" localSheetId="4">#REF!</definedName>
    <definedName name="S5R1" localSheetId="9">#REF!</definedName>
    <definedName name="S5R1">#REF!</definedName>
    <definedName name="S5R10" localSheetId="5">#REF!</definedName>
    <definedName name="S5R10" localSheetId="10">#REF!</definedName>
    <definedName name="S5R10" localSheetId="4">#REF!</definedName>
    <definedName name="S5R10" localSheetId="9">#REF!</definedName>
    <definedName name="S5R10">#REF!</definedName>
    <definedName name="S5R11" localSheetId="5">#REF!</definedName>
    <definedName name="S5R11" localSheetId="10">#REF!</definedName>
    <definedName name="S5R11" localSheetId="4">#REF!</definedName>
    <definedName name="S5R11" localSheetId="9">#REF!</definedName>
    <definedName name="S5R11">#REF!</definedName>
    <definedName name="S5R12" localSheetId="5">#REF!</definedName>
    <definedName name="S5R12" localSheetId="10">#REF!</definedName>
    <definedName name="S5R12" localSheetId="4">#REF!</definedName>
    <definedName name="S5R12" localSheetId="9">#REF!</definedName>
    <definedName name="S5R12">#REF!</definedName>
    <definedName name="S5R13" localSheetId="5">#REF!</definedName>
    <definedName name="S5R13" localSheetId="10">#REF!</definedName>
    <definedName name="S5R13" localSheetId="4">#REF!</definedName>
    <definedName name="S5R13" localSheetId="9">#REF!</definedName>
    <definedName name="S5R13">#REF!</definedName>
    <definedName name="S5R14" localSheetId="5">#REF!</definedName>
    <definedName name="S5R14" localSheetId="10">#REF!</definedName>
    <definedName name="S5R14" localSheetId="4">#REF!</definedName>
    <definedName name="S5R14" localSheetId="9">#REF!</definedName>
    <definedName name="S5R14">#REF!</definedName>
    <definedName name="S5R15" localSheetId="5">#REF!</definedName>
    <definedName name="S5R15" localSheetId="10">#REF!</definedName>
    <definedName name="S5R15" localSheetId="4">#REF!</definedName>
    <definedName name="S5R15" localSheetId="9">#REF!</definedName>
    <definedName name="S5R15">#REF!</definedName>
    <definedName name="S5R16" localSheetId="5">#REF!</definedName>
    <definedName name="S5R16" localSheetId="10">#REF!</definedName>
    <definedName name="S5R16" localSheetId="4">#REF!</definedName>
    <definedName name="S5R16" localSheetId="9">#REF!</definedName>
    <definedName name="S5R16">#REF!</definedName>
    <definedName name="S5R17" localSheetId="5">#REF!</definedName>
    <definedName name="S5R17" localSheetId="10">#REF!</definedName>
    <definedName name="S5R17" localSheetId="4">#REF!</definedName>
    <definedName name="S5R17" localSheetId="9">#REF!</definedName>
    <definedName name="S5R17">#REF!</definedName>
    <definedName name="S5R18" localSheetId="5">#REF!</definedName>
    <definedName name="S5R18" localSheetId="10">#REF!</definedName>
    <definedName name="S5R18" localSheetId="4">#REF!</definedName>
    <definedName name="S5R18" localSheetId="9">#REF!</definedName>
    <definedName name="S5R18">#REF!</definedName>
    <definedName name="S5R19" localSheetId="5">#REF!</definedName>
    <definedName name="S5R19" localSheetId="10">#REF!</definedName>
    <definedName name="S5R19" localSheetId="4">#REF!</definedName>
    <definedName name="S5R19" localSheetId="9">#REF!</definedName>
    <definedName name="S5R19">#REF!</definedName>
    <definedName name="S5R2" localSheetId="5">#REF!</definedName>
    <definedName name="S5R2" localSheetId="10">#REF!</definedName>
    <definedName name="S5R2" localSheetId="4">#REF!</definedName>
    <definedName name="S5R2" localSheetId="9">#REF!</definedName>
    <definedName name="S5R2">#REF!</definedName>
    <definedName name="S5R20" localSheetId="5">#REF!</definedName>
    <definedName name="S5R20" localSheetId="10">#REF!</definedName>
    <definedName name="S5R20" localSheetId="4">#REF!</definedName>
    <definedName name="S5R20" localSheetId="9">#REF!</definedName>
    <definedName name="S5R20">#REF!</definedName>
    <definedName name="S5R21" localSheetId="5">#REF!</definedName>
    <definedName name="S5R21" localSheetId="10">#REF!</definedName>
    <definedName name="S5R21" localSheetId="4">#REF!</definedName>
    <definedName name="S5R21" localSheetId="9">#REF!</definedName>
    <definedName name="S5R21">#REF!</definedName>
    <definedName name="S5R22" localSheetId="5">#REF!</definedName>
    <definedName name="S5R22" localSheetId="10">#REF!</definedName>
    <definedName name="S5R22" localSheetId="4">#REF!</definedName>
    <definedName name="S5R22" localSheetId="9">#REF!</definedName>
    <definedName name="S5R22">#REF!</definedName>
    <definedName name="S5R23" localSheetId="5">#REF!</definedName>
    <definedName name="S5R23" localSheetId="10">#REF!</definedName>
    <definedName name="S5R23" localSheetId="4">#REF!</definedName>
    <definedName name="S5R23" localSheetId="9">#REF!</definedName>
    <definedName name="S5R23">#REF!</definedName>
    <definedName name="S5R24" localSheetId="5">#REF!</definedName>
    <definedName name="S5R24" localSheetId="10">#REF!</definedName>
    <definedName name="S5R24" localSheetId="4">#REF!</definedName>
    <definedName name="S5R24" localSheetId="9">#REF!</definedName>
    <definedName name="S5R24">#REF!</definedName>
    <definedName name="S5R3" localSheetId="5">#REF!</definedName>
    <definedName name="S5R3" localSheetId="10">#REF!</definedName>
    <definedName name="S5R3" localSheetId="4">#REF!</definedName>
    <definedName name="S5R3" localSheetId="9">#REF!</definedName>
    <definedName name="S5R3">#REF!</definedName>
    <definedName name="S5R4" localSheetId="5">#REF!</definedName>
    <definedName name="S5R4" localSheetId="10">#REF!</definedName>
    <definedName name="S5R4" localSheetId="4">#REF!</definedName>
    <definedName name="S5R4" localSheetId="9">#REF!</definedName>
    <definedName name="S5R4">#REF!</definedName>
    <definedName name="S5R5" localSheetId="5">#REF!</definedName>
    <definedName name="S5R5" localSheetId="10">#REF!</definedName>
    <definedName name="S5R5" localSheetId="4">#REF!</definedName>
    <definedName name="S5R5" localSheetId="9">#REF!</definedName>
    <definedName name="S5R5">#REF!</definedName>
    <definedName name="S5R6" localSheetId="5">#REF!</definedName>
    <definedName name="S5R6" localSheetId="10">#REF!</definedName>
    <definedName name="S5R6" localSheetId="4">#REF!</definedName>
    <definedName name="S5R6" localSheetId="9">#REF!</definedName>
    <definedName name="S5R6">#REF!</definedName>
    <definedName name="S5R7" localSheetId="5">#REF!</definedName>
    <definedName name="S5R7" localSheetId="10">#REF!</definedName>
    <definedName name="S5R7" localSheetId="4">#REF!</definedName>
    <definedName name="S5R7" localSheetId="9">#REF!</definedName>
    <definedName name="S5R7">#REF!</definedName>
    <definedName name="S5R8" localSheetId="5">#REF!</definedName>
    <definedName name="S5R8" localSheetId="10">#REF!</definedName>
    <definedName name="S5R8" localSheetId="4">#REF!</definedName>
    <definedName name="S5R8" localSheetId="9">#REF!</definedName>
    <definedName name="S5R8">#REF!</definedName>
    <definedName name="S5R9" localSheetId="5">#REF!</definedName>
    <definedName name="S5R9" localSheetId="10">#REF!</definedName>
    <definedName name="S5R9" localSheetId="4">#REF!</definedName>
    <definedName name="S5R9" localSheetId="9">#REF!</definedName>
    <definedName name="S5R9">#REF!</definedName>
    <definedName name="S6P1" localSheetId="5">#REF!</definedName>
    <definedName name="S6P1" localSheetId="10">#REF!</definedName>
    <definedName name="S6P1" localSheetId="4">#REF!</definedName>
    <definedName name="S6P1" localSheetId="9">#REF!</definedName>
    <definedName name="S6P1">#REF!</definedName>
    <definedName name="S6P10" localSheetId="5">#REF!</definedName>
    <definedName name="S6P10" localSheetId="10">#REF!</definedName>
    <definedName name="S6P10" localSheetId="4">#REF!</definedName>
    <definedName name="S6P10" localSheetId="9">#REF!</definedName>
    <definedName name="S6P10">#REF!</definedName>
    <definedName name="S6P11" localSheetId="5">#REF!</definedName>
    <definedName name="S6P11" localSheetId="10">#REF!</definedName>
    <definedName name="S6P11" localSheetId="4">#REF!</definedName>
    <definedName name="S6P11" localSheetId="9">#REF!</definedName>
    <definedName name="S6P11">#REF!</definedName>
    <definedName name="S6P12" localSheetId="5">#REF!</definedName>
    <definedName name="S6P12" localSheetId="10">#REF!</definedName>
    <definedName name="S6P12" localSheetId="4">#REF!</definedName>
    <definedName name="S6P12" localSheetId="9">#REF!</definedName>
    <definedName name="S6P12">#REF!</definedName>
    <definedName name="S6P13" localSheetId="5">#REF!</definedName>
    <definedName name="S6P13" localSheetId="10">#REF!</definedName>
    <definedName name="S6P13" localSheetId="4">#REF!</definedName>
    <definedName name="S6P13" localSheetId="9">#REF!</definedName>
    <definedName name="S6P13">#REF!</definedName>
    <definedName name="S6P14" localSheetId="5">#REF!</definedName>
    <definedName name="S6P14" localSheetId="10">#REF!</definedName>
    <definedName name="S6P14" localSheetId="4">#REF!</definedName>
    <definedName name="S6P14" localSheetId="9">#REF!</definedName>
    <definedName name="S6P14">#REF!</definedName>
    <definedName name="S6P15" localSheetId="5">#REF!</definedName>
    <definedName name="S6P15" localSheetId="10">#REF!</definedName>
    <definedName name="S6P15" localSheetId="4">#REF!</definedName>
    <definedName name="S6P15" localSheetId="9">#REF!</definedName>
    <definedName name="S6P15">#REF!</definedName>
    <definedName name="S6P16" localSheetId="5">#REF!</definedName>
    <definedName name="S6P16" localSheetId="10">#REF!</definedName>
    <definedName name="S6P16" localSheetId="4">#REF!</definedName>
    <definedName name="S6P16" localSheetId="9">#REF!</definedName>
    <definedName name="S6P16">#REF!</definedName>
    <definedName name="S6P17" localSheetId="5">#REF!</definedName>
    <definedName name="S6P17" localSheetId="10">#REF!</definedName>
    <definedName name="S6P17" localSheetId="4">#REF!</definedName>
    <definedName name="S6P17" localSheetId="9">#REF!</definedName>
    <definedName name="S6P17">#REF!</definedName>
    <definedName name="S6P18" localSheetId="5">#REF!</definedName>
    <definedName name="S6P18" localSheetId="10">#REF!</definedName>
    <definedName name="S6P18" localSheetId="4">#REF!</definedName>
    <definedName name="S6P18" localSheetId="9">#REF!</definedName>
    <definedName name="S6P18">#REF!</definedName>
    <definedName name="S6P19" localSheetId="5">#REF!</definedName>
    <definedName name="S6P19" localSheetId="10">#REF!</definedName>
    <definedName name="S6P19" localSheetId="4">#REF!</definedName>
    <definedName name="S6P19" localSheetId="9">#REF!</definedName>
    <definedName name="S6P19">#REF!</definedName>
    <definedName name="S6P2" localSheetId="5">#REF!</definedName>
    <definedName name="S6P2" localSheetId="10">#REF!</definedName>
    <definedName name="S6P2" localSheetId="4">#REF!</definedName>
    <definedName name="S6P2" localSheetId="9">#REF!</definedName>
    <definedName name="S6P2">#REF!</definedName>
    <definedName name="S6P20" localSheetId="5">#REF!</definedName>
    <definedName name="S6P20" localSheetId="10">#REF!</definedName>
    <definedName name="S6P20" localSheetId="4">#REF!</definedName>
    <definedName name="S6P20" localSheetId="9">#REF!</definedName>
    <definedName name="S6P20">#REF!</definedName>
    <definedName name="S6P21" localSheetId="5">#REF!</definedName>
    <definedName name="S6P21" localSheetId="10">#REF!</definedName>
    <definedName name="S6P21" localSheetId="4">#REF!</definedName>
    <definedName name="S6P21" localSheetId="9">#REF!</definedName>
    <definedName name="S6P21">#REF!</definedName>
    <definedName name="S6P22" localSheetId="5">#REF!</definedName>
    <definedName name="S6P22" localSheetId="10">#REF!</definedName>
    <definedName name="S6P22" localSheetId="4">#REF!</definedName>
    <definedName name="S6P22" localSheetId="9">#REF!</definedName>
    <definedName name="S6P22">#REF!</definedName>
    <definedName name="S6P23" localSheetId="5">#REF!</definedName>
    <definedName name="S6P23" localSheetId="10">#REF!</definedName>
    <definedName name="S6P23" localSheetId="4">#REF!</definedName>
    <definedName name="S6P23" localSheetId="9">#REF!</definedName>
    <definedName name="S6P23">#REF!</definedName>
    <definedName name="S6P24" localSheetId="5">#REF!</definedName>
    <definedName name="S6P24" localSheetId="10">#REF!</definedName>
    <definedName name="S6P24" localSheetId="4">#REF!</definedName>
    <definedName name="S6P24" localSheetId="9">#REF!</definedName>
    <definedName name="S6P24">#REF!</definedName>
    <definedName name="S6P3" localSheetId="5">#REF!</definedName>
    <definedName name="S6P3" localSheetId="10">#REF!</definedName>
    <definedName name="S6P3" localSheetId="4">#REF!</definedName>
    <definedName name="S6P3" localSheetId="9">#REF!</definedName>
    <definedName name="S6P3">#REF!</definedName>
    <definedName name="S6P4" localSheetId="5">#REF!</definedName>
    <definedName name="S6P4" localSheetId="10">#REF!</definedName>
    <definedName name="S6P4" localSheetId="4">#REF!</definedName>
    <definedName name="S6P4" localSheetId="9">#REF!</definedName>
    <definedName name="S6P4">#REF!</definedName>
    <definedName name="S6P5" localSheetId="5">#REF!</definedName>
    <definedName name="S6P5" localSheetId="10">#REF!</definedName>
    <definedName name="S6P5" localSheetId="4">#REF!</definedName>
    <definedName name="S6P5" localSheetId="9">#REF!</definedName>
    <definedName name="S6P5">#REF!</definedName>
    <definedName name="S6P6" localSheetId="5">#REF!</definedName>
    <definedName name="S6P6" localSheetId="10">#REF!</definedName>
    <definedName name="S6P6" localSheetId="4">#REF!</definedName>
    <definedName name="S6P6" localSheetId="9">#REF!</definedName>
    <definedName name="S6P6">#REF!</definedName>
    <definedName name="S6P7" localSheetId="5">#REF!</definedName>
    <definedName name="S6P7" localSheetId="10">#REF!</definedName>
    <definedName name="S6P7" localSheetId="4">#REF!</definedName>
    <definedName name="S6P7" localSheetId="9">#REF!</definedName>
    <definedName name="S6P7">#REF!</definedName>
    <definedName name="S6P8" localSheetId="5">#REF!</definedName>
    <definedName name="S6P8" localSheetId="10">#REF!</definedName>
    <definedName name="S6P8" localSheetId="4">#REF!</definedName>
    <definedName name="S6P8" localSheetId="9">#REF!</definedName>
    <definedName name="S6P8">#REF!</definedName>
    <definedName name="S6P9" localSheetId="5">#REF!</definedName>
    <definedName name="S6P9" localSheetId="10">#REF!</definedName>
    <definedName name="S6P9" localSheetId="4">#REF!</definedName>
    <definedName name="S6P9" localSheetId="9">#REF!</definedName>
    <definedName name="S6P9">#REF!</definedName>
    <definedName name="S6R1" localSheetId="5">#REF!</definedName>
    <definedName name="S6R1" localSheetId="10">#REF!</definedName>
    <definedName name="S6R1" localSheetId="4">#REF!</definedName>
    <definedName name="S6R1" localSheetId="9">#REF!</definedName>
    <definedName name="S6R1">#REF!</definedName>
    <definedName name="S6R10" localSheetId="5">#REF!</definedName>
    <definedName name="S6R10" localSheetId="10">#REF!</definedName>
    <definedName name="S6R10" localSheetId="4">#REF!</definedName>
    <definedName name="S6R10" localSheetId="9">#REF!</definedName>
    <definedName name="S6R10">#REF!</definedName>
    <definedName name="S6R11" localSheetId="5">#REF!</definedName>
    <definedName name="S6R11" localSheetId="10">#REF!</definedName>
    <definedName name="S6R11" localSheetId="4">#REF!</definedName>
    <definedName name="S6R11" localSheetId="9">#REF!</definedName>
    <definedName name="S6R11">#REF!</definedName>
    <definedName name="S6R12" localSheetId="5">#REF!</definedName>
    <definedName name="S6R12" localSheetId="10">#REF!</definedName>
    <definedName name="S6R12" localSheetId="4">#REF!</definedName>
    <definedName name="S6R12" localSheetId="9">#REF!</definedName>
    <definedName name="S6R12">#REF!</definedName>
    <definedName name="S6R13" localSheetId="5">#REF!</definedName>
    <definedName name="S6R13" localSheetId="10">#REF!</definedName>
    <definedName name="S6R13" localSheetId="4">#REF!</definedName>
    <definedName name="S6R13" localSheetId="9">#REF!</definedName>
    <definedName name="S6R13">#REF!</definedName>
    <definedName name="S6R14" localSheetId="5">#REF!</definedName>
    <definedName name="S6R14" localSheetId="10">#REF!</definedName>
    <definedName name="S6R14" localSheetId="4">#REF!</definedName>
    <definedName name="S6R14" localSheetId="9">#REF!</definedName>
    <definedName name="S6R14">#REF!</definedName>
    <definedName name="S6R15" localSheetId="5">#REF!</definedName>
    <definedName name="S6R15" localSheetId="10">#REF!</definedName>
    <definedName name="S6R15" localSheetId="4">#REF!</definedName>
    <definedName name="S6R15" localSheetId="9">#REF!</definedName>
    <definedName name="S6R15">#REF!</definedName>
    <definedName name="S6R16" localSheetId="5">#REF!</definedName>
    <definedName name="S6R16" localSheetId="10">#REF!</definedName>
    <definedName name="S6R16" localSheetId="4">#REF!</definedName>
    <definedName name="S6R16" localSheetId="9">#REF!</definedName>
    <definedName name="S6R16">#REF!</definedName>
    <definedName name="S6R17" localSheetId="5">#REF!</definedName>
    <definedName name="S6R17" localSheetId="10">#REF!</definedName>
    <definedName name="S6R17" localSheetId="4">#REF!</definedName>
    <definedName name="S6R17" localSheetId="9">#REF!</definedName>
    <definedName name="S6R17">#REF!</definedName>
    <definedName name="S6R18" localSheetId="5">#REF!</definedName>
    <definedName name="S6R18" localSheetId="10">#REF!</definedName>
    <definedName name="S6R18" localSheetId="4">#REF!</definedName>
    <definedName name="S6R18" localSheetId="9">#REF!</definedName>
    <definedName name="S6R18">#REF!</definedName>
    <definedName name="S6R19" localSheetId="5">#REF!</definedName>
    <definedName name="S6R19" localSheetId="10">#REF!</definedName>
    <definedName name="S6R19" localSheetId="4">#REF!</definedName>
    <definedName name="S6R19" localSheetId="9">#REF!</definedName>
    <definedName name="S6R19">#REF!</definedName>
    <definedName name="S6R2" localSheetId="5">#REF!</definedName>
    <definedName name="S6R2" localSheetId="10">#REF!</definedName>
    <definedName name="S6R2" localSheetId="4">#REF!</definedName>
    <definedName name="S6R2" localSheetId="9">#REF!</definedName>
    <definedName name="S6R2">#REF!</definedName>
    <definedName name="S6R20" localSheetId="5">#REF!</definedName>
    <definedName name="S6R20" localSheetId="10">#REF!</definedName>
    <definedName name="S6R20" localSheetId="4">#REF!</definedName>
    <definedName name="S6R20" localSheetId="9">#REF!</definedName>
    <definedName name="S6R20">#REF!</definedName>
    <definedName name="S6R21" localSheetId="5">#REF!</definedName>
    <definedName name="S6R21" localSheetId="10">#REF!</definedName>
    <definedName name="S6R21" localSheetId="4">#REF!</definedName>
    <definedName name="S6R21" localSheetId="9">#REF!</definedName>
    <definedName name="S6R21">#REF!</definedName>
    <definedName name="S6R22" localSheetId="5">#REF!</definedName>
    <definedName name="S6R22" localSheetId="10">#REF!</definedName>
    <definedName name="S6R22" localSheetId="4">#REF!</definedName>
    <definedName name="S6R22" localSheetId="9">#REF!</definedName>
    <definedName name="S6R22">#REF!</definedName>
    <definedName name="S6R23" localSheetId="5">#REF!</definedName>
    <definedName name="S6R23" localSheetId="10">#REF!</definedName>
    <definedName name="S6R23" localSheetId="4">#REF!</definedName>
    <definedName name="S6R23" localSheetId="9">#REF!</definedName>
    <definedName name="S6R23">#REF!</definedName>
    <definedName name="S6R24" localSheetId="5">#REF!</definedName>
    <definedName name="S6R24" localSheetId="10">#REF!</definedName>
    <definedName name="S6R24" localSheetId="4">#REF!</definedName>
    <definedName name="S6R24" localSheetId="9">#REF!</definedName>
    <definedName name="S6R24">#REF!</definedName>
    <definedName name="S6R3" localSheetId="5">#REF!</definedName>
    <definedName name="S6R3" localSheetId="10">#REF!</definedName>
    <definedName name="S6R3" localSheetId="4">#REF!</definedName>
    <definedName name="S6R3" localSheetId="9">#REF!</definedName>
    <definedName name="S6R3">#REF!</definedName>
    <definedName name="S6R4" localSheetId="5">#REF!</definedName>
    <definedName name="S6R4" localSheetId="10">#REF!</definedName>
    <definedName name="S6R4" localSheetId="4">#REF!</definedName>
    <definedName name="S6R4" localSheetId="9">#REF!</definedName>
    <definedName name="S6R4">#REF!</definedName>
    <definedName name="S6R5" localSheetId="5">#REF!</definedName>
    <definedName name="S6R5" localSheetId="10">#REF!</definedName>
    <definedName name="S6R5" localSheetId="4">#REF!</definedName>
    <definedName name="S6R5" localSheetId="9">#REF!</definedName>
    <definedName name="S6R5">#REF!</definedName>
    <definedName name="S6R6" localSheetId="5">#REF!</definedName>
    <definedName name="S6R6" localSheetId="10">#REF!</definedName>
    <definedName name="S6R6" localSheetId="4">#REF!</definedName>
    <definedName name="S6R6" localSheetId="9">#REF!</definedName>
    <definedName name="S6R6">#REF!</definedName>
    <definedName name="S6R7" localSheetId="5">#REF!</definedName>
    <definedName name="S6R7" localSheetId="10">#REF!</definedName>
    <definedName name="S6R7" localSheetId="4">#REF!</definedName>
    <definedName name="S6R7" localSheetId="9">#REF!</definedName>
    <definedName name="S6R7">#REF!</definedName>
    <definedName name="S6R8" localSheetId="5">#REF!</definedName>
    <definedName name="S6R8" localSheetId="10">#REF!</definedName>
    <definedName name="S6R8" localSheetId="4">#REF!</definedName>
    <definedName name="S6R8" localSheetId="9">#REF!</definedName>
    <definedName name="S6R8">#REF!</definedName>
    <definedName name="S6R9" localSheetId="5">#REF!</definedName>
    <definedName name="S6R9" localSheetId="10">#REF!</definedName>
    <definedName name="S6R9" localSheetId="4">#REF!</definedName>
    <definedName name="S6R9" localSheetId="9">#REF!</definedName>
    <definedName name="S6R9">#REF!</definedName>
    <definedName name="S7P1" localSheetId="5">#REF!</definedName>
    <definedName name="S7P1" localSheetId="10">#REF!</definedName>
    <definedName name="S7P1" localSheetId="4">#REF!</definedName>
    <definedName name="S7P1" localSheetId="9">#REF!</definedName>
    <definedName name="S7P1">#REF!</definedName>
    <definedName name="S7P10" localSheetId="5">#REF!</definedName>
    <definedName name="S7P10" localSheetId="10">#REF!</definedName>
    <definedName name="S7P10" localSheetId="4">#REF!</definedName>
    <definedName name="S7P10" localSheetId="9">#REF!</definedName>
    <definedName name="S7P10">#REF!</definedName>
    <definedName name="S7P11" localSheetId="5">#REF!</definedName>
    <definedName name="S7P11" localSheetId="10">#REF!</definedName>
    <definedName name="S7P11" localSheetId="4">#REF!</definedName>
    <definedName name="S7P11" localSheetId="9">#REF!</definedName>
    <definedName name="S7P11">#REF!</definedName>
    <definedName name="S7P12" localSheetId="5">#REF!</definedName>
    <definedName name="S7P12" localSheetId="10">#REF!</definedName>
    <definedName name="S7P12" localSheetId="4">#REF!</definedName>
    <definedName name="S7P12" localSheetId="9">#REF!</definedName>
    <definedName name="S7P12">#REF!</definedName>
    <definedName name="S7P13" localSheetId="5">#REF!</definedName>
    <definedName name="S7P13" localSheetId="10">#REF!</definedName>
    <definedName name="S7P13" localSheetId="4">#REF!</definedName>
    <definedName name="S7P13" localSheetId="9">#REF!</definedName>
    <definedName name="S7P13">#REF!</definedName>
    <definedName name="S7P14" localSheetId="5">#REF!</definedName>
    <definedName name="S7P14" localSheetId="10">#REF!</definedName>
    <definedName name="S7P14" localSheetId="4">#REF!</definedName>
    <definedName name="S7P14" localSheetId="9">#REF!</definedName>
    <definedName name="S7P14">#REF!</definedName>
    <definedName name="S7P15" localSheetId="5">#REF!</definedName>
    <definedName name="S7P15" localSheetId="10">#REF!</definedName>
    <definedName name="S7P15" localSheetId="4">#REF!</definedName>
    <definedName name="S7P15" localSheetId="9">#REF!</definedName>
    <definedName name="S7P15">#REF!</definedName>
    <definedName name="S7P16" localSheetId="5">#REF!</definedName>
    <definedName name="S7P16" localSheetId="10">#REF!</definedName>
    <definedName name="S7P16" localSheetId="4">#REF!</definedName>
    <definedName name="S7P16" localSheetId="9">#REF!</definedName>
    <definedName name="S7P16">#REF!</definedName>
    <definedName name="S7P17" localSheetId="5">#REF!</definedName>
    <definedName name="S7P17" localSheetId="10">#REF!</definedName>
    <definedName name="S7P17" localSheetId="4">#REF!</definedName>
    <definedName name="S7P17" localSheetId="9">#REF!</definedName>
    <definedName name="S7P17">#REF!</definedName>
    <definedName name="S7P18" localSheetId="5">#REF!</definedName>
    <definedName name="S7P18" localSheetId="10">#REF!</definedName>
    <definedName name="S7P18" localSheetId="4">#REF!</definedName>
    <definedName name="S7P18" localSheetId="9">#REF!</definedName>
    <definedName name="S7P18">#REF!</definedName>
    <definedName name="S7P19" localSheetId="5">#REF!</definedName>
    <definedName name="S7P19" localSheetId="10">#REF!</definedName>
    <definedName name="S7P19" localSheetId="4">#REF!</definedName>
    <definedName name="S7P19" localSheetId="9">#REF!</definedName>
    <definedName name="S7P19">#REF!</definedName>
    <definedName name="S7P2" localSheetId="5">#REF!</definedName>
    <definedName name="S7P2" localSheetId="10">#REF!</definedName>
    <definedName name="S7P2" localSheetId="4">#REF!</definedName>
    <definedName name="S7P2" localSheetId="9">#REF!</definedName>
    <definedName name="S7P2">#REF!</definedName>
    <definedName name="S7P20" localSheetId="5">#REF!</definedName>
    <definedName name="S7P20" localSheetId="10">#REF!</definedName>
    <definedName name="S7P20" localSheetId="4">#REF!</definedName>
    <definedName name="S7P20" localSheetId="9">#REF!</definedName>
    <definedName name="S7P20">#REF!</definedName>
    <definedName name="S7P21" localSheetId="5">#REF!</definedName>
    <definedName name="S7P21" localSheetId="10">#REF!</definedName>
    <definedName name="S7P21" localSheetId="4">#REF!</definedName>
    <definedName name="S7P21" localSheetId="9">#REF!</definedName>
    <definedName name="S7P21">#REF!</definedName>
    <definedName name="S7P22" localSheetId="5">#REF!</definedName>
    <definedName name="S7P22" localSheetId="10">#REF!</definedName>
    <definedName name="S7P22" localSheetId="4">#REF!</definedName>
    <definedName name="S7P22" localSheetId="9">#REF!</definedName>
    <definedName name="S7P22">#REF!</definedName>
    <definedName name="S7P23" localSheetId="5">#REF!</definedName>
    <definedName name="S7P23" localSheetId="10">#REF!</definedName>
    <definedName name="S7P23" localSheetId="4">#REF!</definedName>
    <definedName name="S7P23" localSheetId="9">#REF!</definedName>
    <definedName name="S7P23">#REF!</definedName>
    <definedName name="S7P24" localSheetId="5">#REF!</definedName>
    <definedName name="S7P24" localSheetId="10">#REF!</definedName>
    <definedName name="S7P24" localSheetId="4">#REF!</definedName>
    <definedName name="S7P24" localSheetId="9">#REF!</definedName>
    <definedName name="S7P24">#REF!</definedName>
    <definedName name="S7P3" localSheetId="5">#REF!</definedName>
    <definedName name="S7P3" localSheetId="10">#REF!</definedName>
    <definedName name="S7P3" localSheetId="4">#REF!</definedName>
    <definedName name="S7P3" localSheetId="9">#REF!</definedName>
    <definedName name="S7P3">#REF!</definedName>
    <definedName name="S7P4" localSheetId="5">#REF!</definedName>
    <definedName name="S7P4" localSheetId="10">#REF!</definedName>
    <definedName name="S7P4" localSheetId="4">#REF!</definedName>
    <definedName name="S7P4" localSheetId="9">#REF!</definedName>
    <definedName name="S7P4">#REF!</definedName>
    <definedName name="S7P5" localSheetId="5">#REF!</definedName>
    <definedName name="S7P5" localSheetId="10">#REF!</definedName>
    <definedName name="S7P5" localSheetId="4">#REF!</definedName>
    <definedName name="S7P5" localSheetId="9">#REF!</definedName>
    <definedName name="S7P5">#REF!</definedName>
    <definedName name="S7P6" localSheetId="5">#REF!</definedName>
    <definedName name="S7P6" localSheetId="10">#REF!</definedName>
    <definedName name="S7P6" localSheetId="4">#REF!</definedName>
    <definedName name="S7P6" localSheetId="9">#REF!</definedName>
    <definedName name="S7P6">#REF!</definedName>
    <definedName name="S7P7" localSheetId="5">#REF!</definedName>
    <definedName name="S7P7" localSheetId="10">#REF!</definedName>
    <definedName name="S7P7" localSheetId="4">#REF!</definedName>
    <definedName name="S7P7" localSheetId="9">#REF!</definedName>
    <definedName name="S7P7">#REF!</definedName>
    <definedName name="S7P8" localSheetId="5">#REF!</definedName>
    <definedName name="S7P8" localSheetId="10">#REF!</definedName>
    <definedName name="S7P8" localSheetId="4">#REF!</definedName>
    <definedName name="S7P8" localSheetId="9">#REF!</definedName>
    <definedName name="S7P8">#REF!</definedName>
    <definedName name="S7P9" localSheetId="5">#REF!</definedName>
    <definedName name="S7P9" localSheetId="10">#REF!</definedName>
    <definedName name="S7P9" localSheetId="4">#REF!</definedName>
    <definedName name="S7P9" localSheetId="9">#REF!</definedName>
    <definedName name="S7P9">#REF!</definedName>
    <definedName name="S7R1" localSheetId="5">#REF!</definedName>
    <definedName name="S7R1" localSheetId="10">#REF!</definedName>
    <definedName name="S7R1" localSheetId="4">#REF!</definedName>
    <definedName name="S7R1" localSheetId="9">#REF!</definedName>
    <definedName name="S7R1">#REF!</definedName>
    <definedName name="S7R10" localSheetId="5">#REF!</definedName>
    <definedName name="S7R10" localSheetId="10">#REF!</definedName>
    <definedName name="S7R10" localSheetId="4">#REF!</definedName>
    <definedName name="S7R10" localSheetId="9">#REF!</definedName>
    <definedName name="S7R10">#REF!</definedName>
    <definedName name="S7R11" localSheetId="5">#REF!</definedName>
    <definedName name="S7R11" localSheetId="10">#REF!</definedName>
    <definedName name="S7R11" localSheetId="4">#REF!</definedName>
    <definedName name="S7R11" localSheetId="9">#REF!</definedName>
    <definedName name="S7R11">#REF!</definedName>
    <definedName name="S7R12" localSheetId="5">#REF!</definedName>
    <definedName name="S7R12" localSheetId="10">#REF!</definedName>
    <definedName name="S7R12" localSheetId="4">#REF!</definedName>
    <definedName name="S7R12" localSheetId="9">#REF!</definedName>
    <definedName name="S7R12">#REF!</definedName>
    <definedName name="S7R13" localSheetId="5">#REF!</definedName>
    <definedName name="S7R13" localSheetId="10">#REF!</definedName>
    <definedName name="S7R13" localSheetId="4">#REF!</definedName>
    <definedName name="S7R13" localSheetId="9">#REF!</definedName>
    <definedName name="S7R13">#REF!</definedName>
    <definedName name="S7R14" localSheetId="5">#REF!</definedName>
    <definedName name="S7R14" localSheetId="10">#REF!</definedName>
    <definedName name="S7R14" localSheetId="4">#REF!</definedName>
    <definedName name="S7R14" localSheetId="9">#REF!</definedName>
    <definedName name="S7R14">#REF!</definedName>
    <definedName name="S7R15" localSheetId="5">#REF!</definedName>
    <definedName name="S7R15" localSheetId="10">#REF!</definedName>
    <definedName name="S7R15" localSheetId="4">#REF!</definedName>
    <definedName name="S7R15" localSheetId="9">#REF!</definedName>
    <definedName name="S7R15">#REF!</definedName>
    <definedName name="S7R16" localSheetId="5">#REF!</definedName>
    <definedName name="S7R16" localSheetId="10">#REF!</definedName>
    <definedName name="S7R16" localSheetId="4">#REF!</definedName>
    <definedName name="S7R16" localSheetId="9">#REF!</definedName>
    <definedName name="S7R16">#REF!</definedName>
    <definedName name="S7R17" localSheetId="5">#REF!</definedName>
    <definedName name="S7R17" localSheetId="10">#REF!</definedName>
    <definedName name="S7R17" localSheetId="4">#REF!</definedName>
    <definedName name="S7R17" localSheetId="9">#REF!</definedName>
    <definedName name="S7R17">#REF!</definedName>
    <definedName name="S7R18" localSheetId="5">#REF!</definedName>
    <definedName name="S7R18" localSheetId="10">#REF!</definedName>
    <definedName name="S7R18" localSheetId="4">#REF!</definedName>
    <definedName name="S7R18" localSheetId="9">#REF!</definedName>
    <definedName name="S7R18">#REF!</definedName>
    <definedName name="S7R19" localSheetId="5">#REF!</definedName>
    <definedName name="S7R19" localSheetId="10">#REF!</definedName>
    <definedName name="S7R19" localSheetId="4">#REF!</definedName>
    <definedName name="S7R19" localSheetId="9">#REF!</definedName>
    <definedName name="S7R19">#REF!</definedName>
    <definedName name="S7R2" localSheetId="5">#REF!</definedName>
    <definedName name="S7R2" localSheetId="10">#REF!</definedName>
    <definedName name="S7R2" localSheetId="4">#REF!</definedName>
    <definedName name="S7R2" localSheetId="9">#REF!</definedName>
    <definedName name="S7R2">#REF!</definedName>
    <definedName name="S7R20" localSheetId="5">#REF!</definedName>
    <definedName name="S7R20" localSheetId="10">#REF!</definedName>
    <definedName name="S7R20" localSheetId="4">#REF!</definedName>
    <definedName name="S7R20" localSheetId="9">#REF!</definedName>
    <definedName name="S7R20">#REF!</definedName>
    <definedName name="S7R21" localSheetId="5">#REF!</definedName>
    <definedName name="S7R21" localSheetId="10">#REF!</definedName>
    <definedName name="S7R21" localSheetId="4">#REF!</definedName>
    <definedName name="S7R21" localSheetId="9">#REF!</definedName>
    <definedName name="S7R21">#REF!</definedName>
    <definedName name="S7R22" localSheetId="5">#REF!</definedName>
    <definedName name="S7R22" localSheetId="10">#REF!</definedName>
    <definedName name="S7R22" localSheetId="4">#REF!</definedName>
    <definedName name="S7R22" localSheetId="9">#REF!</definedName>
    <definedName name="S7R22">#REF!</definedName>
    <definedName name="S7R23" localSheetId="5">#REF!</definedName>
    <definedName name="S7R23" localSheetId="10">#REF!</definedName>
    <definedName name="S7R23" localSheetId="4">#REF!</definedName>
    <definedName name="S7R23" localSheetId="9">#REF!</definedName>
    <definedName name="S7R23">#REF!</definedName>
    <definedName name="S7R24" localSheetId="5">#REF!</definedName>
    <definedName name="S7R24" localSheetId="10">#REF!</definedName>
    <definedName name="S7R24" localSheetId="4">#REF!</definedName>
    <definedName name="S7R24" localSheetId="9">#REF!</definedName>
    <definedName name="S7R24">#REF!</definedName>
    <definedName name="S7R3" localSheetId="5">#REF!</definedName>
    <definedName name="S7R3" localSheetId="10">#REF!</definedName>
    <definedName name="S7R3" localSheetId="4">#REF!</definedName>
    <definedName name="S7R3" localSheetId="9">#REF!</definedName>
    <definedName name="S7R3">#REF!</definedName>
    <definedName name="S7R4" localSheetId="5">#REF!</definedName>
    <definedName name="S7R4" localSheetId="10">#REF!</definedName>
    <definedName name="S7R4" localSheetId="4">#REF!</definedName>
    <definedName name="S7R4" localSheetId="9">#REF!</definedName>
    <definedName name="S7R4">#REF!</definedName>
    <definedName name="S7R5" localSheetId="5">#REF!</definedName>
    <definedName name="S7R5" localSheetId="10">#REF!</definedName>
    <definedName name="S7R5" localSheetId="4">#REF!</definedName>
    <definedName name="S7R5" localSheetId="9">#REF!</definedName>
    <definedName name="S7R5">#REF!</definedName>
    <definedName name="S7R6" localSheetId="5">#REF!</definedName>
    <definedName name="S7R6" localSheetId="10">#REF!</definedName>
    <definedName name="S7R6" localSheetId="4">#REF!</definedName>
    <definedName name="S7R6" localSheetId="9">#REF!</definedName>
    <definedName name="S7R6">#REF!</definedName>
    <definedName name="S7R7" localSheetId="5">#REF!</definedName>
    <definedName name="S7R7" localSheetId="10">#REF!</definedName>
    <definedName name="S7R7" localSheetId="4">#REF!</definedName>
    <definedName name="S7R7" localSheetId="9">#REF!</definedName>
    <definedName name="S7R7">#REF!</definedName>
    <definedName name="S7R8" localSheetId="5">#REF!</definedName>
    <definedName name="S7R8" localSheetId="10">#REF!</definedName>
    <definedName name="S7R8" localSheetId="4">#REF!</definedName>
    <definedName name="S7R8" localSheetId="9">#REF!</definedName>
    <definedName name="S7R8">#REF!</definedName>
    <definedName name="S7R9" localSheetId="5">#REF!</definedName>
    <definedName name="S7R9" localSheetId="10">#REF!</definedName>
    <definedName name="S7R9" localSheetId="4">#REF!</definedName>
    <definedName name="S7R9" localSheetId="9">#REF!</definedName>
    <definedName name="S7R9">#REF!</definedName>
    <definedName name="S8P1" localSheetId="5">#REF!</definedName>
    <definedName name="S8P1" localSheetId="10">#REF!</definedName>
    <definedName name="S8P1" localSheetId="4">#REF!</definedName>
    <definedName name="S8P1" localSheetId="9">#REF!</definedName>
    <definedName name="S8P1">#REF!</definedName>
    <definedName name="S8P10" localSheetId="5">#REF!</definedName>
    <definedName name="S8P10" localSheetId="10">#REF!</definedName>
    <definedName name="S8P10" localSheetId="4">#REF!</definedName>
    <definedName name="S8P10" localSheetId="9">#REF!</definedName>
    <definedName name="S8P10">#REF!</definedName>
    <definedName name="S8P11" localSheetId="5">#REF!</definedName>
    <definedName name="S8P11" localSheetId="10">#REF!</definedName>
    <definedName name="S8P11" localSheetId="4">#REF!</definedName>
    <definedName name="S8P11" localSheetId="9">#REF!</definedName>
    <definedName name="S8P11">#REF!</definedName>
    <definedName name="S8P12" localSheetId="5">#REF!</definedName>
    <definedName name="S8P12" localSheetId="10">#REF!</definedName>
    <definedName name="S8P12" localSheetId="4">#REF!</definedName>
    <definedName name="S8P12" localSheetId="9">#REF!</definedName>
    <definedName name="S8P12">#REF!</definedName>
    <definedName name="S8P13" localSheetId="5">#REF!</definedName>
    <definedName name="S8P13" localSheetId="10">#REF!</definedName>
    <definedName name="S8P13" localSheetId="4">#REF!</definedName>
    <definedName name="S8P13" localSheetId="9">#REF!</definedName>
    <definedName name="S8P13">#REF!</definedName>
    <definedName name="S8P14" localSheetId="5">#REF!</definedName>
    <definedName name="S8P14" localSheetId="10">#REF!</definedName>
    <definedName name="S8P14" localSheetId="4">#REF!</definedName>
    <definedName name="S8P14" localSheetId="9">#REF!</definedName>
    <definedName name="S8P14">#REF!</definedName>
    <definedName name="S8P15" localSheetId="5">#REF!</definedName>
    <definedName name="S8P15" localSheetId="10">#REF!</definedName>
    <definedName name="S8P15" localSheetId="4">#REF!</definedName>
    <definedName name="S8P15" localSheetId="9">#REF!</definedName>
    <definedName name="S8P15">#REF!</definedName>
    <definedName name="S8P16" localSheetId="5">#REF!</definedName>
    <definedName name="S8P16" localSheetId="10">#REF!</definedName>
    <definedName name="S8P16" localSheetId="4">#REF!</definedName>
    <definedName name="S8P16" localSheetId="9">#REF!</definedName>
    <definedName name="S8P16">#REF!</definedName>
    <definedName name="S8P17" localSheetId="5">#REF!</definedName>
    <definedName name="S8P17" localSheetId="10">#REF!</definedName>
    <definedName name="S8P17" localSheetId="4">#REF!</definedName>
    <definedName name="S8P17" localSheetId="9">#REF!</definedName>
    <definedName name="S8P17">#REF!</definedName>
    <definedName name="S8P18" localSheetId="5">#REF!</definedName>
    <definedName name="S8P18" localSheetId="10">#REF!</definedName>
    <definedName name="S8P18" localSheetId="4">#REF!</definedName>
    <definedName name="S8P18" localSheetId="9">#REF!</definedName>
    <definedName name="S8P18">#REF!</definedName>
    <definedName name="S8P19" localSheetId="5">#REF!</definedName>
    <definedName name="S8P19" localSheetId="10">#REF!</definedName>
    <definedName name="S8P19" localSheetId="4">#REF!</definedName>
    <definedName name="S8P19" localSheetId="9">#REF!</definedName>
    <definedName name="S8P19">#REF!</definedName>
    <definedName name="S8P2" localSheetId="5">#REF!</definedName>
    <definedName name="S8P2" localSheetId="10">#REF!</definedName>
    <definedName name="S8P2" localSheetId="4">#REF!</definedName>
    <definedName name="S8P2" localSheetId="9">#REF!</definedName>
    <definedName name="S8P2">#REF!</definedName>
    <definedName name="S8P20" localSheetId="5">#REF!</definedName>
    <definedName name="S8P20" localSheetId="10">#REF!</definedName>
    <definedName name="S8P20" localSheetId="4">#REF!</definedName>
    <definedName name="S8P20" localSheetId="9">#REF!</definedName>
    <definedName name="S8P20">#REF!</definedName>
    <definedName name="S8P21" localSheetId="5">#REF!</definedName>
    <definedName name="S8P21" localSheetId="10">#REF!</definedName>
    <definedName name="S8P21" localSheetId="4">#REF!</definedName>
    <definedName name="S8P21" localSheetId="9">#REF!</definedName>
    <definedName name="S8P21">#REF!</definedName>
    <definedName name="S8P22" localSheetId="5">#REF!</definedName>
    <definedName name="S8P22" localSheetId="10">#REF!</definedName>
    <definedName name="S8P22" localSheetId="4">#REF!</definedName>
    <definedName name="S8P22" localSheetId="9">#REF!</definedName>
    <definedName name="S8P22">#REF!</definedName>
    <definedName name="S8P23" localSheetId="5">#REF!</definedName>
    <definedName name="S8P23" localSheetId="10">#REF!</definedName>
    <definedName name="S8P23" localSheetId="4">#REF!</definedName>
    <definedName name="S8P23" localSheetId="9">#REF!</definedName>
    <definedName name="S8P23">#REF!</definedName>
    <definedName name="S8P24" localSheetId="5">#REF!</definedName>
    <definedName name="S8P24" localSheetId="10">#REF!</definedName>
    <definedName name="S8P24" localSheetId="4">#REF!</definedName>
    <definedName name="S8P24" localSheetId="9">#REF!</definedName>
    <definedName name="S8P24">#REF!</definedName>
    <definedName name="S8P3" localSheetId="5">#REF!</definedName>
    <definedName name="S8P3" localSheetId="10">#REF!</definedName>
    <definedName name="S8P3" localSheetId="4">#REF!</definedName>
    <definedName name="S8P3" localSheetId="9">#REF!</definedName>
    <definedName name="S8P3">#REF!</definedName>
    <definedName name="S8P4" localSheetId="5">#REF!</definedName>
    <definedName name="S8P4" localSheetId="10">#REF!</definedName>
    <definedName name="S8P4" localSheetId="4">#REF!</definedName>
    <definedName name="S8P4" localSheetId="9">#REF!</definedName>
    <definedName name="S8P4">#REF!</definedName>
    <definedName name="S8P5" localSheetId="5">#REF!</definedName>
    <definedName name="S8P5" localSheetId="10">#REF!</definedName>
    <definedName name="S8P5" localSheetId="4">#REF!</definedName>
    <definedName name="S8P5" localSheetId="9">#REF!</definedName>
    <definedName name="S8P5">#REF!</definedName>
    <definedName name="S8P6" localSheetId="5">#REF!</definedName>
    <definedName name="S8P6" localSheetId="10">#REF!</definedName>
    <definedName name="S8P6" localSheetId="4">#REF!</definedName>
    <definedName name="S8P6" localSheetId="9">#REF!</definedName>
    <definedName name="S8P6">#REF!</definedName>
    <definedName name="S8P7" localSheetId="5">#REF!</definedName>
    <definedName name="S8P7" localSheetId="10">#REF!</definedName>
    <definedName name="S8P7" localSheetId="4">#REF!</definedName>
    <definedName name="S8P7" localSheetId="9">#REF!</definedName>
    <definedName name="S8P7">#REF!</definedName>
    <definedName name="S8P8" localSheetId="5">#REF!</definedName>
    <definedName name="S8P8" localSheetId="10">#REF!</definedName>
    <definedName name="S8P8" localSheetId="4">#REF!</definedName>
    <definedName name="S8P8" localSheetId="9">#REF!</definedName>
    <definedName name="S8P8">#REF!</definedName>
    <definedName name="S8P9" localSheetId="5">#REF!</definedName>
    <definedName name="S8P9" localSheetId="10">#REF!</definedName>
    <definedName name="S8P9" localSheetId="4">#REF!</definedName>
    <definedName name="S8P9" localSheetId="9">#REF!</definedName>
    <definedName name="S8P9">#REF!</definedName>
    <definedName name="S8R1" localSheetId="5">#REF!</definedName>
    <definedName name="S8R1" localSheetId="10">#REF!</definedName>
    <definedName name="S8R1" localSheetId="4">#REF!</definedName>
    <definedName name="S8R1" localSheetId="9">#REF!</definedName>
    <definedName name="S8R1">#REF!</definedName>
    <definedName name="S8R10" localSheetId="5">#REF!</definedName>
    <definedName name="S8R10" localSheetId="10">#REF!</definedName>
    <definedName name="S8R10" localSheetId="4">#REF!</definedName>
    <definedName name="S8R10" localSheetId="9">#REF!</definedName>
    <definedName name="S8R10">#REF!</definedName>
    <definedName name="S8R11" localSheetId="5">#REF!</definedName>
    <definedName name="S8R11" localSheetId="10">#REF!</definedName>
    <definedName name="S8R11" localSheetId="4">#REF!</definedName>
    <definedName name="S8R11" localSheetId="9">#REF!</definedName>
    <definedName name="S8R11">#REF!</definedName>
    <definedName name="S8R12" localSheetId="5">#REF!</definedName>
    <definedName name="S8R12" localSheetId="10">#REF!</definedName>
    <definedName name="S8R12" localSheetId="4">#REF!</definedName>
    <definedName name="S8R12" localSheetId="9">#REF!</definedName>
    <definedName name="S8R12">#REF!</definedName>
    <definedName name="S8R13" localSheetId="5">#REF!</definedName>
    <definedName name="S8R13" localSheetId="10">#REF!</definedName>
    <definedName name="S8R13" localSheetId="4">#REF!</definedName>
    <definedName name="S8R13" localSheetId="9">#REF!</definedName>
    <definedName name="S8R13">#REF!</definedName>
    <definedName name="S8R14" localSheetId="5">#REF!</definedName>
    <definedName name="S8R14" localSheetId="10">#REF!</definedName>
    <definedName name="S8R14" localSheetId="4">#REF!</definedName>
    <definedName name="S8R14" localSheetId="9">#REF!</definedName>
    <definedName name="S8R14">#REF!</definedName>
    <definedName name="S8R15" localSheetId="5">#REF!</definedName>
    <definedName name="S8R15" localSheetId="10">#REF!</definedName>
    <definedName name="S8R15" localSheetId="4">#REF!</definedName>
    <definedName name="S8R15" localSheetId="9">#REF!</definedName>
    <definedName name="S8R15">#REF!</definedName>
    <definedName name="S8R16" localSheetId="5">#REF!</definedName>
    <definedName name="S8R16" localSheetId="10">#REF!</definedName>
    <definedName name="S8R16" localSheetId="4">#REF!</definedName>
    <definedName name="S8R16" localSheetId="9">#REF!</definedName>
    <definedName name="S8R16">#REF!</definedName>
    <definedName name="S8R17" localSheetId="5">#REF!</definedName>
    <definedName name="S8R17" localSheetId="10">#REF!</definedName>
    <definedName name="S8R17" localSheetId="4">#REF!</definedName>
    <definedName name="S8R17" localSheetId="9">#REF!</definedName>
    <definedName name="S8R17">#REF!</definedName>
    <definedName name="S8R18" localSheetId="5">#REF!</definedName>
    <definedName name="S8R18" localSheetId="10">#REF!</definedName>
    <definedName name="S8R18" localSheetId="4">#REF!</definedName>
    <definedName name="S8R18" localSheetId="9">#REF!</definedName>
    <definedName name="S8R18">#REF!</definedName>
    <definedName name="S8R19" localSheetId="5">#REF!</definedName>
    <definedName name="S8R19" localSheetId="10">#REF!</definedName>
    <definedName name="S8R19" localSheetId="4">#REF!</definedName>
    <definedName name="S8R19" localSheetId="9">#REF!</definedName>
    <definedName name="S8R19">#REF!</definedName>
    <definedName name="S8R2" localSheetId="5">#REF!</definedName>
    <definedName name="S8R2" localSheetId="10">#REF!</definedName>
    <definedName name="S8R2" localSheetId="4">#REF!</definedName>
    <definedName name="S8R2" localSheetId="9">#REF!</definedName>
    <definedName name="S8R2">#REF!</definedName>
    <definedName name="S8R20" localSheetId="5">#REF!</definedName>
    <definedName name="S8R20" localSheetId="10">#REF!</definedName>
    <definedName name="S8R20" localSheetId="4">#REF!</definedName>
    <definedName name="S8R20" localSheetId="9">#REF!</definedName>
    <definedName name="S8R20">#REF!</definedName>
    <definedName name="S8R21" localSheetId="5">#REF!</definedName>
    <definedName name="S8R21" localSheetId="10">#REF!</definedName>
    <definedName name="S8R21" localSheetId="4">#REF!</definedName>
    <definedName name="S8R21" localSheetId="9">#REF!</definedName>
    <definedName name="S8R21">#REF!</definedName>
    <definedName name="S8R22" localSheetId="5">#REF!</definedName>
    <definedName name="S8R22" localSheetId="10">#REF!</definedName>
    <definedName name="S8R22" localSheetId="4">#REF!</definedName>
    <definedName name="S8R22" localSheetId="9">#REF!</definedName>
    <definedName name="S8R22">#REF!</definedName>
    <definedName name="S8R23" localSheetId="5">#REF!</definedName>
    <definedName name="S8R23" localSheetId="10">#REF!</definedName>
    <definedName name="S8R23" localSheetId="4">#REF!</definedName>
    <definedName name="S8R23" localSheetId="9">#REF!</definedName>
    <definedName name="S8R23">#REF!</definedName>
    <definedName name="S8R24" localSheetId="5">#REF!</definedName>
    <definedName name="S8R24" localSheetId="10">#REF!</definedName>
    <definedName name="S8R24" localSheetId="4">#REF!</definedName>
    <definedName name="S8R24" localSheetId="9">#REF!</definedName>
    <definedName name="S8R24">#REF!</definedName>
    <definedName name="S8R3" localSheetId="5">#REF!</definedName>
    <definedName name="S8R3" localSheetId="10">#REF!</definedName>
    <definedName name="S8R3" localSheetId="4">#REF!</definedName>
    <definedName name="S8R3" localSheetId="9">#REF!</definedName>
    <definedName name="S8R3">#REF!</definedName>
    <definedName name="S8R4" localSheetId="5">#REF!</definedName>
    <definedName name="S8R4" localSheetId="10">#REF!</definedName>
    <definedName name="S8R4" localSheetId="4">#REF!</definedName>
    <definedName name="S8R4" localSheetId="9">#REF!</definedName>
    <definedName name="S8R4">#REF!</definedName>
    <definedName name="S8R5" localSheetId="5">#REF!</definedName>
    <definedName name="S8R5" localSheetId="10">#REF!</definedName>
    <definedName name="S8R5" localSheetId="4">#REF!</definedName>
    <definedName name="S8R5" localSheetId="9">#REF!</definedName>
    <definedName name="S8R5">#REF!</definedName>
    <definedName name="S8R6" localSheetId="5">#REF!</definedName>
    <definedName name="S8R6" localSheetId="10">#REF!</definedName>
    <definedName name="S8R6" localSheetId="4">#REF!</definedName>
    <definedName name="S8R6" localSheetId="9">#REF!</definedName>
    <definedName name="S8R6">#REF!</definedName>
    <definedName name="S8R7" localSheetId="5">#REF!</definedName>
    <definedName name="S8R7" localSheetId="10">#REF!</definedName>
    <definedName name="S8R7" localSheetId="4">#REF!</definedName>
    <definedName name="S8R7" localSheetId="9">#REF!</definedName>
    <definedName name="S8R7">#REF!</definedName>
    <definedName name="S8R8" localSheetId="5">#REF!</definedName>
    <definedName name="S8R8" localSheetId="10">#REF!</definedName>
    <definedName name="S8R8" localSheetId="4">#REF!</definedName>
    <definedName name="S8R8" localSheetId="9">#REF!</definedName>
    <definedName name="S8R8">#REF!</definedName>
    <definedName name="S8R9" localSheetId="5">#REF!</definedName>
    <definedName name="S8R9" localSheetId="10">#REF!</definedName>
    <definedName name="S8R9" localSheetId="4">#REF!</definedName>
    <definedName name="S8R9" localSheetId="9">#REF!</definedName>
    <definedName name="S8R9">#REF!</definedName>
    <definedName name="S9P1" localSheetId="5">#REF!</definedName>
    <definedName name="S9P1" localSheetId="10">#REF!</definedName>
    <definedName name="S9P1" localSheetId="4">#REF!</definedName>
    <definedName name="S9P1" localSheetId="9">#REF!</definedName>
    <definedName name="S9P1">#REF!</definedName>
    <definedName name="S9P10" localSheetId="5">#REF!</definedName>
    <definedName name="S9P10" localSheetId="10">#REF!</definedName>
    <definedName name="S9P10" localSheetId="4">#REF!</definedName>
    <definedName name="S9P10" localSheetId="9">#REF!</definedName>
    <definedName name="S9P10">#REF!</definedName>
    <definedName name="S9P11" localSheetId="5">#REF!</definedName>
    <definedName name="S9P11" localSheetId="10">#REF!</definedName>
    <definedName name="S9P11" localSheetId="4">#REF!</definedName>
    <definedName name="S9P11" localSheetId="9">#REF!</definedName>
    <definedName name="S9P11">#REF!</definedName>
    <definedName name="S9P12" localSheetId="5">#REF!</definedName>
    <definedName name="S9P12" localSheetId="10">#REF!</definedName>
    <definedName name="S9P12" localSheetId="4">#REF!</definedName>
    <definedName name="S9P12" localSheetId="9">#REF!</definedName>
    <definedName name="S9P12">#REF!</definedName>
    <definedName name="S9P13" localSheetId="5">#REF!</definedName>
    <definedName name="S9P13" localSheetId="10">#REF!</definedName>
    <definedName name="S9P13" localSheetId="4">#REF!</definedName>
    <definedName name="S9P13" localSheetId="9">#REF!</definedName>
    <definedName name="S9P13">#REF!</definedName>
    <definedName name="S9P14" localSheetId="5">#REF!</definedName>
    <definedName name="S9P14" localSheetId="10">#REF!</definedName>
    <definedName name="S9P14" localSheetId="4">#REF!</definedName>
    <definedName name="S9P14" localSheetId="9">#REF!</definedName>
    <definedName name="S9P14">#REF!</definedName>
    <definedName name="S9P15" localSheetId="5">#REF!</definedName>
    <definedName name="S9P15" localSheetId="10">#REF!</definedName>
    <definedName name="S9P15" localSheetId="4">#REF!</definedName>
    <definedName name="S9P15" localSheetId="9">#REF!</definedName>
    <definedName name="S9P15">#REF!</definedName>
    <definedName name="S9P16" localSheetId="5">#REF!</definedName>
    <definedName name="S9P16" localSheetId="10">#REF!</definedName>
    <definedName name="S9P16" localSheetId="4">#REF!</definedName>
    <definedName name="S9P16" localSheetId="9">#REF!</definedName>
    <definedName name="S9P16">#REF!</definedName>
    <definedName name="S9P17" localSheetId="5">#REF!</definedName>
    <definedName name="S9P17" localSheetId="10">#REF!</definedName>
    <definedName name="S9P17" localSheetId="4">#REF!</definedName>
    <definedName name="S9P17" localSheetId="9">#REF!</definedName>
    <definedName name="S9P17">#REF!</definedName>
    <definedName name="S9P18" localSheetId="5">#REF!</definedName>
    <definedName name="S9P18" localSheetId="10">#REF!</definedName>
    <definedName name="S9P18" localSheetId="4">#REF!</definedName>
    <definedName name="S9P18" localSheetId="9">#REF!</definedName>
    <definedName name="S9P18">#REF!</definedName>
    <definedName name="S9P19" localSheetId="5">#REF!</definedName>
    <definedName name="S9P19" localSheetId="10">#REF!</definedName>
    <definedName name="S9P19" localSheetId="4">#REF!</definedName>
    <definedName name="S9P19" localSheetId="9">#REF!</definedName>
    <definedName name="S9P19">#REF!</definedName>
    <definedName name="S9P2" localSheetId="5">#REF!</definedName>
    <definedName name="S9P2" localSheetId="10">#REF!</definedName>
    <definedName name="S9P2" localSheetId="4">#REF!</definedName>
    <definedName name="S9P2" localSheetId="9">#REF!</definedName>
    <definedName name="S9P2">#REF!</definedName>
    <definedName name="S9P20" localSheetId="5">#REF!</definedName>
    <definedName name="S9P20" localSheetId="10">#REF!</definedName>
    <definedName name="S9P20" localSheetId="4">#REF!</definedName>
    <definedName name="S9P20" localSheetId="9">#REF!</definedName>
    <definedName name="S9P20">#REF!</definedName>
    <definedName name="S9P21" localSheetId="5">#REF!</definedName>
    <definedName name="S9P21" localSheetId="10">#REF!</definedName>
    <definedName name="S9P21" localSheetId="4">#REF!</definedName>
    <definedName name="S9P21" localSheetId="9">#REF!</definedName>
    <definedName name="S9P21">#REF!</definedName>
    <definedName name="S9P22" localSheetId="5">#REF!</definedName>
    <definedName name="S9P22" localSheetId="10">#REF!</definedName>
    <definedName name="S9P22" localSheetId="4">#REF!</definedName>
    <definedName name="S9P22" localSheetId="9">#REF!</definedName>
    <definedName name="S9P22">#REF!</definedName>
    <definedName name="S9P23" localSheetId="5">#REF!</definedName>
    <definedName name="S9P23" localSheetId="10">#REF!</definedName>
    <definedName name="S9P23" localSheetId="4">#REF!</definedName>
    <definedName name="S9P23" localSheetId="9">#REF!</definedName>
    <definedName name="S9P23">#REF!</definedName>
    <definedName name="S9P24" localSheetId="5">#REF!</definedName>
    <definedName name="S9P24" localSheetId="10">#REF!</definedName>
    <definedName name="S9P24" localSheetId="4">#REF!</definedName>
    <definedName name="S9P24" localSheetId="9">#REF!</definedName>
    <definedName name="S9P24">#REF!</definedName>
    <definedName name="S9P3" localSheetId="5">#REF!</definedName>
    <definedName name="S9P3" localSheetId="10">#REF!</definedName>
    <definedName name="S9P3" localSheetId="4">#REF!</definedName>
    <definedName name="S9P3" localSheetId="9">#REF!</definedName>
    <definedName name="S9P3">#REF!</definedName>
    <definedName name="S9P4" localSheetId="5">#REF!</definedName>
    <definedName name="S9P4" localSheetId="10">#REF!</definedName>
    <definedName name="S9P4" localSheetId="4">#REF!</definedName>
    <definedName name="S9P4" localSheetId="9">#REF!</definedName>
    <definedName name="S9P4">#REF!</definedName>
    <definedName name="S9P5" localSheetId="5">#REF!</definedName>
    <definedName name="S9P5" localSheetId="10">#REF!</definedName>
    <definedName name="S9P5" localSheetId="4">#REF!</definedName>
    <definedName name="S9P5" localSheetId="9">#REF!</definedName>
    <definedName name="S9P5">#REF!</definedName>
    <definedName name="S9P6" localSheetId="5">#REF!</definedName>
    <definedName name="S9P6" localSheetId="10">#REF!</definedName>
    <definedName name="S9P6" localSheetId="4">#REF!</definedName>
    <definedName name="S9P6" localSheetId="9">#REF!</definedName>
    <definedName name="S9P6">#REF!</definedName>
    <definedName name="S9P7" localSheetId="5">#REF!</definedName>
    <definedName name="S9P7" localSheetId="10">#REF!</definedName>
    <definedName name="S9P7" localSheetId="4">#REF!</definedName>
    <definedName name="S9P7" localSheetId="9">#REF!</definedName>
    <definedName name="S9P7">#REF!</definedName>
    <definedName name="S9P8" localSheetId="5">#REF!</definedName>
    <definedName name="S9P8" localSheetId="10">#REF!</definedName>
    <definedName name="S9P8" localSheetId="4">#REF!</definedName>
    <definedName name="S9P8" localSheetId="9">#REF!</definedName>
    <definedName name="S9P8">#REF!</definedName>
    <definedName name="S9P9" localSheetId="5">#REF!</definedName>
    <definedName name="S9P9" localSheetId="10">#REF!</definedName>
    <definedName name="S9P9" localSheetId="4">#REF!</definedName>
    <definedName name="S9P9" localSheetId="9">#REF!</definedName>
    <definedName name="S9P9">#REF!</definedName>
    <definedName name="S9R1" localSheetId="5">#REF!</definedName>
    <definedName name="S9R1" localSheetId="10">#REF!</definedName>
    <definedName name="S9R1" localSheetId="4">#REF!</definedName>
    <definedName name="S9R1" localSheetId="9">#REF!</definedName>
    <definedName name="S9R1">#REF!</definedName>
    <definedName name="S9R10" localSheetId="5">#REF!</definedName>
    <definedName name="S9R10" localSheetId="10">#REF!</definedName>
    <definedName name="S9R10" localSheetId="4">#REF!</definedName>
    <definedName name="S9R10" localSheetId="9">#REF!</definedName>
    <definedName name="S9R10">#REF!</definedName>
    <definedName name="S9R11" localSheetId="5">#REF!</definedName>
    <definedName name="S9R11" localSheetId="10">#REF!</definedName>
    <definedName name="S9R11" localSheetId="4">#REF!</definedName>
    <definedName name="S9R11" localSheetId="9">#REF!</definedName>
    <definedName name="S9R11">#REF!</definedName>
    <definedName name="S9R12" localSheetId="5">#REF!</definedName>
    <definedName name="S9R12" localSheetId="10">#REF!</definedName>
    <definedName name="S9R12" localSheetId="4">#REF!</definedName>
    <definedName name="S9R12" localSheetId="9">#REF!</definedName>
    <definedName name="S9R12">#REF!</definedName>
    <definedName name="S9R13" localSheetId="5">#REF!</definedName>
    <definedName name="S9R13" localSheetId="10">#REF!</definedName>
    <definedName name="S9R13" localSheetId="4">#REF!</definedName>
    <definedName name="S9R13" localSheetId="9">#REF!</definedName>
    <definedName name="S9R13">#REF!</definedName>
    <definedName name="S9R14" localSheetId="5">#REF!</definedName>
    <definedName name="S9R14" localSheetId="10">#REF!</definedName>
    <definedName name="S9R14" localSheetId="4">#REF!</definedName>
    <definedName name="S9R14" localSheetId="9">#REF!</definedName>
    <definedName name="S9R14">#REF!</definedName>
    <definedName name="S9R15" localSheetId="5">#REF!</definedName>
    <definedName name="S9R15" localSheetId="10">#REF!</definedName>
    <definedName name="S9R15" localSheetId="4">#REF!</definedName>
    <definedName name="S9R15" localSheetId="9">#REF!</definedName>
    <definedName name="S9R15">#REF!</definedName>
    <definedName name="S9R16" localSheetId="5">#REF!</definedName>
    <definedName name="S9R16" localSheetId="10">#REF!</definedName>
    <definedName name="S9R16" localSheetId="4">#REF!</definedName>
    <definedName name="S9R16" localSheetId="9">#REF!</definedName>
    <definedName name="S9R16">#REF!</definedName>
    <definedName name="S9R17" localSheetId="5">#REF!</definedName>
    <definedName name="S9R17" localSheetId="10">#REF!</definedName>
    <definedName name="S9R17" localSheetId="4">#REF!</definedName>
    <definedName name="S9R17" localSheetId="9">#REF!</definedName>
    <definedName name="S9R17">#REF!</definedName>
    <definedName name="S9R18" localSheetId="5">#REF!</definedName>
    <definedName name="S9R18" localSheetId="10">#REF!</definedName>
    <definedName name="S9R18" localSheetId="4">#REF!</definedName>
    <definedName name="S9R18" localSheetId="9">#REF!</definedName>
    <definedName name="S9R18">#REF!</definedName>
    <definedName name="S9R19" localSheetId="5">#REF!</definedName>
    <definedName name="S9R19" localSheetId="10">#REF!</definedName>
    <definedName name="S9R19" localSheetId="4">#REF!</definedName>
    <definedName name="S9R19" localSheetId="9">#REF!</definedName>
    <definedName name="S9R19">#REF!</definedName>
    <definedName name="S9R2" localSheetId="5">#REF!</definedName>
    <definedName name="S9R2" localSheetId="10">#REF!</definedName>
    <definedName name="S9R2" localSheetId="4">#REF!</definedName>
    <definedName name="S9R2" localSheetId="9">#REF!</definedName>
    <definedName name="S9R2">#REF!</definedName>
    <definedName name="S9R20" localSheetId="5">#REF!</definedName>
    <definedName name="S9R20" localSheetId="10">#REF!</definedName>
    <definedName name="S9R20" localSheetId="4">#REF!</definedName>
    <definedName name="S9R20" localSheetId="9">#REF!</definedName>
    <definedName name="S9R20">#REF!</definedName>
    <definedName name="S9R21" localSheetId="5">#REF!</definedName>
    <definedName name="S9R21" localSheetId="10">#REF!</definedName>
    <definedName name="S9R21" localSheetId="4">#REF!</definedName>
    <definedName name="S9R21" localSheetId="9">#REF!</definedName>
    <definedName name="S9R21">#REF!</definedName>
    <definedName name="S9R22" localSheetId="5">#REF!</definedName>
    <definedName name="S9R22" localSheetId="10">#REF!</definedName>
    <definedName name="S9R22" localSheetId="4">#REF!</definedName>
    <definedName name="S9R22" localSheetId="9">#REF!</definedName>
    <definedName name="S9R22">#REF!</definedName>
    <definedName name="S9R23" localSheetId="5">#REF!</definedName>
    <definedName name="S9R23" localSheetId="10">#REF!</definedName>
    <definedName name="S9R23" localSheetId="4">#REF!</definedName>
    <definedName name="S9R23" localSheetId="9">#REF!</definedName>
    <definedName name="S9R23">#REF!</definedName>
    <definedName name="S9R24" localSheetId="5">#REF!</definedName>
    <definedName name="S9R24" localSheetId="10">#REF!</definedName>
    <definedName name="S9R24" localSheetId="4">#REF!</definedName>
    <definedName name="S9R24" localSheetId="9">#REF!</definedName>
    <definedName name="S9R24">#REF!</definedName>
    <definedName name="S9R3" localSheetId="5">#REF!</definedName>
    <definedName name="S9R3" localSheetId="10">#REF!</definedName>
    <definedName name="S9R3" localSheetId="4">#REF!</definedName>
    <definedName name="S9R3" localSheetId="9">#REF!</definedName>
    <definedName name="S9R3">#REF!</definedName>
    <definedName name="S9R4" localSheetId="5">#REF!</definedName>
    <definedName name="S9R4" localSheetId="10">#REF!</definedName>
    <definedName name="S9R4" localSheetId="4">#REF!</definedName>
    <definedName name="S9R4" localSheetId="9">#REF!</definedName>
    <definedName name="S9R4">#REF!</definedName>
    <definedName name="S9R5" localSheetId="5">#REF!</definedName>
    <definedName name="S9R5" localSheetId="10">#REF!</definedName>
    <definedName name="S9R5" localSheetId="4">#REF!</definedName>
    <definedName name="S9R5" localSheetId="9">#REF!</definedName>
    <definedName name="S9R5">#REF!</definedName>
    <definedName name="S9R6" localSheetId="5">#REF!</definedName>
    <definedName name="S9R6" localSheetId="10">#REF!</definedName>
    <definedName name="S9R6" localSheetId="4">#REF!</definedName>
    <definedName name="S9R6" localSheetId="9">#REF!</definedName>
    <definedName name="S9R6">#REF!</definedName>
    <definedName name="S9R7" localSheetId="5">#REF!</definedName>
    <definedName name="S9R7" localSheetId="10">#REF!</definedName>
    <definedName name="S9R7" localSheetId="4">#REF!</definedName>
    <definedName name="S9R7" localSheetId="9">#REF!</definedName>
    <definedName name="S9R7">#REF!</definedName>
    <definedName name="S9R8" localSheetId="5">#REF!</definedName>
    <definedName name="S9R8" localSheetId="10">#REF!</definedName>
    <definedName name="S9R8" localSheetId="4">#REF!</definedName>
    <definedName name="S9R8" localSheetId="9">#REF!</definedName>
    <definedName name="S9R8">#REF!</definedName>
    <definedName name="S9R9" localSheetId="5">#REF!</definedName>
    <definedName name="S9R9" localSheetId="10">#REF!</definedName>
    <definedName name="S9R9" localSheetId="4">#REF!</definedName>
    <definedName name="S9R9" localSheetId="9">#REF!</definedName>
    <definedName name="S9R9">#REF!</definedName>
    <definedName name="soma_total" localSheetId="5">#REF!</definedName>
    <definedName name="soma_total" localSheetId="10">#REF!</definedName>
    <definedName name="soma_total" localSheetId="4">#REF!</definedName>
    <definedName name="soma_total" localSheetId="9">#REF!</definedName>
    <definedName name="soma_total">#REF!</definedName>
    <definedName name="sub_item_1" localSheetId="5">#REF!</definedName>
    <definedName name="sub_item_1" localSheetId="10">#REF!</definedName>
    <definedName name="sub_item_1" localSheetId="4">#REF!</definedName>
    <definedName name="sub_item_1" localSheetId="9">#REF!</definedName>
    <definedName name="sub_item_1">#REF!</definedName>
    <definedName name="sub_item_10" localSheetId="5">#REF!</definedName>
    <definedName name="sub_item_10" localSheetId="10">#REF!</definedName>
    <definedName name="sub_item_10" localSheetId="4">#REF!</definedName>
    <definedName name="sub_item_10" localSheetId="9">#REF!</definedName>
    <definedName name="sub_item_10">#REF!</definedName>
    <definedName name="sub_item_11" localSheetId="5">#REF!</definedName>
    <definedName name="sub_item_11" localSheetId="10">#REF!</definedName>
    <definedName name="sub_item_11" localSheetId="4">#REF!</definedName>
    <definedName name="sub_item_11" localSheetId="9">#REF!</definedName>
    <definedName name="sub_item_11">#REF!</definedName>
    <definedName name="sub_item_12" localSheetId="5">#REF!</definedName>
    <definedName name="sub_item_12" localSheetId="10">#REF!</definedName>
    <definedName name="sub_item_12" localSheetId="4">#REF!</definedName>
    <definedName name="sub_item_12" localSheetId="9">#REF!</definedName>
    <definedName name="sub_item_12">#REF!</definedName>
    <definedName name="sub_item_13" localSheetId="5">#REF!</definedName>
    <definedName name="sub_item_13" localSheetId="10">#REF!</definedName>
    <definedName name="sub_item_13" localSheetId="4">#REF!</definedName>
    <definedName name="sub_item_13" localSheetId="9">#REF!</definedName>
    <definedName name="sub_item_13">#REF!</definedName>
    <definedName name="sub_item_14" localSheetId="5">#REF!</definedName>
    <definedName name="sub_item_14" localSheetId="10">#REF!</definedName>
    <definedName name="sub_item_14" localSheetId="4">#REF!</definedName>
    <definedName name="sub_item_14" localSheetId="9">#REF!</definedName>
    <definedName name="sub_item_14">#REF!</definedName>
    <definedName name="sub_item_15" localSheetId="5">#REF!</definedName>
    <definedName name="sub_item_15" localSheetId="10">#REF!</definedName>
    <definedName name="sub_item_15" localSheetId="4">#REF!</definedName>
    <definedName name="sub_item_15" localSheetId="9">#REF!</definedName>
    <definedName name="sub_item_15">#REF!</definedName>
    <definedName name="sub_item_16" localSheetId="5">#REF!</definedName>
    <definedName name="sub_item_16" localSheetId="10">#REF!</definedName>
    <definedName name="sub_item_16" localSheetId="4">#REF!</definedName>
    <definedName name="sub_item_16" localSheetId="9">#REF!</definedName>
    <definedName name="sub_item_16">#REF!</definedName>
    <definedName name="sub_item_17" localSheetId="5">#REF!</definedName>
    <definedName name="sub_item_17" localSheetId="10">#REF!</definedName>
    <definedName name="sub_item_17" localSheetId="4">#REF!</definedName>
    <definedName name="sub_item_17" localSheetId="9">#REF!</definedName>
    <definedName name="sub_item_17">#REF!</definedName>
    <definedName name="sub_item_18" localSheetId="5">#REF!</definedName>
    <definedName name="sub_item_18" localSheetId="10">#REF!</definedName>
    <definedName name="sub_item_18" localSheetId="4">#REF!</definedName>
    <definedName name="sub_item_18" localSheetId="9">#REF!</definedName>
    <definedName name="sub_item_18">#REF!</definedName>
    <definedName name="sub_item_19" localSheetId="5">#REF!</definedName>
    <definedName name="sub_item_19" localSheetId="10">#REF!</definedName>
    <definedName name="sub_item_19" localSheetId="4">#REF!</definedName>
    <definedName name="sub_item_19" localSheetId="9">#REF!</definedName>
    <definedName name="sub_item_19">#REF!</definedName>
    <definedName name="sub_item_2" localSheetId="5">#REF!</definedName>
    <definedName name="sub_item_2" localSheetId="10">#REF!</definedName>
    <definedName name="sub_item_2" localSheetId="4">#REF!</definedName>
    <definedName name="sub_item_2" localSheetId="9">#REF!</definedName>
    <definedName name="sub_item_2">#REF!</definedName>
    <definedName name="sub_item_20" localSheetId="5">#REF!</definedName>
    <definedName name="sub_item_20" localSheetId="10">#REF!</definedName>
    <definedName name="sub_item_20" localSheetId="4">#REF!</definedName>
    <definedName name="sub_item_20" localSheetId="9">#REF!</definedName>
    <definedName name="sub_item_20">#REF!</definedName>
    <definedName name="sub_item_21" localSheetId="5">#REF!</definedName>
    <definedName name="sub_item_21" localSheetId="10">#REF!</definedName>
    <definedName name="sub_item_21" localSheetId="4">#REF!</definedName>
    <definedName name="sub_item_21" localSheetId="9">#REF!</definedName>
    <definedName name="sub_item_21">#REF!</definedName>
    <definedName name="sub_item_22" localSheetId="5">#REF!</definedName>
    <definedName name="sub_item_22" localSheetId="10">#REF!</definedName>
    <definedName name="sub_item_22" localSheetId="4">#REF!</definedName>
    <definedName name="sub_item_22" localSheetId="9">#REF!</definedName>
    <definedName name="sub_item_22">#REF!</definedName>
    <definedName name="sub_item_23" localSheetId="5">#REF!</definedName>
    <definedName name="sub_item_23" localSheetId="10">#REF!</definedName>
    <definedName name="sub_item_23" localSheetId="4">#REF!</definedName>
    <definedName name="sub_item_23" localSheetId="9">#REF!</definedName>
    <definedName name="sub_item_23">#REF!</definedName>
    <definedName name="sub_item_24" localSheetId="5">#REF!</definedName>
    <definedName name="sub_item_24" localSheetId="10">#REF!</definedName>
    <definedName name="sub_item_24" localSheetId="4">#REF!</definedName>
    <definedName name="sub_item_24" localSheetId="9">#REF!</definedName>
    <definedName name="sub_item_24">#REF!</definedName>
    <definedName name="sub_item_25" localSheetId="5">#REF!</definedName>
    <definedName name="sub_item_25" localSheetId="10">#REF!</definedName>
    <definedName name="sub_item_25" localSheetId="4">#REF!</definedName>
    <definedName name="sub_item_25" localSheetId="9">#REF!</definedName>
    <definedName name="sub_item_25">#REF!</definedName>
    <definedName name="sub_item_26" localSheetId="5">#REF!</definedName>
    <definedName name="sub_item_26" localSheetId="10">#REF!</definedName>
    <definedName name="sub_item_26" localSheetId="4">#REF!</definedName>
    <definedName name="sub_item_26" localSheetId="9">#REF!</definedName>
    <definedName name="sub_item_26">#REF!</definedName>
    <definedName name="sub_item_27" localSheetId="5">#REF!</definedName>
    <definedName name="sub_item_27" localSheetId="10">#REF!</definedName>
    <definedName name="sub_item_27" localSheetId="4">#REF!</definedName>
    <definedName name="sub_item_27" localSheetId="9">#REF!</definedName>
    <definedName name="sub_item_27">#REF!</definedName>
    <definedName name="sub_item_28" localSheetId="5">#REF!</definedName>
    <definedName name="sub_item_28" localSheetId="10">#REF!</definedName>
    <definedName name="sub_item_28" localSheetId="4">#REF!</definedName>
    <definedName name="sub_item_28" localSheetId="9">#REF!</definedName>
    <definedName name="sub_item_28">#REF!</definedName>
    <definedName name="sub_item_29" localSheetId="5">#REF!</definedName>
    <definedName name="sub_item_29" localSheetId="10">#REF!</definedName>
    <definedName name="sub_item_29" localSheetId="4">#REF!</definedName>
    <definedName name="sub_item_29" localSheetId="9">#REF!</definedName>
    <definedName name="sub_item_29">#REF!</definedName>
    <definedName name="sub_item_3" localSheetId="5">#REF!</definedName>
    <definedName name="sub_item_3" localSheetId="10">#REF!</definedName>
    <definedName name="sub_item_3" localSheetId="4">#REF!</definedName>
    <definedName name="sub_item_3" localSheetId="9">#REF!</definedName>
    <definedName name="sub_item_3">#REF!</definedName>
    <definedName name="sub_item_30" localSheetId="5">#REF!</definedName>
    <definedName name="sub_item_30" localSheetId="10">#REF!</definedName>
    <definedName name="sub_item_30" localSheetId="4">#REF!</definedName>
    <definedName name="sub_item_30" localSheetId="9">#REF!</definedName>
    <definedName name="sub_item_30">#REF!</definedName>
    <definedName name="sub_item_31" localSheetId="5">#REF!</definedName>
    <definedName name="sub_item_31" localSheetId="10">#REF!</definedName>
    <definedName name="sub_item_31" localSheetId="4">#REF!</definedName>
    <definedName name="sub_item_31" localSheetId="9">#REF!</definedName>
    <definedName name="sub_item_31">#REF!</definedName>
    <definedName name="sub_item_32" localSheetId="5">#REF!</definedName>
    <definedName name="sub_item_32" localSheetId="10">#REF!</definedName>
    <definedName name="sub_item_32" localSheetId="4">#REF!</definedName>
    <definedName name="sub_item_32" localSheetId="9">#REF!</definedName>
    <definedName name="sub_item_32">#REF!</definedName>
    <definedName name="sub_item_33" localSheetId="5">#REF!</definedName>
    <definedName name="sub_item_33" localSheetId="10">#REF!</definedName>
    <definedName name="sub_item_33" localSheetId="4">#REF!</definedName>
    <definedName name="sub_item_33" localSheetId="9">#REF!</definedName>
    <definedName name="sub_item_33">#REF!</definedName>
    <definedName name="sub_item_34" localSheetId="5">#REF!</definedName>
    <definedName name="sub_item_34" localSheetId="10">#REF!</definedName>
    <definedName name="sub_item_34" localSheetId="4">#REF!</definedName>
    <definedName name="sub_item_34" localSheetId="9">#REF!</definedName>
    <definedName name="sub_item_34">#REF!</definedName>
    <definedName name="sub_item_35" localSheetId="5">#REF!</definedName>
    <definedName name="sub_item_35" localSheetId="10">#REF!</definedName>
    <definedName name="sub_item_35" localSheetId="4">#REF!</definedName>
    <definedName name="sub_item_35" localSheetId="9">#REF!</definedName>
    <definedName name="sub_item_35">#REF!</definedName>
    <definedName name="sub_item_36" localSheetId="5">#REF!</definedName>
    <definedName name="sub_item_36" localSheetId="10">#REF!</definedName>
    <definedName name="sub_item_36" localSheetId="4">#REF!</definedName>
    <definedName name="sub_item_36" localSheetId="9">#REF!</definedName>
    <definedName name="sub_item_36">#REF!</definedName>
    <definedName name="sub_item_37" localSheetId="5">#REF!</definedName>
    <definedName name="sub_item_37" localSheetId="10">#REF!</definedName>
    <definedName name="sub_item_37" localSheetId="4">#REF!</definedName>
    <definedName name="sub_item_37" localSheetId="9">#REF!</definedName>
    <definedName name="sub_item_37">#REF!</definedName>
    <definedName name="sub_item_38" localSheetId="5">#REF!</definedName>
    <definedName name="sub_item_38" localSheetId="10">#REF!</definedName>
    <definedName name="sub_item_38" localSheetId="4">#REF!</definedName>
    <definedName name="sub_item_38" localSheetId="9">#REF!</definedName>
    <definedName name="sub_item_38">#REF!</definedName>
    <definedName name="sub_item_39" localSheetId="5">#REF!</definedName>
    <definedName name="sub_item_39" localSheetId="10">#REF!</definedName>
    <definedName name="sub_item_39" localSheetId="4">#REF!</definedName>
    <definedName name="sub_item_39" localSheetId="9">#REF!</definedName>
    <definedName name="sub_item_39">#REF!</definedName>
    <definedName name="sub_item_4" localSheetId="5">#REF!</definedName>
    <definedName name="sub_item_4" localSheetId="10">#REF!</definedName>
    <definedName name="sub_item_4" localSheetId="4">#REF!</definedName>
    <definedName name="sub_item_4" localSheetId="9">#REF!</definedName>
    <definedName name="sub_item_4">#REF!</definedName>
    <definedName name="sub_item_40" localSheetId="5">#REF!</definedName>
    <definedName name="sub_item_40" localSheetId="10">#REF!</definedName>
    <definedName name="sub_item_40" localSheetId="4">#REF!</definedName>
    <definedName name="sub_item_40" localSheetId="9">#REF!</definedName>
    <definedName name="sub_item_40">#REF!</definedName>
    <definedName name="sub_item_41" localSheetId="5">#REF!</definedName>
    <definedName name="sub_item_41" localSheetId="10">#REF!</definedName>
    <definedName name="sub_item_41" localSheetId="4">#REF!</definedName>
    <definedName name="sub_item_41" localSheetId="9">#REF!</definedName>
    <definedName name="sub_item_41">#REF!</definedName>
    <definedName name="sub_item_42" localSheetId="5">#REF!</definedName>
    <definedName name="sub_item_42" localSheetId="10">#REF!</definedName>
    <definedName name="sub_item_42" localSheetId="4">#REF!</definedName>
    <definedName name="sub_item_42" localSheetId="9">#REF!</definedName>
    <definedName name="sub_item_42">#REF!</definedName>
    <definedName name="sub_item_43" localSheetId="5">#REF!</definedName>
    <definedName name="sub_item_43" localSheetId="10">#REF!</definedName>
    <definedName name="sub_item_43" localSheetId="4">#REF!</definedName>
    <definedName name="sub_item_43" localSheetId="9">#REF!</definedName>
    <definedName name="sub_item_43">#REF!</definedName>
    <definedName name="sub_item_44" localSheetId="5">#REF!</definedName>
    <definedName name="sub_item_44" localSheetId="10">#REF!</definedName>
    <definedName name="sub_item_44" localSheetId="4">#REF!</definedName>
    <definedName name="sub_item_44" localSheetId="9">#REF!</definedName>
    <definedName name="sub_item_44">#REF!</definedName>
    <definedName name="sub_item_45" localSheetId="5">#REF!</definedName>
    <definedName name="sub_item_45" localSheetId="10">#REF!</definedName>
    <definedName name="sub_item_45" localSheetId="4">#REF!</definedName>
    <definedName name="sub_item_45" localSheetId="9">#REF!</definedName>
    <definedName name="sub_item_45">#REF!</definedName>
    <definedName name="sub_item_5" localSheetId="5">#REF!</definedName>
    <definedName name="sub_item_5" localSheetId="10">#REF!</definedName>
    <definedName name="sub_item_5" localSheetId="4">#REF!</definedName>
    <definedName name="sub_item_5" localSheetId="9">#REF!</definedName>
    <definedName name="sub_item_5">#REF!</definedName>
    <definedName name="sub_item_6" localSheetId="5">#REF!</definedName>
    <definedName name="sub_item_6" localSheetId="10">#REF!</definedName>
    <definedName name="sub_item_6" localSheetId="4">#REF!</definedName>
    <definedName name="sub_item_6" localSheetId="9">#REF!</definedName>
    <definedName name="sub_item_6">#REF!</definedName>
    <definedName name="sub_item_7" localSheetId="5">#REF!</definedName>
    <definedName name="sub_item_7" localSheetId="10">#REF!</definedName>
    <definedName name="sub_item_7" localSheetId="4">#REF!</definedName>
    <definedName name="sub_item_7" localSheetId="9">#REF!</definedName>
    <definedName name="sub_item_7">#REF!</definedName>
    <definedName name="sub_item_8" localSheetId="5">#REF!</definedName>
    <definedName name="sub_item_8" localSheetId="10">#REF!</definedName>
    <definedName name="sub_item_8" localSheetId="4">#REF!</definedName>
    <definedName name="sub_item_8" localSheetId="9">#REF!</definedName>
    <definedName name="sub_item_8">#REF!</definedName>
    <definedName name="sub_item_9" localSheetId="5">#REF!</definedName>
    <definedName name="sub_item_9" localSheetId="10">#REF!</definedName>
    <definedName name="sub_item_9" localSheetId="4">#REF!</definedName>
    <definedName name="sub_item_9" localSheetId="9">#REF!</definedName>
    <definedName name="sub_item_9">#REF!</definedName>
    <definedName name="switch" localSheetId="5">#REF!</definedName>
    <definedName name="switch" localSheetId="4">#REF!</definedName>
    <definedName name="switch" localSheetId="9">#REF!</definedName>
    <definedName name="switch">#REF!</definedName>
    <definedName name="T" localSheetId="4">#REF!</definedName>
    <definedName name="T">#REF!</definedName>
    <definedName name="teste">"$#REF!.$A$1:$B$3278"</definedName>
    <definedName name="_xlnm.Print_Titles" localSheetId="6">'COMPOSIÇÕES COMPLEMENTARES '!$1:$8</definedName>
    <definedName name="_xlnm.Print_Titles" localSheetId="11">COTAÇÕES!$6:$7</definedName>
    <definedName name="_xlnm.Print_Titles" localSheetId="10">'CURVA ABC'!$3:$10</definedName>
    <definedName name="_xlnm.Print_Titles" localSheetId="8">INSUMOS!$1:$2</definedName>
    <definedName name="_xlnm.Print_Titles" localSheetId="4">'Memorial de Cálculo'!$1:$4</definedName>
    <definedName name="_xlnm.Print_Titles" localSheetId="3">'ORÇAMENTO ANALÍTICO'!$1:$7</definedName>
    <definedName name="_xlnm.Print_Titles" localSheetId="7">SERVIÇOS!$1:$3</definedName>
    <definedName name="TOTAL_ACU_REF" localSheetId="5">#REF!</definedName>
    <definedName name="TOTAL_ACU_REF" localSheetId="10">#REF!</definedName>
    <definedName name="TOTAL_ACU_REF" localSheetId="4">#REF!</definedName>
    <definedName name="TOTAL_ACU_REF" localSheetId="9">#REF!</definedName>
    <definedName name="TOTAL_ACU_REF">#REF!</definedName>
    <definedName name="TOTAL_ADD" localSheetId="5">#REF!</definedName>
    <definedName name="TOTAL_ADD" localSheetId="10">#REF!</definedName>
    <definedName name="TOTAL_ADD" localSheetId="4">#REF!</definedName>
    <definedName name="TOTAL_ADD" localSheetId="9">#REF!</definedName>
    <definedName name="TOTAL_ADD">#REF!</definedName>
    <definedName name="TOTAL_ADD_ACU" localSheetId="5">#REF!</definedName>
    <definedName name="TOTAL_ADD_ACU" localSheetId="10">#REF!</definedName>
    <definedName name="TOTAL_ADD_ACU" localSheetId="4">#REF!</definedName>
    <definedName name="TOTAL_ADD_ACU" localSheetId="9">#REF!</definedName>
    <definedName name="TOTAL_ADD_ACU">#REF!</definedName>
    <definedName name="TOTAL_REF" localSheetId="5">#REF!</definedName>
    <definedName name="TOTAL_REF" localSheetId="10">#REF!</definedName>
    <definedName name="TOTAL_REF" localSheetId="4">#REF!</definedName>
    <definedName name="TOTAL_REF" localSheetId="9">#REF!</definedName>
    <definedName name="TOTAL_REF">#REF!</definedName>
    <definedName name="TOTAL_RES" localSheetId="5">#REF!</definedName>
    <definedName name="TOTAL_RES" localSheetId="10">#REF!</definedName>
    <definedName name="TOTAL_RES" localSheetId="4">#REF!</definedName>
    <definedName name="TOTAL_RES" localSheetId="9">#REF!</definedName>
    <definedName name="TOTAL_RES">#REF!</definedName>
    <definedName name="TOTAL_RES_ACU" localSheetId="5">#REF!</definedName>
    <definedName name="TOTAL_RES_ACU" localSheetId="10">#REF!</definedName>
    <definedName name="TOTAL_RES_ACU" localSheetId="4">#REF!</definedName>
    <definedName name="TOTAL_RES_ACU" localSheetId="9">#REF!</definedName>
    <definedName name="TOTAL_RES_ACU">#REF!</definedName>
    <definedName name="Z_06F7509A_5E9E_4C46_8B2F_BE2D9645DAE8_.wvu.Cols" localSheetId="4" hidden="1">'Memorial de Cálculo'!$AF:$AF</definedName>
    <definedName name="Z_06F7509A_5E9E_4C46_8B2F_BE2D9645DAE8_.wvu.PrintArea" localSheetId="4" hidden="1">'Memorial de Cálculo'!$A$1:$AD$5</definedName>
    <definedName name="Z_06F7509A_5E9E_4C46_8B2F_BE2D9645DAE8_.wvu.PrintTitles" localSheetId="4" hidden="1">'Memorial de Cálculo'!$1:$4</definedName>
    <definedName name="Z_06F7509A_5E9E_4C46_8B2F_BE2D9645DAE8_.wvu.Rows" localSheetId="4" hidden="1">'Memorial de Cálculo'!#REF!</definedName>
    <definedName name="Z_39FA8DCB_7FE1_4377_9C2C_3A6C28B9DCE8_.wvu.PrintArea" localSheetId="6" hidden="1">'COMPOSIÇÕES COMPLEMENTARES '!$A$1:$K$20</definedName>
    <definedName name="Z_5A3BF22A_AE15_47EE_B5E7_3AD20DA8D8E2_.wvu.Cols" localSheetId="4" hidden="1">'Memorial de Cálculo'!$AF:$AF</definedName>
    <definedName name="Z_5A3BF22A_AE15_47EE_B5E7_3AD20DA8D8E2_.wvu.PrintArea" localSheetId="4" hidden="1">'Memorial de Cálculo'!$A$1:$AD$5</definedName>
    <definedName name="Z_5A3BF22A_AE15_47EE_B5E7_3AD20DA8D8E2_.wvu.PrintTitles" localSheetId="4" hidden="1">'Memorial de Cálculo'!$1:$4</definedName>
    <definedName name="Z_5A3BF22A_AE15_47EE_B5E7_3AD20DA8D8E2_.wvu.Rows" localSheetId="4" hidden="1">'Memorial de Cálculo'!#REF!</definedName>
    <definedName name="Z_60131786_0F54_49F5_B695_1A5DD0544ED6_.wvu.PrintArea" localSheetId="6" hidden="1">'COMPOSIÇÕES COMPLEMENTARES '!$A$1:$D$20</definedName>
    <definedName name="Z_E9EF4FFF_2A51_4B23_8A33_7F2B85269ACF_.wvu.PrintArea_7" localSheetId="6">#REF!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6">(#REF!,#REF!,#REF!,#REF!,#REF!,#REF!,#REF!,#REF!,#REF!,#REF!,#REF!,#REF!,#REF!)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6" hidden="1">'COMPOSIÇÕES COMPLEMENTARES '!$A$1:$D$20</definedName>
  </definedNames>
  <calcPr calcId="145621"/>
</workbook>
</file>

<file path=xl/calcChain.xml><?xml version="1.0" encoding="utf-8"?>
<calcChain xmlns="http://schemas.openxmlformats.org/spreadsheetml/2006/main">
  <c r="C4" i="26" l="1"/>
  <c r="C10" i="26"/>
  <c r="D10" i="26"/>
  <c r="F10" i="26"/>
  <c r="G10" i="26"/>
  <c r="K10" i="26" s="1"/>
  <c r="C11" i="26"/>
  <c r="D11" i="26"/>
  <c r="F11" i="26"/>
  <c r="G11" i="26"/>
  <c r="K11" i="26" s="1"/>
  <c r="F9" i="26"/>
  <c r="G9" i="26"/>
  <c r="H9" i="26"/>
  <c r="I9" i="26"/>
  <c r="J9" i="26"/>
  <c r="K9" i="26"/>
  <c r="L9" i="26"/>
  <c r="M9" i="26" s="1"/>
  <c r="I12" i="26"/>
  <c r="D13" i="26"/>
  <c r="F13" i="26"/>
  <c r="G13" i="26"/>
  <c r="H13" i="26"/>
  <c r="I13" i="26"/>
  <c r="J13" i="26"/>
  <c r="K13" i="26"/>
  <c r="L13" i="26"/>
  <c r="C14" i="26"/>
  <c r="D14" i="26"/>
  <c r="F14" i="26"/>
  <c r="G14" i="26"/>
  <c r="C15" i="26"/>
  <c r="D15" i="26"/>
  <c r="F15" i="26"/>
  <c r="G15" i="26"/>
  <c r="J10" i="26" l="1"/>
  <c r="L10" i="26" s="1"/>
  <c r="M10" i="26" s="1"/>
  <c r="H14" i="26"/>
  <c r="I14" i="26" s="1"/>
  <c r="H11" i="26"/>
  <c r="I11" i="26" s="1"/>
  <c r="J14" i="26"/>
  <c r="J11" i="26"/>
  <c r="L11" i="26" s="1"/>
  <c r="M11" i="26" s="1"/>
  <c r="H10" i="26"/>
  <c r="I10" i="26" s="1"/>
  <c r="K14" i="26"/>
  <c r="L14" i="26" l="1"/>
  <c r="M14" i="26" s="1"/>
  <c r="J15" i="26"/>
  <c r="K15" i="26"/>
  <c r="H15" i="26"/>
  <c r="I15" i="26" s="1"/>
  <c r="B47" i="15"/>
  <c r="B48" i="15" s="1"/>
  <c r="L15" i="26" l="1"/>
  <c r="M15" i="26" s="1"/>
  <c r="M12" i="26" s="1"/>
  <c r="K12" i="26"/>
  <c r="J12" i="26"/>
  <c r="L12" i="26" l="1"/>
  <c r="H40" i="21" l="1"/>
  <c r="H39" i="21"/>
  <c r="A2" i="21"/>
  <c r="F8" i="20" l="1"/>
  <c r="D10" i="20"/>
  <c r="D9" i="20"/>
  <c r="D8" i="20"/>
  <c r="D7" i="20"/>
  <c r="F7" i="20"/>
  <c r="F9" i="20"/>
  <c r="C17" i="21" l="1"/>
  <c r="C12" i="21"/>
  <c r="G34" i="19" l="1"/>
  <c r="F30" i="19"/>
  <c r="B47" i="2"/>
  <c r="H20" i="18" l="1"/>
  <c r="G20" i="18"/>
  <c r="H19" i="18"/>
  <c r="G19" i="18"/>
  <c r="H18" i="18"/>
  <c r="G18" i="18"/>
  <c r="H17" i="18"/>
  <c r="G17" i="18"/>
  <c r="E20" i="18"/>
  <c r="D20" i="18"/>
  <c r="E19" i="18"/>
  <c r="D19" i="18"/>
  <c r="E18" i="18"/>
  <c r="D18" i="18"/>
  <c r="E17" i="18"/>
  <c r="D17" i="18"/>
  <c r="H15" i="18"/>
  <c r="G15" i="18"/>
  <c r="H14" i="18"/>
  <c r="G14" i="18"/>
  <c r="H13" i="18"/>
  <c r="G13" i="18"/>
  <c r="H12" i="18"/>
  <c r="G12" i="18"/>
  <c r="H11" i="18"/>
  <c r="E15" i="18"/>
  <c r="D15" i="18"/>
  <c r="E14" i="18"/>
  <c r="D14" i="18"/>
  <c r="E13" i="18"/>
  <c r="D13" i="18"/>
  <c r="E12" i="18"/>
  <c r="D12" i="18"/>
  <c r="E11" i="18"/>
  <c r="D11" i="18"/>
  <c r="I10" i="18"/>
  <c r="H10" i="18"/>
  <c r="G10" i="18"/>
  <c r="E10" i="18"/>
  <c r="D10" i="18"/>
  <c r="N14" i="10"/>
  <c r="H9" i="18" l="1"/>
  <c r="H16" i="18"/>
  <c r="G11" i="18" l="1"/>
  <c r="G37" i="26" l="1"/>
  <c r="F37" i="26"/>
  <c r="D37" i="26"/>
  <c r="C37" i="26"/>
  <c r="G36" i="26"/>
  <c r="F36" i="26"/>
  <c r="D36" i="26"/>
  <c r="C36" i="26"/>
  <c r="G35" i="26"/>
  <c r="F35" i="26"/>
  <c r="D35" i="26"/>
  <c r="C35" i="26"/>
  <c r="G34" i="26"/>
  <c r="F34" i="26"/>
  <c r="D34" i="26"/>
  <c r="C34" i="26"/>
  <c r="G33" i="26"/>
  <c r="F33" i="26"/>
  <c r="D33" i="26"/>
  <c r="C33" i="26"/>
  <c r="G32" i="26"/>
  <c r="F32" i="26"/>
  <c r="D32" i="26"/>
  <c r="C32" i="26"/>
  <c r="G31" i="26"/>
  <c r="F31" i="26"/>
  <c r="D31" i="26"/>
  <c r="C31" i="26"/>
  <c r="G30" i="26"/>
  <c r="F30" i="26"/>
  <c r="D30" i="26"/>
  <c r="C30" i="26"/>
  <c r="G29" i="26"/>
  <c r="F29" i="26"/>
  <c r="D29" i="26"/>
  <c r="C29" i="26"/>
  <c r="G28" i="26"/>
  <c r="F28" i="26"/>
  <c r="D28" i="26"/>
  <c r="C28" i="26"/>
  <c r="G27" i="26"/>
  <c r="F27" i="26"/>
  <c r="D27" i="26"/>
  <c r="C27" i="26"/>
  <c r="G26" i="26"/>
  <c r="F26" i="26"/>
  <c r="D26" i="26"/>
  <c r="C26" i="26"/>
  <c r="G25" i="26"/>
  <c r="F25" i="26"/>
  <c r="D25" i="26"/>
  <c r="C25" i="26"/>
  <c r="G24" i="26"/>
  <c r="F24" i="26"/>
  <c r="D24" i="26"/>
  <c r="G23" i="26"/>
  <c r="F23" i="26"/>
  <c r="G22" i="26"/>
  <c r="F22" i="26"/>
  <c r="C22" i="26"/>
  <c r="G21" i="26"/>
  <c r="F21" i="26"/>
  <c r="G20" i="26"/>
  <c r="F20" i="26"/>
  <c r="G19" i="26"/>
  <c r="F19" i="26"/>
  <c r="G18" i="26"/>
  <c r="F18" i="26"/>
  <c r="G17" i="26"/>
  <c r="F17" i="26"/>
  <c r="G16" i="26"/>
  <c r="F16" i="26"/>
  <c r="D16" i="26"/>
  <c r="C3" i="26"/>
  <c r="H26" i="19" l="1"/>
  <c r="H25" i="19"/>
  <c r="G26" i="19"/>
  <c r="G25" i="19"/>
  <c r="F26" i="19"/>
  <c r="F25" i="19"/>
  <c r="C26" i="19"/>
  <c r="C25" i="19"/>
  <c r="C24" i="19"/>
  <c r="C23" i="19"/>
  <c r="C22" i="19"/>
  <c r="C21" i="19"/>
  <c r="C20" i="19"/>
  <c r="C19" i="19"/>
  <c r="C18" i="19"/>
  <c r="C17" i="19"/>
  <c r="C16" i="19"/>
  <c r="C15" i="19"/>
  <c r="L37" i="26"/>
  <c r="K37" i="26"/>
  <c r="J37" i="26"/>
  <c r="H37" i="26"/>
  <c r="L36" i="26"/>
  <c r="K36" i="26"/>
  <c r="J36" i="26"/>
  <c r="H36" i="26"/>
  <c r="L35" i="26"/>
  <c r="K35" i="26"/>
  <c r="J35" i="26"/>
  <c r="H35" i="26"/>
  <c r="L34" i="26"/>
  <c r="K34" i="26"/>
  <c r="J34" i="26"/>
  <c r="H34" i="26"/>
  <c r="L33" i="26"/>
  <c r="K33" i="26"/>
  <c r="J33" i="26"/>
  <c r="H33" i="26"/>
  <c r="L32" i="26"/>
  <c r="K32" i="26"/>
  <c r="J32" i="26"/>
  <c r="H32" i="26"/>
  <c r="L31" i="26"/>
  <c r="K31" i="26"/>
  <c r="J31" i="26"/>
  <c r="H31" i="26"/>
  <c r="L30" i="26"/>
  <c r="K30" i="26"/>
  <c r="J30" i="26"/>
  <c r="H30" i="26"/>
  <c r="L29" i="26"/>
  <c r="K29" i="26"/>
  <c r="J29" i="26"/>
  <c r="H29" i="26"/>
  <c r="L28" i="26"/>
  <c r="K28" i="26"/>
  <c r="J28" i="26"/>
  <c r="H28" i="26"/>
  <c r="L27" i="26"/>
  <c r="K27" i="26"/>
  <c r="J27" i="26"/>
  <c r="H27" i="26"/>
  <c r="L26" i="26"/>
  <c r="K26" i="26"/>
  <c r="J26" i="26"/>
  <c r="H26" i="26"/>
  <c r="L25" i="26"/>
  <c r="K25" i="26"/>
  <c r="J25" i="26"/>
  <c r="H25" i="26"/>
  <c r="L24" i="26"/>
  <c r="K24" i="26"/>
  <c r="J24" i="26"/>
  <c r="H24" i="26"/>
  <c r="L23" i="26"/>
  <c r="K23" i="26"/>
  <c r="J23" i="26"/>
  <c r="H23" i="26"/>
  <c r="L22" i="26"/>
  <c r="K22" i="26"/>
  <c r="J22" i="26"/>
  <c r="H22" i="26"/>
  <c r="L21" i="26"/>
  <c r="K21" i="26"/>
  <c r="J21" i="26"/>
  <c r="H21" i="26"/>
  <c r="L20" i="26"/>
  <c r="K20" i="26"/>
  <c r="J20" i="26"/>
  <c r="H20" i="26"/>
  <c r="L19" i="26"/>
  <c r="K19" i="26"/>
  <c r="J19" i="26"/>
  <c r="H19" i="26"/>
  <c r="L18" i="26"/>
  <c r="K18" i="26"/>
  <c r="J18" i="26"/>
  <c r="H18" i="26"/>
  <c r="L17" i="26"/>
  <c r="K17" i="26"/>
  <c r="J17" i="26"/>
  <c r="H17" i="26"/>
  <c r="H16" i="26"/>
  <c r="G21" i="19" l="1"/>
  <c r="G23" i="19"/>
  <c r="G24" i="19"/>
  <c r="G18" i="19"/>
  <c r="H9" i="19"/>
  <c r="H23" i="19" l="1"/>
  <c r="H24" i="19"/>
  <c r="F22" i="19"/>
  <c r="H22" i="19"/>
  <c r="H21" i="19"/>
  <c r="F23" i="19"/>
  <c r="G22" i="19"/>
  <c r="F24" i="19"/>
  <c r="H18" i="19"/>
  <c r="F18" i="19"/>
  <c r="L16" i="2"/>
  <c r="F21" i="19" l="1"/>
  <c r="F3" i="18"/>
  <c r="E6" i="25"/>
  <c r="D9" i="19"/>
  <c r="K11" i="2"/>
  <c r="C10" i="2"/>
  <c r="C6" i="25" l="1"/>
  <c r="B46" i="2" l="1"/>
  <c r="D10" i="19" l="1"/>
  <c r="I11" i="18"/>
  <c r="I12" i="18"/>
  <c r="I13" i="18"/>
  <c r="I14" i="18"/>
  <c r="I15" i="18"/>
  <c r="I17" i="18"/>
  <c r="I18" i="18"/>
  <c r="I19" i="18"/>
  <c r="I20" i="18"/>
  <c r="J3" i="18"/>
  <c r="I9" i="18" l="1"/>
  <c r="I16" i="18"/>
  <c r="J10" i="18"/>
  <c r="J18" i="18"/>
  <c r="J19" i="18"/>
  <c r="J17" i="18"/>
  <c r="J13" i="18"/>
  <c r="J20" i="18"/>
  <c r="J15" i="18"/>
  <c r="J14" i="18"/>
  <c r="J12" i="18"/>
  <c r="G17" i="19" l="1"/>
  <c r="J9" i="18"/>
  <c r="J16" i="18"/>
  <c r="G33" i="19"/>
  <c r="G19" i="19" l="1"/>
  <c r="G16" i="19"/>
  <c r="H17" i="19" l="1"/>
  <c r="H19" i="19"/>
  <c r="K8" i="26"/>
  <c r="G15" i="19" s="1"/>
  <c r="F17" i="19" l="1"/>
  <c r="F19" i="19"/>
  <c r="H16" i="19"/>
  <c r="F16" i="19"/>
  <c r="J11" i="18"/>
  <c r="F4" i="18" l="1"/>
  <c r="J4" i="18"/>
  <c r="P4" i="25"/>
  <c r="E5" i="25"/>
  <c r="P5" i="25"/>
  <c r="P6" i="25"/>
  <c r="I7" i="25"/>
  <c r="P7" i="25"/>
  <c r="C8" i="25"/>
  <c r="I8" i="25"/>
  <c r="P8" i="25"/>
  <c r="L9" i="2"/>
  <c r="C11" i="2"/>
  <c r="C12" i="2"/>
  <c r="G16" i="2"/>
  <c r="L17" i="2"/>
  <c r="D8" i="19"/>
  <c r="H8" i="19"/>
  <c r="H10" i="19"/>
  <c r="D11" i="19"/>
  <c r="I25" i="19"/>
  <c r="J25" i="19"/>
  <c r="I26" i="19"/>
  <c r="J26" i="19"/>
  <c r="E30" i="19"/>
  <c r="J8" i="26" l="1"/>
  <c r="L8" i="26" s="1"/>
  <c r="H15" i="19" s="1"/>
  <c r="D24" i="2"/>
  <c r="F2" i="18"/>
  <c r="J2" i="18"/>
  <c r="F15" i="19" l="1"/>
  <c r="H11" i="19"/>
  <c r="I19" i="19" s="1"/>
  <c r="M8" i="26" l="1"/>
  <c r="I24" i="19"/>
  <c r="I23" i="19"/>
  <c r="I17" i="19"/>
  <c r="I16" i="19"/>
  <c r="I15" i="19"/>
  <c r="I21" i="19"/>
  <c r="I22" i="19"/>
  <c r="I18" i="19" l="1"/>
  <c r="G20" i="19" l="1"/>
  <c r="G27" i="19" s="1"/>
  <c r="M16" i="26" l="1"/>
  <c r="K16" i="26"/>
  <c r="J16" i="26"/>
  <c r="H20" i="19"/>
  <c r="F20" i="19"/>
  <c r="F27" i="19" s="1"/>
  <c r="N12" i="26" l="1"/>
  <c r="L16" i="26"/>
  <c r="N8" i="26"/>
  <c r="I20" i="19"/>
  <c r="I27" i="19" s="1"/>
  <c r="J20" i="19" s="1"/>
  <c r="H27" i="19"/>
  <c r="N16" i="26" l="1"/>
  <c r="G22" i="2"/>
  <c r="F28" i="19"/>
  <c r="G28" i="19"/>
  <c r="J18" i="19"/>
  <c r="J16" i="19"/>
  <c r="J23" i="19"/>
  <c r="J22" i="19"/>
  <c r="J17" i="19"/>
  <c r="J21" i="19"/>
  <c r="J24" i="19"/>
  <c r="J15" i="19"/>
  <c r="J19" i="19"/>
  <c r="J27" i="19" l="1"/>
  <c r="H28" i="19"/>
  <c r="K22" i="2"/>
  <c r="K24" i="2" s="1"/>
  <c r="G24" i="2"/>
  <c r="G27" i="2" s="1"/>
  <c r="M22" i="15" s="1"/>
  <c r="M24" i="15" s="1"/>
</calcChain>
</file>

<file path=xl/comments1.xml><?xml version="1.0" encoding="utf-8"?>
<comments xmlns="http://schemas.openxmlformats.org/spreadsheetml/2006/main">
  <authors>
    <author>Arcilio Jose Augusto dos Santos Ferreira</author>
    <author>rubenstrentini</author>
  </authors>
  <commentList>
    <comment ref="G22" authorId="0">
      <text>
        <r>
          <rPr>
            <b/>
            <sz val="9"/>
            <color indexed="81"/>
            <rFont val="Segoe UI"/>
            <family val="2"/>
          </rPr>
          <t>Preenchido a partir da aba Resumo</t>
        </r>
      </text>
    </comment>
    <comment ref="K22" authorId="1">
      <text>
        <r>
          <rPr>
            <b/>
            <sz val="9"/>
            <color indexed="81"/>
            <rFont val="Tahoma"/>
            <family val="2"/>
          </rPr>
          <t>Preenchido a partir da aba Resumo</t>
        </r>
      </text>
    </comment>
    <comment ref="K24" authorId="1">
      <text>
        <r>
          <rPr>
            <b/>
            <sz val="9"/>
            <color indexed="81"/>
            <rFont val="Tahoma"/>
            <family val="2"/>
          </rPr>
          <t>Preenchido a partir da aba Resumo</t>
        </r>
      </text>
    </comment>
  </commentList>
</comments>
</file>

<file path=xl/comments2.xml><?xml version="1.0" encoding="utf-8"?>
<comments xmlns="http://schemas.openxmlformats.org/spreadsheetml/2006/main">
  <authors>
    <author>Thania Elvis de Oliveira Bana</author>
  </authors>
  <commentList>
    <comment ref="E20" authorId="0">
      <text>
        <r>
          <rPr>
            <b/>
            <sz val="9"/>
            <color indexed="81"/>
            <rFont val="Tahoma"/>
            <family val="2"/>
          </rPr>
          <t>Thania Elvis de Oliveira Bana:</t>
        </r>
        <r>
          <rPr>
            <sz val="9"/>
            <color indexed="81"/>
            <rFont val="Tahoma"/>
            <family val="2"/>
          </rPr>
          <t xml:space="preserve">
Deverá ser analisado, a quantidade de stacas e comprimento,. Na legenda consta 1 a 14 estacas, no desenho apenas 12
</t>
        </r>
      </text>
    </comment>
  </commentList>
</comments>
</file>

<file path=xl/comments3.xml><?xml version="1.0" encoding="utf-8"?>
<comments xmlns="http://schemas.openxmlformats.org/spreadsheetml/2006/main">
  <authors>
    <author>wagnerdeconto</author>
  </authors>
  <commentList>
    <comment ref="C16" author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4.xml><?xml version="1.0" encoding="utf-8"?>
<comments xmlns="http://schemas.openxmlformats.org/spreadsheetml/2006/main">
  <authors>
    <author>Wagner Deconto</author>
  </authors>
  <commentList>
    <comment ref="C2" authorId="0">
      <text>
        <r>
          <rPr>
            <b/>
            <sz val="9"/>
            <color indexed="81"/>
            <rFont val="Tahoma"/>
            <family val="2"/>
          </rPr>
          <t>INSERIR SECRETARIA PROPRIETÁRIA DO PRÓPRIO</t>
        </r>
        <r>
          <rPr>
            <sz val="9"/>
            <color indexed="81"/>
            <rFont val="Tahoma"/>
            <family val="2"/>
          </rPr>
          <t xml:space="preserve">
</t>
        </r>
      </text>
    </comment>
  </commentList>
</comments>
</file>

<file path=xl/comments5.xml><?xml version="1.0" encoding="utf-8"?>
<comments xmlns="http://schemas.openxmlformats.org/spreadsheetml/2006/main">
  <authors>
    <author>Wagner Deconto</author>
    <author>Arcilio Jose Augusto dos Santos Ferreira</author>
    <author>PRED</author>
  </authors>
  <commentList>
    <comment ref="C6" authorId="0">
      <text>
        <r>
          <rPr>
            <b/>
            <sz val="9"/>
            <color indexed="81"/>
            <rFont val="Tahoma"/>
            <family val="2"/>
          </rPr>
          <t>INSERIR DATA - CAMPO OBRIGATÓRIO</t>
        </r>
        <r>
          <rPr>
            <sz val="9"/>
            <color indexed="81"/>
            <rFont val="Tahoma"/>
            <family val="2"/>
          </rPr>
          <t xml:space="preserve">
</t>
        </r>
      </text>
    </comment>
    <comment ref="P7" author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text>
        <r>
          <rPr>
            <b/>
            <sz val="9"/>
            <color indexed="81"/>
            <rFont val="Tahoma"/>
            <family val="2"/>
          </rPr>
          <t>INSERIR DATA - CAMPO OBRIGATÓRIO</t>
        </r>
        <r>
          <rPr>
            <sz val="9"/>
            <color indexed="81"/>
            <rFont val="Tahoma"/>
            <family val="2"/>
          </rPr>
          <t xml:space="preserve">
</t>
        </r>
      </text>
    </comment>
    <comment ref="P8" author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M10" authorId="1">
      <text>
        <r>
          <rPr>
            <b/>
            <sz val="9"/>
            <color indexed="81"/>
            <rFont val="Tahoma"/>
            <family val="2"/>
          </rPr>
          <t xml:space="preserve">PRED:
</t>
        </r>
        <r>
          <rPr>
            <sz val="9"/>
            <color indexed="81"/>
            <rFont val="Tahoma"/>
            <family val="2"/>
          </rPr>
          <t>Organizar o Custo Total de forma decrescente</t>
        </r>
      </text>
    </comment>
    <comment ref="O10" authorId="2">
      <text>
        <r>
          <rPr>
            <b/>
            <sz val="9"/>
            <color indexed="81"/>
            <rFont val="Tahoma"/>
            <family val="2"/>
          </rPr>
          <t>PRED:</t>
        </r>
        <r>
          <rPr>
            <sz val="9"/>
            <color indexed="81"/>
            <rFont val="Tahoma"/>
            <family val="2"/>
          </rPr>
          <t xml:space="preserve">
% do Custo Total do Item pelo Custo Total da obra</t>
        </r>
      </text>
    </comment>
    <comment ref="P10" authorId="2">
      <text>
        <r>
          <rPr>
            <b/>
            <sz val="9"/>
            <color indexed="81"/>
            <rFont val="Tahoma"/>
            <family val="2"/>
          </rPr>
          <t>PRED:</t>
        </r>
        <r>
          <rPr>
            <sz val="9"/>
            <color indexed="81"/>
            <rFont val="Tahoma"/>
            <family val="2"/>
          </rPr>
          <t xml:space="preserve">
% acumulado dos Itens pelo Custo Total da obra</t>
        </r>
      </text>
    </comment>
    <comment ref="Q10" authorId="2">
      <text>
        <r>
          <rPr>
            <b/>
            <sz val="9"/>
            <color indexed="81"/>
            <rFont val="Tahoma"/>
            <family val="2"/>
          </rPr>
          <t>PRED:
Faixa A até 50% do % acumulado
Faixa B entre 50% e 80% do % acumulado
Faixa C 80% em diante do % acumulado</t>
        </r>
      </text>
    </comment>
  </commentList>
</comments>
</file>

<file path=xl/sharedStrings.xml><?xml version="1.0" encoding="utf-8"?>
<sst xmlns="http://schemas.openxmlformats.org/spreadsheetml/2006/main" count="38022" uniqueCount="20932">
  <si>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</si>
  <si>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</si>
  <si>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</si>
  <si>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</si>
  <si>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</si>
  <si>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</si>
  <si>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</si>
  <si>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</si>
  <si>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</si>
  <si>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</si>
  <si>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</si>
  <si>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</si>
  <si>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</si>
  <si>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</si>
  <si>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</si>
  <si>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</si>
  <si>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</si>
  <si>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</si>
  <si>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</si>
  <si>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</si>
  <si>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</si>
  <si>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</si>
  <si>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</si>
  <si>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</si>
  <si>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</si>
  <si>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</si>
  <si>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</si>
  <si>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</si>
  <si>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</si>
  <si>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</si>
  <si>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</si>
  <si>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</si>
  <si>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</si>
  <si>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</si>
  <si>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</si>
  <si>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</si>
  <si>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</si>
  <si>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</si>
  <si>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</si>
  <si>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</si>
  <si>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</si>
  <si>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</si>
  <si>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</si>
  <si>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</si>
  <si>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</si>
  <si>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</si>
  <si>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</si>
  <si>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</si>
  <si>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</si>
  <si>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</si>
  <si>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</si>
  <si>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</si>
  <si>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</si>
  <si>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</si>
  <si>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</si>
  <si>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</si>
  <si>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</si>
  <si>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</si>
  <si>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</si>
  <si>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</si>
  <si>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</si>
  <si>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</si>
  <si>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</si>
  <si>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</si>
  <si>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</si>
  <si>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</si>
  <si>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</si>
  <si>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</si>
  <si>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</si>
  <si>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</si>
  <si>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</si>
  <si>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</si>
  <si>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</si>
  <si>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</si>
  <si>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</si>
  <si>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</si>
  <si>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</si>
  <si>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</si>
  <si>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</si>
  <si>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</si>
  <si>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</si>
  <si>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</si>
  <si>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</si>
  <si>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</si>
  <si>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</si>
  <si>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</si>
  <si>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</si>
  <si>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</si>
  <si>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</si>
  <si>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</si>
  <si>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</si>
  <si>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</si>
  <si>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</si>
  <si>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</si>
  <si>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</si>
  <si>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</si>
  <si>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</si>
  <si>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</si>
  <si>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</si>
  <si>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</si>
  <si>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</si>
  <si>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</si>
  <si>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</si>
  <si>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</si>
  <si>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</si>
  <si>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</si>
  <si>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</si>
  <si>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</si>
  <si>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</si>
  <si>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</si>
  <si>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</si>
  <si>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</si>
  <si>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</si>
  <si>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</si>
  <si>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</si>
  <si>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</si>
  <si>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</si>
  <si>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</si>
  <si>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</si>
  <si>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</si>
  <si>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</si>
  <si>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</si>
  <si>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</si>
  <si>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</si>
  <si>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</si>
  <si>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</si>
  <si>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</si>
  <si>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</si>
  <si>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</si>
  <si>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</si>
  <si>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</si>
  <si>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</si>
  <si>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</si>
  <si>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</si>
  <si>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</si>
  <si>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</si>
  <si>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</si>
  <si>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</si>
  <si>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</si>
  <si>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</si>
  <si>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</si>
  <si>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</si>
  <si>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</si>
  <si>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</si>
  <si>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</si>
  <si>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</si>
  <si>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</si>
  <si>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</si>
  <si>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</si>
  <si>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</si>
  <si>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</si>
  <si>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</si>
  <si>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</si>
  <si>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</si>
  <si>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</si>
  <si>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</si>
  <si>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</si>
  <si>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</si>
  <si>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</si>
  <si>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</si>
  <si>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</si>
  <si>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</si>
  <si>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</si>
  <si>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</si>
  <si>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</si>
  <si>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</si>
  <si>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</si>
  <si>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</si>
  <si>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</si>
  <si>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</si>
  <si>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</si>
  <si>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</si>
  <si>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</si>
  <si>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</si>
  <si>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</si>
  <si>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</si>
  <si>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</si>
  <si>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</si>
  <si>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</si>
  <si>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</si>
  <si>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</si>
  <si>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</si>
  <si>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</si>
  <si>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</si>
  <si>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</si>
  <si>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</si>
  <si>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</si>
  <si>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</si>
  <si>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</si>
  <si>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</si>
  <si>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</si>
  <si>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</si>
  <si>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</si>
  <si>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</si>
  <si>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</si>
  <si>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</si>
  <si>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</si>
  <si>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</si>
  <si>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</si>
  <si>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</si>
  <si>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</si>
  <si>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</si>
  <si>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</si>
  <si>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</si>
  <si>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</si>
  <si>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</si>
  <si>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</si>
  <si>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</si>
  <si>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</si>
  <si>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</si>
  <si>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</si>
  <si>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</si>
  <si>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</si>
  <si>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</si>
  <si>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</si>
  <si>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</si>
  <si>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</si>
  <si>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</si>
  <si>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</si>
  <si>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</si>
  <si>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</si>
  <si>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</si>
  <si>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</si>
  <si>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</si>
  <si>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</si>
  <si>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</si>
  <si>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</si>
  <si>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</si>
  <si>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</si>
  <si>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</si>
  <si>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</si>
  <si>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</si>
  <si>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</si>
  <si>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</si>
  <si>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</si>
  <si>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</si>
  <si>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</si>
  <si>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</si>
  <si>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</si>
  <si>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</si>
  <si>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</si>
  <si>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</si>
  <si>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</si>
  <si>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</si>
  <si>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</si>
  <si>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</si>
  <si>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</si>
  <si>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</si>
  <si>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</si>
  <si>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</si>
  <si>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</si>
  <si>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</si>
  <si>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</si>
  <si>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</si>
  <si>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</si>
  <si>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</si>
  <si>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</si>
  <si>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</si>
  <si>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</si>
  <si>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</si>
  <si>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</si>
  <si>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</si>
  <si>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</si>
  <si>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</si>
  <si>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</si>
  <si>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</si>
  <si>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</si>
  <si>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</si>
  <si>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</si>
  <si>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</si>
  <si>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</si>
  <si>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</si>
  <si>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</si>
  <si>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</si>
  <si>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</si>
  <si>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</si>
  <si>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</si>
  <si>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</si>
  <si>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</si>
  <si>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</si>
  <si>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</si>
  <si>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</si>
  <si>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</si>
  <si>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</si>
  <si>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</si>
  <si>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</si>
  <si>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</si>
  <si>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</si>
  <si>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</si>
  <si>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</si>
  <si>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</si>
  <si>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</si>
  <si>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</si>
  <si>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</si>
  <si>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</si>
  <si>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</si>
  <si>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</si>
  <si>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</si>
  <si>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</si>
  <si>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</si>
  <si>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</si>
  <si>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</si>
  <si>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</si>
  <si>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</si>
  <si>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</si>
  <si>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</si>
  <si>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</si>
  <si>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</si>
  <si>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</si>
  <si>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</si>
  <si>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</si>
  <si>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</si>
  <si>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</si>
  <si>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</si>
  <si>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</si>
  <si>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</si>
  <si>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</si>
  <si>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</si>
  <si>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</si>
  <si>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</si>
  <si>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</si>
  <si>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</si>
  <si>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</si>
  <si>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</si>
  <si>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</si>
  <si>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</si>
  <si>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</si>
  <si>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</si>
  <si>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</si>
  <si>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</si>
  <si>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</si>
  <si>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</si>
  <si>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</si>
  <si>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</si>
  <si>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</si>
  <si>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</si>
  <si>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</si>
  <si>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</si>
  <si>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</si>
  <si>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</si>
  <si>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</si>
  <si>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</si>
  <si>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</si>
  <si>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</si>
  <si>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</si>
  <si>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</si>
  <si>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</si>
  <si>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</si>
  <si>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</si>
  <si>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</si>
  <si>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</si>
  <si>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</si>
  <si>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</si>
  <si>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</si>
  <si>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</si>
  <si>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</si>
  <si>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</si>
  <si>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</si>
  <si>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</si>
  <si>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</si>
  <si>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</si>
  <si>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</si>
  <si>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</si>
  <si>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</si>
  <si>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</si>
  <si>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</si>
  <si>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</si>
  <si>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</si>
  <si>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</si>
  <si>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</si>
  <si>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</si>
  <si>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</si>
  <si>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</si>
  <si>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</si>
  <si>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</si>
  <si>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</si>
  <si>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</si>
  <si>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</si>
  <si>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</si>
  <si>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</si>
  <si>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</si>
  <si>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</si>
  <si>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</si>
  <si>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</si>
  <si>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</si>
  <si>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</si>
  <si>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</si>
  <si>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</si>
  <si>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</si>
  <si>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</si>
  <si>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</si>
  <si>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</si>
  <si>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</si>
  <si>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</si>
  <si>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</si>
  <si>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</si>
  <si>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</si>
  <si>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</si>
  <si>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</si>
  <si>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</si>
  <si>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</si>
  <si>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</si>
  <si>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</si>
  <si>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</si>
  <si>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</si>
  <si>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</si>
  <si>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</si>
  <si>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</si>
  <si>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</si>
  <si>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</si>
  <si>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</si>
  <si>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</si>
  <si>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</si>
  <si>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</si>
  <si>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</si>
  <si>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</si>
  <si>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</si>
  <si>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</si>
  <si>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</si>
  <si>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</si>
  <si>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</si>
  <si>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</si>
  <si>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</si>
  <si>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</si>
  <si>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</si>
  <si>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</si>
  <si>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</si>
  <si>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</si>
  <si>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</si>
  <si>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</si>
  <si>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</si>
  <si>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</si>
  <si>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</si>
  <si>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</si>
  <si>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</si>
  <si>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</si>
  <si>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</si>
  <si>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</si>
  <si>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</si>
  <si>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</si>
  <si>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</si>
  <si>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</si>
  <si>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</si>
  <si>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</si>
  <si>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</si>
  <si>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</si>
  <si>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</si>
  <si>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</si>
  <si>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</si>
  <si>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</si>
  <si>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</si>
  <si>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</si>
  <si>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</si>
  <si>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</si>
  <si>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</si>
  <si>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</si>
  <si>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</si>
  <si>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</si>
  <si>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</si>
  <si>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</si>
  <si>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</si>
  <si>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</si>
  <si>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</si>
  <si>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</si>
  <si>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</si>
  <si>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</si>
  <si>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</si>
  <si>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</si>
  <si>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</si>
  <si>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</si>
  <si>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</si>
  <si>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</si>
  <si>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</si>
  <si>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</si>
  <si>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</si>
  <si>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</si>
  <si>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</si>
  <si>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</si>
  <si>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</si>
  <si>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</si>
  <si>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</si>
  <si>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</si>
  <si>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</si>
  <si>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</si>
  <si>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</si>
  <si>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</si>
  <si>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</si>
  <si>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</si>
  <si>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</si>
  <si>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</si>
  <si>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</si>
  <si>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</si>
  <si>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</si>
  <si>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</si>
  <si>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</si>
  <si>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</si>
  <si>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</si>
  <si>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</si>
  <si>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</si>
  <si>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</si>
  <si>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</si>
  <si>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</si>
  <si>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</si>
  <si>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</si>
  <si>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</si>
  <si>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</si>
  <si>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</si>
  <si>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</si>
  <si>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</si>
  <si>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</si>
  <si>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</si>
  <si>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</si>
  <si>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</si>
  <si>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</si>
  <si>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</si>
  <si>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</si>
  <si>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</si>
  <si>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</si>
  <si>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</si>
  <si>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</si>
  <si>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</si>
  <si>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</si>
  <si>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</si>
  <si>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</si>
  <si>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</si>
  <si>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</si>
  <si>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</si>
  <si>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</si>
  <si>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</si>
  <si>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</si>
  <si>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</si>
  <si>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</si>
  <si>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</si>
  <si>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</si>
  <si>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</si>
  <si>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</si>
  <si>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</si>
  <si>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</si>
  <si>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</si>
  <si>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</si>
  <si>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</si>
  <si>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</si>
  <si>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</si>
  <si>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</si>
  <si>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</si>
  <si>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</si>
  <si>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</si>
  <si>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</si>
  <si>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</si>
  <si>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</si>
  <si>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</si>
  <si>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</si>
  <si>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</si>
  <si>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</si>
  <si>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</si>
  <si>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</si>
  <si>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</si>
  <si>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</si>
  <si>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</si>
  <si>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</si>
  <si>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</si>
  <si>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</si>
  <si>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</si>
  <si>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</si>
  <si>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</si>
  <si>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</si>
  <si>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</si>
  <si>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</si>
  <si>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</si>
  <si>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</si>
  <si>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</si>
  <si>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</si>
  <si>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</si>
  <si>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</si>
  <si>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</si>
  <si>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</si>
  <si>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</si>
  <si>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</si>
  <si>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</si>
  <si>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</si>
  <si>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</si>
  <si>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</si>
  <si>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</si>
  <si>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</si>
  <si>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</si>
  <si>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</si>
  <si>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</si>
  <si>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</si>
  <si>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</si>
  <si>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</si>
  <si>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</si>
  <si>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</si>
  <si>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</si>
  <si>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</si>
  <si>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</si>
  <si>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</si>
  <si>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</si>
  <si>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</si>
  <si>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</si>
  <si>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</si>
  <si>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</si>
  <si>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</si>
  <si>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</si>
  <si>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</si>
  <si>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</si>
  <si>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</si>
  <si>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</si>
  <si>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</si>
  <si>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</si>
  <si>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</si>
  <si>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</si>
  <si>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</si>
  <si>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</si>
  <si>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</si>
  <si>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</si>
  <si>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</si>
  <si>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</si>
  <si>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</si>
  <si>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</si>
  <si>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</si>
  <si>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</si>
  <si>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</si>
  <si>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</si>
  <si>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</si>
  <si>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</si>
  <si>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</si>
  <si>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</si>
  <si>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</si>
  <si>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</si>
  <si>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</si>
  <si>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</si>
  <si>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</si>
  <si>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</si>
  <si>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</si>
  <si>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</si>
  <si>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</si>
  <si>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</si>
  <si>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</si>
  <si>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</si>
  <si>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</si>
  <si>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</si>
  <si>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</si>
  <si>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</si>
  <si>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</si>
  <si>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</si>
  <si>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</si>
  <si>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</si>
  <si>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</si>
  <si>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</si>
  <si>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</si>
  <si>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</si>
  <si>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</si>
  <si>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</si>
  <si>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</si>
  <si>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</si>
  <si>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</si>
  <si>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</si>
  <si>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</si>
  <si>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</si>
  <si>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</si>
  <si>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</si>
  <si>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</si>
  <si>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</si>
  <si>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</si>
  <si>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</si>
  <si>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</si>
  <si>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</si>
  <si>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</si>
  <si>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</si>
  <si>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</si>
  <si>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</si>
  <si>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</si>
  <si>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</si>
  <si>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</si>
  <si>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</si>
  <si>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</si>
  <si>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</si>
  <si>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</si>
  <si>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</si>
  <si>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</si>
  <si>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</si>
  <si>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</si>
  <si>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</si>
  <si>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</si>
  <si>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</si>
  <si>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</si>
  <si>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</si>
  <si>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</si>
  <si>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</si>
  <si>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</si>
  <si>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</si>
  <si>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</si>
  <si>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</si>
  <si>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</si>
  <si>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</si>
  <si>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</si>
  <si>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</si>
  <si>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</si>
  <si>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</si>
  <si>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</si>
  <si>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</si>
  <si>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</si>
  <si>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</si>
  <si>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</si>
  <si>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</si>
  <si>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</si>
  <si>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</si>
  <si>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</si>
  <si>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</si>
  <si>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</si>
  <si>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</si>
  <si>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</si>
  <si>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</si>
  <si>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</si>
  <si>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</si>
  <si>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</si>
  <si>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</si>
  <si>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</si>
  <si>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</si>
  <si>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</si>
  <si>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</si>
  <si>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</si>
  <si>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</si>
  <si>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</si>
  <si>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</si>
  <si>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</si>
  <si>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</si>
  <si>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</si>
  <si>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</si>
  <si>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</si>
  <si>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</si>
  <si>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</si>
  <si>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</si>
  <si>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</si>
  <si>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</si>
  <si>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</si>
  <si>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</si>
  <si>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</si>
  <si>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</si>
  <si>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</si>
  <si>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</si>
  <si>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</si>
  <si>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</si>
  <si>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</si>
  <si>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</si>
  <si>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</si>
  <si>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</si>
  <si>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</si>
  <si>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</si>
  <si>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</si>
  <si>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</si>
  <si>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</si>
  <si>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</si>
  <si>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</si>
  <si>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</si>
  <si>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</si>
  <si>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</si>
  <si>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</si>
  <si>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</si>
  <si>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</si>
  <si>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</si>
  <si>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</si>
  <si>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</si>
  <si>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</si>
  <si>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</si>
  <si>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</si>
  <si>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</si>
  <si>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</si>
  <si>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</si>
  <si>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</si>
  <si>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</si>
  <si>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</si>
  <si>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</si>
  <si>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</si>
  <si>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</si>
  <si>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</si>
  <si>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</si>
  <si>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</si>
  <si>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</si>
  <si>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</si>
  <si>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</si>
  <si>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</si>
  <si>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</si>
  <si>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</si>
  <si>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</si>
  <si>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</si>
  <si>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</si>
  <si>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</si>
  <si>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</si>
  <si>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</si>
  <si>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</si>
  <si>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</si>
  <si>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</si>
  <si>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</si>
  <si>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</si>
  <si>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</si>
  <si>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</si>
  <si>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</si>
  <si>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</si>
  <si>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</si>
  <si>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</si>
  <si>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</si>
  <si>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</si>
  <si>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</si>
  <si>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</si>
  <si>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</si>
  <si>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</si>
  <si>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</si>
  <si>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</si>
  <si>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</si>
  <si>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</si>
  <si>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</si>
  <si>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</si>
  <si>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</si>
  <si>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</si>
  <si>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</si>
  <si>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</si>
  <si>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</si>
  <si>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</si>
  <si>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</si>
  <si>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</si>
  <si>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</si>
  <si>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</si>
  <si>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ESCRITÓRIO REGIONAL DE</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</si>
  <si>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</si>
  <si>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</si>
  <si>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</si>
  <si>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</si>
  <si>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</si>
  <si>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</si>
  <si>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</si>
  <si>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</si>
  <si>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</si>
  <si>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</si>
  <si>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</si>
  <si>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</si>
  <si>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</si>
  <si>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</si>
  <si>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</si>
  <si>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</si>
  <si>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</si>
  <si>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</si>
  <si>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</si>
  <si>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</si>
  <si>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</si>
  <si>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</si>
  <si>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</si>
  <si>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</si>
  <si>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</si>
  <si>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</si>
  <si>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</si>
  <si>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</si>
  <si>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</si>
  <si>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</si>
  <si>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</si>
  <si>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</si>
  <si>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</si>
  <si>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</si>
  <si>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</si>
  <si>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</si>
  <si>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</si>
  <si>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</si>
  <si>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</si>
  <si>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</si>
  <si>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</si>
  <si>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</si>
  <si>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</si>
  <si>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</si>
  <si>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</si>
  <si>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</si>
  <si>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</si>
  <si>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</si>
  <si>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</si>
  <si>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</si>
  <si>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</si>
  <si>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</si>
  <si>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</si>
  <si>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</si>
  <si>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</si>
  <si>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</si>
  <si>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</si>
  <si>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</si>
  <si>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</si>
  <si>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</si>
  <si>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</si>
  <si>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</si>
  <si>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</si>
  <si>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</si>
  <si>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</si>
  <si>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</si>
  <si>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</si>
  <si>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</si>
  <si>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</si>
  <si>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</si>
  <si>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</si>
  <si>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</si>
  <si>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</si>
  <si>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</si>
  <si>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</si>
  <si>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</si>
  <si>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</si>
  <si>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</si>
  <si>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</si>
  <si>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</si>
  <si>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</si>
  <si>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</si>
  <si>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</si>
  <si>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</si>
  <si>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</si>
  <si>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</si>
  <si>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</si>
  <si>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</si>
  <si>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</si>
  <si>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</si>
  <si>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</si>
  <si>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</si>
  <si>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</si>
  <si>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</si>
  <si>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</si>
  <si>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</si>
  <si>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</si>
  <si>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</si>
  <si>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</si>
  <si>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</si>
  <si>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</si>
  <si>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</si>
  <si>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</si>
  <si>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</si>
  <si>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</si>
  <si>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</si>
  <si>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</si>
  <si>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</si>
  <si>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</si>
  <si>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</si>
  <si>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</si>
  <si>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</si>
  <si>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</si>
  <si>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</si>
  <si>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</si>
  <si>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</si>
  <si>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</si>
  <si>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</si>
  <si>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</si>
  <si>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</si>
  <si>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</si>
  <si>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</si>
  <si>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</si>
  <si>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</si>
  <si>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</si>
  <si>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</si>
  <si>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</si>
  <si>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</si>
  <si>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</si>
  <si>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</si>
  <si>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</si>
  <si>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</si>
  <si>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</si>
  <si>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</si>
  <si>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</si>
  <si>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</si>
  <si>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</si>
  <si>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</si>
  <si>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</si>
  <si>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</si>
  <si>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</si>
  <si>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</si>
  <si>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</si>
  <si>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</si>
  <si>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</si>
  <si>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</si>
  <si>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</si>
  <si>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</si>
  <si>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</si>
  <si>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</si>
  <si>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</si>
  <si>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</si>
  <si>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</si>
  <si>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</si>
  <si>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</si>
  <si>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</si>
  <si>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</si>
  <si>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</si>
  <si>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</si>
  <si>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</si>
  <si>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</si>
  <si>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</si>
  <si>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</si>
  <si>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</si>
  <si>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</si>
  <si>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</si>
  <si>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</si>
  <si>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</si>
  <si>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</si>
  <si>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</si>
  <si>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</si>
  <si>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</si>
  <si>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</si>
  <si>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</si>
  <si>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</si>
  <si>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</si>
  <si>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</si>
  <si>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</si>
  <si>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</si>
  <si>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</si>
  <si>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</si>
  <si>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</si>
  <si>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</si>
  <si>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</si>
  <si>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</si>
  <si>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</si>
  <si>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</si>
  <si>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</si>
  <si>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</si>
  <si>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</si>
  <si>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</si>
  <si>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</si>
  <si>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</si>
  <si>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</si>
  <si>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</si>
  <si>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</si>
  <si>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</si>
  <si>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</si>
  <si>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</si>
  <si>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</si>
  <si>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</si>
  <si>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</si>
  <si>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</si>
  <si>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</si>
  <si>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</si>
  <si>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</si>
  <si>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</si>
  <si>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</si>
  <si>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</si>
  <si>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</si>
  <si>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</si>
  <si>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</si>
  <si>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</si>
  <si>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</si>
  <si>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</si>
  <si>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</si>
  <si>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</si>
  <si>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</si>
  <si>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</si>
  <si>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</si>
  <si>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</si>
  <si>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</si>
  <si>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</si>
  <si>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</si>
  <si>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</si>
  <si>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</si>
  <si>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</si>
  <si>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</si>
  <si>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</si>
  <si>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</si>
  <si>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</si>
  <si>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</si>
  <si>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</si>
  <si>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</si>
  <si>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</si>
  <si>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</si>
  <si>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</si>
  <si>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</si>
  <si>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</si>
  <si>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</si>
  <si>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</si>
  <si>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</si>
  <si>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</si>
  <si>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</si>
  <si>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</si>
  <si>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</si>
  <si>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</si>
  <si>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</si>
  <si>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</si>
  <si>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</si>
  <si>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</si>
  <si>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</si>
  <si>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</si>
  <si>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</si>
  <si>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</si>
  <si>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</si>
  <si>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</si>
  <si>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</si>
  <si>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</si>
  <si>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</si>
  <si>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</si>
  <si>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</si>
  <si>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</si>
  <si>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</si>
  <si>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</si>
  <si>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</si>
  <si>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</si>
  <si>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</si>
  <si>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</si>
  <si>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</si>
  <si>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</si>
  <si>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</si>
  <si>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</si>
  <si>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</si>
  <si>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</si>
  <si>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</si>
  <si>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</si>
  <si>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</si>
  <si>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</si>
  <si>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</si>
  <si>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</si>
  <si>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</si>
  <si>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</si>
  <si>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</si>
  <si>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</si>
  <si>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</si>
  <si>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</si>
  <si>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</si>
  <si>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</si>
  <si>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</si>
  <si>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</si>
  <si>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</si>
  <si>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</si>
  <si>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</si>
  <si>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</si>
  <si>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</si>
  <si>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</si>
  <si>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</si>
  <si>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</si>
  <si>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</si>
  <si>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</si>
  <si>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</si>
  <si>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</si>
  <si>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</si>
  <si>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</si>
  <si>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</si>
  <si>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</si>
  <si>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</si>
  <si>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</si>
  <si>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</si>
  <si>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</si>
  <si>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</si>
  <si>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</si>
  <si>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</si>
  <si>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</si>
  <si>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</si>
  <si>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</si>
  <si>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</si>
  <si>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</si>
  <si>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</si>
  <si>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</si>
  <si>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</si>
  <si>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</si>
  <si>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</si>
  <si>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</si>
  <si>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</si>
  <si>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</si>
  <si>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</si>
  <si>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</si>
  <si>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</si>
  <si>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</si>
  <si>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</si>
  <si>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</si>
  <si>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</si>
  <si>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</si>
  <si>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</si>
  <si>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</si>
  <si>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</si>
  <si>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</si>
  <si>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</si>
  <si>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</si>
  <si>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</si>
  <si>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</si>
  <si>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</si>
  <si>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</si>
  <si>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</si>
  <si>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</si>
  <si>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</si>
  <si>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</si>
  <si>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</si>
  <si>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</si>
  <si>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</si>
  <si>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</si>
  <si>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</si>
  <si>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</si>
  <si>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</si>
  <si>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</si>
  <si>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</si>
  <si>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</si>
  <si>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</si>
  <si>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</si>
  <si>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</si>
  <si>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</si>
  <si>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</si>
  <si>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</si>
  <si>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</si>
  <si>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</si>
  <si>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</si>
  <si>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</si>
  <si>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</si>
  <si>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</si>
  <si>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</si>
  <si>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</si>
  <si>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</si>
  <si>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</si>
  <si>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</si>
  <si>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</si>
  <si>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</si>
  <si>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</si>
  <si>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</si>
  <si>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</si>
  <si>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</si>
  <si>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</si>
  <si>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</si>
  <si>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</si>
  <si>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</si>
  <si>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</si>
  <si>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</si>
  <si>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</si>
  <si>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</si>
  <si>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</si>
  <si>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</si>
  <si>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</si>
  <si>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</si>
  <si>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</si>
  <si>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</si>
  <si>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</si>
  <si>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</si>
  <si>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</si>
  <si>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</si>
  <si>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</si>
  <si>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</si>
  <si>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</si>
  <si>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</si>
  <si>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</si>
  <si>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</si>
  <si>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</si>
  <si>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</si>
  <si>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</si>
  <si>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</si>
  <si>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</si>
  <si>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</si>
  <si>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</si>
  <si>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</si>
  <si>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</si>
  <si>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</si>
  <si>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</si>
  <si>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</si>
  <si>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</si>
  <si>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</si>
  <si>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</si>
  <si>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</si>
  <si>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</si>
  <si>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</si>
  <si>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</si>
  <si>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</si>
  <si>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</si>
  <si>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</si>
  <si>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</si>
  <si>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</si>
  <si>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</si>
  <si>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</si>
  <si>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</si>
  <si>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</si>
  <si>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</si>
  <si>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</si>
  <si>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</si>
  <si>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</si>
  <si>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</si>
  <si>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</si>
  <si>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</si>
  <si>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</si>
  <si>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</si>
  <si>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</si>
  <si>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</si>
  <si>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</si>
  <si>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</si>
  <si>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</si>
  <si>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</si>
  <si>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</si>
  <si>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</si>
  <si>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</si>
  <si>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</si>
  <si>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</si>
  <si>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</si>
  <si>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</si>
  <si>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</si>
  <si>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</si>
  <si>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</si>
  <si>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</si>
  <si>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</si>
  <si>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</si>
  <si>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</si>
  <si>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</si>
  <si>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</si>
  <si>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</si>
  <si>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</si>
  <si>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</si>
  <si>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</si>
  <si>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</si>
  <si>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</si>
  <si>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</si>
  <si>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</si>
  <si>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</si>
  <si>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</si>
  <si>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</si>
  <si>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</si>
  <si>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</si>
  <si>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</si>
  <si>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</si>
  <si>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</si>
  <si>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</si>
  <si>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</si>
  <si>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</si>
  <si>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</si>
  <si>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</si>
  <si>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</si>
  <si>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</si>
  <si>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</si>
  <si>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</si>
  <si>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</si>
  <si>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</si>
  <si>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</si>
  <si>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</si>
  <si>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</si>
  <si>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</si>
  <si>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</si>
  <si>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</si>
  <si>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</si>
  <si>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</si>
  <si>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</si>
  <si>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</si>
  <si>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</si>
  <si>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</si>
  <si>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</si>
  <si>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</si>
  <si>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</si>
  <si>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</si>
  <si>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</si>
  <si>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</si>
  <si>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</si>
  <si>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</si>
  <si>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</si>
  <si>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</si>
  <si>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</si>
  <si>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</si>
  <si>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</si>
  <si>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</si>
  <si>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</si>
  <si>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</si>
  <si>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</si>
  <si>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</si>
  <si>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</si>
  <si>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</si>
  <si>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</si>
  <si>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</si>
  <si>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</si>
  <si>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</si>
  <si>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</si>
  <si>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</si>
  <si>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</si>
  <si>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</si>
  <si>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</si>
  <si>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</si>
  <si>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</si>
  <si>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</si>
  <si>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</si>
  <si>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</si>
  <si>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</si>
  <si>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</si>
  <si>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</si>
  <si>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</si>
  <si>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</si>
  <si>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</si>
  <si>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</si>
  <si>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</si>
  <si>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</si>
  <si>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</si>
  <si>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</si>
  <si>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</si>
  <si>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</si>
  <si>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</si>
  <si>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</si>
  <si>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</si>
  <si>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</si>
  <si>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</si>
  <si>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</si>
  <si>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</si>
  <si>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</si>
  <si>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</si>
  <si>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</si>
  <si>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</si>
  <si>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</si>
  <si>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</si>
  <si>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</si>
  <si>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</si>
  <si>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</si>
  <si>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</si>
  <si>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</si>
  <si>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</si>
  <si>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</si>
  <si>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</si>
  <si>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</si>
  <si>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</si>
  <si>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</si>
  <si>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</si>
  <si>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</si>
  <si>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</si>
  <si>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</si>
  <si>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</si>
  <si>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</si>
  <si>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</si>
  <si>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</si>
  <si>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</si>
  <si>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</si>
  <si>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</si>
  <si>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</si>
  <si>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</si>
  <si>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</si>
  <si>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</si>
  <si>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</si>
  <si>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</si>
  <si>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</si>
  <si>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</si>
  <si>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</si>
  <si>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</si>
  <si>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</si>
  <si>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</si>
  <si>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</si>
  <si>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</si>
  <si>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</si>
  <si>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</si>
  <si>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</si>
  <si>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</si>
  <si>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</si>
  <si>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</si>
  <si>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</si>
  <si>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</si>
  <si>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</si>
  <si>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</si>
  <si>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</si>
  <si>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</si>
  <si>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</si>
  <si>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</si>
  <si>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</si>
  <si>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</si>
  <si>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</si>
  <si>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</si>
  <si>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</si>
  <si>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</si>
  <si>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</si>
  <si>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</si>
  <si>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</si>
  <si>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</si>
  <si>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</si>
  <si>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</si>
  <si>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</si>
  <si>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</si>
  <si>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</si>
  <si>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</si>
  <si>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</si>
  <si>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</si>
  <si>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</si>
  <si>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</si>
  <si>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</si>
  <si>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</si>
  <si>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</si>
  <si>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</si>
  <si>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</si>
  <si>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</si>
  <si>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</si>
  <si>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</si>
  <si>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</si>
  <si>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</si>
  <si>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</si>
  <si>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</si>
  <si>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</si>
  <si>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</si>
  <si>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</si>
  <si>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</si>
  <si>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</si>
  <si>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</si>
  <si>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</si>
  <si>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</si>
  <si>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</si>
  <si>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</si>
  <si>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</si>
  <si>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</si>
  <si>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</si>
  <si>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</si>
  <si>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</si>
  <si>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</si>
  <si>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</si>
  <si>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</si>
  <si>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</si>
  <si>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</si>
  <si>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</si>
  <si>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</si>
  <si>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</si>
  <si>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</si>
  <si>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</si>
  <si>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</si>
  <si>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</si>
  <si>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</si>
  <si>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</si>
  <si>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</si>
  <si>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</si>
  <si>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</si>
  <si>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</si>
  <si>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</si>
  <si>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</si>
  <si>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</si>
  <si>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</si>
  <si>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</si>
  <si>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</si>
  <si>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</si>
  <si>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</si>
  <si>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</si>
  <si>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</si>
  <si>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</si>
  <si>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</si>
  <si>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</si>
  <si>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</si>
  <si>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</si>
  <si>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</si>
  <si>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</si>
  <si>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</si>
  <si>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</si>
  <si>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</si>
  <si>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</si>
  <si>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</si>
  <si>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</si>
  <si>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</si>
  <si>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</si>
  <si>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</si>
  <si>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</si>
  <si>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</si>
  <si>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</si>
  <si>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</si>
  <si>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</si>
  <si>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</si>
  <si>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</si>
  <si>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</si>
  <si>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</si>
  <si>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</si>
  <si>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</si>
  <si>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</si>
  <si>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</si>
  <si>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</si>
  <si>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</si>
  <si>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</si>
  <si>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</si>
  <si>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</si>
  <si>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</si>
  <si>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</si>
  <si>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</si>
  <si>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</si>
  <si>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</si>
  <si>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</si>
  <si>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</si>
  <si>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</si>
  <si>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</si>
  <si>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</si>
  <si>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</si>
  <si>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</si>
  <si>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</si>
  <si>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</si>
  <si>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</si>
  <si>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</si>
  <si>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</si>
  <si>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</si>
  <si>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</si>
  <si>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</si>
  <si>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</si>
  <si>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</si>
  <si>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</si>
  <si>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</si>
  <si>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</si>
  <si>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</si>
  <si>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</si>
  <si>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</si>
  <si>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</si>
  <si>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</si>
  <si>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</si>
  <si>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</si>
  <si>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</si>
  <si>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</si>
  <si>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</si>
  <si>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</si>
  <si>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</si>
  <si>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</si>
  <si>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</si>
  <si>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</si>
  <si>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</si>
  <si>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</si>
  <si>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</si>
  <si>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</si>
  <si>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</si>
  <si>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</si>
  <si>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</si>
  <si>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</si>
  <si>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</si>
  <si>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</si>
  <si>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</si>
  <si>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</si>
  <si>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</si>
  <si>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</si>
  <si>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</si>
  <si>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</si>
  <si>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</si>
  <si>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</si>
  <si>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</si>
  <si>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</si>
  <si>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</si>
  <si>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</si>
  <si>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</si>
  <si>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</si>
  <si>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</si>
  <si>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</si>
  <si>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</si>
  <si>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</si>
  <si>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</si>
  <si>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</si>
  <si>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</si>
  <si>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</si>
  <si>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</si>
  <si>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</si>
  <si>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</si>
  <si>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</si>
  <si>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</si>
  <si>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</si>
  <si>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</si>
  <si>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</si>
  <si>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</si>
  <si>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</si>
  <si>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</si>
  <si>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</si>
  <si>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</si>
  <si>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</si>
  <si>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</si>
  <si>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</si>
  <si>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</si>
  <si>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</si>
  <si>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</si>
  <si>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</si>
  <si>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</si>
  <si>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</si>
  <si>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</si>
  <si>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</si>
  <si>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</si>
  <si>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</si>
  <si>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</si>
  <si>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</si>
  <si>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</si>
  <si>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</si>
  <si>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</si>
  <si>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</si>
  <si>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</si>
  <si>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</si>
  <si>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</si>
  <si>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</si>
  <si>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</si>
  <si>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</si>
  <si>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</si>
  <si>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</si>
  <si>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</si>
  <si>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</si>
  <si>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</si>
  <si>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</si>
  <si>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</si>
  <si>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</si>
  <si>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</si>
  <si>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</si>
  <si>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</si>
  <si>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</si>
  <si>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</si>
  <si>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</si>
  <si>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</si>
  <si>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</si>
  <si>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</si>
  <si>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</si>
  <si>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</si>
  <si>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</si>
  <si>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</si>
  <si>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</si>
  <si>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</si>
  <si>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</si>
  <si>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</si>
  <si>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</si>
  <si>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</si>
  <si>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</si>
  <si>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</si>
  <si>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</si>
  <si>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</si>
  <si>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</si>
  <si>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</si>
  <si>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</si>
  <si>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</si>
  <si>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</si>
  <si>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</si>
  <si>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</si>
  <si>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</si>
  <si>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</si>
  <si>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</si>
  <si>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</si>
  <si>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</si>
  <si>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</si>
  <si>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</si>
  <si>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</si>
  <si>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</si>
  <si>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</si>
  <si>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</si>
  <si>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</si>
  <si>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</si>
  <si>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</si>
  <si>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</si>
  <si>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</si>
  <si>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</si>
  <si>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</si>
  <si>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</si>
  <si>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</si>
  <si>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</si>
  <si>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</si>
  <si>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</si>
  <si>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</si>
  <si>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</si>
  <si>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</si>
  <si>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</si>
  <si>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</si>
  <si>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</si>
  <si>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</si>
  <si>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</si>
  <si>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</si>
  <si>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</si>
  <si>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</si>
  <si>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</si>
  <si>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</si>
  <si>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</si>
  <si>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</si>
  <si>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</si>
  <si>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</si>
  <si>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</si>
  <si>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</si>
  <si>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</si>
  <si>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</si>
  <si>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</si>
  <si>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</si>
  <si>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</si>
  <si>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</si>
  <si>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</si>
  <si>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</si>
  <si>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</si>
  <si>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</si>
  <si>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</si>
  <si>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</si>
  <si>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</si>
  <si>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</si>
  <si>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</si>
  <si>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</si>
  <si>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</si>
  <si>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</si>
  <si>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</si>
  <si>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</si>
  <si>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</si>
  <si>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</si>
  <si>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</si>
  <si>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</si>
  <si>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</si>
  <si>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</si>
  <si>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</si>
  <si>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</si>
  <si>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</si>
  <si>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</si>
  <si>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</si>
  <si>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</si>
  <si>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</si>
  <si>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</si>
  <si>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</si>
  <si>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</si>
  <si>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</si>
  <si>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</si>
  <si>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</si>
  <si>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</si>
  <si>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</si>
  <si>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</si>
  <si>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</si>
  <si>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</si>
  <si>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</si>
  <si>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</si>
  <si>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</si>
  <si>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</si>
  <si>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</si>
  <si>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</si>
  <si>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</si>
  <si>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</si>
  <si>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</si>
  <si>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</si>
  <si>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</si>
  <si>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</si>
  <si>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</si>
  <si>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</si>
  <si>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</si>
  <si>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</si>
  <si>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</si>
  <si>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</si>
  <si>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</si>
  <si>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</si>
  <si>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</si>
  <si>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</si>
  <si>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</si>
  <si>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</si>
  <si>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</si>
  <si>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</si>
  <si>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</si>
  <si>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</si>
  <si>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</si>
  <si>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</si>
  <si>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</si>
  <si>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</si>
  <si>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</si>
  <si>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</si>
  <si>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</si>
  <si>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</si>
  <si>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</si>
  <si>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</si>
  <si>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</si>
  <si>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</si>
  <si>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</si>
  <si>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</si>
  <si>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</si>
  <si>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</si>
  <si>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</si>
  <si>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</si>
  <si>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</si>
  <si>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</si>
  <si>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</si>
  <si>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</si>
  <si>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</si>
  <si>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</si>
  <si>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</si>
  <si>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</si>
  <si>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</si>
  <si>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</si>
  <si>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</si>
  <si>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</si>
  <si>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</si>
  <si>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</si>
  <si>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</si>
  <si>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</si>
  <si>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</si>
  <si>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</si>
  <si>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</si>
  <si>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</si>
  <si>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</si>
  <si>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</si>
  <si>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</si>
  <si>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</si>
  <si>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</si>
  <si>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</si>
  <si>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</si>
  <si>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</si>
  <si>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</si>
  <si>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</si>
  <si>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</si>
  <si>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</si>
  <si>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</si>
  <si>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</si>
  <si>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</si>
  <si>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</si>
  <si>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</si>
  <si>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</si>
  <si>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</si>
  <si>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</si>
  <si>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</si>
  <si>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</si>
  <si>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</si>
  <si>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</si>
  <si>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</si>
  <si>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</si>
  <si>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</si>
  <si>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</si>
  <si>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</si>
  <si>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</si>
  <si>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</si>
  <si>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</si>
  <si>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</si>
  <si>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</si>
  <si>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</si>
  <si>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</si>
  <si>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</si>
  <si>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</si>
  <si>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</si>
  <si>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</si>
  <si>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</si>
  <si>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</si>
  <si>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</si>
  <si>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</si>
  <si>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</si>
  <si>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</si>
  <si>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</si>
  <si>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</si>
  <si>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</si>
  <si>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</si>
  <si>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</si>
  <si>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</si>
  <si>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</si>
  <si>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</si>
  <si>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</si>
  <si>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</si>
  <si>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</si>
  <si>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</si>
  <si>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</si>
  <si>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</si>
  <si>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</si>
  <si>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</si>
  <si>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</si>
  <si>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</si>
  <si>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</si>
  <si>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</si>
  <si>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</si>
  <si>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</si>
  <si>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</si>
  <si>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</si>
  <si>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</si>
  <si>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</si>
  <si>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</si>
  <si>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</si>
  <si>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</si>
  <si>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</si>
  <si>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</si>
  <si>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</si>
  <si>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</si>
  <si>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</si>
  <si>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</si>
  <si>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</si>
  <si>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</si>
  <si>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</si>
  <si>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</si>
  <si>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</si>
  <si>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</si>
  <si>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</si>
  <si>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</si>
  <si>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</si>
  <si>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</si>
  <si>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</si>
  <si>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</si>
  <si>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</si>
  <si>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</si>
  <si>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</si>
  <si>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</si>
  <si>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</si>
  <si>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</si>
  <si>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</si>
  <si>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</si>
  <si>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</si>
  <si>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</si>
  <si>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</si>
  <si>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</si>
  <si>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</si>
  <si>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</si>
  <si>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</si>
  <si>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</si>
  <si>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</si>
  <si>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</si>
  <si>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</si>
  <si>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</si>
  <si>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</si>
  <si>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</si>
  <si>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</si>
  <si>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</si>
  <si>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</si>
  <si>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</si>
  <si>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</si>
  <si>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</si>
  <si>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</si>
  <si>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</si>
  <si>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</si>
  <si>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</si>
  <si>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</si>
  <si>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</si>
  <si>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</si>
  <si>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</si>
  <si>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</si>
  <si>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</si>
  <si>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</si>
  <si>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</si>
  <si>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</si>
  <si>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</si>
  <si>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</si>
  <si>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</si>
  <si>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</si>
  <si>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</si>
  <si>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</si>
  <si>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</si>
  <si>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</si>
  <si>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</si>
  <si>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</si>
  <si>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</si>
  <si>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</si>
  <si>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</si>
  <si>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</si>
  <si>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</si>
  <si>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</si>
  <si>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</si>
  <si>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</si>
  <si>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</si>
  <si>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</si>
  <si>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</si>
  <si>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</si>
  <si>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</si>
  <si>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</si>
  <si>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</si>
  <si>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</si>
  <si>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</si>
  <si>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</si>
  <si>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</si>
  <si>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</si>
  <si>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</si>
  <si>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</si>
  <si>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</si>
  <si>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</si>
  <si>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</si>
  <si>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</si>
  <si>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</si>
  <si>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</si>
  <si>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</si>
  <si>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</si>
  <si>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</si>
  <si>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</si>
  <si>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</si>
  <si>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</si>
  <si>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</si>
  <si>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</si>
  <si>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</si>
  <si>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</si>
  <si>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</si>
  <si>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</si>
  <si>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</si>
  <si>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</si>
  <si>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</si>
  <si>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</si>
  <si>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</si>
  <si>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</si>
  <si>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</si>
  <si>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</si>
  <si>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</si>
  <si>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</si>
  <si>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</si>
  <si>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</si>
  <si>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</si>
  <si>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</si>
  <si>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</si>
  <si>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</si>
  <si>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</si>
  <si>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</si>
  <si>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</si>
  <si>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</si>
  <si>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</si>
  <si>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</si>
  <si>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</si>
  <si>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</si>
  <si>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</si>
  <si>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</si>
  <si>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</si>
  <si>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</si>
  <si>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</si>
  <si>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</si>
  <si>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</si>
  <si>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</si>
  <si>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</si>
  <si>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</si>
  <si>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</si>
  <si>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</si>
  <si>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</si>
  <si>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</si>
  <si>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</si>
  <si>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</si>
  <si>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</si>
  <si>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</si>
  <si>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</si>
  <si>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</si>
  <si>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</si>
  <si>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</si>
  <si>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</si>
  <si>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</si>
  <si>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</si>
  <si>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</si>
  <si>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</si>
  <si>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</si>
  <si>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</si>
  <si>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</si>
  <si>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</si>
  <si>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</si>
  <si>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</si>
  <si>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</si>
  <si>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</si>
  <si>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</si>
  <si>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</si>
  <si>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</si>
  <si>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</si>
  <si>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</si>
  <si>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</si>
  <si>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</si>
  <si>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</si>
  <si>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</si>
  <si>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</si>
  <si>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</si>
  <si>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</si>
  <si>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</si>
  <si>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</si>
  <si>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</si>
  <si>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</si>
  <si>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</si>
  <si>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</si>
  <si>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</si>
  <si>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</si>
  <si>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</si>
  <si>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</si>
  <si>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</si>
  <si>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</si>
  <si>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</si>
  <si>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</si>
  <si>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</si>
  <si>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</si>
  <si>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</si>
  <si>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</si>
  <si>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</si>
  <si>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</si>
  <si>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</si>
  <si>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</si>
  <si>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</si>
  <si>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</si>
  <si>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</si>
  <si>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</si>
  <si>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</si>
  <si>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</si>
  <si>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</si>
  <si>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</si>
  <si>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</si>
  <si>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</si>
  <si>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</si>
  <si>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</si>
  <si>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</si>
  <si>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</si>
  <si>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</si>
  <si>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</si>
  <si>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</si>
  <si>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</si>
  <si>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</si>
  <si>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</si>
  <si>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</si>
  <si>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</si>
  <si>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</si>
  <si>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</si>
  <si>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</si>
  <si>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</si>
  <si>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</si>
  <si>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</si>
  <si>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</si>
  <si>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</si>
  <si>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</si>
  <si>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</si>
  <si>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</si>
  <si>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</si>
  <si>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</si>
  <si>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</si>
  <si>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</si>
  <si>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</si>
  <si>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</si>
  <si>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</si>
  <si>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</si>
  <si>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</si>
  <si>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</si>
  <si>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</si>
  <si>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</si>
  <si>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</si>
  <si>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</si>
  <si>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</si>
  <si>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</si>
  <si>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</si>
  <si>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</si>
  <si>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</si>
  <si>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</si>
  <si>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</si>
  <si>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</si>
  <si>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</si>
  <si>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</si>
  <si>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</si>
  <si>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</si>
  <si>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</si>
  <si>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</si>
  <si>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</si>
  <si>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</si>
  <si>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</si>
  <si>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</si>
  <si>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</si>
  <si>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</si>
  <si>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</si>
  <si>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</si>
  <si>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</si>
  <si>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</si>
  <si>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</si>
  <si>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</si>
  <si>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</si>
  <si>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</si>
  <si>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</si>
  <si>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</si>
  <si>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</si>
  <si>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</si>
  <si>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</si>
  <si>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</si>
  <si>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</si>
  <si>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</si>
  <si>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</si>
  <si>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</si>
  <si>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</si>
  <si>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</si>
  <si>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</si>
  <si>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</si>
  <si>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</si>
  <si>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</si>
  <si>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</si>
  <si>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</si>
  <si>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</si>
  <si>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</si>
  <si>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</si>
  <si>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</si>
  <si>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</si>
  <si>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</si>
  <si>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</si>
  <si>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</si>
  <si>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</si>
  <si>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</si>
  <si>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</si>
  <si>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</si>
  <si>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</si>
  <si>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</si>
  <si>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</si>
  <si>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</si>
  <si>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</si>
  <si>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</si>
  <si>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</si>
  <si>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</si>
  <si>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</si>
  <si>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</si>
  <si>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</si>
  <si>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</si>
  <si>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</si>
  <si>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</si>
  <si>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</si>
  <si>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</si>
  <si>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</si>
  <si>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</si>
  <si>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</si>
  <si>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</si>
  <si>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</si>
  <si>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</si>
  <si>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</si>
  <si>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</si>
  <si>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</si>
  <si>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</si>
  <si>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</si>
  <si>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</si>
  <si>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</si>
  <si>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</si>
  <si>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</si>
  <si>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</si>
  <si>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</si>
  <si>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</si>
  <si>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</si>
  <si>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</si>
  <si>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</si>
  <si>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</si>
  <si>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</si>
  <si>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</si>
  <si>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</si>
  <si>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</si>
  <si>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</si>
  <si>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</si>
  <si>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</si>
  <si>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</si>
  <si>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</si>
  <si>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</si>
  <si>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</si>
  <si>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</si>
  <si>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</si>
  <si>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</si>
  <si>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</si>
  <si>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</si>
  <si>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</si>
  <si>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</si>
  <si>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</si>
  <si>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</si>
  <si>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</si>
  <si>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</si>
  <si>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</si>
  <si>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</si>
  <si>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</si>
  <si>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</si>
  <si>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</si>
  <si>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</si>
  <si>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</si>
  <si>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</si>
  <si>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</si>
  <si>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</si>
  <si>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</si>
  <si>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</si>
  <si>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</si>
  <si>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</si>
  <si>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</si>
  <si>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</si>
  <si>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</si>
  <si>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</si>
  <si>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</si>
  <si>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</si>
  <si>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</si>
  <si>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</si>
  <si>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</si>
  <si>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</si>
  <si>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</si>
  <si>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</si>
  <si>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</si>
  <si>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</si>
  <si>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</si>
  <si>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</si>
  <si>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</si>
  <si>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</si>
  <si>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</si>
  <si>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</si>
  <si>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</si>
  <si>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</si>
  <si>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</si>
  <si>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</si>
  <si>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</si>
  <si>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</si>
  <si>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</si>
  <si>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</si>
  <si>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</si>
  <si>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</si>
  <si>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</si>
  <si>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</si>
  <si>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</si>
  <si>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</si>
  <si>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</si>
  <si>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</si>
  <si>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</si>
  <si>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</si>
  <si>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</si>
  <si>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</si>
  <si>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</si>
  <si>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</si>
  <si>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</si>
  <si>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</si>
  <si>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</si>
  <si>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</si>
  <si>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</si>
  <si>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</si>
  <si>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</si>
  <si>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</si>
  <si>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</si>
  <si>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</si>
  <si>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</si>
  <si>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</si>
  <si>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</si>
  <si>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</si>
  <si>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</si>
  <si>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</si>
  <si>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</si>
  <si>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</si>
  <si>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</si>
  <si>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</si>
  <si>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</si>
  <si>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</si>
  <si>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</si>
  <si>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</si>
  <si>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</si>
  <si>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</si>
  <si>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</si>
  <si>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</si>
  <si>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</si>
  <si>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</si>
  <si>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</si>
  <si>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</si>
  <si>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</si>
  <si>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</si>
  <si>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</si>
  <si>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</si>
  <si>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</si>
  <si>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</si>
  <si>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</si>
  <si>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</si>
  <si>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</si>
  <si>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</si>
  <si>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</si>
  <si>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</si>
  <si>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</si>
  <si>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</si>
  <si>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</si>
  <si>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</si>
  <si>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</si>
  <si>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</si>
  <si>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</si>
  <si>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</si>
  <si>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</si>
  <si>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</si>
  <si>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</si>
  <si>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</si>
  <si>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</si>
  <si>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</si>
  <si>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</si>
  <si>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</si>
  <si>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</si>
  <si>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</si>
  <si>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</si>
  <si>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</si>
  <si>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</si>
  <si>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</si>
  <si>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</si>
  <si>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</si>
  <si>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</si>
  <si>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</si>
  <si>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</si>
  <si>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</si>
  <si>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</si>
  <si>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</si>
  <si>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</si>
  <si>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</si>
  <si>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</si>
  <si>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</si>
  <si>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</si>
  <si>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</si>
  <si>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</si>
  <si>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</si>
  <si>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</si>
  <si>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</si>
  <si>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</si>
  <si>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</si>
  <si>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</si>
  <si>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</si>
  <si>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</si>
  <si>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</si>
  <si>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</si>
  <si>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</si>
  <si>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</si>
  <si>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</si>
  <si>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</si>
  <si>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</si>
  <si>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</si>
  <si>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</si>
  <si>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</si>
  <si>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</si>
  <si>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</si>
  <si>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</si>
  <si>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</si>
  <si>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</si>
  <si>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</si>
  <si>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</si>
  <si>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</si>
  <si>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</si>
  <si>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</si>
  <si>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</si>
  <si>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</si>
  <si>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</si>
  <si>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</si>
  <si>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</si>
  <si>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</si>
  <si>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</si>
  <si>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</si>
  <si>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</si>
  <si>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</si>
  <si>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</si>
  <si>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</si>
  <si>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</si>
  <si>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</si>
  <si>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</si>
  <si>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</si>
  <si>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</si>
  <si>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</si>
  <si>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</si>
  <si>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</si>
  <si>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</si>
  <si>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</si>
  <si>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</si>
  <si>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</si>
  <si>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</si>
  <si>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</si>
  <si>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</si>
  <si>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</si>
  <si>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</si>
  <si>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</si>
  <si>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</si>
  <si>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</si>
  <si>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</si>
  <si>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</si>
  <si>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</si>
  <si>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</si>
  <si>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</si>
  <si>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</si>
  <si>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</si>
  <si>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</si>
  <si>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</si>
  <si>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</si>
  <si>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</si>
  <si>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</si>
  <si>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</si>
  <si>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</si>
  <si>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</si>
  <si>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</si>
  <si>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</si>
  <si>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</si>
  <si>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</si>
  <si>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</si>
  <si>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</si>
  <si>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</si>
  <si>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</si>
  <si>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</si>
  <si>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</si>
  <si>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</si>
  <si>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</si>
  <si>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</si>
  <si>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</si>
  <si>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</si>
  <si>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</si>
  <si>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</si>
  <si>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</si>
  <si>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</si>
  <si>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</si>
  <si>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</si>
  <si>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</si>
  <si>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</si>
  <si>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</si>
  <si>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</si>
  <si>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</si>
  <si>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</si>
  <si>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</si>
  <si>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</si>
  <si>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</si>
  <si>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</si>
  <si>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</si>
  <si>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</si>
  <si>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</si>
  <si>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</si>
  <si>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</si>
  <si>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</si>
  <si>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</si>
  <si>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</si>
  <si>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</si>
  <si>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</si>
  <si>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</si>
  <si>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</si>
  <si>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</si>
  <si>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</si>
  <si>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</si>
  <si>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</si>
  <si>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</si>
  <si>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</si>
  <si>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</si>
  <si>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</si>
  <si>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</si>
  <si>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</si>
  <si>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</si>
  <si>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</si>
  <si>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</si>
  <si>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</si>
  <si>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</si>
  <si>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</si>
  <si>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</si>
  <si>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</si>
  <si>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</si>
  <si>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</si>
  <si>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</si>
  <si>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</si>
  <si>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</si>
  <si>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</si>
  <si>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</si>
  <si>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</si>
  <si>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</si>
  <si>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</si>
  <si>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</si>
  <si>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</si>
  <si>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</si>
  <si>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</si>
  <si>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</si>
  <si>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</si>
  <si>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</si>
  <si>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</si>
  <si>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</si>
  <si>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</si>
  <si>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</si>
  <si>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</si>
  <si>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</si>
  <si>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</si>
  <si>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</si>
  <si>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</si>
  <si>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</si>
  <si>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</si>
  <si>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</si>
  <si>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</si>
  <si>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</si>
  <si>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</si>
  <si>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</si>
  <si>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</si>
  <si>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</si>
  <si>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</si>
  <si>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</si>
  <si>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</si>
  <si>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</si>
  <si>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</si>
  <si>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</si>
  <si>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</si>
  <si>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</si>
  <si>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</si>
  <si>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</si>
  <si>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</si>
  <si>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</si>
  <si>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</si>
  <si>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</si>
  <si>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</si>
  <si>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</si>
  <si>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</si>
  <si>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</si>
  <si>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</si>
  <si>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</si>
  <si>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</si>
  <si>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</si>
  <si>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</si>
  <si>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</si>
  <si>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</si>
  <si>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</si>
  <si>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</si>
  <si>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</si>
  <si>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</si>
  <si>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</si>
  <si>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</si>
  <si>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</si>
  <si>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</si>
  <si>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</si>
  <si>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</si>
  <si>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</si>
  <si>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</si>
  <si>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</si>
  <si>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</si>
  <si>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</si>
  <si>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</si>
  <si>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</si>
  <si>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</si>
  <si>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</si>
  <si>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</si>
  <si>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</si>
  <si>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</si>
  <si>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</si>
  <si>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</si>
  <si>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</si>
  <si>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</si>
  <si>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</si>
  <si>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</si>
  <si>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</si>
  <si>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</si>
  <si>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</si>
  <si>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</si>
  <si>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</si>
  <si>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</si>
  <si>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</si>
  <si>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</si>
  <si>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</si>
  <si>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</si>
  <si>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</si>
  <si>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</si>
  <si>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</si>
  <si>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</si>
  <si>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</si>
  <si>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</si>
  <si>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</si>
  <si>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</si>
  <si>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</si>
  <si>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</si>
  <si>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</si>
  <si>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</si>
  <si>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</si>
  <si>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</si>
  <si>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</si>
  <si>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</si>
  <si>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DESCRIÇÃO DO SERVIÇO</t>
  </si>
  <si>
    <t>UNIDADE DE MEDIDA</t>
  </si>
  <si>
    <t>MATERIAL</t>
  </si>
  <si>
    <t>MÃO DE OBRA</t>
  </si>
  <si>
    <t>CUSTO TOTAL (R$)</t>
  </si>
  <si>
    <t xml:space="preserve"> </t>
  </si>
  <si>
    <t>MUNICÍPIO:</t>
  </si>
  <si>
    <t>Nº LEVANTº:</t>
  </si>
  <si>
    <t>ORGANIZADO POR:</t>
  </si>
  <si>
    <t>OBSERVAÇÃO:</t>
  </si>
  <si>
    <t>Custo total da obra:</t>
  </si>
  <si>
    <t xml:space="preserve">R$ </t>
  </si>
  <si>
    <t xml:space="preserve">BDI (%)= </t>
  </si>
  <si>
    <t>R$</t>
  </si>
  <si>
    <t>Valor total da obra com BDI :</t>
  </si>
  <si>
    <t>Prazo de execução :</t>
  </si>
  <si>
    <t xml:space="preserve">MATERIAL = </t>
  </si>
  <si>
    <t xml:space="preserve">MÃO-DE-OBRA = </t>
  </si>
  <si>
    <t>Referencial utilizado:</t>
  </si>
  <si>
    <t>Data-base:</t>
  </si>
  <si>
    <t>DIAS CORRIDOS</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</si>
  <si>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</si>
  <si>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</si>
  <si>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</si>
  <si>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</si>
  <si>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</si>
  <si>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</si>
  <si>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</si>
  <si>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</si>
  <si>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</si>
  <si>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</si>
  <si>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</si>
  <si>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</si>
  <si>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</si>
  <si>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</si>
  <si>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</si>
  <si>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</si>
  <si>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</si>
  <si>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</si>
  <si>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</si>
  <si>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</si>
  <si>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</si>
  <si>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</si>
  <si>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</si>
  <si>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</si>
  <si>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</si>
  <si>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</si>
  <si>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</si>
  <si>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</si>
  <si>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</si>
  <si>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</si>
  <si>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</si>
  <si>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</si>
  <si>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</si>
  <si>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</si>
  <si>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</si>
  <si>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</si>
  <si>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</si>
  <si>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</si>
  <si>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</si>
  <si>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</si>
  <si>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</si>
  <si>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</si>
  <si>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</si>
  <si>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</si>
  <si>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</si>
  <si>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</si>
  <si>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</si>
  <si>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</si>
  <si>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</si>
  <si>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</si>
  <si>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</si>
  <si>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</si>
  <si>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</si>
  <si>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</si>
  <si>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</si>
  <si>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</si>
  <si>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</si>
  <si>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</si>
  <si>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</si>
  <si>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</si>
  <si>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</si>
  <si>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</si>
  <si>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</si>
  <si>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</si>
  <si>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</si>
  <si>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</si>
  <si>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</si>
  <si>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</si>
  <si>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</si>
  <si>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</si>
  <si>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</si>
  <si>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</si>
  <si>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</si>
  <si>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</si>
  <si>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</si>
  <si>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</si>
  <si>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</si>
  <si>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</si>
  <si>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</si>
  <si>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</si>
  <si>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</si>
  <si>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</si>
  <si>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</si>
  <si>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</si>
  <si>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</si>
  <si>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</si>
  <si>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</si>
  <si>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</si>
  <si>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</si>
  <si>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FORNECEDOR 1</t>
  </si>
  <si>
    <t>FORNECEDOR 2</t>
  </si>
  <si>
    <t>FORNECEDOR 3</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</si>
  <si>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</si>
  <si>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</si>
  <si>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</si>
  <si>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</si>
  <si>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</si>
  <si>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</si>
  <si>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</si>
  <si>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</si>
  <si>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</si>
  <si>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</si>
  <si>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</si>
  <si>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</si>
  <si>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</si>
  <si>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</si>
  <si>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</si>
  <si>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</si>
  <si>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</si>
  <si>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</si>
  <si>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</si>
  <si>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</si>
  <si>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</si>
  <si>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</si>
  <si>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</si>
  <si>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</si>
  <si>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</si>
  <si>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</si>
  <si>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</si>
  <si>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</si>
  <si>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</si>
  <si>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</si>
  <si>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</si>
  <si>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</si>
  <si>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</si>
  <si>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</si>
  <si>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</si>
  <si>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</si>
  <si>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</si>
  <si>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</si>
  <si>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</si>
  <si>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</si>
  <si>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</si>
  <si>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</si>
  <si>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</si>
  <si>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</si>
  <si>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</si>
  <si>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</si>
  <si>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</si>
  <si>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</si>
  <si>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</si>
  <si>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</si>
  <si>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</si>
  <si>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</si>
  <si>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</si>
  <si>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</si>
  <si>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</si>
  <si>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</si>
  <si>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</si>
  <si>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</si>
  <si>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</si>
  <si>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</si>
  <si>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</si>
  <si>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</si>
  <si>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</si>
  <si>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</si>
  <si>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</si>
  <si>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</si>
  <si>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</si>
  <si>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</si>
  <si>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</si>
  <si>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</si>
  <si>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</si>
  <si>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</si>
  <si>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</si>
  <si>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</si>
  <si>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</si>
  <si>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</si>
  <si>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</si>
  <si>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</si>
  <si>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</si>
  <si>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</si>
  <si>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</si>
  <si>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</si>
  <si>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</si>
  <si>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</si>
  <si>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</si>
  <si>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</si>
  <si>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</si>
  <si>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</si>
  <si>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</si>
  <si>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</si>
  <si>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</si>
  <si>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</si>
  <si>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</si>
  <si>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</si>
  <si>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</si>
  <si>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</si>
  <si>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</si>
  <si>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</si>
  <si>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</si>
  <si>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</si>
  <si>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</si>
  <si>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</si>
  <si>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Responsável Técnico</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</si>
  <si>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</si>
  <si>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</si>
  <si>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</si>
  <si>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</si>
  <si>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</si>
  <si>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</si>
  <si>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</si>
  <si>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</si>
  <si>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</si>
  <si>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</si>
  <si>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</si>
  <si>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</si>
  <si>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</si>
  <si>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</si>
  <si>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</si>
  <si>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</si>
  <si>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</si>
  <si>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</si>
  <si>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</si>
  <si>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</si>
  <si>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</si>
  <si>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</si>
  <si>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</si>
  <si>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</si>
  <si>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</si>
  <si>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</si>
  <si>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</si>
  <si>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</si>
  <si>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</si>
  <si>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</si>
  <si>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</si>
  <si>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</si>
  <si>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</si>
  <si>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</si>
  <si>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</si>
  <si>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</si>
  <si>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</si>
  <si>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</si>
  <si>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</si>
  <si>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</si>
  <si>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</si>
  <si>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</si>
  <si>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</si>
  <si>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</si>
  <si>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</si>
  <si>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</si>
  <si>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</si>
  <si>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</si>
  <si>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</si>
  <si>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</si>
  <si>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</si>
  <si>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</si>
  <si>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</si>
  <si>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</si>
  <si>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</si>
  <si>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</si>
  <si>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</si>
  <si>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</si>
  <si>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</si>
  <si>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</si>
  <si>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</si>
  <si>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</si>
  <si>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</si>
  <si>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</si>
  <si>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</si>
  <si>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</si>
  <si>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</si>
  <si>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</si>
  <si>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</si>
  <si>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</si>
  <si>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</si>
  <si>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</si>
  <si>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</si>
  <si>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</si>
  <si>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</si>
  <si>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</si>
  <si>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</si>
  <si>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</si>
  <si>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</si>
  <si>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</si>
  <si>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</si>
  <si>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</si>
  <si>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</si>
  <si>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</si>
  <si>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</si>
  <si>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</si>
  <si>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</si>
  <si>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</si>
  <si>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</si>
  <si>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</si>
  <si>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</si>
  <si>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</si>
  <si>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</si>
  <si>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</si>
  <si>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</si>
  <si>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</si>
  <si>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</si>
  <si>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</si>
  <si>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</si>
  <si>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</si>
  <si>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</si>
  <si>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</si>
  <si>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</si>
  <si>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</si>
  <si>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</si>
  <si>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</si>
  <si>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</si>
  <si>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</si>
  <si>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</si>
  <si>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</si>
  <si>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</si>
  <si>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</si>
  <si>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</si>
  <si>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</si>
  <si>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</si>
  <si>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</si>
  <si>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</si>
  <si>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</si>
  <si>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</si>
  <si>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</si>
  <si>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</si>
  <si>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</si>
  <si>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</si>
  <si>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</si>
  <si>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</si>
  <si>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</si>
  <si>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</si>
  <si>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</si>
  <si>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</si>
  <si>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</si>
  <si>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</si>
  <si>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</si>
  <si>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</si>
  <si>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</si>
  <si>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</si>
  <si>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</si>
  <si>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</si>
  <si>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</si>
  <si>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</si>
  <si>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</si>
  <si>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</si>
  <si>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</si>
  <si>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</si>
  <si>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</si>
  <si>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</si>
  <si>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</si>
  <si>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</si>
  <si>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</si>
  <si>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</si>
  <si>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</si>
  <si>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</si>
  <si>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</si>
  <si>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</si>
  <si>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</si>
  <si>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</si>
  <si>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</si>
  <si>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</si>
  <si>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</si>
  <si>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</si>
  <si>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</si>
  <si>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</si>
  <si>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</si>
  <si>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</si>
  <si>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</si>
  <si>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</si>
  <si>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</si>
  <si>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</si>
  <si>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</si>
  <si>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</si>
  <si>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</si>
  <si>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</si>
  <si>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</si>
  <si>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</si>
  <si>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</si>
  <si>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</si>
  <si>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</si>
  <si>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</si>
  <si>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</si>
  <si>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</si>
  <si>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</si>
  <si>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</si>
  <si>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</si>
  <si>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</si>
  <si>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</si>
  <si>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</si>
  <si>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</si>
  <si>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</si>
  <si>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</si>
  <si>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</si>
  <si>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</si>
  <si>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</si>
  <si>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</si>
  <si>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</si>
  <si>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</si>
  <si>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</si>
  <si>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</si>
  <si>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</si>
  <si>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</si>
  <si>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</si>
  <si>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</si>
  <si>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</si>
  <si>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</si>
  <si>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</si>
  <si>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</si>
  <si>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</si>
  <si>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</si>
  <si>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</si>
  <si>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</si>
  <si>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</si>
  <si>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</si>
  <si>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</si>
  <si>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</si>
  <si>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</si>
  <si>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</si>
  <si>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</si>
  <si>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</si>
  <si>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</si>
  <si>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</si>
  <si>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</si>
  <si>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</si>
  <si>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</si>
  <si>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</si>
  <si>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</si>
  <si>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</si>
  <si>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</si>
  <si>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</si>
  <si>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</si>
  <si>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</si>
  <si>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</si>
  <si>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</si>
  <si>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</si>
  <si>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</si>
  <si>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</si>
  <si>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</si>
  <si>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</si>
  <si>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</si>
  <si>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</si>
  <si>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</si>
  <si>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</si>
  <si>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</si>
  <si>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</si>
  <si>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</si>
  <si>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</si>
  <si>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</si>
  <si>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</si>
  <si>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</si>
  <si>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</si>
  <si>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</si>
  <si>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</si>
  <si>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</si>
  <si>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</si>
  <si>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</si>
  <si>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</si>
  <si>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</si>
  <si>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</si>
  <si>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</si>
  <si>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</si>
  <si>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</si>
  <si>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</si>
  <si>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</si>
  <si>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</si>
  <si>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</si>
  <si>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</si>
  <si>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</si>
  <si>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</si>
  <si>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</si>
  <si>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</si>
  <si>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</si>
  <si>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</si>
  <si>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</si>
  <si>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</si>
  <si>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</si>
  <si>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</si>
  <si>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</si>
  <si>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</si>
  <si>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</si>
  <si>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</si>
  <si>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</si>
  <si>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</si>
  <si>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</si>
  <si>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</si>
  <si>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</si>
  <si>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</si>
  <si>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</si>
  <si>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</si>
  <si>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</si>
  <si>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</si>
  <si>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</si>
  <si>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</si>
  <si>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</si>
  <si>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</si>
  <si>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</si>
  <si>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</si>
  <si>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</si>
  <si>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</si>
  <si>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</si>
  <si>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</si>
  <si>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</si>
  <si>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</si>
  <si>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</si>
  <si>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</si>
  <si>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</si>
  <si>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</si>
  <si>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</si>
  <si>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</si>
  <si>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</si>
  <si>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</si>
  <si>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</si>
  <si>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</si>
  <si>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</si>
  <si>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</si>
  <si>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</si>
  <si>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</si>
  <si>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</si>
  <si>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</si>
  <si>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</si>
  <si>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</si>
  <si>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</si>
  <si>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</si>
  <si>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</si>
  <si>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</si>
  <si>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</si>
  <si>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</si>
  <si>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</si>
  <si>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</si>
  <si>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</si>
  <si>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</si>
  <si>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</si>
  <si>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</si>
  <si>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</si>
  <si>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</si>
  <si>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</si>
  <si>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</si>
  <si>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</si>
  <si>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</si>
  <si>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</si>
  <si>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</si>
  <si>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</si>
  <si>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</si>
  <si>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</si>
  <si>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</si>
  <si>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</si>
  <si>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</si>
  <si>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</si>
  <si>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</si>
  <si>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</si>
  <si>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</si>
  <si>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</si>
  <si>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</si>
  <si>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</si>
  <si>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</si>
  <si>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</si>
  <si>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</si>
  <si>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</si>
  <si>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</si>
  <si>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</si>
  <si>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</si>
  <si>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</si>
  <si>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</si>
  <si>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</si>
  <si>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</si>
  <si>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</si>
  <si>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</si>
  <si>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</si>
  <si>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</si>
  <si>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</si>
  <si>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</si>
  <si>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</si>
  <si>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</si>
  <si>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</si>
  <si>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</si>
  <si>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</si>
  <si>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</si>
  <si>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</si>
  <si>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</si>
  <si>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</si>
  <si>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</si>
  <si>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</si>
  <si>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</si>
  <si>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</si>
  <si>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</si>
  <si>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</si>
  <si>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</si>
  <si>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</si>
  <si>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</si>
  <si>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</si>
  <si>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</si>
  <si>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</si>
  <si>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</si>
  <si>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</si>
  <si>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</si>
  <si>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</si>
  <si>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</si>
  <si>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</si>
  <si>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</si>
  <si>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</si>
  <si>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</si>
  <si>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</si>
  <si>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</si>
  <si>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</si>
  <si>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</si>
  <si>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</si>
  <si>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</si>
  <si>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</si>
  <si>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</si>
  <si>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</si>
  <si>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</si>
  <si>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</si>
  <si>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</si>
  <si>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</si>
  <si>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</si>
  <si>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</si>
  <si>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</si>
  <si>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</si>
  <si>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</si>
  <si>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</si>
  <si>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</si>
  <si>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</si>
  <si>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</si>
  <si>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</si>
  <si>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</si>
  <si>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</si>
  <si>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</si>
  <si>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</si>
  <si>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</si>
  <si>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</si>
  <si>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</si>
  <si>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</si>
  <si>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</si>
  <si>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</si>
  <si>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</si>
  <si>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</si>
  <si>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</si>
  <si>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</si>
  <si>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</si>
  <si>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</si>
  <si>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</si>
  <si>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</si>
  <si>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</si>
  <si>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</si>
  <si>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</si>
  <si>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</si>
  <si>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</si>
  <si>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</si>
  <si>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</si>
  <si>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</si>
  <si>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</si>
  <si>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</si>
  <si>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</si>
  <si>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</si>
  <si>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</si>
  <si>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</si>
  <si>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</si>
  <si>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</si>
  <si>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</si>
  <si>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</si>
  <si>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</si>
  <si>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</si>
  <si>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</si>
  <si>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</si>
  <si>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</si>
  <si>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</si>
  <si>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</si>
  <si>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</si>
  <si>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</si>
  <si>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</si>
  <si>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</si>
  <si>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</si>
  <si>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</si>
  <si>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</si>
  <si>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</si>
  <si>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</si>
  <si>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</si>
  <si>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</si>
  <si>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</si>
  <si>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</si>
  <si>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</si>
  <si>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</si>
  <si>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</si>
  <si>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</si>
  <si>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</si>
  <si>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</si>
  <si>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</si>
  <si>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</si>
  <si>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</si>
  <si>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</si>
  <si>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</si>
  <si>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</si>
  <si>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</si>
  <si>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</si>
  <si>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</si>
  <si>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</si>
  <si>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</si>
  <si>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</si>
  <si>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</si>
  <si>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</si>
  <si>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</si>
  <si>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</si>
  <si>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</si>
  <si>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</si>
  <si>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</si>
  <si>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</si>
  <si>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</si>
  <si>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</si>
  <si>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</si>
  <si>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</si>
  <si>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</si>
  <si>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</si>
  <si>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</si>
  <si>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</si>
  <si>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</si>
  <si>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</si>
  <si>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</si>
  <si>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</si>
  <si>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</si>
  <si>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</si>
  <si>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</si>
  <si>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</si>
  <si>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</si>
  <si>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</si>
  <si>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</si>
  <si>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</si>
  <si>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</si>
  <si>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</si>
  <si>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</si>
  <si>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</si>
  <si>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</si>
  <si>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</si>
  <si>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</si>
  <si>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</si>
  <si>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</si>
  <si>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</si>
  <si>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</si>
  <si>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</si>
  <si>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</si>
  <si>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</si>
  <si>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</si>
  <si>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</si>
  <si>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</si>
  <si>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</si>
  <si>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</si>
  <si>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</si>
  <si>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</si>
  <si>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</si>
  <si>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</si>
  <si>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</si>
  <si>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</si>
  <si>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</si>
  <si>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</si>
  <si>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</si>
  <si>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</si>
  <si>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</si>
  <si>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</si>
  <si>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</si>
  <si>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</si>
  <si>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</si>
  <si>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</si>
  <si>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</si>
  <si>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</si>
  <si>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</si>
  <si>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</si>
  <si>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</si>
  <si>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</si>
  <si>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</si>
  <si>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</si>
  <si>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</si>
  <si>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</si>
  <si>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</si>
  <si>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</si>
  <si>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</si>
  <si>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</si>
  <si>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</si>
  <si>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</si>
  <si>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</si>
  <si>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</si>
  <si>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</si>
  <si>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</si>
  <si>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</si>
  <si>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</si>
  <si>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</si>
  <si>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</si>
  <si>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</si>
  <si>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</si>
  <si>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</si>
  <si>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</si>
  <si>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</si>
  <si>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</si>
  <si>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</si>
  <si>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</si>
  <si>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</si>
  <si>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</si>
  <si>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</si>
  <si>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</si>
  <si>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</si>
  <si>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</si>
  <si>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</si>
  <si>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</si>
  <si>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</si>
  <si>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</si>
  <si>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</si>
  <si>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</si>
  <si>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</si>
  <si>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</si>
  <si>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</si>
  <si>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</si>
  <si>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</si>
  <si>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</si>
  <si>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</si>
  <si>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</si>
  <si>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</si>
  <si>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</si>
  <si>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</si>
  <si>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</si>
  <si>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</si>
  <si>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</si>
  <si>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</si>
  <si>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</si>
  <si>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</si>
  <si>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</si>
  <si>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</si>
  <si>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</si>
  <si>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</si>
  <si>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</si>
  <si>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</si>
  <si>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</si>
  <si>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</si>
  <si>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</si>
  <si>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</si>
  <si>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</si>
  <si>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</si>
  <si>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</si>
  <si>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</si>
  <si>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</si>
  <si>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</si>
  <si>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</si>
  <si>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</si>
  <si>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</si>
  <si>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</si>
  <si>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</si>
  <si>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</si>
  <si>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</si>
  <si>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</si>
  <si>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</si>
  <si>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</si>
  <si>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</si>
  <si>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</si>
  <si>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</si>
  <si>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</si>
  <si>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</si>
  <si>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</si>
  <si>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</si>
  <si>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</si>
  <si>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</si>
  <si>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</si>
  <si>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</si>
  <si>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</si>
  <si>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</si>
  <si>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</si>
  <si>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</si>
  <si>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</si>
  <si>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</si>
  <si>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</si>
  <si>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</si>
  <si>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</si>
  <si>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</si>
  <si>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</si>
  <si>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</si>
  <si>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</si>
  <si>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</si>
  <si>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</si>
  <si>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</si>
  <si>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</si>
  <si>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</si>
  <si>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</si>
  <si>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</si>
  <si>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</si>
  <si>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</si>
  <si>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</si>
  <si>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</si>
  <si>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</si>
  <si>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</si>
  <si>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</si>
  <si>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</si>
  <si>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</si>
  <si>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</si>
  <si>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</si>
  <si>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</si>
  <si>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</si>
  <si>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</si>
  <si>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</si>
  <si>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</si>
  <si>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</si>
  <si>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</si>
  <si>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</si>
  <si>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</si>
  <si>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</si>
  <si>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</si>
  <si>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</si>
  <si>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</si>
  <si>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</si>
  <si>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</si>
  <si>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</si>
  <si>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</si>
  <si>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</si>
  <si>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</si>
  <si>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</si>
  <si>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</si>
  <si>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</si>
  <si>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</si>
  <si>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</si>
  <si>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</si>
  <si>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</si>
  <si>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</si>
  <si>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</si>
  <si>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</si>
  <si>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</si>
  <si>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</si>
  <si>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</si>
  <si>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</si>
  <si>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</si>
  <si>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</si>
  <si>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</si>
  <si>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</si>
  <si>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</si>
  <si>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</si>
  <si>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</si>
  <si>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</si>
  <si>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</si>
  <si>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</si>
  <si>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</si>
  <si>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</si>
  <si>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</si>
  <si>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</si>
  <si>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</si>
  <si>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</si>
  <si>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</si>
  <si>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</si>
  <si>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</si>
  <si>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</si>
  <si>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</si>
  <si>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</si>
  <si>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</si>
  <si>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</si>
  <si>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</si>
  <si>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</si>
  <si>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</si>
  <si>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</si>
  <si>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</si>
  <si>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</si>
  <si>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</si>
  <si>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</si>
  <si>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</si>
  <si>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</si>
  <si>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</si>
  <si>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</si>
  <si>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</si>
  <si>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</si>
  <si>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</si>
  <si>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</si>
  <si>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</si>
  <si>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</si>
  <si>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</si>
  <si>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</si>
  <si>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</si>
  <si>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</si>
  <si>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</si>
  <si>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</si>
  <si>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</si>
  <si>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</si>
  <si>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</si>
  <si>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</si>
  <si>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</si>
  <si>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</si>
  <si>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</si>
  <si>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</si>
  <si>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</si>
  <si>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</si>
  <si>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</si>
  <si>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</si>
  <si>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</si>
  <si>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</si>
  <si>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</si>
  <si>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</si>
  <si>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</si>
  <si>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</si>
  <si>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</si>
  <si>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</si>
  <si>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</si>
  <si>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</si>
  <si>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</si>
  <si>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</si>
  <si>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</si>
  <si>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</si>
  <si>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</si>
  <si>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</si>
  <si>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</si>
  <si>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</si>
  <si>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</si>
  <si>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</si>
  <si>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</si>
  <si>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</si>
  <si>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</si>
  <si>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</si>
  <si>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</si>
  <si>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</si>
  <si>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</si>
  <si>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</si>
  <si>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</si>
  <si>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</si>
  <si>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</si>
  <si>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</si>
  <si>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</si>
  <si>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</si>
  <si>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</si>
  <si>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</si>
  <si>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</si>
  <si>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</si>
  <si>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</si>
  <si>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</si>
  <si>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</si>
  <si>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</si>
  <si>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</si>
  <si>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</si>
  <si>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</si>
  <si>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</si>
  <si>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</si>
  <si>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</si>
  <si>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</si>
  <si>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</si>
  <si>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</si>
  <si>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</si>
  <si>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</si>
  <si>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</si>
  <si>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</si>
  <si>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</si>
  <si>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</si>
  <si>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</si>
  <si>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</si>
  <si>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</si>
  <si>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</si>
  <si>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</si>
  <si>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</si>
  <si>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</si>
  <si>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</si>
  <si>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</si>
  <si>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</si>
  <si>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</si>
  <si>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</si>
  <si>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</si>
  <si>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</si>
  <si>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</si>
  <si>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</si>
  <si>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</si>
  <si>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</si>
  <si>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</si>
  <si>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</si>
  <si>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</si>
  <si>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</si>
  <si>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</si>
  <si>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</si>
  <si>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</si>
  <si>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</si>
  <si>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</si>
  <si>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</si>
  <si>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</si>
  <si>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</si>
  <si>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</si>
  <si>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</si>
  <si>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</si>
  <si>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</si>
  <si>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</si>
  <si>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</si>
  <si>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</si>
  <si>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</si>
  <si>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</si>
  <si>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</si>
  <si>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</si>
  <si>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</si>
  <si>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</si>
  <si>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</si>
  <si>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</si>
  <si>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</si>
  <si>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</si>
  <si>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</si>
  <si>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</si>
  <si>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</si>
  <si>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</si>
  <si>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</si>
  <si>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</si>
  <si>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</si>
  <si>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</si>
  <si>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</si>
  <si>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</si>
  <si>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</si>
  <si>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</si>
  <si>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</si>
  <si>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</si>
  <si>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</si>
  <si>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</si>
  <si>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</si>
  <si>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</si>
  <si>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</si>
  <si>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</si>
  <si>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</si>
  <si>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</si>
  <si>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</si>
  <si>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</si>
  <si>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</si>
  <si>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</si>
  <si>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</si>
  <si>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</si>
  <si>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</si>
  <si>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</si>
  <si>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</si>
  <si>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</si>
  <si>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</si>
  <si>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</si>
  <si>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</si>
  <si>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</si>
  <si>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</si>
  <si>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</si>
  <si>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</si>
  <si>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</si>
  <si>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</si>
  <si>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</si>
  <si>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</si>
  <si>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</si>
  <si>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</si>
  <si>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</si>
  <si>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</si>
  <si>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</si>
  <si>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</si>
  <si>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</si>
  <si>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</si>
  <si>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</si>
  <si>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</si>
  <si>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</si>
  <si>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</si>
  <si>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</si>
  <si>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</si>
  <si>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</si>
  <si>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</si>
  <si>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</si>
  <si>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</si>
  <si>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</si>
  <si>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</si>
  <si>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</si>
  <si>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</si>
  <si>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</si>
  <si>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</si>
  <si>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</si>
  <si>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</si>
  <si>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</si>
  <si>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</si>
  <si>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</si>
  <si>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</si>
  <si>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</si>
  <si>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</si>
  <si>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</si>
  <si>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</si>
  <si>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</si>
  <si>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</si>
  <si>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</si>
  <si>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</si>
  <si>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</si>
  <si>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</si>
  <si>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</si>
  <si>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</si>
  <si>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</si>
  <si>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</si>
  <si>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</si>
  <si>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</si>
  <si>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</si>
  <si>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</si>
  <si>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</si>
  <si>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</si>
  <si>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</si>
  <si>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</si>
  <si>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</si>
  <si>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</si>
  <si>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</si>
  <si>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</si>
  <si>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</si>
  <si>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</si>
  <si>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</si>
  <si>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</si>
  <si>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</si>
  <si>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</si>
  <si>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</si>
  <si>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</si>
  <si>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</si>
  <si>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</si>
  <si>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</si>
  <si>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</si>
  <si>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</si>
  <si>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</si>
  <si>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</si>
  <si>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</si>
  <si>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</si>
  <si>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</si>
  <si>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</si>
  <si>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</si>
  <si>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</si>
  <si>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</si>
  <si>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</si>
  <si>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</si>
  <si>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</si>
  <si>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</si>
  <si>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</si>
  <si>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</si>
  <si>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</si>
  <si>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</si>
  <si>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</si>
  <si>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</si>
  <si>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</si>
  <si>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</si>
  <si>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</si>
  <si>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</si>
  <si>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</si>
  <si>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</si>
  <si>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</si>
  <si>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</si>
  <si>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</si>
  <si>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</si>
  <si>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</si>
  <si>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</si>
  <si>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</si>
  <si>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</si>
  <si>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</si>
  <si>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</si>
  <si>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</si>
  <si>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</si>
  <si>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</si>
  <si>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</si>
  <si>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</si>
  <si>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</si>
  <si>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</si>
  <si>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</si>
  <si>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</si>
  <si>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</si>
  <si>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</si>
  <si>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</si>
  <si>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</si>
  <si>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</si>
  <si>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</si>
  <si>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</si>
  <si>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</si>
  <si>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</si>
  <si>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</si>
  <si>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</si>
  <si>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</si>
  <si>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</si>
  <si>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</si>
  <si>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</si>
  <si>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</si>
  <si>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</si>
  <si>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</si>
  <si>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</si>
  <si>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</si>
  <si>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</si>
  <si>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</si>
  <si>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</si>
  <si>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</si>
  <si>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</si>
  <si>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</si>
  <si>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</si>
  <si>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</si>
  <si>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</si>
  <si>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</si>
  <si>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</si>
  <si>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</si>
  <si>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</si>
  <si>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</si>
  <si>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</si>
  <si>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</si>
  <si>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</si>
  <si>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</si>
  <si>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</si>
  <si>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</si>
  <si>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</si>
  <si>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</si>
  <si>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</si>
  <si>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</si>
  <si>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</si>
  <si>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</si>
  <si>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</si>
  <si>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</si>
  <si>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</si>
  <si>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</si>
  <si>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</si>
  <si>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</si>
  <si>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</si>
  <si>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</si>
  <si>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</si>
  <si>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</si>
  <si>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</si>
  <si>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</si>
  <si>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</si>
  <si>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</si>
  <si>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</si>
  <si>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</si>
  <si>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</si>
  <si>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</si>
  <si>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</si>
  <si>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</si>
  <si>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</si>
  <si>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</si>
  <si>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</si>
  <si>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</si>
  <si>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</si>
  <si>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</si>
  <si>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</si>
  <si>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</si>
  <si>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</si>
  <si>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</si>
  <si>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</si>
  <si>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</si>
  <si>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</si>
  <si>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</si>
  <si>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</si>
  <si>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</si>
  <si>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</si>
  <si>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</si>
  <si>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</si>
  <si>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</si>
  <si>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</si>
  <si>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</si>
  <si>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</si>
  <si>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</si>
  <si>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</si>
  <si>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</si>
  <si>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</si>
  <si>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</si>
  <si>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</si>
  <si>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</si>
  <si>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</si>
  <si>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</si>
  <si>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</si>
  <si>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</si>
  <si>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</si>
  <si>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</si>
  <si>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</si>
  <si>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</si>
  <si>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</si>
  <si>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</si>
  <si>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</si>
  <si>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</si>
  <si>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</si>
  <si>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</si>
  <si>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</si>
  <si>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</si>
  <si>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</si>
  <si>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</si>
  <si>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</si>
  <si>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</si>
  <si>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</si>
  <si>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</si>
  <si>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</si>
  <si>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</si>
  <si>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</si>
  <si>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</si>
  <si>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</si>
  <si>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</si>
  <si>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</si>
  <si>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</si>
  <si>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</si>
  <si>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</si>
  <si>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</si>
  <si>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</si>
  <si>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</si>
  <si>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</si>
  <si>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</si>
  <si>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</si>
  <si>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</si>
  <si>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</si>
  <si>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</si>
  <si>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</si>
  <si>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</si>
  <si>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</si>
  <si>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</si>
  <si>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</si>
  <si>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</si>
  <si>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</si>
  <si>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</si>
  <si>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</si>
  <si>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</si>
  <si>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</si>
  <si>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</si>
  <si>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</si>
  <si>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</si>
  <si>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</si>
  <si>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</si>
  <si>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</si>
  <si>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</si>
  <si>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</si>
  <si>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</si>
  <si>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</si>
  <si>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</si>
  <si>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</si>
  <si>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</si>
  <si>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</si>
  <si>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</si>
  <si>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</si>
  <si>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</si>
  <si>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</si>
  <si>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</si>
  <si>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</si>
  <si>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</si>
  <si>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</si>
  <si>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</si>
  <si>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</si>
  <si>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</si>
  <si>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</si>
  <si>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</si>
  <si>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</si>
  <si>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</si>
  <si>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</si>
  <si>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</si>
  <si>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</si>
  <si>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</si>
  <si>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</si>
  <si>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</si>
  <si>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</si>
  <si>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</si>
  <si>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</si>
  <si>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</si>
  <si>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</si>
  <si>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</si>
  <si>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</si>
  <si>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</si>
  <si>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</si>
  <si>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</si>
  <si>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</si>
  <si>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</si>
  <si>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</si>
  <si>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</si>
  <si>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</si>
  <si>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</si>
  <si>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</si>
  <si>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</si>
  <si>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</si>
  <si>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</si>
  <si>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</si>
  <si>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</si>
  <si>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</si>
  <si>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</si>
  <si>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</si>
  <si>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</si>
  <si>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</si>
  <si>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</si>
  <si>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</si>
  <si>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</si>
  <si>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</si>
  <si>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</si>
  <si>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</si>
  <si>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</si>
  <si>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</si>
  <si>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</si>
  <si>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</si>
  <si>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</si>
  <si>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</si>
  <si>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</si>
  <si>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</si>
  <si>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</si>
  <si>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</si>
  <si>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</si>
  <si>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</si>
  <si>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</si>
  <si>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</si>
  <si>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</si>
  <si>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</si>
  <si>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</si>
  <si>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</si>
  <si>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</si>
  <si>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</si>
  <si>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</si>
  <si>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</si>
  <si>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</si>
  <si>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</si>
  <si>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</si>
  <si>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</si>
  <si>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</si>
  <si>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</si>
  <si>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</si>
  <si>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</si>
  <si>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</si>
  <si>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</si>
  <si>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</si>
  <si>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</si>
  <si>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</si>
  <si>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</si>
  <si>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</si>
  <si>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</si>
  <si>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</si>
  <si>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</si>
  <si>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</si>
  <si>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</si>
  <si>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</si>
  <si>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</si>
  <si>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</si>
  <si>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</si>
  <si>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</si>
  <si>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</si>
  <si>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</si>
  <si>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</si>
  <si>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</si>
  <si>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</si>
  <si>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</si>
  <si>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</si>
  <si>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</si>
  <si>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</si>
  <si>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</si>
  <si>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</si>
  <si>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</si>
  <si>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</si>
  <si>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</si>
  <si>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</si>
  <si>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</si>
  <si>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</si>
  <si>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</si>
  <si>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</si>
  <si>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</si>
  <si>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</si>
  <si>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</si>
  <si>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</si>
  <si>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</si>
  <si>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</si>
  <si>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</si>
  <si>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</si>
  <si>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</si>
  <si>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</si>
  <si>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</si>
  <si>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</si>
  <si>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</si>
  <si>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</si>
  <si>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</si>
  <si>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</si>
  <si>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</si>
  <si>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</si>
  <si>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</si>
  <si>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</si>
  <si>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</si>
  <si>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</si>
  <si>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</si>
  <si>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</si>
  <si>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</si>
  <si>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</si>
  <si>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</si>
  <si>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</si>
  <si>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</si>
  <si>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</si>
  <si>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</si>
  <si>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</si>
  <si>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</si>
  <si>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</si>
  <si>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</si>
  <si>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</si>
  <si>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</si>
  <si>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</si>
  <si>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</si>
  <si>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</si>
  <si>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</si>
  <si>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</si>
  <si>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</si>
  <si>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</si>
  <si>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</si>
  <si>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</si>
  <si>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</si>
  <si>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</si>
  <si>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</si>
  <si>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</si>
  <si>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</si>
  <si>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</si>
  <si>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</si>
  <si>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</si>
  <si>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</si>
  <si>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</si>
  <si>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</si>
  <si>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</si>
  <si>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</si>
  <si>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</si>
  <si>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</si>
  <si>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</si>
  <si>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</si>
  <si>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</si>
  <si>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</si>
  <si>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</si>
  <si>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</si>
  <si>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</si>
  <si>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</si>
  <si>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</si>
  <si>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</si>
  <si>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</si>
  <si>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</si>
  <si>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</si>
  <si>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</si>
  <si>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</si>
  <si>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</si>
  <si>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</si>
  <si>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</si>
  <si>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</si>
  <si>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</si>
  <si>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</si>
  <si>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</si>
  <si>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</si>
  <si>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</si>
  <si>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</si>
  <si>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</si>
  <si>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</si>
  <si>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</si>
  <si>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</si>
  <si>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</si>
  <si>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</si>
  <si>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</si>
  <si>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</si>
  <si>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</si>
  <si>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</si>
  <si>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</si>
  <si>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</si>
  <si>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</si>
  <si>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</si>
  <si>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</si>
  <si>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</si>
  <si>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</si>
  <si>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</si>
  <si>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</si>
  <si>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</si>
  <si>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</si>
  <si>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</si>
  <si>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</si>
  <si>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</si>
  <si>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</si>
  <si>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</si>
  <si>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</si>
  <si>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</si>
  <si>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</si>
  <si>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</si>
  <si>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</si>
  <si>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</si>
  <si>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</si>
  <si>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</si>
  <si>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</si>
  <si>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</si>
  <si>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</si>
  <si>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</si>
  <si>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</si>
  <si>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</si>
  <si>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</si>
  <si>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</si>
  <si>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</si>
  <si>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</si>
  <si>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</si>
  <si>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</si>
  <si>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</si>
  <si>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</si>
  <si>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</si>
  <si>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</si>
  <si>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</si>
  <si>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</si>
  <si>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</si>
  <si>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</si>
  <si>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</si>
  <si>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</si>
  <si>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</si>
  <si>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</si>
  <si>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</si>
  <si>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</si>
  <si>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</si>
  <si>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</si>
  <si>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</si>
  <si>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</si>
  <si>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</si>
  <si>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</si>
  <si>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</si>
  <si>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</si>
  <si>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</si>
  <si>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</si>
  <si>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</si>
  <si>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</si>
  <si>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</si>
  <si>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</si>
  <si>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</si>
  <si>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</si>
  <si>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</si>
  <si>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</si>
  <si>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</si>
  <si>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</si>
  <si>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</si>
  <si>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</si>
  <si>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</si>
  <si>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</si>
  <si>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</si>
  <si>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</si>
  <si>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</si>
  <si>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</si>
  <si>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</si>
  <si>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</si>
  <si>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</si>
  <si>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</si>
  <si>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</si>
  <si>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</si>
  <si>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</si>
  <si>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</si>
  <si>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</si>
  <si>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</si>
  <si>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</si>
  <si>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</si>
  <si>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</si>
  <si>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</si>
  <si>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</si>
  <si>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</si>
  <si>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</si>
  <si>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</si>
  <si>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</si>
  <si>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</si>
  <si>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</si>
  <si>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</si>
  <si>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</si>
  <si>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</si>
  <si>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</si>
  <si>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</si>
  <si>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</si>
  <si>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</si>
  <si>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</si>
  <si>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</si>
  <si>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</si>
  <si>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</si>
  <si>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</si>
  <si>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</si>
  <si>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</si>
  <si>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</si>
  <si>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</si>
  <si>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</si>
  <si>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</si>
  <si>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</si>
  <si>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</si>
  <si>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</si>
  <si>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</si>
  <si>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</si>
  <si>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</si>
  <si>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</si>
  <si>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</si>
  <si>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</si>
  <si>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</si>
  <si>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</si>
  <si>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</si>
  <si>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</si>
  <si>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</si>
  <si>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</si>
  <si>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</si>
  <si>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</si>
  <si>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</si>
  <si>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</si>
  <si>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</si>
  <si>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</si>
  <si>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</si>
  <si>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</si>
  <si>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</si>
  <si>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</si>
  <si>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</si>
  <si>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</si>
  <si>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</si>
  <si>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</si>
  <si>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</si>
  <si>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</si>
  <si>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</si>
  <si>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</si>
  <si>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</si>
  <si>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</si>
  <si>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</si>
  <si>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</si>
  <si>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</si>
  <si>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</si>
  <si>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</si>
  <si>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</si>
  <si>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</si>
  <si>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</si>
  <si>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</si>
  <si>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</si>
  <si>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</si>
  <si>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</si>
  <si>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</si>
  <si>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</si>
  <si>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</si>
  <si>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</si>
  <si>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</si>
  <si>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</si>
  <si>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</si>
  <si>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</si>
  <si>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</si>
  <si>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</si>
  <si>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</si>
  <si>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</si>
  <si>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</si>
  <si>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</si>
  <si>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</si>
  <si>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</si>
  <si>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</si>
  <si>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</si>
  <si>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</si>
  <si>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</si>
  <si>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</si>
  <si>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</si>
  <si>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</si>
  <si>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</si>
  <si>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</si>
  <si>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</si>
  <si>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</si>
  <si>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</si>
  <si>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</si>
  <si>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</si>
  <si>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</si>
  <si>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</si>
  <si>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</si>
  <si>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</si>
  <si>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</si>
  <si>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</si>
  <si>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</si>
  <si>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</si>
  <si>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</si>
  <si>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</si>
  <si>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</si>
  <si>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</si>
  <si>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</si>
  <si>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</si>
  <si>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</si>
  <si>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</si>
  <si>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</si>
  <si>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</si>
  <si>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</si>
  <si>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</si>
  <si>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</si>
  <si>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</si>
  <si>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</si>
  <si>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</si>
  <si>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</si>
  <si>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</si>
  <si>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</si>
  <si>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</si>
  <si>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</si>
  <si>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</si>
  <si>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</si>
  <si>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</si>
  <si>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</si>
  <si>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</si>
  <si>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</si>
  <si>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</si>
  <si>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</si>
  <si>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</si>
  <si>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</si>
  <si>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</si>
  <si>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</si>
  <si>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</si>
  <si>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</si>
  <si>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</si>
  <si>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</si>
  <si>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</si>
  <si>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</si>
  <si>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</si>
  <si>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</si>
  <si>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</si>
  <si>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</si>
  <si>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</si>
  <si>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</si>
  <si>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</si>
  <si>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</si>
  <si>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</si>
  <si>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</si>
  <si>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</si>
  <si>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</si>
  <si>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</si>
  <si>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</si>
  <si>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</si>
  <si>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</si>
  <si>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</si>
  <si>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</si>
  <si>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</si>
  <si>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</si>
  <si>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</si>
  <si>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</si>
  <si>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</si>
  <si>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</si>
  <si>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</si>
  <si>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</si>
  <si>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</si>
  <si>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</si>
  <si>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</si>
  <si>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</si>
  <si>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</si>
  <si>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</si>
  <si>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</si>
  <si>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</si>
  <si>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</si>
  <si>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</si>
  <si>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</si>
  <si>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</si>
  <si>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</si>
  <si>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</si>
  <si>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</si>
  <si>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</si>
  <si>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</si>
  <si>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</si>
  <si>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</si>
  <si>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</si>
  <si>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</si>
  <si>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</si>
  <si>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</si>
  <si>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</si>
  <si>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</si>
  <si>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</si>
  <si>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</si>
  <si>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</si>
  <si>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</si>
  <si>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</si>
  <si>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</si>
  <si>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</si>
  <si>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</si>
  <si>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</si>
  <si>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</si>
  <si>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</si>
  <si>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</si>
  <si>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</si>
  <si>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</si>
  <si>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</si>
  <si>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</si>
  <si>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</si>
  <si>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</si>
  <si>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</si>
  <si>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</si>
  <si>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</si>
  <si>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</si>
  <si>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</si>
  <si>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</si>
  <si>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</si>
  <si>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</si>
  <si>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</si>
  <si>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</si>
  <si>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</si>
  <si>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</si>
  <si>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</si>
  <si>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</si>
  <si>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</si>
  <si>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</si>
  <si>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</si>
  <si>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</si>
  <si>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</si>
  <si>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</si>
  <si>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</si>
  <si>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</si>
  <si>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</si>
  <si>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</si>
  <si>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</si>
  <si>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</si>
  <si>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</si>
  <si>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</si>
  <si>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</si>
  <si>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</si>
  <si>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</si>
  <si>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</si>
  <si>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</si>
  <si>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</si>
  <si>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</si>
  <si>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</si>
  <si>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</si>
  <si>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</si>
  <si>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</si>
  <si>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</si>
  <si>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</si>
  <si>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</si>
  <si>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</si>
  <si>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</si>
  <si>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</si>
  <si>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</si>
  <si>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</si>
  <si>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</si>
  <si>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</si>
  <si>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</si>
  <si>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</si>
  <si>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</si>
  <si>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</si>
  <si>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</si>
  <si>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</si>
  <si>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</si>
  <si>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</si>
  <si>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</si>
  <si>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</si>
  <si>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</si>
  <si>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</si>
  <si>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</si>
  <si>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</si>
  <si>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</si>
  <si>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</si>
  <si>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</si>
  <si>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</si>
  <si>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</si>
  <si>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</si>
  <si>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</si>
  <si>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</si>
  <si>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</si>
  <si>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</si>
  <si>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</si>
  <si>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</si>
  <si>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</si>
  <si>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</si>
  <si>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</si>
  <si>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</si>
  <si>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</si>
  <si>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</si>
  <si>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</si>
  <si>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</si>
  <si>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</si>
  <si>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</si>
  <si>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</si>
  <si>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</si>
  <si>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</si>
  <si>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</si>
  <si>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</si>
  <si>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</si>
  <si>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</si>
  <si>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</si>
  <si>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</si>
  <si>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</si>
  <si>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</si>
  <si>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</si>
  <si>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</si>
  <si>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</si>
  <si>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</si>
  <si>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</si>
  <si>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</si>
  <si>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</si>
  <si>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</si>
  <si>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</si>
  <si>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</si>
  <si>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</si>
  <si>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</si>
  <si>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</si>
  <si>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</si>
  <si>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</si>
  <si>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</si>
  <si>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</si>
  <si>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</si>
  <si>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</si>
  <si>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</si>
  <si>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</si>
  <si>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</si>
  <si>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</si>
  <si>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</si>
  <si>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</si>
  <si>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</si>
  <si>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</si>
  <si>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</si>
  <si>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</si>
  <si>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</si>
  <si>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</si>
  <si>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</si>
  <si>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</si>
  <si>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</si>
  <si>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</si>
  <si>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</si>
  <si>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</si>
  <si>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</si>
  <si>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</si>
  <si>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</si>
  <si>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</si>
  <si>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</si>
  <si>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</si>
  <si>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</si>
  <si>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</si>
  <si>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</si>
  <si>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</si>
  <si>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</si>
  <si>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</si>
  <si>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</si>
  <si>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</si>
  <si>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</si>
  <si>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</si>
  <si>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</si>
  <si>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</si>
  <si>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</si>
  <si>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</si>
  <si>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</si>
  <si>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</si>
  <si>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</si>
  <si>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</si>
  <si>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</si>
  <si>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</si>
  <si>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</si>
  <si>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</si>
  <si>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</si>
  <si>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</si>
  <si>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</si>
  <si>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</si>
  <si>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</si>
  <si>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</si>
  <si>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</si>
  <si>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</si>
  <si>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</si>
  <si>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</si>
  <si>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</si>
  <si>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</si>
  <si>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</si>
  <si>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</si>
  <si>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</si>
  <si>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</si>
  <si>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</si>
  <si>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</si>
  <si>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</si>
  <si>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</si>
  <si>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</si>
  <si>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</si>
  <si>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</si>
  <si>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</si>
  <si>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</si>
  <si>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</si>
  <si>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</si>
  <si>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</si>
  <si>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</si>
  <si>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</si>
  <si>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</si>
  <si>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</si>
  <si>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</si>
  <si>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</si>
  <si>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</si>
  <si>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</si>
  <si>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</si>
  <si>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</si>
  <si>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</si>
  <si>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</si>
  <si>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</si>
  <si>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</si>
  <si>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</si>
  <si>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</si>
  <si>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</si>
  <si>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</si>
  <si>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</si>
  <si>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</si>
  <si>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</si>
  <si>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</si>
  <si>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</si>
  <si>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</si>
  <si>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</si>
  <si>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</si>
  <si>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</si>
  <si>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</si>
  <si>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</si>
  <si>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</si>
  <si>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</si>
  <si>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</si>
  <si>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</si>
  <si>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</si>
  <si>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</si>
  <si>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</si>
  <si>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</si>
  <si>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</si>
  <si>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</si>
  <si>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</si>
  <si>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</si>
  <si>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</si>
  <si>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</si>
  <si>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</si>
  <si>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</si>
  <si>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</si>
  <si>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</si>
  <si>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</si>
  <si>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</si>
  <si>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</si>
  <si>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</si>
  <si>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</si>
  <si>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</si>
  <si>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</si>
  <si>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</si>
  <si>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</si>
  <si>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</si>
  <si>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</si>
  <si>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</si>
  <si>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</si>
  <si>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</si>
  <si>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</si>
  <si>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</si>
  <si>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</si>
  <si>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</si>
  <si>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</si>
  <si>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</si>
  <si>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</si>
  <si>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</si>
  <si>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</si>
  <si>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</si>
  <si>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</si>
  <si>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</si>
  <si>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</si>
  <si>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</si>
  <si>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</si>
  <si>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</si>
  <si>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</si>
  <si>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</si>
  <si>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</si>
  <si>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</si>
  <si>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</si>
  <si>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</si>
  <si>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</si>
  <si>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</si>
  <si>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</si>
  <si>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</si>
  <si>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</si>
  <si>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</si>
  <si>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</si>
  <si>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</si>
  <si>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</si>
  <si>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</si>
  <si>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</si>
  <si>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</si>
  <si>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</si>
  <si>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</si>
  <si>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</si>
  <si>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</si>
  <si>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</si>
  <si>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</si>
  <si>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</si>
  <si>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</si>
  <si>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</si>
  <si>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</si>
  <si>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</si>
  <si>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</si>
  <si>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</si>
  <si>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</si>
  <si>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</si>
  <si>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</si>
  <si>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</si>
  <si>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</si>
  <si>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</si>
  <si>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</si>
  <si>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</si>
  <si>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</si>
  <si>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</si>
  <si>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</si>
  <si>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</si>
  <si>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</si>
  <si>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</si>
  <si>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</si>
  <si>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</si>
  <si>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</si>
  <si>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</si>
  <si>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</si>
  <si>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</si>
  <si>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</si>
  <si>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</si>
  <si>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</si>
  <si>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</si>
  <si>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</si>
  <si>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</si>
  <si>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</si>
  <si>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</si>
  <si>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</si>
  <si>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</si>
  <si>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</si>
  <si>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</si>
  <si>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</si>
  <si>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</si>
  <si>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</si>
  <si>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</si>
  <si>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</si>
  <si>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</si>
  <si>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</si>
  <si>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</si>
  <si>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</si>
  <si>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</si>
  <si>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</si>
  <si>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</si>
  <si>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</si>
  <si>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</si>
  <si>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</si>
  <si>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</si>
  <si>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</si>
  <si>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</si>
  <si>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</si>
  <si>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</si>
  <si>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</si>
  <si>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</si>
  <si>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</si>
  <si>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</si>
  <si>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</si>
  <si>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</si>
  <si>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</si>
  <si>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</si>
  <si>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</si>
  <si>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</si>
  <si>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</si>
  <si>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</si>
  <si>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</si>
  <si>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</si>
  <si>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</si>
  <si>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</si>
  <si>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</si>
  <si>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</si>
  <si>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</si>
  <si>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</si>
  <si>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</si>
  <si>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</si>
  <si>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</si>
  <si>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</si>
  <si>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</si>
  <si>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</si>
  <si>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</si>
  <si>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</si>
  <si>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</si>
  <si>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</si>
  <si>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</si>
  <si>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</si>
  <si>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</si>
  <si>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</si>
  <si>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</si>
  <si>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</si>
  <si>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</si>
  <si>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</si>
  <si>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</si>
  <si>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</si>
  <si>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</si>
  <si>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</si>
  <si>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</si>
  <si>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</si>
  <si>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</si>
  <si>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</si>
  <si>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</si>
  <si>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</si>
  <si>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</si>
  <si>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</si>
  <si>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DISCRIMINAÇÃO</t>
  </si>
  <si>
    <t>1 Quartil</t>
  </si>
  <si>
    <t xml:space="preserve">Médio </t>
  </si>
  <si>
    <t>3 Quartil</t>
  </si>
  <si>
    <t>AC</t>
  </si>
  <si>
    <t>SG</t>
  </si>
  <si>
    <t>R</t>
  </si>
  <si>
    <t>DF</t>
  </si>
  <si>
    <t>6.1</t>
  </si>
  <si>
    <t>6.2</t>
  </si>
  <si>
    <t>6.3</t>
  </si>
  <si>
    <t>6.4</t>
  </si>
  <si>
    <t>Sem CPRB</t>
  </si>
  <si>
    <t>Com CPRB</t>
  </si>
  <si>
    <t>Equação Acordão TCU 2.622/2013 - Plenário</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</si>
  <si>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</si>
  <si>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</si>
  <si>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</si>
  <si>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</si>
  <si>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</si>
  <si>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</si>
  <si>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</si>
  <si>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</si>
  <si>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</si>
  <si>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</si>
  <si>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</si>
  <si>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</si>
  <si>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</si>
  <si>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</si>
  <si>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</si>
  <si>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</si>
  <si>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</si>
  <si>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</si>
  <si>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</si>
  <si>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</si>
  <si>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</si>
  <si>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</si>
  <si>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</si>
  <si>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</si>
  <si>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</si>
  <si>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</si>
  <si>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</si>
  <si>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</si>
  <si>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</si>
  <si>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</si>
  <si>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</si>
  <si>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</si>
  <si>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</si>
  <si>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</si>
  <si>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</si>
  <si>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</si>
  <si>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</si>
  <si>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</si>
  <si>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</si>
  <si>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</si>
  <si>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</si>
  <si>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</si>
  <si>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</si>
  <si>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</si>
  <si>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</si>
  <si>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</si>
  <si>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</si>
  <si>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</si>
  <si>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</si>
  <si>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</si>
  <si>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</si>
  <si>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</si>
  <si>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</si>
  <si>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</si>
  <si>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</si>
  <si>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</si>
  <si>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</si>
  <si>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</si>
  <si>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</si>
  <si>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</si>
  <si>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</si>
  <si>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</si>
  <si>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</si>
  <si>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</si>
  <si>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</si>
  <si>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</si>
  <si>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</si>
  <si>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</si>
  <si>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</si>
  <si>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</si>
  <si>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</si>
  <si>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</si>
  <si>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</si>
  <si>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</si>
  <si>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</si>
  <si>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</si>
  <si>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</si>
  <si>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</si>
  <si>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</si>
  <si>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</si>
  <si>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</si>
  <si>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</si>
  <si>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</si>
  <si>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</si>
  <si>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</si>
  <si>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</si>
  <si>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</si>
  <si>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</si>
  <si>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</si>
  <si>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</si>
  <si>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</si>
  <si>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</si>
  <si>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</si>
  <si>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</si>
  <si>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</si>
  <si>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</si>
  <si>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</si>
  <si>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</si>
  <si>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</si>
  <si>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</si>
  <si>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</si>
  <si>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</si>
  <si>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</si>
  <si>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</si>
  <si>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</si>
  <si>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</si>
  <si>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</si>
  <si>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</si>
  <si>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</si>
  <si>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</si>
  <si>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</si>
  <si>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</si>
  <si>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</si>
  <si>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</si>
  <si>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</si>
  <si>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</si>
  <si>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</si>
  <si>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</si>
  <si>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</si>
  <si>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</si>
  <si>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</si>
  <si>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</si>
  <si>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</si>
  <si>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</si>
  <si>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</si>
  <si>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</si>
  <si>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</si>
  <si>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</si>
  <si>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</si>
  <si>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</si>
  <si>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</si>
  <si>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</si>
  <si>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</si>
  <si>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</si>
  <si>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</si>
  <si>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</si>
  <si>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</si>
  <si>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</si>
  <si>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</si>
  <si>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</si>
  <si>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</si>
  <si>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</si>
  <si>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</si>
  <si>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</si>
  <si>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</si>
  <si>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</si>
  <si>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</si>
  <si>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</si>
  <si>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</si>
  <si>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</si>
  <si>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</si>
  <si>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</si>
  <si>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</si>
  <si>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</si>
  <si>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</si>
  <si>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</si>
  <si>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</si>
  <si>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</si>
  <si>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</si>
  <si>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</si>
  <si>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</si>
  <si>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</si>
  <si>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</si>
  <si>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</si>
  <si>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</si>
  <si>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</si>
  <si>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</si>
  <si>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</si>
  <si>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</si>
  <si>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</si>
  <si>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</si>
  <si>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</si>
  <si>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</si>
  <si>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</si>
  <si>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</si>
  <si>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</si>
  <si>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</si>
  <si>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</si>
  <si>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</si>
  <si>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</si>
  <si>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</si>
  <si>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</si>
  <si>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</si>
  <si>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</si>
  <si>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</si>
  <si>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</si>
  <si>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</si>
  <si>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</si>
  <si>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</si>
  <si>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</si>
  <si>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</si>
  <si>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</si>
  <si>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</si>
  <si>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</si>
  <si>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</si>
  <si>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</si>
  <si>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</si>
  <si>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</si>
  <si>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</si>
  <si>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</si>
  <si>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</si>
  <si>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</si>
  <si>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</si>
  <si>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</si>
  <si>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</si>
  <si>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</si>
  <si>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</si>
  <si>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</si>
  <si>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</si>
  <si>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</si>
  <si>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</si>
  <si>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</si>
  <si>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</si>
  <si>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</si>
  <si>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</si>
  <si>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</si>
  <si>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</si>
  <si>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</si>
  <si>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</si>
  <si>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</si>
  <si>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</si>
  <si>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</si>
  <si>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</si>
  <si>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</si>
  <si>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</si>
  <si>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</si>
  <si>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</si>
  <si>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</si>
  <si>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</si>
  <si>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</si>
  <si>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</si>
  <si>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</si>
  <si>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</si>
  <si>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</si>
  <si>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</si>
  <si>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</si>
  <si>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</si>
  <si>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</si>
  <si>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</si>
  <si>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</si>
  <si>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</si>
  <si>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</si>
  <si>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</si>
  <si>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</si>
  <si>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</si>
  <si>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</si>
  <si>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</si>
  <si>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</si>
  <si>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</si>
  <si>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</si>
  <si>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</si>
  <si>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</si>
  <si>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</si>
  <si>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</si>
  <si>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</si>
  <si>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</si>
  <si>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</si>
  <si>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</si>
  <si>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</si>
  <si>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</si>
  <si>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</si>
  <si>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</si>
  <si>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</si>
  <si>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</si>
  <si>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</si>
  <si>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</si>
  <si>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</si>
  <si>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</si>
  <si>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</si>
  <si>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</si>
  <si>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</si>
  <si>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</si>
  <si>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</si>
  <si>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</si>
  <si>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</si>
  <si>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</si>
  <si>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</si>
  <si>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</si>
  <si>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</si>
  <si>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</si>
  <si>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</si>
  <si>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</si>
  <si>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</si>
  <si>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</si>
  <si>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</si>
  <si>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</si>
  <si>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</si>
  <si>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</si>
  <si>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</si>
  <si>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</si>
  <si>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</si>
  <si>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</si>
  <si>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</si>
  <si>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</si>
  <si>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</si>
  <si>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</si>
  <si>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</si>
  <si>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</si>
  <si>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</si>
  <si>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</si>
  <si>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</si>
  <si>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</si>
  <si>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</si>
  <si>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</si>
  <si>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</si>
  <si>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</si>
  <si>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</si>
  <si>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</si>
  <si>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</si>
  <si>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</si>
  <si>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</si>
  <si>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</si>
  <si>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</si>
  <si>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</si>
  <si>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</si>
  <si>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</si>
  <si>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</si>
  <si>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</si>
  <si>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</si>
  <si>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</si>
  <si>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</si>
  <si>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</si>
  <si>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</si>
  <si>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</si>
  <si>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</si>
  <si>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</si>
  <si>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</si>
  <si>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</si>
  <si>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</si>
  <si>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</si>
  <si>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</si>
  <si>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</si>
  <si>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</si>
  <si>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</si>
  <si>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</si>
  <si>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</si>
  <si>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</si>
  <si>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</si>
  <si>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</si>
  <si>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</si>
  <si>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</si>
  <si>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</si>
  <si>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</si>
  <si>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</si>
  <si>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</si>
  <si>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</si>
  <si>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</si>
  <si>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</si>
  <si>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</si>
  <si>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</si>
  <si>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</si>
  <si>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</si>
  <si>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</si>
  <si>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</si>
  <si>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</si>
  <si>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</si>
  <si>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</si>
  <si>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</si>
  <si>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</si>
  <si>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</si>
  <si>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</si>
  <si>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</si>
  <si>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</si>
  <si>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</si>
  <si>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</si>
  <si>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</si>
  <si>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</si>
  <si>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</si>
  <si>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</si>
  <si>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</si>
  <si>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</si>
  <si>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</si>
  <si>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</si>
  <si>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</si>
  <si>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</si>
  <si>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</si>
  <si>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</si>
  <si>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</si>
  <si>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</si>
  <si>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</si>
  <si>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</si>
  <si>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</si>
  <si>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</si>
  <si>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</si>
  <si>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</si>
  <si>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</si>
  <si>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</si>
  <si>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</si>
  <si>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</si>
  <si>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</si>
  <si>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</si>
  <si>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</si>
  <si>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</si>
  <si>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</si>
  <si>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</si>
  <si>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</si>
  <si>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</si>
  <si>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</si>
  <si>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</si>
  <si>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</si>
  <si>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</si>
  <si>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</si>
  <si>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</si>
  <si>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</si>
  <si>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</si>
  <si>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</si>
  <si>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</si>
  <si>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</si>
  <si>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</si>
  <si>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</si>
  <si>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</si>
  <si>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</si>
  <si>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</si>
  <si>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</si>
  <si>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</si>
  <si>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</si>
  <si>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</si>
  <si>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</si>
  <si>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</si>
  <si>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</si>
  <si>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</si>
  <si>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</si>
  <si>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</si>
  <si>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</si>
  <si>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</si>
  <si>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</si>
  <si>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</si>
  <si>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</si>
  <si>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</si>
  <si>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</si>
  <si>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</si>
  <si>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</si>
  <si>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</si>
  <si>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</si>
  <si>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</si>
  <si>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</si>
  <si>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</si>
  <si>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</si>
  <si>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</si>
  <si>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</si>
  <si>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</si>
  <si>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</si>
  <si>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</si>
  <si>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</si>
  <si>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</si>
  <si>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</si>
  <si>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</si>
  <si>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</si>
  <si>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</si>
  <si>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</si>
  <si>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</si>
  <si>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</si>
  <si>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</si>
  <si>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</si>
  <si>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</si>
  <si>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</si>
  <si>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</si>
  <si>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</si>
  <si>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</si>
  <si>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</si>
  <si>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</si>
  <si>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</si>
  <si>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</si>
  <si>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</si>
  <si>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</si>
  <si>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</si>
  <si>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</si>
  <si>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</si>
  <si>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</si>
  <si>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</si>
  <si>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</si>
  <si>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</si>
  <si>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</si>
  <si>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</si>
  <si>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</si>
  <si>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</si>
  <si>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</si>
  <si>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</si>
  <si>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</si>
  <si>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</si>
  <si>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</si>
  <si>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</si>
  <si>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</si>
  <si>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</si>
  <si>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</si>
  <si>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</si>
  <si>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</si>
  <si>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</si>
  <si>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</si>
  <si>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</si>
  <si>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</si>
  <si>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</si>
  <si>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</si>
  <si>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</si>
  <si>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</si>
  <si>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</si>
  <si>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</si>
  <si>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</si>
  <si>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</si>
  <si>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</si>
  <si>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</si>
  <si>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</si>
  <si>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</si>
  <si>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</si>
  <si>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</si>
  <si>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</si>
  <si>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</si>
  <si>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</si>
  <si>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</si>
  <si>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</si>
  <si>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</si>
  <si>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</si>
  <si>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</si>
  <si>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</si>
  <si>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</si>
  <si>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</si>
  <si>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</si>
  <si>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</si>
  <si>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</si>
  <si>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</si>
  <si>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</si>
  <si>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</si>
  <si>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</si>
  <si>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</si>
  <si>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</si>
  <si>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</si>
  <si>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</si>
  <si>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</si>
  <si>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</si>
  <si>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</si>
  <si>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</si>
  <si>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</si>
  <si>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</si>
  <si>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</si>
  <si>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</si>
  <si>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</si>
  <si>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</si>
  <si>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</si>
  <si>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</si>
  <si>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</si>
  <si>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</si>
  <si>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</si>
  <si>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</si>
  <si>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</si>
  <si>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</si>
  <si>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</si>
  <si>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</si>
  <si>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</si>
  <si>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</si>
  <si>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</si>
  <si>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</si>
  <si>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</si>
  <si>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</si>
  <si>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</si>
  <si>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</si>
  <si>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</si>
  <si>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</si>
  <si>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</si>
  <si>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</si>
  <si>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</si>
  <si>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</si>
  <si>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</si>
  <si>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</si>
  <si>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</si>
  <si>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</si>
  <si>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</si>
  <si>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</si>
  <si>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</si>
  <si>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</si>
  <si>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</si>
  <si>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</si>
  <si>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</si>
  <si>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</si>
  <si>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</si>
  <si>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</si>
  <si>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</si>
  <si>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</si>
  <si>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</si>
  <si>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</si>
  <si>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</si>
  <si>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</si>
  <si>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</si>
  <si>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</si>
  <si>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</si>
  <si>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</si>
  <si>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</si>
  <si>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</si>
  <si>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</si>
  <si>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</si>
  <si>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</si>
  <si>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</si>
  <si>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</si>
  <si>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</si>
  <si>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</si>
  <si>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</si>
  <si>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</si>
  <si>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</si>
  <si>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</si>
  <si>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</si>
  <si>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</si>
  <si>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</si>
  <si>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</si>
  <si>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</si>
  <si>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</si>
  <si>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</si>
  <si>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</si>
  <si>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RESP. TÉCNICO</t>
  </si>
  <si>
    <t>CURVA ABC DE SERVIÇOS</t>
  </si>
  <si>
    <t>% ACUMULADO</t>
  </si>
  <si>
    <t>% DO ITEM</t>
  </si>
  <si>
    <t>FAIXA</t>
  </si>
  <si>
    <t>ESTA ABA DA PLANILHA NÃO É AUTOMATIZADA COM AS DEMAIS. DEVERÁ SER ELABORADO MANUALMENTE A SELEÇÃO DOS ITENS AGRUPADOS PARA MONTAGEM DA CURVA</t>
  </si>
  <si>
    <t xml:space="preserve">CUSTO TOTAL ACUMULADO </t>
  </si>
  <si>
    <t>CUSTO TOTAL</t>
  </si>
  <si>
    <t>1.1</t>
  </si>
  <si>
    <t>2.1</t>
  </si>
  <si>
    <t>ABA INSUMOS / COTAÇÃO</t>
  </si>
  <si>
    <t>CÓDIGO
COMPOSIÇÃO</t>
  </si>
  <si>
    <t>TABELA ANALÍTICA DE COMPOSIÇÃO DE SERVIÇOS COMPLEMENTARES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</si>
  <si>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</si>
  <si>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</si>
  <si>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</si>
  <si>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</si>
  <si>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</si>
  <si>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</si>
  <si>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</si>
  <si>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</si>
  <si>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</si>
  <si>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</si>
  <si>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</si>
  <si>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</si>
  <si>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</si>
  <si>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</si>
  <si>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</si>
  <si>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</si>
  <si>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</si>
  <si>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</si>
  <si>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</si>
  <si>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</si>
  <si>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</si>
  <si>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</si>
  <si>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</si>
  <si>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</si>
  <si>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</si>
  <si>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</si>
  <si>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</si>
  <si>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</si>
  <si>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</si>
  <si>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</si>
  <si>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</si>
  <si>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</si>
  <si>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</si>
  <si>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</si>
  <si>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</si>
  <si>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</si>
  <si>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</si>
  <si>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</si>
  <si>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</si>
  <si>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</si>
  <si>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</si>
  <si>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</si>
  <si>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</si>
  <si>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</si>
  <si>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</si>
  <si>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</si>
  <si>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</si>
  <si>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</si>
  <si>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</si>
  <si>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</si>
  <si>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</si>
  <si>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</si>
  <si>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</si>
  <si>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</si>
  <si>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</si>
  <si>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</si>
  <si>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</si>
  <si>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</si>
  <si>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</si>
  <si>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</si>
  <si>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</si>
  <si>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</si>
  <si>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</si>
  <si>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</si>
  <si>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</si>
  <si>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</si>
  <si>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</si>
  <si>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</si>
  <si>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</si>
  <si>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</si>
  <si>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</si>
  <si>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</si>
  <si>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</si>
  <si>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</si>
  <si>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</si>
  <si>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</si>
  <si>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</si>
  <si>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</si>
  <si>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</si>
  <si>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</si>
  <si>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</si>
  <si>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</si>
  <si>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</si>
  <si>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</si>
  <si>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</si>
  <si>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</si>
  <si>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</si>
  <si>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</si>
  <si>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</si>
  <si>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</si>
  <si>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</si>
  <si>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</si>
  <si>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</si>
  <si>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</si>
  <si>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</si>
  <si>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</si>
  <si>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</si>
  <si>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</si>
  <si>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</si>
  <si>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</si>
  <si>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</si>
  <si>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</si>
  <si>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</si>
  <si>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</si>
  <si>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</si>
  <si>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</si>
  <si>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</si>
  <si>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</si>
  <si>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</si>
  <si>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</si>
  <si>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</si>
  <si>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</si>
  <si>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</si>
  <si>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</si>
  <si>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</si>
  <si>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</si>
  <si>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</si>
  <si>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</si>
  <si>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</si>
  <si>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</si>
  <si>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</si>
  <si>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</si>
  <si>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</si>
  <si>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</si>
  <si>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</si>
  <si>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</si>
  <si>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</si>
  <si>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</si>
  <si>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</si>
  <si>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</si>
  <si>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</si>
  <si>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</si>
  <si>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</si>
  <si>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</si>
  <si>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</si>
  <si>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</si>
  <si>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</si>
  <si>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</si>
  <si>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</si>
  <si>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</si>
  <si>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</si>
  <si>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</si>
  <si>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</si>
  <si>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</si>
  <si>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</si>
  <si>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</si>
  <si>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</si>
  <si>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</si>
  <si>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</si>
  <si>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</si>
  <si>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</si>
  <si>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</si>
  <si>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</si>
  <si>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</si>
  <si>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</si>
  <si>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</si>
  <si>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</si>
  <si>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</si>
  <si>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</si>
  <si>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</si>
  <si>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</si>
  <si>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</si>
  <si>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</si>
  <si>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</si>
  <si>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</si>
  <si>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</si>
  <si>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</si>
  <si>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</si>
  <si>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</si>
  <si>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</si>
  <si>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</si>
  <si>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</si>
  <si>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</si>
  <si>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</si>
  <si>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</si>
  <si>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</si>
  <si>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</si>
  <si>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</si>
  <si>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</si>
  <si>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</si>
  <si>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</si>
  <si>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</si>
  <si>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</si>
  <si>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</si>
  <si>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</si>
  <si>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</si>
  <si>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</si>
  <si>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</si>
  <si>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</si>
  <si>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</si>
  <si>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</si>
  <si>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</si>
  <si>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</si>
  <si>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</si>
  <si>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</si>
  <si>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</si>
  <si>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</si>
  <si>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</si>
  <si>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</si>
  <si>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</si>
  <si>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</si>
  <si>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</si>
  <si>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</si>
  <si>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</si>
  <si>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</si>
  <si>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</si>
  <si>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</si>
  <si>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</si>
  <si>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</si>
  <si>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</si>
  <si>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</si>
  <si>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</si>
  <si>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</si>
  <si>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</si>
  <si>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</si>
  <si>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</si>
  <si>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</si>
  <si>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</si>
  <si>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</si>
  <si>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</si>
  <si>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</si>
  <si>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</si>
  <si>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</si>
  <si>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</si>
  <si>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</si>
  <si>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</si>
  <si>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</si>
  <si>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</si>
  <si>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</si>
  <si>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</si>
  <si>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</si>
  <si>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</si>
  <si>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</si>
  <si>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</si>
  <si>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</si>
  <si>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</si>
  <si>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</si>
  <si>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</si>
  <si>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</si>
  <si>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</si>
  <si>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</si>
  <si>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</si>
  <si>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</si>
  <si>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</si>
  <si>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</si>
  <si>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</si>
  <si>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</si>
  <si>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</si>
  <si>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</si>
  <si>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</si>
  <si>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</si>
  <si>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</si>
  <si>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</si>
  <si>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</si>
  <si>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</si>
  <si>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</si>
  <si>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</si>
  <si>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</si>
  <si>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</si>
  <si>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</si>
  <si>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</si>
  <si>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</si>
  <si>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</si>
  <si>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</si>
  <si>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</si>
  <si>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</si>
  <si>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</si>
  <si>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</si>
  <si>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</si>
  <si>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</si>
  <si>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</si>
  <si>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</si>
  <si>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</si>
  <si>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</si>
  <si>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</si>
  <si>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</si>
  <si>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</si>
  <si>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</si>
  <si>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</si>
  <si>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</si>
  <si>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</si>
  <si>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</si>
  <si>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</si>
  <si>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</si>
  <si>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</si>
  <si>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</si>
  <si>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</si>
  <si>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</si>
  <si>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</si>
  <si>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</si>
  <si>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</si>
  <si>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</si>
  <si>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</si>
  <si>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</si>
  <si>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</si>
  <si>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</si>
  <si>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</si>
  <si>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</si>
  <si>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</si>
  <si>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</si>
  <si>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</si>
  <si>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</si>
  <si>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</si>
  <si>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</si>
  <si>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</si>
  <si>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</si>
  <si>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</si>
  <si>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</si>
  <si>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</si>
  <si>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</si>
  <si>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</si>
  <si>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</si>
  <si>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</si>
  <si>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</si>
  <si>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</si>
  <si>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</si>
  <si>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</si>
  <si>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</si>
  <si>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</si>
  <si>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</si>
  <si>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</si>
  <si>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</si>
  <si>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</si>
  <si>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</si>
  <si>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</si>
  <si>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</si>
  <si>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</si>
  <si>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</si>
  <si>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</si>
  <si>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</si>
  <si>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</si>
  <si>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</si>
  <si>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</si>
  <si>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</si>
  <si>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</si>
  <si>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</si>
  <si>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</si>
  <si>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</si>
  <si>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</si>
  <si>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</si>
  <si>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</si>
  <si>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</si>
  <si>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</si>
  <si>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</si>
  <si>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</si>
  <si>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</si>
  <si>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</si>
  <si>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</si>
  <si>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</si>
  <si>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</si>
  <si>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</si>
  <si>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</si>
  <si>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</si>
  <si>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</si>
  <si>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</si>
  <si>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</si>
  <si>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</si>
  <si>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</si>
  <si>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</si>
  <si>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</si>
  <si>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</si>
  <si>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</si>
  <si>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</si>
  <si>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</si>
  <si>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</si>
  <si>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</si>
  <si>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</si>
  <si>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</si>
  <si>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</si>
  <si>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</si>
  <si>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</si>
  <si>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</si>
  <si>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</si>
  <si>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</si>
  <si>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</si>
  <si>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</si>
  <si>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</si>
  <si>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</si>
  <si>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</si>
  <si>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</si>
  <si>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</si>
  <si>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</si>
  <si>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</si>
  <si>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</si>
  <si>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</si>
  <si>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</si>
  <si>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</si>
  <si>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</si>
  <si>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</si>
  <si>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</si>
  <si>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</si>
  <si>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</si>
  <si>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</si>
  <si>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</si>
  <si>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</si>
  <si>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</si>
  <si>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</si>
  <si>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</si>
  <si>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</si>
  <si>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</si>
  <si>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</si>
  <si>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</si>
  <si>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</si>
  <si>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</si>
  <si>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</si>
  <si>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</si>
  <si>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</si>
  <si>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</si>
  <si>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</si>
  <si>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</si>
  <si>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</si>
  <si>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</si>
  <si>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</si>
  <si>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</si>
  <si>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</si>
  <si>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</si>
  <si>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</si>
  <si>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</si>
  <si>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</si>
  <si>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</si>
  <si>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</si>
  <si>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</si>
  <si>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</si>
  <si>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</si>
  <si>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</si>
  <si>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</si>
  <si>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</si>
  <si>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</si>
  <si>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</si>
  <si>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</si>
  <si>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</si>
  <si>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</si>
  <si>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</si>
  <si>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</si>
  <si>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</si>
  <si>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</si>
  <si>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</si>
  <si>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</si>
  <si>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</si>
  <si>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</si>
  <si>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</si>
  <si>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</si>
  <si>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</si>
  <si>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</si>
  <si>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</si>
  <si>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</si>
  <si>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</si>
  <si>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</si>
  <si>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</si>
  <si>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</si>
  <si>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</si>
  <si>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</si>
  <si>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</si>
  <si>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</si>
  <si>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</si>
  <si>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</si>
  <si>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</si>
  <si>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</si>
  <si>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</si>
  <si>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</si>
  <si>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</si>
  <si>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</si>
  <si>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</si>
  <si>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</si>
  <si>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</si>
  <si>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</si>
  <si>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</si>
  <si>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</si>
  <si>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</si>
  <si>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</si>
  <si>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</si>
  <si>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</si>
  <si>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</si>
  <si>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</si>
  <si>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</si>
  <si>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</si>
  <si>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</si>
  <si>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</si>
  <si>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</si>
  <si>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</si>
  <si>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</si>
  <si>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</si>
  <si>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</si>
  <si>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</si>
  <si>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</si>
  <si>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</si>
  <si>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</si>
  <si>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</si>
  <si>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</si>
  <si>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</si>
  <si>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</si>
  <si>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</si>
  <si>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</si>
  <si>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</si>
  <si>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</si>
  <si>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</si>
  <si>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</si>
  <si>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</si>
  <si>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</si>
  <si>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</si>
  <si>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</si>
  <si>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</si>
  <si>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</si>
  <si>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</si>
  <si>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</si>
  <si>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</si>
  <si>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</si>
  <si>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</si>
  <si>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</si>
  <si>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</si>
  <si>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</si>
  <si>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</si>
  <si>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</si>
  <si>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</si>
  <si>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</si>
  <si>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</si>
  <si>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</si>
  <si>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</si>
  <si>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</si>
  <si>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</si>
  <si>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</si>
  <si>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</si>
  <si>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</si>
  <si>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</si>
  <si>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</si>
  <si>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</si>
  <si>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</si>
  <si>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</si>
  <si>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</si>
  <si>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</si>
  <si>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</si>
  <si>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</si>
  <si>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</si>
  <si>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</si>
  <si>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</si>
  <si>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</si>
  <si>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</si>
  <si>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</si>
  <si>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</si>
  <si>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</si>
  <si>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</si>
  <si>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</si>
  <si>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</si>
  <si>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</si>
  <si>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</si>
  <si>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</si>
  <si>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</si>
  <si>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</si>
  <si>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</si>
  <si>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</si>
  <si>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</si>
  <si>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</si>
  <si>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</si>
  <si>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</si>
  <si>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</si>
  <si>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</si>
  <si>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</si>
  <si>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</si>
  <si>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</si>
  <si>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</si>
  <si>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</si>
  <si>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</si>
  <si>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</si>
  <si>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</si>
  <si>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</si>
  <si>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</si>
  <si>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</si>
  <si>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</si>
  <si>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</si>
  <si>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</si>
  <si>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</si>
  <si>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</si>
  <si>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</si>
  <si>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</si>
  <si>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</si>
  <si>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</si>
  <si>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</si>
  <si>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</si>
  <si>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</si>
  <si>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</si>
  <si>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</si>
  <si>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</si>
  <si>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</si>
  <si>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</si>
  <si>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</si>
  <si>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</si>
  <si>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</si>
  <si>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</si>
  <si>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</si>
  <si>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</si>
  <si>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</si>
  <si>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</si>
  <si>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</si>
  <si>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</si>
  <si>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</si>
  <si>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</si>
  <si>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</si>
  <si>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</si>
  <si>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</si>
  <si>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</si>
  <si>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</si>
  <si>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</si>
  <si>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</si>
  <si>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</si>
  <si>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</si>
  <si>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</si>
  <si>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</si>
  <si>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</si>
  <si>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</si>
  <si>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</si>
  <si>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</si>
  <si>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</si>
  <si>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</si>
  <si>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</si>
  <si>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</si>
  <si>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</si>
  <si>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</si>
  <si>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</si>
  <si>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</si>
  <si>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</si>
  <si>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</si>
  <si>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</si>
  <si>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</si>
  <si>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</si>
  <si>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</si>
  <si>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</si>
  <si>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</si>
  <si>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</si>
  <si>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</si>
  <si>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</si>
  <si>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</si>
  <si>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</si>
  <si>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</si>
  <si>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</si>
  <si>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</si>
  <si>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</si>
  <si>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</si>
  <si>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</si>
  <si>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</si>
  <si>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</si>
  <si>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</si>
  <si>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</si>
  <si>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</si>
  <si>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</si>
  <si>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</si>
  <si>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</si>
  <si>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</si>
  <si>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</si>
  <si>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</si>
  <si>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</si>
  <si>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</si>
  <si>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</si>
  <si>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</si>
  <si>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</si>
  <si>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</si>
  <si>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</si>
  <si>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</si>
  <si>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</si>
  <si>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</si>
  <si>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</si>
  <si>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</si>
  <si>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</si>
  <si>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</si>
  <si>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</si>
  <si>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</si>
  <si>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</si>
  <si>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</si>
  <si>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</si>
  <si>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</si>
  <si>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</si>
  <si>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</si>
  <si>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</si>
  <si>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</si>
  <si>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</si>
  <si>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</si>
  <si>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</si>
  <si>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</si>
  <si>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</si>
  <si>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</si>
  <si>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</si>
  <si>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</si>
  <si>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</si>
  <si>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</si>
  <si>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</si>
  <si>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</si>
  <si>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</si>
  <si>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</si>
  <si>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</si>
  <si>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</si>
  <si>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</si>
  <si>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</si>
  <si>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</si>
  <si>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</si>
  <si>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</si>
  <si>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</si>
  <si>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</si>
  <si>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</si>
  <si>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</si>
  <si>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</si>
  <si>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</si>
  <si>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</si>
  <si>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</si>
  <si>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</si>
  <si>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</si>
  <si>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</si>
  <si>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</si>
  <si>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</si>
  <si>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</si>
  <si>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</si>
  <si>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</si>
  <si>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</si>
  <si>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</si>
  <si>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</si>
  <si>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</si>
  <si>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</si>
  <si>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</si>
  <si>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</si>
  <si>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</si>
  <si>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</si>
  <si>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</si>
  <si>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</si>
  <si>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</si>
  <si>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</si>
  <si>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</si>
  <si>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</si>
  <si>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</si>
  <si>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</si>
  <si>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</si>
  <si>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</si>
  <si>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</si>
  <si>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</si>
  <si>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</si>
  <si>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</si>
  <si>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</si>
  <si>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</si>
  <si>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</si>
  <si>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</si>
  <si>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</si>
  <si>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</si>
  <si>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</si>
  <si>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</si>
  <si>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</si>
  <si>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</si>
  <si>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</si>
  <si>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</si>
  <si>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</si>
  <si>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</si>
  <si>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</si>
  <si>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</si>
  <si>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</si>
  <si>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</si>
  <si>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</si>
  <si>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</si>
  <si>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</si>
  <si>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</si>
  <si>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</si>
  <si>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</si>
  <si>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</si>
  <si>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</si>
  <si>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</si>
  <si>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</si>
  <si>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</si>
  <si>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</si>
  <si>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</si>
  <si>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</si>
  <si>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</si>
  <si>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</si>
  <si>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</si>
  <si>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</si>
  <si>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</si>
  <si>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</si>
  <si>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</si>
  <si>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</si>
  <si>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</si>
  <si>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</si>
  <si>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</si>
  <si>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</si>
  <si>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</si>
  <si>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</si>
  <si>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</si>
  <si>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</si>
  <si>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</si>
  <si>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</si>
  <si>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</si>
  <si>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</si>
  <si>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</si>
  <si>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</si>
  <si>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</si>
  <si>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</si>
  <si>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</si>
  <si>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</si>
  <si>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</si>
  <si>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</si>
  <si>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</si>
  <si>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</si>
  <si>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</si>
  <si>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</si>
  <si>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</si>
  <si>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</si>
  <si>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</si>
  <si>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</si>
  <si>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</si>
  <si>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</si>
  <si>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</si>
  <si>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</si>
  <si>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</si>
  <si>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</si>
  <si>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</si>
  <si>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</si>
  <si>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</si>
  <si>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</si>
  <si>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</si>
  <si>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</si>
  <si>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</si>
  <si>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</si>
  <si>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</si>
  <si>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</si>
  <si>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</si>
  <si>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</si>
  <si>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</si>
  <si>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</si>
  <si>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</si>
  <si>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</si>
  <si>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</si>
  <si>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</si>
  <si>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</si>
  <si>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</si>
  <si>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</si>
  <si>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</si>
  <si>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</si>
  <si>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</si>
  <si>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</si>
  <si>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</si>
  <si>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</si>
  <si>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</si>
  <si>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</si>
  <si>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</si>
  <si>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</si>
  <si>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</si>
  <si>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</si>
  <si>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</si>
  <si>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</si>
  <si>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</si>
  <si>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</si>
  <si>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</si>
  <si>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</si>
  <si>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</si>
  <si>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</si>
  <si>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</si>
  <si>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</si>
  <si>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</si>
  <si>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</si>
  <si>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</si>
  <si>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</si>
  <si>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</si>
  <si>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</si>
  <si>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</si>
  <si>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</si>
  <si>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</si>
  <si>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</si>
  <si>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</si>
  <si>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</si>
  <si>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</si>
  <si>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</si>
  <si>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</si>
  <si>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</si>
  <si>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</si>
  <si>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</si>
  <si>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</si>
  <si>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</si>
  <si>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</si>
  <si>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</si>
  <si>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</si>
  <si>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</si>
  <si>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</si>
  <si>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</si>
  <si>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</si>
  <si>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</si>
  <si>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</si>
  <si>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</si>
  <si>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</si>
  <si>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</si>
  <si>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</si>
  <si>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</si>
  <si>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</si>
  <si>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</si>
  <si>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</si>
  <si>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</si>
  <si>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</si>
  <si>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</si>
  <si>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</si>
  <si>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</si>
  <si>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</si>
  <si>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</si>
  <si>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</si>
  <si>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</si>
  <si>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</si>
  <si>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</si>
  <si>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</si>
  <si>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</si>
  <si>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</si>
  <si>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</si>
  <si>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</si>
  <si>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</si>
  <si>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</si>
  <si>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</si>
  <si>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</si>
  <si>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</si>
  <si>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</si>
  <si>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</si>
  <si>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</si>
  <si>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</si>
  <si>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</si>
  <si>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</si>
  <si>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</si>
  <si>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</si>
  <si>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</si>
  <si>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</si>
  <si>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</si>
  <si>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</si>
  <si>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</si>
  <si>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</si>
  <si>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</si>
  <si>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</si>
  <si>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</si>
  <si>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</si>
  <si>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</si>
  <si>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</si>
  <si>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</si>
  <si>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</si>
  <si>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</si>
  <si>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</si>
  <si>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</si>
  <si>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</si>
  <si>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</si>
  <si>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</si>
  <si>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</si>
  <si>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</si>
  <si>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</si>
  <si>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</si>
  <si>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</si>
  <si>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</si>
  <si>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</si>
  <si>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</si>
  <si>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</si>
  <si>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</si>
  <si>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</si>
  <si>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</si>
  <si>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</si>
  <si>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</si>
  <si>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</si>
  <si>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</si>
  <si>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</si>
  <si>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</si>
  <si>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</si>
  <si>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</si>
  <si>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</si>
  <si>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</si>
  <si>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</si>
  <si>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</si>
  <si>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</si>
  <si>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</si>
  <si>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</si>
  <si>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</si>
  <si>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</si>
  <si>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</si>
  <si>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</si>
  <si>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</si>
  <si>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</si>
  <si>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</si>
  <si>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</si>
  <si>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</si>
  <si>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</si>
  <si>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</si>
  <si>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</si>
  <si>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</si>
  <si>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</si>
  <si>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</si>
  <si>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</si>
  <si>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</si>
  <si>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</si>
  <si>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</si>
  <si>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</si>
  <si>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</si>
  <si>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</si>
  <si>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</si>
  <si>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</si>
  <si>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</si>
  <si>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</si>
  <si>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</si>
  <si>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</si>
  <si>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</si>
  <si>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</si>
  <si>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</si>
  <si>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</si>
  <si>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</si>
  <si>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</si>
  <si>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</si>
  <si>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</si>
  <si>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</si>
  <si>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</si>
  <si>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</si>
  <si>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</si>
  <si>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</si>
  <si>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</si>
  <si>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</si>
  <si>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</si>
  <si>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</si>
  <si>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</si>
  <si>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</si>
  <si>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</si>
  <si>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</si>
  <si>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</si>
  <si>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</si>
  <si>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</si>
  <si>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</si>
  <si>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</si>
  <si>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</si>
  <si>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</si>
  <si>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</si>
  <si>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</si>
  <si>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</si>
  <si>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</si>
  <si>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</si>
  <si>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</si>
  <si>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</si>
  <si>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</si>
  <si>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</si>
  <si>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</si>
  <si>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</si>
  <si>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</si>
  <si>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</si>
  <si>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</si>
  <si>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</si>
  <si>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</si>
  <si>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</si>
  <si>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</si>
  <si>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</si>
  <si>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</si>
  <si>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</si>
  <si>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</si>
  <si>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</si>
  <si>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</si>
  <si>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</si>
  <si>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</si>
  <si>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</si>
  <si>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</si>
  <si>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</si>
  <si>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</si>
  <si>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</si>
  <si>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</si>
  <si>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</si>
  <si>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</si>
  <si>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</si>
  <si>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</si>
  <si>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</si>
  <si>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</si>
  <si>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</si>
  <si>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</si>
  <si>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</si>
  <si>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</si>
  <si>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</si>
  <si>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</si>
  <si>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</si>
  <si>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</si>
  <si>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</si>
  <si>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</si>
  <si>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</si>
  <si>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</si>
  <si>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</si>
  <si>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</si>
  <si>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</si>
  <si>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</si>
  <si>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</si>
  <si>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</si>
  <si>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</si>
  <si>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</si>
  <si>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</si>
  <si>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</si>
  <si>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</si>
  <si>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</si>
  <si>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</si>
  <si>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</si>
  <si>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</si>
  <si>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</si>
  <si>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</si>
  <si>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</si>
  <si>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</si>
  <si>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</si>
  <si>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</si>
  <si>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</si>
  <si>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</si>
  <si>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</si>
  <si>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</si>
  <si>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</si>
  <si>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</si>
  <si>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</si>
  <si>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</si>
  <si>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</si>
  <si>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</si>
  <si>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</si>
  <si>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</si>
  <si>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</si>
  <si>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</si>
  <si>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</si>
  <si>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</si>
  <si>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</si>
  <si>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</si>
  <si>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</si>
  <si>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</si>
  <si>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</si>
  <si>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</si>
  <si>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</si>
  <si>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</si>
  <si>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</si>
  <si>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</si>
  <si>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</si>
  <si>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</si>
  <si>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</si>
  <si>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</si>
  <si>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</si>
  <si>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</si>
  <si>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</si>
  <si>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</si>
  <si>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</si>
  <si>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</si>
  <si>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</si>
  <si>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</si>
  <si>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</si>
  <si>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</si>
  <si>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</si>
  <si>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</si>
  <si>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</si>
  <si>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</si>
  <si>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</si>
  <si>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</si>
  <si>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</si>
  <si>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</si>
  <si>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</si>
  <si>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</si>
  <si>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</si>
  <si>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</si>
  <si>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</si>
  <si>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</si>
  <si>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</si>
  <si>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</si>
  <si>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</si>
  <si>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</si>
  <si>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</si>
  <si>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</si>
  <si>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</si>
  <si>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</si>
  <si>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</si>
  <si>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</si>
  <si>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</si>
  <si>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</si>
  <si>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</si>
  <si>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</si>
  <si>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</si>
  <si>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</si>
  <si>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</si>
  <si>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</si>
  <si>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</si>
  <si>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</si>
  <si>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</si>
  <si>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</si>
  <si>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</si>
  <si>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</si>
  <si>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</si>
  <si>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</si>
  <si>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</si>
  <si>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</si>
  <si>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</si>
  <si>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</si>
  <si>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</si>
  <si>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</si>
  <si>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</si>
  <si>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</si>
  <si>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</si>
  <si>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</si>
  <si>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</si>
  <si>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</si>
  <si>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</si>
  <si>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</si>
  <si>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</si>
  <si>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</si>
  <si>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</si>
  <si>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</si>
  <si>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</si>
  <si>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</si>
  <si>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</si>
  <si>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</si>
  <si>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</si>
  <si>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</si>
  <si>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</si>
  <si>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</si>
  <si>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</si>
  <si>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</si>
  <si>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</si>
  <si>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</si>
  <si>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</si>
  <si>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</si>
  <si>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</si>
  <si>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</si>
  <si>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</si>
  <si>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</si>
  <si>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</si>
  <si>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</si>
  <si>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</si>
  <si>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</si>
  <si>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</si>
  <si>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</si>
  <si>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</si>
  <si>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</si>
  <si>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</si>
  <si>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</si>
  <si>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</si>
  <si>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</si>
  <si>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</si>
  <si>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</si>
  <si>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</si>
  <si>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</si>
  <si>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</si>
  <si>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</si>
  <si>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</si>
  <si>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</si>
  <si>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</si>
  <si>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</si>
  <si>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</si>
  <si>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</si>
  <si>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</si>
  <si>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</si>
  <si>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</si>
  <si>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</si>
  <si>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</si>
  <si>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</si>
  <si>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</si>
  <si>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</si>
  <si>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</si>
  <si>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</si>
  <si>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</si>
  <si>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</si>
  <si>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</si>
  <si>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</si>
  <si>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</si>
  <si>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</si>
  <si>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</si>
  <si>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</si>
  <si>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</si>
  <si>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</si>
  <si>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</si>
  <si>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</si>
  <si>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</si>
  <si>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</si>
  <si>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</si>
  <si>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</si>
  <si>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</si>
  <si>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</si>
  <si>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</si>
  <si>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</si>
  <si>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</si>
  <si>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</si>
  <si>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</si>
  <si>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</si>
  <si>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</si>
  <si>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</si>
  <si>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</si>
  <si>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</si>
  <si>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</si>
  <si>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</si>
  <si>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</si>
  <si>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</si>
  <si>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</si>
  <si>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</si>
  <si>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</si>
  <si>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</si>
  <si>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</si>
  <si>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</si>
  <si>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</si>
  <si>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</si>
  <si>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</si>
  <si>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</si>
  <si>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</si>
  <si>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</si>
  <si>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</si>
  <si>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</si>
  <si>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</si>
  <si>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</si>
  <si>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</si>
  <si>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</si>
  <si>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</si>
  <si>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</si>
  <si>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</si>
  <si>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</si>
  <si>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</si>
  <si>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</si>
  <si>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</si>
  <si>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</si>
  <si>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</si>
  <si>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</si>
  <si>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</si>
  <si>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</si>
  <si>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</si>
  <si>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</si>
  <si>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</si>
  <si>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</si>
  <si>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</si>
  <si>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</si>
  <si>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</si>
  <si>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</si>
  <si>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</si>
  <si>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</si>
  <si>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</si>
  <si>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</si>
  <si>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</si>
  <si>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</si>
  <si>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</si>
  <si>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</si>
  <si>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</si>
  <si>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</si>
  <si>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</si>
  <si>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</si>
  <si>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</si>
  <si>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</si>
  <si>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</si>
  <si>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</si>
  <si>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</si>
  <si>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</si>
  <si>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</si>
  <si>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</si>
  <si>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</si>
  <si>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</si>
  <si>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</si>
  <si>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</si>
  <si>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</si>
  <si>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</si>
  <si>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</si>
  <si>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</si>
  <si>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</si>
  <si>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</si>
  <si>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</si>
  <si>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</si>
  <si>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</si>
  <si>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</si>
  <si>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</si>
  <si>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</si>
  <si>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</si>
  <si>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</si>
  <si>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</si>
  <si>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</si>
  <si>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</si>
  <si>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</si>
  <si>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</si>
  <si>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</si>
  <si>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</si>
  <si>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</si>
  <si>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</si>
  <si>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</si>
  <si>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</si>
  <si>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</si>
  <si>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</si>
  <si>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</si>
  <si>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</si>
  <si>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</si>
  <si>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</si>
  <si>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</si>
  <si>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</si>
  <si>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</si>
  <si>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</si>
  <si>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</si>
  <si>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</si>
  <si>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</si>
  <si>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</si>
  <si>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</si>
  <si>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</si>
  <si>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</si>
  <si>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</si>
  <si>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</si>
  <si>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</si>
  <si>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</si>
  <si>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</si>
  <si>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</si>
  <si>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</si>
  <si>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</si>
  <si>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</si>
  <si>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</si>
  <si>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</si>
  <si>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</si>
  <si>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</si>
  <si>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</si>
  <si>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</si>
  <si>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</si>
  <si>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</si>
  <si>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</si>
  <si>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</si>
  <si>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</si>
  <si>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</si>
  <si>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</si>
  <si>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</si>
  <si>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</si>
  <si>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</si>
  <si>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</si>
  <si>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</si>
  <si>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</si>
  <si>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</si>
  <si>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</si>
  <si>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</si>
  <si>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</si>
  <si>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</si>
  <si>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</si>
  <si>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</si>
  <si>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</si>
  <si>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</si>
  <si>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</si>
  <si>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</si>
  <si>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</si>
  <si>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</si>
  <si>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</si>
  <si>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</si>
  <si>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</si>
  <si>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</si>
  <si>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</si>
  <si>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</si>
  <si>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</si>
  <si>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</si>
  <si>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</si>
  <si>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</si>
  <si>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</si>
  <si>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</si>
  <si>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</si>
  <si>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</si>
  <si>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</si>
  <si>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</si>
  <si>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</si>
  <si>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</si>
  <si>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</si>
  <si>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</si>
  <si>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</si>
  <si>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</si>
  <si>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</si>
  <si>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</si>
  <si>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</si>
  <si>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</si>
  <si>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</si>
  <si>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</si>
  <si>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</si>
  <si>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</si>
  <si>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</si>
  <si>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</si>
  <si>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</si>
  <si>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</si>
  <si>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</si>
  <si>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</si>
  <si>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</si>
  <si>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</si>
  <si>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</si>
  <si>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</si>
  <si>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</si>
  <si>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</si>
  <si>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</si>
  <si>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</si>
  <si>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</si>
  <si>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</si>
  <si>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</si>
  <si>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</si>
  <si>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</si>
  <si>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</si>
  <si>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</si>
  <si>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</si>
  <si>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</si>
  <si>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</si>
  <si>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</si>
  <si>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</si>
  <si>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</si>
  <si>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</si>
  <si>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</si>
  <si>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</si>
  <si>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</si>
  <si>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</si>
  <si>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</si>
  <si>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</si>
  <si>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</si>
  <si>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</si>
  <si>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</si>
  <si>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</si>
  <si>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</si>
  <si>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</si>
  <si>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</si>
  <si>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</si>
  <si>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</si>
  <si>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</si>
  <si>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</si>
  <si>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</si>
  <si>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</si>
  <si>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</si>
  <si>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</si>
  <si>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</si>
  <si>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</si>
  <si>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</si>
  <si>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</si>
  <si>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</si>
  <si>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</si>
  <si>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</si>
  <si>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</si>
  <si>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</si>
  <si>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</si>
  <si>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</si>
  <si>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</si>
  <si>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</si>
  <si>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</si>
  <si>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</si>
  <si>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</si>
  <si>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</si>
  <si>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</si>
  <si>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</si>
  <si>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</si>
  <si>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</si>
  <si>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</si>
  <si>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</si>
  <si>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</si>
  <si>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</si>
  <si>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</si>
  <si>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</si>
  <si>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</si>
  <si>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</si>
  <si>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</si>
  <si>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</si>
  <si>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</si>
  <si>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</si>
  <si>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</si>
  <si>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</si>
  <si>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</si>
  <si>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</si>
  <si>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</si>
  <si>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</si>
  <si>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</si>
  <si>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</si>
  <si>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</si>
  <si>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</si>
  <si>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</si>
  <si>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</si>
  <si>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</si>
  <si>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</si>
  <si>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</si>
  <si>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</si>
  <si>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</si>
  <si>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</si>
  <si>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</si>
  <si>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</si>
  <si>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</si>
  <si>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</si>
  <si>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</si>
  <si>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</si>
  <si>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</si>
  <si>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</si>
  <si>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</si>
  <si>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</si>
  <si>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</si>
  <si>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</si>
  <si>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</si>
  <si>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</si>
  <si>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</si>
  <si>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</si>
  <si>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</si>
  <si>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</si>
  <si>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</si>
  <si>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</si>
  <si>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</si>
  <si>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</si>
  <si>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</si>
  <si>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</si>
  <si>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</si>
  <si>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</si>
  <si>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</si>
  <si>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</si>
  <si>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</si>
  <si>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</si>
  <si>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</si>
  <si>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</si>
  <si>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</si>
  <si>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</si>
  <si>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</si>
  <si>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</si>
  <si>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</si>
  <si>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</si>
  <si>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</si>
  <si>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</si>
  <si>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</si>
  <si>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</si>
  <si>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</si>
  <si>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</si>
  <si>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</si>
  <si>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</si>
  <si>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</si>
  <si>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</si>
  <si>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</si>
  <si>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</si>
  <si>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</si>
  <si>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</si>
  <si>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</si>
  <si>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</si>
  <si>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</si>
  <si>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</si>
  <si>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</si>
  <si>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</si>
  <si>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</si>
  <si>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</si>
  <si>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</si>
  <si>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</si>
  <si>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</si>
  <si>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</si>
  <si>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</si>
  <si>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</si>
  <si>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</si>
  <si>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</si>
  <si>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</si>
  <si>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</si>
  <si>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</si>
  <si>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</si>
  <si>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</si>
  <si>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</si>
  <si>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</si>
  <si>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</si>
  <si>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</si>
  <si>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</si>
  <si>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</si>
  <si>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</si>
  <si>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</si>
  <si>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</si>
  <si>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</si>
  <si>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</si>
  <si>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</si>
  <si>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</si>
  <si>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</si>
  <si>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</si>
  <si>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</si>
  <si>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</si>
  <si>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</si>
  <si>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</si>
  <si>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</si>
  <si>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</si>
  <si>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</si>
  <si>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</si>
  <si>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</si>
  <si>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</si>
  <si>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</si>
  <si>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</si>
  <si>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</si>
  <si>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</si>
  <si>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</si>
  <si>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</si>
  <si>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</si>
  <si>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</si>
  <si>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</si>
  <si>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</si>
  <si>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</si>
  <si>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</si>
  <si>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</si>
  <si>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</si>
  <si>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</si>
  <si>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</si>
  <si>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</si>
  <si>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</si>
  <si>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</si>
  <si>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</si>
  <si>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</si>
  <si>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</si>
  <si>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</si>
  <si>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</si>
  <si>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</si>
  <si>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</si>
  <si>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</si>
  <si>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</si>
  <si>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</si>
  <si>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</si>
  <si>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</si>
  <si>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</si>
  <si>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</si>
  <si>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</si>
  <si>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</si>
  <si>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</si>
  <si>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</si>
  <si>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</si>
  <si>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</si>
  <si>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</si>
  <si>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</si>
  <si>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</si>
  <si>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</si>
  <si>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</si>
  <si>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</si>
  <si>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</si>
  <si>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</si>
  <si>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</si>
  <si>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</si>
  <si>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</si>
  <si>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</si>
  <si>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</si>
  <si>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</si>
  <si>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</si>
  <si>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</si>
  <si>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</si>
  <si>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</si>
  <si>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</si>
  <si>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</si>
  <si>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</si>
  <si>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</si>
  <si>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</si>
  <si>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</si>
  <si>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</si>
  <si>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</si>
  <si>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</si>
  <si>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</si>
  <si>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</si>
  <si>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</si>
  <si>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</si>
  <si>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</si>
  <si>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</si>
  <si>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</si>
  <si>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</si>
  <si>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</si>
  <si>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</si>
  <si>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</si>
  <si>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</si>
  <si>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</si>
  <si>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</si>
  <si>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</si>
  <si>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</si>
  <si>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</si>
  <si>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</si>
  <si>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</si>
  <si>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</si>
  <si>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</si>
  <si>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</si>
  <si>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</si>
  <si>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</si>
  <si>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</si>
  <si>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</si>
  <si>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</si>
  <si>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</si>
  <si>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</si>
  <si>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</si>
  <si>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</si>
  <si>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</si>
  <si>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</si>
  <si>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</si>
  <si>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</si>
  <si>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</si>
  <si>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</si>
  <si>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</si>
  <si>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</si>
  <si>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</si>
  <si>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</si>
  <si>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</si>
  <si>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</si>
  <si>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</si>
  <si>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</si>
  <si>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</si>
  <si>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</si>
  <si>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</si>
  <si>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</si>
  <si>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</si>
  <si>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</si>
  <si>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</si>
  <si>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</si>
  <si>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</si>
  <si>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</si>
  <si>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</si>
  <si>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</si>
  <si>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</si>
  <si>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</si>
  <si>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</si>
  <si>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</si>
  <si>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</si>
  <si>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</si>
  <si>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</si>
  <si>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</si>
  <si>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</si>
  <si>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</si>
  <si>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</si>
  <si>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</si>
  <si>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</si>
  <si>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</si>
  <si>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</si>
  <si>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</si>
  <si>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</si>
  <si>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</si>
  <si>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</si>
  <si>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</si>
  <si>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</si>
  <si>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</si>
  <si>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</si>
  <si>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</si>
  <si>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</si>
  <si>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</si>
  <si>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</si>
  <si>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</si>
  <si>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</si>
  <si>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</si>
  <si>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</si>
  <si>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</si>
  <si>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</si>
  <si>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</si>
  <si>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</si>
  <si>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</si>
  <si>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</si>
  <si>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</si>
  <si>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</si>
  <si>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</si>
  <si>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</si>
  <si>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</si>
  <si>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</si>
  <si>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</si>
  <si>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</si>
  <si>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</si>
  <si>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</si>
  <si>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</si>
  <si>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</si>
  <si>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</si>
  <si>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</si>
  <si>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</si>
  <si>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</si>
  <si>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</si>
  <si>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</si>
  <si>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</si>
  <si>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</si>
  <si>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</si>
  <si>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</si>
  <si>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</si>
  <si>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</si>
  <si>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</si>
  <si>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</si>
  <si>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</si>
  <si>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</si>
  <si>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</si>
  <si>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</si>
  <si>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</si>
  <si>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</si>
  <si>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</si>
  <si>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</si>
  <si>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</si>
  <si>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</si>
  <si>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</si>
  <si>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</si>
  <si>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</si>
  <si>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</si>
  <si>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</si>
  <si>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</si>
  <si>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</si>
  <si>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</si>
  <si>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</si>
  <si>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</si>
  <si>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</si>
  <si>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</si>
  <si>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</si>
  <si>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</si>
  <si>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</si>
  <si>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</si>
  <si>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</si>
  <si>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</si>
  <si>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</si>
  <si>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</si>
  <si>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</si>
  <si>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</si>
  <si>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</si>
  <si>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</si>
  <si>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</si>
  <si>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</si>
  <si>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</si>
  <si>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</si>
  <si>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</si>
  <si>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</si>
  <si>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</si>
  <si>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</si>
  <si>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</si>
  <si>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</si>
  <si>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</si>
  <si>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</si>
  <si>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</si>
  <si>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</si>
  <si>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</si>
  <si>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</si>
  <si>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</si>
  <si>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</si>
  <si>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</si>
  <si>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</si>
  <si>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</si>
  <si>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</si>
  <si>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</si>
  <si>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</si>
  <si>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</si>
  <si>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</si>
  <si>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</si>
  <si>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</si>
  <si>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</si>
  <si>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</si>
  <si>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</si>
  <si>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</si>
  <si>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</si>
  <si>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</si>
  <si>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</si>
  <si>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</si>
  <si>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</si>
  <si>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</si>
  <si>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</si>
  <si>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</si>
  <si>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</si>
  <si>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</si>
  <si>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</si>
  <si>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</si>
  <si>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</si>
  <si>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</si>
  <si>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</si>
  <si>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</si>
  <si>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</si>
  <si>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</si>
  <si>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</si>
  <si>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</si>
  <si>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</si>
  <si>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</si>
  <si>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</si>
  <si>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</si>
  <si>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</si>
  <si>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</si>
  <si>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</si>
  <si>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</si>
  <si>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</si>
  <si>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</si>
  <si>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</si>
  <si>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</si>
  <si>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</si>
  <si>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</si>
  <si>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</si>
  <si>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</si>
  <si>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</si>
  <si>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</si>
  <si>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</si>
  <si>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</si>
  <si>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</si>
  <si>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</si>
  <si>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</si>
  <si>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</si>
  <si>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</si>
  <si>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</si>
  <si>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</si>
  <si>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</si>
  <si>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</si>
  <si>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</si>
  <si>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</si>
  <si>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</si>
  <si>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</si>
  <si>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</si>
  <si>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</si>
  <si>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</si>
  <si>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</si>
  <si>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</si>
  <si>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</si>
  <si>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</si>
  <si>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</si>
  <si>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</si>
  <si>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</si>
  <si>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</si>
  <si>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</si>
  <si>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</si>
  <si>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</si>
  <si>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</si>
  <si>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</si>
  <si>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</si>
  <si>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</si>
  <si>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</si>
  <si>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</si>
  <si>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</si>
  <si>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</si>
  <si>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</si>
  <si>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</si>
  <si>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</si>
  <si>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</si>
  <si>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</si>
  <si>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</si>
  <si>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</si>
  <si>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</si>
  <si>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</si>
  <si>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</si>
  <si>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</si>
  <si>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</si>
  <si>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</si>
  <si>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</si>
  <si>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</si>
  <si>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</si>
  <si>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</si>
  <si>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</si>
  <si>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</si>
  <si>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</si>
  <si>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</si>
  <si>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</si>
  <si>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</si>
  <si>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</si>
  <si>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</si>
  <si>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</si>
  <si>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</si>
  <si>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</si>
  <si>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</si>
  <si>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</si>
  <si>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</si>
  <si>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</si>
  <si>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</si>
  <si>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</si>
  <si>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</si>
  <si>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</si>
  <si>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</si>
  <si>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</si>
  <si>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</si>
  <si>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</si>
  <si>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</si>
  <si>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</si>
  <si>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</si>
  <si>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</si>
  <si>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</si>
  <si>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</si>
  <si>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</si>
  <si>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</si>
  <si>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</si>
  <si>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</si>
  <si>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</si>
  <si>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</si>
  <si>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</si>
  <si>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</si>
  <si>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</si>
  <si>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</si>
  <si>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</si>
  <si>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</si>
  <si>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</si>
  <si>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</si>
  <si>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</si>
  <si>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</si>
  <si>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</si>
  <si>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</si>
  <si>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</si>
  <si>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</si>
  <si>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</si>
  <si>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</si>
  <si>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</si>
  <si>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</si>
  <si>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</si>
  <si>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</si>
  <si>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</si>
  <si>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</si>
  <si>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</si>
  <si>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</si>
  <si>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</si>
  <si>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</si>
  <si>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</si>
  <si>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</si>
  <si>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</si>
  <si>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</si>
  <si>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</si>
  <si>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</si>
  <si>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</si>
  <si>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</si>
  <si>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</si>
  <si>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</si>
  <si>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</si>
  <si>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</si>
  <si>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</si>
  <si>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</si>
  <si>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</si>
  <si>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</si>
  <si>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</si>
  <si>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</si>
  <si>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</si>
  <si>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</si>
  <si>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</si>
  <si>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</si>
  <si>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</si>
  <si>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</si>
  <si>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</si>
  <si>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</si>
  <si>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</si>
  <si>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</si>
  <si>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</si>
  <si>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</si>
  <si>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</si>
  <si>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</si>
  <si>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</si>
  <si>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</si>
  <si>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</si>
  <si>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</si>
  <si>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</si>
  <si>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</si>
  <si>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</si>
  <si>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</si>
  <si>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</si>
  <si>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</si>
  <si>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</si>
  <si>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</si>
  <si>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</si>
  <si>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</si>
  <si>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</si>
  <si>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</si>
  <si>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</si>
  <si>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</si>
  <si>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</si>
  <si>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</si>
  <si>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</si>
  <si>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</si>
  <si>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</si>
  <si>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</si>
  <si>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</si>
  <si>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</si>
  <si>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</si>
  <si>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</si>
  <si>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</si>
  <si>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</si>
  <si>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</si>
  <si>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</si>
  <si>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</si>
  <si>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</si>
  <si>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</si>
  <si>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</si>
  <si>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</si>
  <si>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</si>
  <si>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</si>
  <si>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</si>
  <si>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</si>
  <si>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</si>
  <si>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</si>
  <si>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</si>
  <si>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</si>
  <si>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</si>
  <si>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</si>
  <si>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</si>
  <si>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</si>
  <si>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</si>
  <si>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</si>
  <si>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</si>
  <si>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</si>
  <si>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</si>
  <si>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</si>
  <si>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</si>
  <si>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</si>
  <si>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</si>
  <si>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</si>
  <si>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</si>
  <si>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</si>
  <si>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</si>
  <si>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</si>
  <si>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</si>
  <si>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</si>
  <si>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</si>
  <si>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</si>
  <si>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</si>
  <si>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</si>
  <si>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</si>
  <si>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</si>
  <si>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</si>
  <si>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</si>
  <si>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</si>
  <si>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</si>
  <si>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</si>
  <si>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</si>
  <si>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</si>
  <si>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</si>
  <si>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</si>
  <si>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</si>
  <si>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</si>
  <si>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</si>
  <si>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</si>
  <si>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</si>
  <si>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</si>
  <si>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</si>
  <si>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</si>
  <si>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</si>
  <si>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</si>
  <si>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</si>
  <si>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</si>
  <si>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</si>
  <si>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</si>
  <si>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</si>
  <si>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</si>
  <si>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</si>
  <si>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</si>
  <si>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</si>
  <si>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</si>
  <si>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</si>
  <si>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</si>
  <si>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</si>
  <si>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</si>
  <si>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</si>
  <si>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</si>
  <si>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</si>
  <si>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</si>
  <si>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</si>
  <si>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</si>
  <si>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</si>
  <si>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</si>
  <si>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</si>
  <si>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</si>
  <si>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</si>
  <si>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</si>
  <si>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</si>
  <si>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</si>
  <si>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</si>
  <si>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</si>
  <si>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</si>
  <si>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</si>
  <si>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</si>
  <si>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</si>
  <si>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</si>
  <si>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</si>
  <si>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</si>
  <si>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</si>
  <si>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</si>
  <si>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</si>
  <si>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</si>
  <si>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</si>
  <si>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</si>
  <si>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</si>
  <si>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</si>
  <si>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</si>
  <si>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</si>
  <si>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</si>
  <si>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</si>
  <si>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</si>
  <si>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</si>
  <si>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</si>
  <si>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</si>
  <si>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</si>
  <si>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</si>
  <si>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</si>
  <si>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</si>
  <si>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</si>
  <si>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</si>
  <si>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</si>
  <si>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</si>
  <si>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</si>
  <si>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</si>
  <si>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</si>
  <si>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</si>
  <si>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</si>
  <si>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</si>
  <si>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</si>
  <si>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</si>
  <si>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</si>
  <si>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</si>
  <si>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</si>
  <si>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</si>
  <si>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</si>
  <si>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</si>
  <si>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</si>
  <si>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</si>
  <si>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</si>
  <si>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</si>
  <si>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</si>
  <si>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</si>
  <si>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</si>
  <si>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</si>
  <si>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</si>
  <si>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</si>
  <si>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</si>
  <si>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</si>
  <si>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</si>
  <si>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</si>
  <si>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</si>
  <si>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</si>
  <si>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</si>
  <si>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</si>
  <si>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</si>
  <si>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</si>
  <si>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</si>
  <si>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</si>
  <si>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</si>
  <si>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</si>
  <si>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</si>
  <si>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</si>
  <si>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</si>
  <si>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</si>
  <si>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</si>
  <si>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</si>
  <si>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</si>
  <si>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</si>
  <si>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</si>
  <si>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</si>
  <si>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</si>
  <si>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</si>
  <si>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</si>
  <si>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</si>
  <si>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</si>
  <si>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</si>
  <si>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</si>
  <si>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</si>
  <si>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</si>
  <si>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</si>
  <si>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</si>
  <si>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</si>
  <si>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</si>
  <si>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</si>
  <si>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</si>
  <si>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</si>
  <si>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</si>
  <si>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</si>
  <si>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</si>
  <si>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</si>
  <si>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</si>
  <si>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</si>
  <si>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</si>
  <si>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</si>
  <si>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</si>
  <si>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</si>
  <si>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</si>
  <si>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</si>
  <si>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</si>
  <si>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</si>
  <si>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</si>
  <si>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</si>
  <si>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</si>
  <si>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</si>
  <si>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</si>
  <si>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</si>
  <si>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</si>
  <si>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</si>
  <si>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</si>
  <si>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</si>
  <si>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</si>
  <si>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</si>
  <si>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</si>
  <si>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</si>
  <si>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</si>
  <si>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</si>
  <si>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</si>
  <si>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</si>
  <si>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</si>
  <si>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</si>
  <si>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</si>
  <si>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</si>
  <si>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</si>
  <si>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</si>
  <si>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</si>
  <si>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</si>
  <si>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</si>
  <si>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</si>
  <si>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</si>
  <si>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</si>
  <si>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</si>
  <si>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</si>
  <si>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</si>
  <si>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</si>
  <si>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</si>
  <si>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</si>
  <si>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</si>
  <si>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</si>
  <si>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</si>
  <si>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</si>
  <si>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</si>
  <si>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</si>
  <si>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</si>
  <si>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</si>
  <si>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</si>
  <si>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</si>
  <si>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</si>
  <si>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</si>
  <si>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</si>
  <si>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</si>
  <si>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</si>
  <si>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</si>
  <si>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</si>
  <si>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</si>
  <si>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</si>
  <si>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</si>
  <si>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</si>
  <si>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</si>
  <si>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</si>
  <si>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</si>
  <si>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</si>
  <si>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</si>
  <si>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</si>
  <si>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</si>
  <si>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</si>
  <si>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</si>
  <si>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</si>
  <si>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</si>
  <si>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</si>
  <si>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</si>
  <si>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</si>
  <si>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</si>
  <si>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</si>
  <si>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</si>
  <si>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</si>
  <si>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</si>
  <si>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</si>
  <si>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</si>
  <si>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</si>
  <si>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</si>
  <si>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</si>
  <si>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</si>
  <si>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</si>
  <si>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</si>
  <si>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</si>
  <si>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</si>
  <si>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</si>
  <si>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</si>
  <si>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</si>
  <si>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</si>
  <si>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</si>
  <si>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</si>
  <si>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</si>
  <si>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</si>
  <si>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</si>
  <si>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</si>
  <si>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</si>
  <si>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</si>
  <si>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</si>
  <si>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</si>
  <si>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</si>
  <si>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</si>
  <si>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</si>
  <si>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</si>
  <si>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</si>
  <si>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</si>
  <si>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</si>
  <si>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</si>
  <si>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</si>
  <si>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</si>
  <si>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</si>
  <si>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</si>
  <si>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</si>
  <si>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</si>
  <si>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</si>
  <si>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</si>
  <si>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</si>
  <si>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</si>
  <si>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</si>
  <si>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</si>
  <si>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</si>
  <si>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</si>
  <si>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</si>
  <si>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</si>
  <si>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</si>
  <si>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</si>
  <si>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</si>
  <si>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</si>
  <si>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</si>
  <si>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</si>
  <si>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</si>
  <si>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</si>
  <si>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</si>
  <si>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</si>
  <si>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</si>
  <si>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</si>
  <si>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</si>
  <si>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</si>
  <si>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</si>
  <si>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</si>
  <si>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</si>
  <si>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</si>
  <si>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</si>
  <si>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</si>
  <si>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</si>
  <si>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</si>
  <si>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</si>
  <si>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</si>
  <si>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</si>
  <si>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</si>
  <si>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</si>
  <si>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</si>
  <si>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</si>
  <si>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</si>
  <si>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</si>
  <si>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</si>
  <si>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</si>
  <si>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</si>
  <si>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</si>
  <si>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</si>
  <si>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</si>
  <si>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</si>
  <si>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</si>
  <si>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</si>
  <si>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</si>
  <si>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</si>
  <si>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</si>
  <si>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</si>
  <si>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</si>
  <si>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</si>
  <si>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</si>
  <si>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</si>
  <si>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</si>
  <si>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</si>
  <si>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</si>
  <si>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</si>
  <si>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</si>
  <si>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</si>
  <si>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</si>
  <si>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</si>
  <si>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</si>
  <si>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</si>
  <si>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</si>
  <si>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</si>
  <si>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</si>
  <si>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</si>
  <si>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</si>
  <si>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</si>
  <si>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</si>
  <si>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</si>
  <si>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</si>
  <si>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</si>
  <si>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</si>
  <si>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</si>
  <si>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</si>
  <si>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</si>
  <si>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</si>
  <si>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</si>
  <si>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</si>
  <si>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</si>
  <si>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</si>
  <si>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</si>
  <si>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</si>
  <si>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</si>
  <si>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</si>
  <si>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</si>
  <si>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</si>
  <si>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</si>
  <si>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</si>
  <si>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</si>
  <si>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</si>
  <si>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</si>
  <si>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</si>
  <si>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</si>
  <si>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</si>
  <si>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</si>
  <si>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</si>
  <si>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</si>
  <si>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</si>
  <si>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</si>
  <si>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</si>
  <si>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</si>
  <si>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</si>
  <si>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</si>
  <si>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</si>
  <si>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</si>
  <si>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</si>
  <si>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</si>
  <si>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</si>
  <si>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</si>
  <si>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</si>
  <si>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</si>
  <si>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</si>
  <si>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</si>
  <si>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</si>
  <si>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</si>
  <si>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</si>
  <si>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</si>
  <si>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</si>
  <si>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</si>
  <si>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</si>
  <si>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</si>
  <si>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</si>
  <si>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</si>
  <si>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</si>
  <si>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</si>
  <si>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</si>
  <si>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</si>
  <si>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</si>
  <si>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</si>
  <si>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</si>
  <si>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</si>
  <si>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</si>
  <si>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</si>
  <si>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</si>
  <si>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</si>
  <si>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</si>
  <si>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</si>
  <si>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</si>
  <si>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</si>
  <si>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</si>
  <si>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</si>
  <si>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</si>
  <si>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</si>
  <si>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</si>
  <si>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</si>
  <si>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</si>
  <si>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</si>
  <si>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</si>
  <si>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</si>
  <si>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</si>
  <si>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</si>
  <si>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</si>
  <si>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</si>
  <si>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</si>
  <si>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</si>
  <si>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</si>
  <si>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</si>
  <si>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</si>
  <si>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</si>
  <si>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</si>
  <si>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</si>
  <si>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</si>
  <si>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</si>
  <si>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</si>
  <si>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</si>
  <si>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</si>
  <si>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</si>
  <si>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</si>
  <si>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</si>
  <si>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</si>
  <si>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</si>
  <si>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</si>
  <si>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</si>
  <si>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</si>
  <si>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</si>
  <si>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</si>
  <si>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</si>
  <si>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</si>
  <si>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</si>
  <si>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</si>
  <si>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</si>
  <si>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</si>
  <si>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</si>
  <si>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</si>
  <si>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</si>
  <si>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</si>
  <si>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</si>
  <si>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</si>
  <si>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</si>
  <si>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</si>
  <si>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</si>
  <si>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</si>
  <si>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</si>
  <si>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</si>
  <si>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</si>
  <si>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</si>
  <si>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</si>
  <si>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</si>
  <si>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</si>
  <si>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</si>
  <si>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</si>
  <si>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</si>
  <si>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</si>
  <si>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</si>
  <si>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</si>
  <si>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</si>
  <si>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</si>
  <si>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</si>
  <si>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</si>
  <si>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</si>
  <si>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</si>
  <si>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</si>
  <si>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</si>
  <si>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</si>
  <si>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</si>
  <si>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</si>
  <si>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</si>
  <si>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</si>
  <si>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</si>
  <si>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</si>
  <si>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</si>
  <si>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</si>
  <si>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</si>
  <si>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</si>
  <si>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</si>
  <si>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</si>
  <si>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</si>
  <si>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</si>
  <si>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</si>
  <si>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</si>
  <si>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</si>
  <si>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</si>
  <si>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</si>
  <si>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</si>
  <si>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</si>
  <si>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</si>
  <si>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</si>
  <si>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</si>
  <si>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</si>
  <si>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</si>
  <si>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</si>
  <si>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</si>
  <si>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</si>
  <si>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</si>
  <si>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</si>
  <si>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</si>
  <si>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</si>
  <si>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</si>
  <si>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</si>
  <si>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</si>
  <si>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</si>
  <si>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</si>
  <si>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</si>
  <si>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</si>
  <si>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</si>
  <si>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</si>
  <si>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</si>
  <si>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</si>
  <si>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</si>
  <si>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</si>
  <si>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</si>
  <si>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</si>
  <si>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</si>
  <si>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</si>
  <si>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</si>
  <si>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</si>
  <si>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</si>
  <si>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</si>
  <si>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</si>
  <si>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</si>
  <si>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</si>
  <si>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</si>
  <si>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</si>
  <si>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</si>
  <si>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</si>
  <si>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</si>
  <si>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</si>
  <si>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</si>
  <si>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</si>
  <si>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</si>
  <si>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</si>
  <si>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</si>
  <si>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</si>
  <si>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</si>
  <si>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</si>
  <si>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</si>
  <si>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</si>
  <si>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</si>
  <si>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</si>
  <si>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</si>
  <si>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</si>
  <si>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</si>
  <si>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</si>
  <si>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</si>
  <si>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</si>
  <si>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</si>
  <si>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</si>
  <si>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</si>
  <si>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</si>
  <si>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</si>
  <si>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</si>
  <si>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</si>
  <si>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</si>
  <si>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</si>
  <si>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</si>
  <si>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</si>
  <si>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</si>
  <si>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</si>
  <si>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</si>
  <si>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</si>
  <si>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</si>
  <si>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</si>
  <si>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</si>
  <si>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</si>
  <si>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</si>
  <si>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</si>
  <si>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</si>
  <si>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</si>
  <si>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</si>
  <si>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</si>
  <si>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</si>
  <si>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</si>
  <si>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</si>
  <si>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</si>
  <si>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</si>
  <si>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</si>
  <si>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</si>
  <si>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</si>
  <si>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</si>
  <si>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</si>
  <si>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</si>
  <si>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</si>
  <si>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</si>
  <si>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</si>
  <si>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</si>
  <si>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</si>
  <si>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</si>
  <si>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</si>
  <si>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</si>
  <si>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</si>
  <si>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</si>
  <si>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</si>
  <si>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</si>
  <si>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</si>
  <si>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</si>
  <si>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</si>
  <si>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</si>
  <si>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</si>
  <si>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</si>
  <si>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</si>
  <si>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</si>
  <si>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</si>
  <si>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</si>
  <si>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</si>
  <si>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</si>
  <si>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</si>
  <si>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</si>
  <si>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</si>
  <si>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</si>
  <si>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</si>
  <si>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</si>
  <si>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</si>
  <si>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</si>
  <si>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</si>
  <si>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</si>
  <si>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</si>
  <si>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</si>
  <si>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</si>
  <si>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</si>
  <si>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</si>
  <si>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</si>
  <si>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</si>
  <si>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</si>
  <si>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</si>
  <si>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</si>
  <si>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</si>
  <si>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</si>
  <si>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</si>
  <si>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</si>
  <si>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</si>
  <si>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</si>
  <si>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</si>
  <si>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</si>
  <si>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</si>
  <si>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</si>
  <si>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</si>
  <si>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</si>
  <si>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</si>
  <si>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</si>
  <si>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</si>
  <si>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</si>
  <si>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</si>
  <si>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</si>
  <si>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</si>
  <si>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</si>
  <si>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</si>
  <si>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</si>
  <si>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</si>
  <si>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</si>
  <si>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</si>
  <si>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</si>
  <si>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</si>
  <si>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</si>
  <si>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</si>
  <si>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</si>
  <si>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</si>
  <si>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</si>
  <si>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</si>
  <si>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</si>
  <si>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</si>
  <si>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</si>
  <si>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</si>
  <si>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</si>
  <si>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</si>
  <si>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</si>
  <si>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</si>
  <si>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</si>
  <si>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</si>
  <si>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</si>
  <si>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</si>
  <si>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</si>
  <si>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</si>
  <si>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</si>
  <si>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</si>
  <si>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</si>
  <si>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</si>
  <si>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</si>
  <si>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</si>
  <si>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</si>
  <si>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</si>
  <si>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</si>
  <si>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</si>
  <si>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</si>
  <si>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</si>
  <si>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</si>
  <si>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</si>
  <si>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</si>
  <si>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</si>
  <si>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</si>
  <si>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</si>
  <si>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</si>
  <si>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</si>
  <si>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</si>
  <si>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</si>
  <si>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</si>
  <si>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</si>
  <si>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</si>
  <si>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</si>
  <si>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</si>
  <si>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</si>
  <si>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</si>
  <si>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</si>
  <si>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</si>
  <si>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</si>
  <si>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</si>
  <si>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</si>
  <si>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</si>
  <si>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</si>
  <si>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</si>
  <si>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</si>
  <si>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</si>
  <si>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</si>
  <si>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</si>
  <si>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</si>
  <si>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</si>
  <si>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</si>
  <si>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</si>
  <si>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</si>
  <si>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</si>
  <si>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</si>
  <si>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</si>
  <si>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</si>
  <si>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</si>
  <si>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</si>
  <si>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</si>
  <si>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</si>
  <si>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</si>
  <si>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</si>
  <si>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</si>
  <si>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</si>
  <si>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</si>
  <si>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</si>
  <si>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</si>
  <si>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</si>
  <si>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</si>
  <si>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</si>
  <si>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</si>
  <si>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</si>
  <si>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</si>
  <si>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</si>
  <si>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</si>
  <si>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</si>
  <si>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</si>
  <si>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</si>
  <si>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</si>
  <si>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</si>
  <si>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</si>
  <si>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</si>
  <si>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</si>
  <si>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</si>
  <si>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</si>
  <si>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</si>
  <si>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</si>
  <si>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</si>
  <si>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</si>
  <si>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</si>
  <si>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</si>
  <si>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</si>
  <si>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</si>
  <si>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</si>
  <si>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</si>
  <si>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</si>
  <si>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</si>
  <si>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</si>
  <si>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</si>
  <si>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</si>
  <si>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</si>
  <si>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</si>
  <si>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</si>
  <si>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</si>
  <si>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</si>
  <si>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</si>
  <si>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</si>
  <si>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</si>
  <si>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</si>
  <si>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</si>
  <si>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</si>
  <si>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</si>
  <si>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</si>
  <si>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</si>
  <si>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</si>
  <si>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</si>
  <si>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</si>
  <si>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</si>
  <si>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</si>
  <si>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</si>
  <si>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</si>
  <si>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</si>
  <si>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</si>
  <si>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</si>
  <si>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</si>
  <si>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</si>
  <si>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</si>
  <si>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</si>
  <si>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</si>
  <si>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</si>
  <si>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</si>
  <si>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</si>
  <si>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</si>
  <si>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</si>
  <si>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</si>
  <si>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</si>
  <si>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</si>
  <si>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</si>
  <si>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</si>
  <si>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</si>
  <si>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</si>
  <si>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</si>
  <si>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</si>
  <si>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</si>
  <si>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</si>
  <si>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</si>
  <si>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</si>
  <si>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</si>
  <si>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</si>
  <si>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</si>
  <si>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</si>
  <si>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</si>
  <si>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</si>
  <si>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</si>
  <si>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</si>
  <si>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</si>
  <si>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</si>
  <si>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</si>
  <si>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</si>
  <si>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</si>
  <si>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</si>
  <si>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</si>
  <si>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</si>
  <si>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</si>
  <si>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</si>
  <si>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</si>
  <si>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</si>
  <si>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</si>
  <si>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</si>
  <si>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</si>
  <si>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</si>
  <si>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</si>
  <si>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</si>
  <si>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</si>
  <si>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</si>
  <si>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</si>
  <si>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</si>
  <si>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</si>
  <si>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</si>
  <si>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</si>
  <si>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</si>
  <si>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</si>
  <si>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</si>
  <si>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</si>
  <si>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</si>
  <si>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</si>
  <si>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</si>
  <si>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</si>
  <si>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</si>
  <si>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</si>
  <si>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</si>
  <si>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</si>
  <si>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</si>
  <si>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</si>
  <si>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</si>
  <si>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</si>
  <si>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</si>
  <si>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</si>
  <si>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</si>
  <si>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</si>
  <si>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</si>
  <si>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</si>
  <si>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</si>
  <si>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</si>
  <si>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</si>
  <si>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</si>
  <si>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</si>
  <si>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</si>
  <si>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</si>
  <si>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</si>
  <si>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</si>
  <si>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</si>
  <si>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</si>
  <si>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</si>
  <si>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</si>
  <si>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</si>
  <si>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</si>
  <si>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</si>
  <si>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</si>
  <si>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</si>
  <si>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</si>
  <si>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</si>
  <si>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</si>
  <si>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</si>
  <si>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</si>
  <si>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</si>
  <si>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</si>
  <si>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</si>
  <si>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</si>
  <si>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</si>
  <si>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</si>
  <si>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</si>
  <si>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</si>
  <si>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</si>
  <si>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</si>
  <si>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</si>
  <si>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</si>
  <si>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</si>
  <si>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</si>
  <si>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</si>
  <si>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</si>
  <si>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</si>
  <si>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</si>
  <si>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</si>
  <si>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</si>
  <si>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</si>
  <si>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</si>
  <si>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</si>
  <si>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</si>
  <si>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</si>
  <si>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</si>
  <si>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</si>
  <si>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</si>
  <si>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</si>
  <si>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</si>
  <si>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</si>
  <si>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</si>
  <si>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</si>
  <si>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</si>
  <si>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</si>
  <si>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</si>
  <si>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</si>
  <si>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</si>
  <si>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</si>
  <si>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</si>
  <si>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</si>
  <si>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</si>
  <si>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</si>
  <si>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</si>
  <si>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</si>
  <si>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</si>
  <si>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</si>
  <si>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</si>
  <si>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</si>
  <si>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</si>
  <si>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</si>
  <si>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</si>
  <si>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</si>
  <si>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</si>
  <si>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</si>
  <si>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</si>
  <si>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</si>
  <si>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</si>
  <si>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</si>
  <si>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</si>
  <si>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</si>
  <si>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</si>
  <si>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</si>
  <si>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</si>
  <si>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</si>
  <si>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</si>
  <si>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</si>
  <si>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</si>
  <si>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</si>
  <si>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</si>
  <si>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</si>
  <si>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</si>
  <si>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</si>
  <si>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</si>
  <si>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</si>
  <si>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</si>
  <si>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</si>
  <si>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</si>
  <si>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</si>
  <si>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</si>
  <si>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</si>
  <si>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</si>
  <si>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</si>
  <si>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</si>
  <si>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</si>
  <si>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</si>
  <si>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</si>
  <si>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</si>
  <si>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</si>
  <si>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</si>
  <si>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</si>
  <si>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</si>
  <si>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</si>
  <si>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</si>
  <si>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</si>
  <si>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</si>
  <si>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</si>
  <si>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</si>
  <si>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</si>
  <si>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</si>
  <si>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</si>
  <si>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</si>
  <si>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</si>
  <si>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</si>
  <si>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</si>
  <si>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</si>
  <si>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</si>
  <si>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</si>
  <si>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</si>
  <si>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</si>
  <si>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</si>
  <si>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</si>
  <si>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</si>
  <si>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</si>
  <si>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</si>
  <si>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</si>
  <si>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</si>
  <si>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</si>
  <si>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</si>
  <si>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</si>
  <si>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</si>
  <si>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</si>
  <si>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</si>
  <si>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</si>
  <si>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</si>
  <si>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</si>
  <si>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</si>
  <si>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</si>
  <si>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</si>
  <si>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</si>
  <si>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</si>
  <si>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</si>
  <si>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</si>
  <si>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</si>
  <si>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</si>
  <si>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</si>
  <si>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</si>
  <si>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</si>
  <si>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</si>
  <si>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</si>
  <si>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</si>
  <si>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</si>
  <si>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</si>
  <si>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</si>
  <si>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</si>
  <si>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</si>
  <si>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</si>
  <si>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</si>
  <si>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</si>
  <si>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</si>
  <si>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</si>
  <si>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</si>
  <si>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</si>
  <si>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</si>
  <si>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</si>
  <si>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</si>
  <si>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</si>
  <si>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</si>
  <si>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</si>
  <si>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</si>
  <si>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</si>
  <si>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</si>
  <si>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</si>
  <si>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</si>
  <si>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</si>
  <si>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</si>
  <si>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</si>
  <si>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</si>
  <si>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</si>
  <si>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</si>
  <si>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</si>
  <si>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</si>
  <si>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</si>
  <si>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</si>
  <si>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</si>
  <si>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</si>
  <si>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</si>
  <si>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</si>
  <si>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</si>
  <si>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</si>
  <si>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</si>
  <si>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</si>
  <si>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</si>
  <si>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</si>
  <si>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</si>
  <si>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</si>
  <si>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</si>
  <si>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</si>
  <si>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</si>
  <si>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</si>
  <si>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</si>
  <si>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</si>
  <si>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</si>
  <si>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</si>
  <si>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</si>
  <si>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</si>
  <si>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</si>
  <si>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</si>
  <si>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</si>
  <si>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</si>
  <si>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</si>
  <si>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</si>
  <si>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</si>
  <si>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</si>
  <si>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</si>
  <si>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</si>
  <si>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</si>
  <si>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</si>
  <si>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</si>
  <si>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</si>
  <si>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</si>
  <si>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</si>
  <si>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</si>
  <si>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</si>
  <si>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</si>
  <si>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</si>
  <si>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</si>
  <si>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</si>
  <si>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</si>
  <si>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</si>
  <si>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</si>
  <si>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</si>
  <si>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</si>
  <si>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</si>
  <si>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</si>
  <si>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</si>
  <si>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</si>
  <si>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</si>
  <si>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</si>
  <si>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</si>
  <si>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</si>
  <si>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</si>
  <si>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</si>
  <si>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</si>
  <si>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</si>
  <si>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</si>
  <si>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</si>
  <si>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</si>
  <si>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</si>
  <si>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</si>
  <si>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</si>
  <si>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</si>
  <si>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</si>
  <si>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</si>
  <si>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</si>
  <si>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</si>
  <si>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</si>
  <si>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</si>
  <si>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</si>
  <si>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</si>
  <si>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</si>
  <si>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</si>
  <si>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</si>
  <si>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</si>
  <si>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</si>
  <si>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</si>
  <si>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</si>
  <si>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</si>
  <si>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</si>
  <si>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</si>
  <si>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</si>
  <si>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</si>
  <si>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</si>
  <si>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</si>
  <si>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</si>
  <si>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</si>
  <si>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</si>
  <si>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</si>
  <si>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</si>
  <si>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</si>
  <si>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</si>
  <si>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</si>
  <si>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</si>
  <si>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</si>
  <si>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</si>
  <si>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</si>
  <si>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</si>
  <si>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</si>
  <si>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</si>
  <si>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</si>
  <si>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</si>
  <si>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</si>
  <si>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</si>
  <si>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</si>
  <si>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</si>
  <si>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</si>
  <si>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</si>
  <si>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</si>
  <si>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</si>
  <si>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</si>
  <si>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</si>
  <si>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</si>
  <si>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</si>
  <si>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</si>
  <si>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</si>
  <si>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</si>
  <si>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</si>
  <si>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</si>
  <si>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</si>
  <si>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</si>
  <si>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</si>
  <si>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</si>
  <si>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</si>
  <si>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</si>
  <si>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</si>
  <si>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</si>
  <si>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</si>
  <si>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</si>
  <si>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</si>
  <si>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</si>
  <si>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</si>
  <si>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</si>
  <si>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</si>
  <si>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</si>
  <si>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</si>
  <si>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</si>
  <si>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</si>
  <si>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</si>
  <si>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</si>
  <si>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</si>
  <si>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</si>
  <si>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</si>
  <si>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</si>
  <si>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</si>
  <si>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</si>
  <si>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</si>
  <si>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</si>
  <si>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</si>
  <si>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</si>
  <si>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</si>
  <si>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</si>
  <si>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</si>
  <si>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</si>
  <si>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</si>
  <si>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</si>
  <si>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</si>
  <si>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</si>
  <si>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</si>
  <si>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</si>
  <si>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</si>
  <si>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</si>
  <si>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</si>
  <si>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</si>
  <si>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</si>
  <si>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</si>
  <si>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</si>
  <si>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</si>
  <si>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</si>
  <si>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</si>
  <si>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</si>
  <si>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</si>
  <si>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</si>
  <si>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</si>
  <si>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</si>
  <si>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</si>
  <si>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</si>
  <si>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</si>
  <si>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</si>
  <si>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</si>
  <si>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</si>
  <si>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</si>
  <si>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</si>
  <si>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</si>
  <si>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</si>
  <si>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</si>
  <si>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</si>
  <si>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</si>
  <si>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</si>
  <si>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</si>
  <si>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</si>
  <si>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</si>
  <si>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</si>
  <si>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</si>
  <si>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</si>
  <si>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</si>
  <si>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</si>
  <si>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</si>
  <si>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</si>
  <si>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</si>
  <si>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</si>
  <si>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</si>
  <si>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</si>
  <si>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</si>
  <si>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</si>
  <si>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</si>
  <si>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</si>
  <si>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</si>
  <si>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</si>
  <si>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</si>
  <si>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</si>
  <si>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</si>
  <si>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</si>
  <si>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</si>
  <si>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</si>
  <si>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</si>
  <si>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</si>
  <si>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</si>
  <si>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</si>
  <si>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</si>
  <si>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</si>
  <si>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</si>
  <si>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</si>
  <si>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</si>
  <si>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</si>
  <si>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</si>
  <si>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</si>
  <si>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</si>
  <si>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</si>
  <si>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</si>
  <si>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</si>
  <si>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</si>
  <si>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</si>
  <si>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</si>
  <si>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</si>
  <si>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</si>
  <si>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</si>
  <si>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</si>
  <si>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</si>
  <si>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</si>
  <si>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</si>
  <si>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</si>
  <si>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</si>
  <si>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</si>
  <si>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</si>
  <si>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</si>
  <si>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</si>
  <si>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</si>
  <si>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</si>
  <si>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</si>
  <si>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</si>
  <si>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</si>
  <si>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</si>
  <si>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</si>
  <si>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</si>
  <si>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</si>
  <si>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</si>
  <si>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</si>
  <si>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</si>
  <si>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</si>
  <si>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</si>
  <si>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</si>
  <si>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</si>
  <si>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</si>
  <si>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</si>
  <si>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</si>
  <si>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</si>
  <si>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</si>
  <si>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</si>
  <si>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</si>
  <si>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</si>
  <si>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</si>
  <si>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</si>
  <si>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</si>
  <si>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</si>
  <si>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</si>
  <si>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</si>
  <si>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</si>
  <si>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</si>
  <si>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</si>
  <si>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</si>
  <si>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</si>
  <si>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</si>
  <si>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</si>
  <si>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</si>
  <si>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</si>
  <si>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</si>
  <si>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</si>
  <si>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</si>
  <si>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</si>
  <si>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</si>
  <si>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</si>
  <si>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</si>
  <si>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</si>
  <si>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</si>
  <si>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</si>
  <si>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</si>
  <si>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</si>
  <si>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</si>
  <si>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</si>
  <si>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</si>
  <si>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</si>
  <si>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</si>
  <si>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</si>
  <si>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</si>
  <si>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</si>
  <si>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</si>
  <si>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</si>
  <si>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</si>
  <si>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</si>
  <si>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</si>
  <si>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</si>
  <si>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</si>
  <si>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</si>
  <si>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</si>
  <si>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</si>
  <si>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</si>
  <si>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</si>
  <si>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</si>
  <si>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</si>
  <si>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</si>
  <si>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</si>
  <si>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</si>
  <si>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</si>
  <si>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</si>
  <si>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</si>
  <si>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</si>
  <si>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</si>
  <si>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</si>
  <si>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</si>
  <si>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</si>
  <si>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</si>
  <si>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</si>
  <si>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</si>
  <si>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</si>
  <si>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</si>
  <si>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</si>
  <si>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</si>
  <si>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</si>
  <si>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</si>
  <si>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</si>
  <si>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</si>
  <si>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</si>
  <si>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</si>
  <si>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</si>
  <si>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</si>
  <si>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</si>
  <si>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</si>
  <si>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</si>
  <si>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</si>
  <si>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</si>
  <si>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</si>
  <si>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</si>
  <si>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</si>
  <si>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</si>
  <si>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</si>
  <si>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</si>
  <si>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</si>
  <si>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</si>
  <si>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</si>
  <si>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</si>
  <si>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</si>
  <si>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</si>
  <si>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</si>
  <si>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</si>
  <si>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</si>
  <si>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</si>
  <si>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</si>
  <si>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</si>
  <si>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</si>
  <si>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</si>
  <si>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</si>
  <si>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</si>
  <si>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</si>
  <si>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</si>
  <si>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</si>
  <si>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</si>
  <si>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</si>
  <si>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</si>
  <si>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</si>
  <si>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</si>
  <si>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</si>
  <si>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</si>
  <si>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</si>
  <si>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</si>
  <si>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</si>
  <si>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</si>
  <si>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</si>
  <si>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</si>
  <si>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</si>
  <si>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</si>
  <si>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</si>
  <si>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</si>
  <si>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</si>
  <si>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</si>
  <si>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</si>
  <si>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</si>
  <si>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</si>
  <si>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</si>
  <si>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</si>
  <si>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</si>
  <si>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</si>
  <si>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</si>
  <si>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</si>
  <si>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</si>
  <si>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</si>
  <si>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</si>
  <si>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</si>
  <si>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</si>
  <si>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</si>
  <si>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</si>
  <si>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</si>
  <si>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</si>
  <si>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</si>
  <si>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</si>
  <si>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</si>
  <si>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</si>
  <si>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</si>
  <si>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</si>
  <si>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</si>
  <si>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</si>
  <si>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</si>
  <si>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</si>
  <si>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</si>
  <si>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</si>
  <si>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</si>
  <si>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</si>
  <si>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</si>
  <si>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</si>
  <si>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</si>
  <si>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</si>
  <si>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</si>
  <si>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</si>
  <si>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</si>
  <si>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</si>
  <si>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</si>
  <si>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</si>
  <si>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</si>
  <si>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</si>
  <si>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</si>
  <si>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</si>
  <si>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</si>
  <si>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</si>
  <si>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</si>
  <si>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</si>
  <si>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</si>
  <si>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</si>
  <si>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</si>
  <si>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</si>
  <si>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</si>
  <si>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</si>
  <si>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</si>
  <si>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</si>
  <si>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</si>
  <si>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</si>
  <si>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</si>
  <si>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</si>
  <si>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</si>
  <si>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</si>
  <si>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</si>
  <si>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</si>
  <si>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</si>
  <si>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</si>
  <si>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</si>
  <si>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</si>
  <si>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</si>
  <si>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</si>
  <si>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</si>
  <si>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</si>
  <si>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</si>
  <si>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</si>
  <si>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</si>
  <si>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</si>
  <si>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</si>
  <si>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</si>
  <si>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</si>
  <si>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</si>
  <si>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</si>
  <si>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</si>
  <si>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</si>
  <si>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</si>
  <si>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</si>
  <si>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</si>
  <si>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</si>
  <si>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</si>
  <si>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</si>
  <si>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</si>
  <si>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</si>
  <si>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</si>
  <si>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</si>
  <si>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</si>
  <si>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</si>
  <si>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</si>
  <si>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</si>
  <si>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</si>
  <si>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</si>
  <si>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</si>
  <si>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</si>
  <si>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</si>
  <si>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</si>
  <si>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</si>
  <si>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</si>
  <si>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</si>
  <si>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</si>
  <si>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</si>
  <si>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</si>
  <si>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</si>
  <si>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</si>
  <si>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</si>
  <si>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</si>
  <si>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</si>
  <si>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</si>
  <si>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</si>
  <si>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</si>
  <si>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</si>
  <si>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</si>
  <si>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</si>
  <si>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</si>
  <si>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</si>
  <si>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</si>
  <si>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</si>
  <si>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</si>
  <si>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</si>
  <si>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</si>
  <si>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</si>
  <si>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</si>
  <si>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</si>
  <si>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</si>
  <si>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</si>
  <si>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</si>
  <si>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</si>
  <si>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</si>
  <si>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</si>
  <si>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</si>
  <si>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</si>
  <si>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</si>
  <si>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</si>
  <si>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</si>
  <si>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</si>
  <si>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</si>
  <si>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</si>
  <si>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</si>
  <si>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</si>
  <si>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</si>
  <si>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</si>
  <si>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</si>
  <si>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</si>
  <si>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</si>
  <si>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</si>
  <si>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</si>
  <si>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</si>
  <si>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</si>
  <si>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</si>
  <si>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</si>
  <si>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</si>
  <si>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</si>
  <si>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</si>
  <si>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</si>
  <si>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</si>
  <si>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</si>
  <si>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</si>
  <si>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</si>
  <si>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</si>
  <si>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</si>
  <si>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</si>
  <si>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</si>
  <si>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</si>
  <si>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</si>
  <si>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</si>
  <si>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</si>
  <si>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</si>
  <si>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</si>
  <si>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</si>
  <si>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</si>
  <si>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</si>
  <si>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</si>
  <si>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</si>
  <si>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</si>
  <si>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</si>
  <si>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</si>
  <si>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</si>
  <si>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</si>
  <si>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</si>
  <si>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</si>
  <si>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</si>
  <si>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</si>
  <si>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</si>
  <si>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</si>
  <si>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</si>
  <si>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</si>
  <si>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</si>
  <si>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</si>
  <si>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</si>
  <si>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</si>
  <si>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</si>
  <si>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</si>
  <si>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</si>
  <si>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</si>
  <si>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</si>
  <si>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</si>
  <si>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</si>
  <si>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</si>
  <si>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</si>
  <si>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</si>
  <si>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</si>
  <si>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</si>
  <si>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</si>
  <si>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</si>
  <si>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</si>
  <si>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</si>
  <si>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</si>
  <si>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</si>
  <si>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</si>
  <si>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</si>
  <si>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</si>
  <si>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</si>
  <si>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</si>
  <si>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</si>
  <si>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</si>
  <si>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</si>
  <si>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</si>
  <si>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</si>
  <si>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</si>
  <si>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</si>
  <si>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</si>
  <si>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</si>
  <si>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</si>
  <si>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</si>
  <si>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</si>
  <si>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</si>
  <si>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</si>
  <si>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</si>
  <si>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</si>
  <si>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</si>
  <si>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</si>
  <si>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</si>
  <si>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</si>
  <si>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</si>
  <si>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</si>
  <si>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</si>
  <si>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</si>
  <si>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</si>
  <si>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</si>
  <si>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</si>
  <si>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</si>
  <si>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</si>
  <si>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</si>
  <si>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</si>
  <si>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</si>
  <si>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</si>
  <si>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</si>
  <si>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</si>
  <si>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</si>
  <si>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</si>
  <si>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</si>
  <si>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</si>
  <si>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</si>
  <si>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</si>
  <si>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</si>
  <si>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</si>
  <si>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</si>
  <si>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</si>
  <si>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</si>
  <si>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</si>
  <si>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</si>
  <si>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</si>
  <si>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</si>
  <si>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</si>
  <si>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</si>
  <si>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</si>
  <si>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</si>
  <si>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</si>
  <si>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</si>
  <si>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</si>
  <si>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</si>
  <si>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</si>
  <si>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</si>
  <si>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</si>
  <si>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</si>
  <si>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</si>
  <si>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</si>
  <si>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</si>
  <si>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</si>
  <si>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</si>
  <si>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</si>
  <si>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</si>
  <si>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</si>
  <si>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</si>
  <si>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</si>
  <si>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</si>
  <si>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</si>
  <si>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</si>
  <si>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</si>
  <si>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</si>
  <si>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</si>
  <si>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</si>
  <si>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</si>
  <si>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</si>
  <si>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</si>
  <si>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</si>
  <si>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</si>
  <si>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</si>
  <si>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</si>
  <si>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</si>
  <si>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</si>
  <si>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</si>
  <si>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</si>
  <si>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</si>
  <si>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</si>
  <si>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</si>
  <si>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</si>
  <si>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</si>
  <si>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</si>
  <si>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</si>
  <si>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</si>
  <si>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</si>
  <si>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</si>
  <si>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</si>
  <si>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</si>
  <si>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</si>
  <si>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</si>
  <si>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</si>
  <si>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</si>
  <si>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</si>
  <si>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</si>
  <si>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</si>
  <si>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</si>
  <si>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</si>
  <si>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</si>
  <si>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</si>
  <si>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</si>
  <si>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</si>
  <si>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</si>
  <si>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</si>
  <si>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</si>
  <si>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</si>
  <si>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</si>
  <si>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</si>
  <si>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</si>
  <si>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</si>
  <si>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</si>
  <si>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</si>
  <si>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</si>
  <si>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</si>
  <si>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</si>
  <si>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</si>
  <si>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</si>
  <si>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</si>
  <si>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</si>
  <si>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</si>
  <si>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</si>
  <si>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</si>
  <si>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</si>
  <si>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</si>
  <si>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</si>
  <si>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</si>
  <si>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</si>
  <si>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</si>
  <si>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</si>
  <si>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</si>
  <si>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</si>
  <si>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</si>
  <si>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</si>
  <si>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</si>
  <si>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</si>
  <si>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</si>
  <si>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</si>
  <si>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</si>
  <si>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</si>
  <si>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</si>
  <si>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</si>
  <si>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</si>
  <si>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</si>
  <si>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</si>
  <si>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</si>
  <si>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</si>
  <si>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</si>
  <si>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</si>
  <si>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</si>
  <si>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</si>
  <si>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</si>
  <si>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</si>
  <si>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</si>
  <si>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</si>
  <si>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</si>
  <si>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</si>
  <si>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</si>
  <si>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</si>
  <si>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</si>
  <si>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</si>
  <si>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</si>
  <si>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</si>
  <si>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</si>
  <si>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</si>
  <si>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</si>
  <si>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</si>
  <si>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</si>
  <si>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</si>
  <si>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</si>
  <si>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</si>
  <si>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</si>
  <si>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</si>
  <si>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</si>
  <si>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</si>
  <si>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</si>
  <si>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</si>
  <si>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</si>
  <si>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</si>
  <si>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</si>
  <si>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</si>
  <si>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</si>
  <si>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</si>
  <si>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</si>
  <si>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</si>
  <si>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</si>
  <si>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</si>
  <si>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</si>
  <si>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</si>
  <si>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</si>
  <si>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</si>
  <si>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</si>
  <si>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</si>
  <si>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</si>
  <si>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</si>
  <si>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</si>
  <si>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</si>
  <si>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</si>
  <si>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</si>
  <si>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</si>
  <si>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</si>
  <si>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</si>
  <si>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</si>
  <si>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</si>
  <si>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</si>
  <si>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</si>
  <si>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</si>
  <si>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</si>
  <si>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</si>
  <si>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</si>
  <si>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</si>
  <si>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</si>
  <si>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</si>
  <si>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</si>
  <si>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</si>
  <si>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</si>
  <si>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</si>
  <si>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</si>
  <si>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</si>
  <si>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</si>
  <si>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</si>
  <si>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</si>
  <si>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</si>
  <si>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</si>
  <si>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</si>
  <si>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</si>
  <si>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</si>
  <si>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</si>
  <si>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</si>
  <si>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</si>
  <si>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</si>
  <si>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</si>
  <si>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</si>
  <si>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</si>
  <si>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</si>
  <si>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</si>
  <si>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</si>
  <si>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</si>
  <si>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</si>
  <si>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</si>
  <si>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</si>
  <si>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</si>
  <si>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</si>
  <si>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</si>
  <si>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</si>
  <si>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</si>
  <si>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</si>
  <si>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</si>
  <si>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</si>
  <si>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</si>
  <si>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</si>
  <si>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</si>
  <si>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</si>
  <si>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</si>
  <si>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</si>
  <si>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</si>
  <si>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</si>
  <si>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</si>
  <si>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</si>
  <si>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</si>
  <si>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</si>
  <si>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</si>
  <si>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</si>
  <si>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</si>
  <si>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</si>
  <si>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</si>
  <si>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</si>
  <si>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</si>
  <si>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</si>
  <si>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</si>
  <si>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</si>
  <si>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</si>
  <si>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</si>
  <si>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</si>
  <si>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</si>
  <si>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</si>
  <si>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</si>
  <si>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</si>
  <si>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</si>
  <si>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</si>
  <si>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</si>
  <si>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</si>
  <si>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</si>
  <si>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</si>
  <si>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</si>
  <si>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</si>
  <si>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</si>
  <si>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</si>
  <si>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</si>
  <si>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</si>
  <si>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</si>
  <si>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</si>
  <si>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</si>
  <si>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</si>
  <si>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</si>
  <si>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</si>
  <si>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</si>
  <si>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</si>
  <si>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</si>
  <si>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</si>
  <si>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</si>
  <si>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</si>
  <si>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</si>
  <si>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</si>
  <si>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</si>
  <si>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</si>
  <si>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</si>
  <si>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</si>
  <si>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</si>
  <si>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</si>
  <si>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</si>
  <si>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</si>
  <si>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</si>
  <si>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</si>
  <si>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</si>
  <si>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</si>
  <si>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</si>
  <si>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</si>
  <si>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</si>
  <si>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</si>
  <si>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</si>
  <si>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</si>
  <si>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</si>
  <si>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</si>
  <si>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</si>
  <si>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</si>
  <si>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</si>
  <si>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</si>
  <si>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</si>
  <si>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</si>
  <si>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</si>
  <si>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</si>
  <si>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</si>
  <si>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</si>
  <si>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</si>
  <si>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</si>
  <si>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</si>
  <si>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</si>
  <si>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</si>
  <si>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</si>
  <si>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</si>
  <si>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</si>
  <si>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</si>
  <si>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</si>
  <si>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</si>
  <si>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</si>
  <si>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</si>
  <si>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</si>
  <si>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</si>
  <si>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</si>
  <si>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</si>
  <si>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</si>
  <si>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</si>
  <si>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</si>
  <si>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</si>
  <si>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</si>
  <si>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</si>
  <si>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</si>
  <si>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</si>
  <si>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</si>
  <si>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</si>
  <si>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</si>
  <si>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</si>
  <si>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</si>
  <si>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</si>
  <si>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</si>
  <si>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</si>
  <si>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</si>
  <si>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</si>
  <si>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</si>
  <si>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</si>
  <si>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</si>
  <si>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</si>
  <si>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</si>
  <si>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</si>
  <si>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</si>
  <si>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</si>
  <si>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</si>
  <si>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</si>
  <si>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</si>
  <si>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</si>
  <si>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</si>
  <si>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</si>
  <si>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</si>
  <si>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</si>
  <si>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</si>
  <si>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</si>
  <si>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</si>
  <si>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</si>
  <si>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</si>
  <si>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</si>
  <si>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</si>
  <si>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</si>
  <si>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</si>
  <si>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</si>
  <si>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</si>
  <si>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</si>
  <si>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</si>
  <si>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</si>
  <si>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</si>
  <si>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</si>
  <si>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</si>
  <si>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</si>
  <si>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</si>
  <si>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</si>
  <si>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</si>
  <si>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</si>
  <si>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</si>
  <si>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</si>
  <si>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</si>
  <si>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</si>
  <si>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</si>
  <si>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</si>
  <si>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</si>
  <si>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</si>
  <si>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</si>
  <si>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</si>
  <si>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</si>
  <si>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</si>
  <si>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</si>
  <si>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</si>
  <si>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</si>
  <si>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</si>
  <si>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</si>
  <si>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</si>
  <si>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</si>
  <si>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</si>
  <si>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</si>
  <si>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</si>
  <si>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</si>
  <si>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</si>
  <si>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</si>
  <si>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</si>
  <si>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</si>
  <si>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</si>
  <si>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</si>
  <si>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</si>
  <si>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</si>
  <si>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</si>
  <si>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</si>
  <si>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</si>
  <si>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</si>
  <si>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</si>
  <si>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</si>
  <si>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</si>
  <si>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</si>
  <si>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</si>
  <si>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</si>
  <si>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</si>
  <si>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</si>
  <si>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</si>
  <si>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</si>
  <si>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</si>
  <si>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</si>
  <si>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</si>
  <si>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</si>
  <si>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</si>
  <si>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</si>
  <si>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</si>
  <si>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</si>
  <si>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</si>
  <si>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</si>
  <si>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</si>
  <si>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</si>
  <si>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</si>
  <si>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</si>
  <si>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</si>
  <si>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</si>
  <si>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</si>
  <si>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</si>
  <si>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</si>
  <si>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</si>
  <si>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</si>
  <si>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</si>
  <si>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</si>
  <si>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</si>
  <si>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</si>
  <si>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</si>
  <si>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</si>
  <si>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</si>
  <si>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</si>
  <si>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</si>
  <si>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</si>
  <si>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</si>
  <si>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</si>
  <si>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</si>
  <si>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</si>
  <si>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</si>
  <si>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</si>
  <si>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</si>
  <si>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</si>
  <si>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</si>
  <si>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</si>
  <si>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</si>
  <si>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</si>
  <si>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</si>
  <si>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</si>
  <si>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</si>
  <si>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</si>
  <si>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</si>
  <si>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</si>
  <si>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</si>
  <si>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</si>
  <si>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</si>
  <si>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</si>
  <si>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</si>
  <si>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</si>
  <si>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</si>
  <si>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</si>
  <si>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</si>
  <si>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</si>
  <si>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</si>
  <si>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</si>
  <si>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</si>
  <si>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</si>
  <si>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</si>
  <si>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</si>
  <si>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</si>
  <si>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</si>
  <si>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</si>
  <si>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</si>
  <si>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</si>
  <si>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</si>
  <si>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</si>
  <si>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</si>
  <si>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</si>
  <si>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</si>
  <si>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</si>
  <si>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</si>
  <si>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</si>
  <si>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</si>
  <si>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</si>
  <si>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</si>
  <si>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</si>
  <si>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</si>
  <si>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</si>
  <si>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</si>
  <si>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</si>
  <si>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</si>
  <si>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</si>
  <si>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</si>
  <si>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</si>
  <si>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</si>
  <si>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</si>
  <si>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</si>
  <si>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</si>
  <si>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</si>
  <si>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</si>
  <si>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</si>
  <si>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</si>
  <si>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</si>
  <si>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</si>
  <si>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</si>
  <si>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</si>
  <si>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</si>
  <si>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</si>
  <si>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</si>
  <si>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</si>
  <si>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</si>
  <si>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</si>
  <si>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</si>
  <si>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</si>
  <si>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</si>
  <si>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</si>
  <si>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</si>
  <si>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</si>
  <si>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</si>
  <si>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</si>
  <si>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</si>
  <si>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</si>
  <si>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</si>
  <si>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</si>
  <si>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</si>
  <si>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</si>
  <si>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</si>
  <si>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</si>
  <si>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</si>
  <si>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</si>
  <si>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</si>
  <si>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</si>
  <si>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</si>
  <si>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</si>
  <si>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</si>
  <si>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</si>
  <si>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</si>
  <si>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</si>
  <si>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</si>
  <si>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</si>
  <si>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</si>
  <si>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</si>
  <si>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</si>
  <si>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</si>
  <si>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</si>
  <si>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</si>
  <si>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</si>
  <si>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</si>
  <si>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</si>
  <si>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</si>
  <si>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</si>
  <si>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</si>
  <si>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</si>
  <si>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</si>
  <si>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</si>
  <si>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</si>
  <si>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</si>
  <si>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</si>
  <si>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</si>
  <si>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</si>
  <si>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</si>
  <si>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</si>
  <si>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</si>
  <si>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</si>
  <si>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</si>
  <si>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</si>
  <si>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</si>
  <si>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</si>
  <si>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</si>
  <si>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</si>
  <si>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</si>
  <si>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</si>
  <si>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</si>
  <si>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</si>
  <si>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</si>
  <si>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</si>
  <si>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</si>
  <si>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</si>
  <si>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</si>
  <si>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</si>
  <si>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</si>
  <si>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</si>
  <si>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</si>
  <si>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</si>
  <si>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</si>
  <si>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</si>
  <si>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</si>
  <si>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</si>
  <si>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</si>
  <si>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</si>
  <si>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</si>
  <si>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</si>
  <si>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</si>
  <si>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</si>
  <si>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</si>
  <si>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</si>
  <si>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</si>
  <si>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</si>
  <si>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</si>
  <si>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</si>
  <si>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</si>
  <si>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</si>
  <si>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</si>
  <si>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</si>
  <si>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</si>
  <si>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</si>
  <si>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</si>
  <si>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</si>
  <si>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</si>
  <si>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</si>
  <si>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</si>
  <si>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</si>
  <si>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</si>
  <si>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</si>
  <si>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</si>
  <si>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</si>
  <si>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</si>
  <si>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</si>
  <si>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</si>
  <si>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</si>
  <si>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</si>
  <si>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</si>
  <si>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</si>
  <si>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</si>
  <si>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</si>
  <si>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</si>
  <si>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</si>
  <si>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</si>
  <si>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</si>
  <si>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</si>
  <si>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</si>
  <si>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</si>
  <si>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</si>
  <si>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</si>
  <si>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</si>
  <si>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</si>
  <si>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</si>
  <si>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</si>
  <si>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</si>
  <si>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</si>
  <si>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</si>
  <si>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</si>
  <si>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</si>
  <si>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</si>
  <si>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</si>
  <si>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</si>
  <si>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</si>
  <si>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</si>
  <si>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</si>
  <si>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</si>
  <si>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</si>
  <si>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</si>
  <si>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</si>
  <si>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</si>
  <si>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</si>
  <si>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</si>
  <si>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</si>
  <si>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</si>
  <si>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</si>
  <si>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</si>
  <si>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</si>
  <si>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</si>
  <si>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</si>
  <si>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</si>
  <si>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</si>
  <si>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</si>
  <si>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</si>
  <si>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</si>
  <si>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</si>
  <si>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</si>
  <si>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</si>
  <si>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</si>
  <si>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</si>
  <si>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</si>
  <si>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</si>
  <si>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</si>
  <si>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</si>
  <si>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</si>
  <si>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</si>
  <si>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</si>
  <si>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</si>
  <si>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</si>
  <si>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</si>
  <si>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</si>
  <si>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</si>
  <si>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</si>
  <si>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</si>
  <si>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</si>
  <si>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</si>
  <si>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</si>
  <si>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</si>
  <si>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</si>
  <si>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</si>
  <si>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</si>
  <si>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</si>
  <si>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</si>
  <si>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</si>
  <si>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</si>
  <si>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</si>
  <si>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</si>
  <si>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</si>
  <si>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</si>
  <si>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</si>
  <si>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</si>
  <si>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</si>
  <si>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</si>
  <si>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</si>
  <si>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</si>
  <si>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</si>
  <si>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</si>
  <si>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</si>
  <si>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</si>
  <si>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</si>
  <si>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</si>
  <si>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</si>
  <si>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</si>
  <si>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</si>
  <si>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</si>
  <si>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</si>
  <si>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</si>
  <si>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</si>
  <si>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</si>
  <si>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</si>
  <si>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</si>
  <si>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</si>
  <si>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</si>
  <si>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</si>
  <si>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</si>
  <si>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</si>
  <si>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</si>
  <si>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</si>
  <si>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</si>
  <si>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</si>
  <si>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</si>
  <si>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</si>
  <si>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</si>
  <si>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</si>
  <si>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</si>
  <si>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</si>
  <si>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</si>
  <si>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</si>
  <si>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</si>
  <si>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</si>
  <si>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</si>
  <si>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</si>
  <si>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</si>
  <si>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</si>
  <si>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</si>
  <si>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</si>
  <si>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</si>
  <si>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</si>
  <si>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</si>
  <si>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</si>
  <si>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</si>
  <si>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</si>
  <si>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</si>
  <si>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</si>
  <si>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</si>
  <si>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</si>
  <si>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</si>
  <si>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</si>
  <si>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</si>
  <si>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</si>
  <si>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</si>
  <si>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</si>
  <si>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</si>
  <si>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</si>
  <si>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</si>
  <si>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</si>
  <si>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</si>
  <si>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</si>
  <si>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</si>
  <si>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</si>
  <si>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</si>
  <si>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</si>
  <si>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</si>
  <si>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</si>
  <si>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</si>
  <si>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</si>
  <si>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</si>
  <si>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</si>
  <si>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</si>
  <si>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</si>
  <si>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</si>
  <si>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</si>
  <si>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</si>
  <si>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</si>
  <si>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</si>
  <si>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</si>
  <si>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</si>
  <si>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</si>
  <si>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</si>
  <si>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</si>
  <si>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</si>
  <si>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</si>
  <si>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</si>
  <si>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</si>
  <si>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</si>
  <si>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</si>
  <si>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</si>
  <si>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</si>
  <si>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</si>
  <si>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</si>
  <si>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</si>
  <si>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</si>
  <si>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</si>
  <si>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</si>
  <si>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</si>
  <si>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</si>
  <si>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</si>
  <si>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</si>
  <si>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</si>
  <si>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</si>
  <si>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</si>
  <si>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</si>
  <si>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</si>
  <si>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</si>
  <si>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</si>
  <si>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</si>
  <si>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</si>
  <si>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</si>
  <si>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</si>
  <si>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</si>
  <si>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</si>
  <si>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</si>
  <si>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</si>
  <si>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</si>
  <si>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</si>
  <si>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</si>
  <si>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</si>
  <si>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</si>
  <si>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</si>
  <si>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</si>
  <si>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</si>
  <si>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</si>
  <si>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</si>
  <si>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</si>
  <si>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</si>
  <si>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</si>
  <si>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</si>
  <si>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</si>
  <si>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</si>
  <si>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</si>
  <si>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</si>
  <si>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</si>
  <si>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</si>
  <si>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</si>
  <si>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</si>
  <si>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</si>
  <si>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</si>
  <si>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</si>
  <si>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</si>
  <si>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</si>
  <si>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</si>
  <si>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</si>
  <si>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</si>
  <si>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</si>
  <si>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</si>
  <si>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</si>
  <si>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</si>
  <si>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</si>
  <si>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</si>
  <si>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</si>
  <si>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</si>
  <si>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</si>
  <si>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</si>
  <si>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</si>
  <si>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</si>
  <si>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</si>
  <si>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</si>
  <si>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</si>
  <si>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</si>
  <si>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</si>
  <si>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</si>
  <si>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</si>
  <si>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</si>
  <si>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</si>
  <si>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</si>
  <si>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</si>
  <si>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</si>
  <si>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</si>
  <si>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</si>
  <si>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</si>
  <si>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</si>
  <si>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</si>
  <si>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</si>
  <si>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</si>
  <si>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</si>
  <si>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</si>
  <si>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</si>
  <si>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</si>
  <si>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</si>
  <si>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</si>
  <si>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</si>
  <si>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</si>
  <si>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</si>
  <si>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</si>
  <si>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</si>
  <si>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</si>
  <si>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</si>
  <si>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</si>
  <si>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</si>
  <si>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</si>
  <si>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</si>
  <si>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</si>
  <si>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</si>
  <si>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</si>
  <si>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</si>
  <si>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</si>
  <si>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</si>
  <si>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</si>
  <si>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</si>
  <si>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</si>
  <si>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</si>
  <si>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</si>
  <si>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</si>
  <si>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</si>
  <si>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</si>
  <si>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</si>
  <si>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</si>
  <si>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</si>
  <si>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</si>
  <si>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</si>
  <si>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</si>
  <si>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</si>
  <si>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</si>
  <si>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</si>
  <si>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</si>
  <si>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</si>
  <si>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</si>
  <si>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</si>
  <si>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</si>
  <si>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</si>
  <si>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</si>
  <si>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</si>
  <si>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</si>
  <si>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</si>
  <si>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</si>
  <si>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</si>
  <si>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</si>
  <si>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</si>
  <si>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</si>
  <si>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</si>
  <si>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</si>
  <si>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</si>
  <si>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</si>
  <si>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</si>
  <si>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</si>
  <si>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</si>
  <si>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</si>
  <si>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</si>
  <si>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</si>
  <si>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</si>
  <si>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</si>
  <si>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</si>
  <si>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</si>
  <si>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</si>
  <si>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</si>
  <si>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</si>
  <si>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</si>
  <si>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</si>
  <si>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</si>
  <si>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</si>
  <si>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</si>
  <si>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</si>
  <si>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</si>
  <si>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</si>
  <si>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</si>
  <si>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</si>
  <si>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</si>
  <si>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</si>
  <si>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</si>
  <si>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</si>
  <si>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</si>
  <si>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</si>
  <si>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</si>
  <si>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</si>
  <si>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</si>
  <si>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</si>
  <si>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</si>
  <si>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</si>
  <si>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</si>
  <si>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</si>
  <si>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</si>
  <si>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</si>
  <si>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</si>
  <si>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</si>
  <si>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</si>
  <si>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</si>
  <si>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</si>
  <si>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</si>
  <si>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</si>
  <si>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</si>
  <si>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</si>
  <si>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</si>
  <si>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</si>
  <si>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</si>
  <si>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</si>
  <si>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</si>
  <si>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</si>
  <si>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</si>
  <si>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</si>
  <si>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</si>
  <si>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</si>
  <si>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</si>
  <si>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</si>
  <si>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</si>
  <si>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</si>
  <si>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</si>
  <si>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</si>
  <si>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</si>
  <si>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</si>
  <si>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</si>
  <si>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</si>
  <si>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</si>
  <si>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</si>
  <si>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</si>
  <si>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</si>
  <si>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</si>
  <si>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</si>
  <si>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</si>
  <si>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</si>
  <si>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</si>
  <si>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</si>
  <si>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</si>
  <si>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</si>
  <si>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</si>
  <si>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</si>
  <si>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</si>
  <si>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</si>
  <si>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</si>
  <si>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</si>
  <si>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</si>
  <si>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</si>
  <si>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</si>
  <si>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</si>
  <si>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</si>
  <si>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</si>
  <si>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</si>
  <si>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</si>
  <si>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</si>
  <si>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</si>
  <si>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</si>
  <si>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</si>
  <si>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</si>
  <si>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</si>
  <si>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</si>
  <si>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</si>
  <si>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</si>
  <si>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</si>
  <si>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</si>
  <si>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</si>
  <si>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</si>
  <si>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</si>
  <si>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</si>
  <si>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</si>
  <si>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</si>
  <si>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</si>
  <si>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</si>
  <si>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</si>
  <si>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</si>
  <si>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</si>
  <si>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</si>
  <si>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</si>
  <si>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</si>
  <si>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</si>
  <si>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</si>
  <si>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</si>
  <si>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</si>
  <si>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</si>
  <si>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</si>
  <si>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</si>
  <si>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</si>
  <si>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</si>
  <si>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</si>
  <si>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</si>
  <si>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</si>
  <si>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</si>
  <si>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</si>
  <si>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</si>
  <si>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</si>
  <si>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</si>
  <si>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</si>
  <si>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</si>
  <si>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</si>
  <si>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</si>
  <si>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</si>
  <si>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</si>
  <si>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</si>
  <si>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</si>
  <si>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</si>
  <si>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</si>
  <si>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</si>
  <si>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</si>
  <si>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</si>
  <si>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</si>
  <si>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</si>
  <si>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</si>
  <si>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</si>
  <si>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</si>
  <si>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</si>
  <si>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</si>
  <si>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</si>
  <si>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</si>
  <si>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</si>
  <si>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</si>
  <si>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</si>
  <si>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</si>
  <si>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</si>
  <si>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</si>
  <si>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</si>
  <si>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</si>
  <si>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</si>
  <si>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</si>
  <si>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</si>
  <si>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</si>
  <si>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</si>
  <si>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</si>
  <si>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</si>
  <si>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</si>
  <si>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</si>
  <si>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</si>
  <si>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</si>
  <si>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</si>
  <si>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</si>
  <si>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</si>
  <si>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</si>
  <si>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</si>
  <si>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</si>
  <si>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</si>
  <si>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</si>
  <si>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</si>
  <si>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</si>
  <si>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</si>
  <si>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</si>
  <si>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</si>
  <si>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</si>
  <si>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</si>
  <si>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</si>
  <si>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</si>
  <si>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</si>
  <si>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</si>
  <si>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</si>
  <si>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</si>
  <si>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</si>
  <si>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</si>
  <si>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</si>
  <si>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</si>
  <si>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</si>
  <si>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</si>
  <si>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</si>
  <si>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</si>
  <si>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</si>
  <si>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</si>
  <si>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</si>
  <si>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</si>
  <si>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</si>
  <si>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</si>
  <si>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</si>
  <si>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</si>
  <si>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</si>
  <si>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</si>
  <si>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</si>
  <si>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</si>
  <si>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</si>
  <si>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</si>
  <si>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</si>
  <si>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</si>
  <si>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</si>
  <si>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</si>
  <si>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</si>
  <si>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</si>
  <si>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</si>
  <si>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</si>
  <si>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</si>
  <si>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</si>
  <si>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</si>
  <si>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</si>
  <si>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</si>
  <si>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</si>
  <si>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</si>
  <si>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</si>
  <si>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</si>
  <si>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</si>
  <si>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</si>
  <si>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</si>
  <si>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</si>
  <si>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</si>
  <si>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</si>
  <si>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</si>
  <si>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</si>
  <si>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</si>
  <si>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</si>
  <si>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</si>
  <si>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</si>
  <si>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</si>
  <si>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</si>
  <si>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</si>
  <si>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</si>
  <si>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</si>
  <si>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</si>
  <si>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</si>
  <si>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</si>
  <si>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</si>
  <si>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</si>
  <si>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</si>
  <si>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</si>
  <si>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</si>
  <si>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</si>
  <si>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</si>
  <si>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</si>
  <si>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</si>
  <si>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</si>
  <si>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</si>
  <si>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</si>
  <si>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</si>
  <si>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</si>
  <si>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</si>
  <si>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</si>
  <si>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</si>
  <si>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</si>
  <si>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</si>
  <si>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</si>
  <si>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</si>
  <si>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</si>
  <si>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</si>
  <si>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</si>
  <si>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</si>
  <si>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</si>
  <si>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</si>
  <si>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</si>
  <si>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</si>
  <si>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</si>
  <si>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</si>
  <si>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</si>
  <si>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</si>
  <si>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</si>
  <si>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</si>
  <si>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</si>
  <si>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</si>
  <si>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</si>
  <si>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</si>
  <si>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</si>
  <si>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</si>
  <si>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</si>
  <si>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</si>
  <si>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</si>
  <si>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</si>
  <si>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</si>
  <si>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</si>
  <si>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</si>
  <si>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</si>
  <si>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</si>
  <si>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</si>
  <si>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</si>
  <si>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</si>
  <si>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</si>
  <si>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</si>
  <si>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</si>
  <si>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</si>
  <si>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</si>
  <si>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</si>
  <si>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</si>
  <si>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</si>
  <si>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</si>
  <si>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</si>
  <si>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</si>
  <si>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</si>
  <si>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</si>
  <si>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</si>
  <si>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</si>
  <si>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</si>
  <si>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</si>
  <si>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</si>
  <si>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</si>
  <si>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</si>
  <si>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</si>
  <si>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</si>
  <si>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</si>
  <si>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</si>
  <si>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</si>
  <si>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</si>
  <si>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</si>
  <si>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</si>
  <si>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</si>
  <si>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</si>
  <si>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</si>
  <si>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</si>
  <si>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</si>
  <si>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</si>
  <si>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</si>
  <si>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</si>
  <si>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</si>
  <si>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</si>
  <si>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</si>
  <si>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</si>
  <si>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</si>
  <si>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</si>
  <si>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</si>
  <si>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</si>
  <si>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</si>
  <si>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</si>
  <si>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</si>
  <si>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</si>
  <si>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</si>
  <si>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</si>
  <si>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</si>
  <si>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</si>
  <si>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</si>
  <si>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</si>
  <si>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</si>
  <si>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</si>
  <si>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</si>
  <si>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</si>
  <si>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</si>
  <si>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</si>
  <si>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</si>
  <si>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</si>
  <si>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</si>
  <si>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</si>
  <si>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</si>
  <si>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</si>
  <si>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</si>
  <si>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</si>
  <si>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</si>
  <si>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</si>
  <si>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</si>
  <si>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</si>
  <si>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</si>
  <si>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</si>
  <si>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</si>
  <si>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</si>
  <si>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</si>
  <si>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</si>
  <si>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</si>
  <si>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</si>
  <si>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</si>
  <si>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</si>
  <si>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</si>
  <si>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</si>
  <si>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</si>
  <si>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</si>
  <si>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</si>
  <si>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</si>
  <si>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</si>
  <si>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</si>
  <si>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</si>
  <si>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</si>
  <si>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</si>
  <si>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</si>
  <si>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</si>
  <si>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</si>
  <si>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</si>
  <si>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</si>
  <si>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</si>
  <si>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</si>
  <si>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</si>
  <si>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</si>
  <si>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</si>
  <si>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</si>
  <si>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</si>
  <si>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</si>
  <si>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</si>
  <si>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</si>
  <si>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</si>
  <si>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</si>
  <si>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</si>
  <si>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</si>
  <si>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</si>
  <si>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</si>
  <si>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</si>
  <si>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</si>
  <si>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</si>
  <si>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</si>
  <si>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</si>
  <si>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</si>
  <si>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</si>
  <si>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</si>
  <si>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</si>
  <si>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</si>
  <si>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</si>
  <si>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</si>
  <si>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</si>
  <si>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</si>
  <si>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</si>
  <si>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</si>
  <si>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</si>
  <si>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</si>
  <si>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</si>
  <si>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</si>
  <si>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</si>
  <si>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</si>
  <si>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</si>
  <si>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</si>
  <si>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</si>
  <si>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</si>
  <si>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</si>
  <si>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</si>
  <si>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</si>
  <si>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</si>
  <si>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</si>
  <si>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</si>
  <si>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</si>
  <si>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</si>
  <si>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</si>
  <si>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</si>
  <si>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</si>
  <si>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</si>
  <si>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</si>
  <si>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</si>
  <si>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</si>
  <si>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</si>
  <si>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</si>
  <si>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</si>
  <si>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</si>
  <si>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</si>
  <si>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</si>
  <si>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</si>
  <si>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</si>
  <si>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</si>
  <si>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</si>
  <si>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</si>
  <si>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</si>
  <si>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</si>
  <si>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</si>
  <si>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</si>
  <si>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</si>
  <si>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</si>
  <si>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</si>
  <si>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</si>
  <si>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</si>
  <si>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</si>
  <si>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</si>
  <si>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</si>
  <si>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</si>
  <si>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</si>
  <si>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</si>
  <si>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</si>
  <si>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</si>
  <si>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</si>
  <si>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</si>
  <si>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</si>
  <si>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</si>
  <si>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</si>
  <si>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</si>
  <si>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</si>
  <si>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</si>
  <si>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</si>
  <si>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</si>
  <si>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</si>
  <si>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</si>
  <si>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</si>
  <si>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</si>
  <si>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</si>
  <si>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</si>
  <si>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</si>
  <si>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</si>
  <si>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</si>
  <si>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</si>
  <si>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</si>
  <si>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</si>
  <si>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</si>
  <si>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</si>
  <si>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</si>
  <si>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</si>
  <si>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</si>
  <si>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</si>
  <si>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</si>
  <si>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</si>
  <si>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</si>
  <si>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</si>
  <si>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</si>
  <si>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</si>
  <si>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</si>
  <si>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</si>
  <si>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</si>
  <si>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</si>
  <si>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</si>
  <si>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</si>
  <si>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</si>
  <si>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</si>
  <si>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</si>
  <si>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</si>
  <si>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</si>
  <si>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</si>
  <si>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</si>
  <si>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</si>
  <si>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</si>
  <si>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</si>
  <si>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</si>
  <si>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</si>
  <si>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</si>
  <si>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</si>
  <si>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</si>
  <si>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</si>
  <si>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</si>
  <si>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</si>
  <si>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</si>
  <si>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</si>
  <si>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</si>
  <si>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</si>
  <si>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</si>
  <si>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</si>
  <si>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</si>
  <si>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</si>
  <si>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</si>
  <si>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</si>
  <si>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</si>
  <si>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</si>
  <si>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</si>
  <si>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</si>
  <si>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</si>
  <si>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</si>
  <si>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</si>
  <si>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</si>
  <si>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</si>
  <si>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</si>
  <si>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</si>
  <si>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</si>
  <si>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</si>
  <si>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</si>
  <si>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</si>
  <si>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</si>
  <si>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</si>
  <si>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</si>
  <si>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</si>
  <si>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</si>
  <si>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</si>
  <si>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</si>
  <si>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</si>
  <si>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</si>
  <si>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</si>
  <si>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</si>
  <si>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</si>
  <si>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</si>
  <si>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</si>
  <si>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</si>
  <si>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</si>
  <si>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</si>
  <si>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</si>
  <si>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</si>
  <si>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</si>
  <si>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</si>
  <si>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</si>
  <si>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</si>
  <si>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</si>
  <si>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</si>
  <si>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</si>
  <si>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</si>
  <si>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</si>
  <si>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</si>
  <si>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</si>
  <si>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</si>
  <si>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</si>
  <si>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</si>
  <si>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</si>
  <si>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</si>
  <si>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</si>
  <si>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</si>
  <si>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</si>
  <si>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</si>
  <si>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</si>
  <si>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</si>
  <si>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</si>
  <si>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</si>
  <si>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</si>
  <si>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</si>
  <si>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</si>
  <si>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</si>
  <si>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</si>
  <si>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</si>
  <si>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</si>
  <si>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</si>
  <si>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</si>
  <si>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</si>
  <si>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</si>
  <si>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</si>
  <si>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</si>
  <si>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</si>
  <si>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</si>
  <si>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</si>
  <si>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</si>
  <si>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</si>
  <si>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</si>
  <si>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</si>
  <si>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</si>
  <si>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</si>
  <si>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</si>
  <si>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</si>
  <si>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</si>
  <si>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</si>
  <si>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</si>
  <si>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</si>
  <si>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</si>
  <si>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</si>
  <si>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</si>
  <si>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</si>
  <si>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</si>
  <si>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</si>
  <si>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</si>
  <si>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</si>
  <si>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</si>
  <si>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</si>
  <si>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</si>
  <si>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</si>
  <si>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</si>
  <si>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</si>
  <si>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</si>
  <si>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</si>
  <si>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</si>
  <si>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</si>
  <si>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</si>
  <si>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</si>
  <si>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</si>
  <si>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</si>
  <si>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</si>
  <si>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</si>
  <si>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</si>
  <si>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</si>
  <si>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</si>
  <si>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</si>
  <si>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</si>
  <si>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</si>
  <si>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</si>
  <si>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</si>
  <si>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</si>
  <si>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</si>
  <si>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</si>
  <si>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</si>
  <si>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</si>
  <si>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</si>
  <si>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</si>
  <si>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</si>
  <si>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</si>
  <si>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</si>
  <si>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</si>
  <si>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</si>
  <si>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</si>
  <si>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</si>
  <si>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</si>
  <si>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</si>
  <si>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</si>
  <si>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</si>
  <si>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</si>
  <si>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</si>
  <si>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</si>
  <si>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</si>
  <si>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</si>
  <si>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</si>
  <si>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</si>
  <si>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</si>
  <si>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</si>
  <si>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</si>
  <si>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</si>
  <si>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</si>
  <si>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</si>
  <si>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</si>
  <si>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</si>
  <si>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</si>
  <si>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</si>
  <si>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</si>
  <si>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</si>
  <si>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</si>
  <si>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</si>
  <si>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</si>
  <si>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</si>
  <si>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</si>
  <si>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</si>
  <si>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</si>
  <si>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</si>
  <si>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</si>
  <si>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</si>
  <si>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</si>
  <si>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</si>
  <si>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</si>
  <si>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</si>
  <si>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</si>
  <si>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</si>
  <si>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</si>
  <si>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</si>
  <si>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</si>
  <si>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</si>
  <si>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</si>
  <si>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</si>
  <si>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</si>
  <si>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</si>
  <si>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</si>
  <si>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</si>
  <si>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</si>
  <si>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</si>
  <si>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</si>
  <si>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</si>
  <si>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</si>
  <si>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</si>
  <si>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</si>
  <si>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</si>
  <si>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</si>
  <si>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</si>
  <si>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</si>
  <si>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</si>
  <si>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</si>
  <si>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</si>
  <si>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</si>
  <si>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</si>
  <si>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</si>
  <si>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</si>
  <si>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</si>
  <si>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</si>
  <si>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</si>
  <si>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</si>
  <si>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</si>
  <si>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</si>
  <si>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</si>
  <si>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</si>
  <si>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</si>
  <si>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</si>
  <si>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</si>
  <si>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</si>
  <si>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</si>
  <si>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</si>
  <si>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</si>
  <si>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</si>
  <si>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</si>
  <si>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</si>
  <si>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</si>
  <si>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</si>
  <si>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</si>
  <si>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</si>
  <si>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</si>
  <si>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</si>
  <si>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</si>
  <si>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</si>
  <si>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</si>
  <si>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</si>
  <si>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</si>
  <si>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</si>
  <si>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</si>
  <si>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</si>
  <si>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</si>
  <si>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</si>
  <si>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</si>
  <si>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</si>
  <si>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</si>
  <si>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</si>
  <si>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</si>
  <si>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</si>
  <si>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</si>
  <si>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</si>
  <si>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</si>
  <si>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</si>
  <si>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</si>
  <si>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</si>
  <si>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</si>
  <si>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</si>
  <si>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</si>
  <si>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</si>
  <si>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</si>
  <si>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</si>
  <si>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</si>
  <si>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</si>
  <si>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</si>
  <si>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</si>
  <si>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</si>
  <si>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</si>
  <si>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</si>
  <si>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</si>
  <si>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</si>
  <si>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</si>
  <si>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</si>
  <si>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</si>
  <si>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</si>
  <si>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</si>
  <si>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</si>
  <si>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</si>
  <si>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</si>
  <si>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</si>
  <si>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</si>
  <si>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</si>
  <si>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</si>
  <si>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</si>
  <si>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</si>
  <si>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</si>
  <si>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</si>
  <si>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</si>
  <si>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</si>
  <si>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</si>
  <si>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</si>
  <si>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</si>
  <si>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</si>
  <si>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</si>
  <si>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</si>
  <si>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</si>
  <si>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</si>
  <si>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</si>
  <si>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</si>
  <si>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</si>
  <si>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</si>
  <si>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</si>
  <si>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</si>
  <si>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</si>
  <si>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</si>
  <si>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</si>
  <si>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</si>
  <si>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</si>
  <si>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</si>
  <si>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</si>
  <si>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</si>
  <si>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</si>
  <si>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</si>
  <si>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</si>
  <si>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</si>
  <si>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</si>
  <si>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</si>
  <si>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</si>
  <si>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</si>
  <si>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</si>
  <si>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</si>
  <si>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</si>
  <si>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</si>
  <si>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</si>
  <si>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</si>
  <si>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</si>
  <si>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</si>
  <si>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</si>
  <si>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</si>
  <si>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</si>
  <si>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</si>
  <si>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</si>
  <si>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</si>
  <si>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</si>
  <si>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</si>
  <si>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</si>
  <si>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</si>
  <si>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</si>
  <si>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</si>
  <si>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</si>
  <si>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</si>
  <si>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</si>
  <si>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</si>
  <si>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</si>
  <si>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</si>
  <si>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</si>
  <si>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</si>
  <si>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</si>
  <si>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</si>
  <si>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</si>
  <si>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</si>
  <si>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</si>
  <si>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</si>
  <si>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</si>
  <si>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</si>
  <si>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</si>
  <si>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</si>
  <si>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</si>
  <si>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</si>
  <si>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</si>
  <si>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</si>
  <si>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</si>
  <si>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</si>
  <si>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</si>
  <si>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</si>
  <si>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</si>
  <si>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</si>
  <si>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</si>
  <si>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</si>
  <si>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</si>
  <si>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</si>
  <si>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</si>
  <si>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</si>
  <si>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</si>
  <si>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</si>
  <si>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</si>
  <si>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</si>
  <si>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</si>
  <si>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</si>
  <si>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</si>
  <si>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</si>
  <si>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</si>
  <si>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</si>
  <si>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</si>
  <si>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</si>
  <si>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</si>
  <si>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</si>
  <si>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</si>
  <si>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</si>
  <si>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</si>
  <si>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</si>
  <si>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</si>
  <si>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</si>
  <si>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</si>
  <si>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</si>
  <si>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</si>
  <si>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</si>
  <si>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</si>
  <si>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</si>
  <si>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</si>
  <si>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</si>
  <si>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</si>
  <si>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</si>
  <si>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</si>
  <si>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</si>
  <si>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</si>
  <si>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</si>
  <si>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</si>
  <si>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</si>
  <si>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</si>
  <si>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</si>
  <si>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</si>
  <si>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</si>
  <si>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</si>
  <si>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</si>
  <si>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</si>
  <si>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</si>
  <si>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</si>
  <si>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</si>
  <si>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</si>
  <si>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</si>
  <si>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</si>
  <si>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</si>
  <si>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</si>
  <si>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</si>
  <si>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</si>
  <si>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</si>
  <si>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</si>
  <si>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</si>
  <si>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</si>
  <si>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</si>
  <si>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</si>
  <si>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</si>
  <si>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</si>
  <si>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</si>
  <si>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</si>
  <si>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</si>
  <si>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</si>
  <si>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</si>
  <si>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</si>
  <si>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</si>
  <si>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</si>
  <si>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</si>
  <si>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</si>
  <si>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</si>
  <si>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</si>
  <si>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</si>
  <si>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</si>
  <si>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</si>
  <si>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</si>
  <si>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</si>
  <si>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</si>
  <si>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</si>
  <si>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</si>
  <si>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</si>
  <si>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</si>
  <si>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</si>
  <si>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</si>
  <si>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</si>
  <si>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</si>
  <si>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</si>
  <si>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</si>
  <si>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</si>
  <si>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</si>
  <si>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</si>
  <si>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</si>
  <si>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</si>
  <si>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</si>
  <si>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</si>
  <si>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</si>
  <si>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</si>
  <si>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</si>
  <si>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</si>
  <si>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</si>
  <si>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</si>
  <si>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</si>
  <si>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</si>
  <si>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</si>
  <si>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</si>
  <si>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</si>
  <si>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</si>
  <si>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</si>
  <si>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</si>
  <si>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</si>
  <si>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</si>
  <si>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</si>
  <si>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</si>
  <si>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</si>
  <si>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</si>
  <si>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</si>
  <si>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</si>
  <si>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</si>
  <si>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</si>
  <si>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</si>
  <si>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</si>
  <si>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</si>
  <si>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</si>
  <si>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</si>
  <si>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</si>
  <si>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</si>
  <si>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</si>
  <si>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</si>
  <si>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</si>
  <si>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</si>
  <si>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</si>
  <si>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</si>
  <si>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</si>
  <si>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</si>
  <si>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</si>
  <si>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</si>
  <si>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</si>
  <si>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</si>
  <si>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</si>
  <si>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</si>
  <si>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</si>
  <si>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</si>
  <si>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</si>
  <si>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</si>
  <si>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</si>
  <si>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</si>
  <si>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</si>
  <si>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</si>
  <si>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</si>
  <si>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</si>
  <si>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</si>
  <si>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</si>
  <si>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</si>
  <si>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</si>
  <si>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</si>
  <si>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</si>
  <si>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</si>
  <si>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</si>
  <si>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</si>
  <si>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</si>
  <si>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</si>
  <si>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</si>
  <si>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</si>
  <si>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</si>
  <si>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</si>
  <si>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</si>
  <si>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</si>
  <si>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</si>
  <si>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</si>
  <si>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</si>
  <si>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</si>
  <si>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</si>
  <si>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</si>
  <si>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</si>
  <si>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</si>
  <si>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</si>
  <si>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</si>
  <si>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</si>
  <si>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</si>
  <si>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</si>
  <si>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</si>
  <si>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</si>
  <si>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</si>
  <si>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</si>
  <si>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</si>
  <si>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</si>
  <si>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</si>
  <si>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</si>
  <si>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</si>
  <si>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</si>
  <si>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</si>
  <si>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</si>
  <si>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</si>
  <si>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</si>
  <si>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</si>
  <si>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</si>
  <si>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</si>
  <si>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</si>
  <si>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</si>
  <si>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</si>
  <si>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</si>
  <si>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</si>
  <si>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</si>
  <si>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</si>
  <si>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</si>
  <si>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</si>
  <si>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</si>
  <si>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</si>
  <si>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</si>
  <si>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</si>
  <si>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</si>
  <si>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</si>
  <si>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</si>
  <si>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</si>
  <si>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</si>
  <si>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</si>
  <si>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</si>
  <si>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</si>
  <si>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</si>
  <si>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</si>
  <si>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</si>
  <si>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</si>
  <si>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</si>
  <si>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</si>
  <si>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</si>
  <si>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</si>
  <si>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</si>
  <si>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</si>
  <si>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</si>
  <si>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</si>
  <si>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</si>
  <si>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</si>
  <si>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</si>
  <si>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</si>
  <si>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</si>
  <si>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</si>
  <si>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</si>
  <si>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</si>
  <si>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</si>
  <si>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</si>
  <si>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</si>
  <si>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</si>
  <si>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</si>
  <si>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</si>
  <si>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</si>
  <si>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</si>
  <si>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</si>
  <si>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</si>
  <si>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</si>
  <si>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</si>
  <si>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</si>
  <si>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</si>
  <si>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</si>
  <si>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</si>
  <si>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</si>
  <si>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</si>
  <si>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</si>
  <si>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</si>
  <si>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</si>
  <si>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</si>
  <si>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</si>
  <si>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</si>
  <si>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</si>
  <si>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</si>
  <si>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</si>
  <si>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</si>
  <si>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</si>
  <si>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</si>
  <si>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</si>
  <si>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</si>
  <si>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</si>
  <si>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</si>
  <si>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</si>
  <si>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</si>
  <si>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</si>
  <si>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</si>
  <si>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</si>
  <si>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</si>
  <si>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</si>
  <si>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</si>
  <si>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</si>
  <si>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</si>
  <si>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</si>
  <si>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</si>
  <si>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</si>
  <si>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</si>
  <si>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</si>
  <si>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</si>
  <si>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</si>
  <si>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</si>
  <si>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</si>
  <si>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</si>
  <si>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</si>
  <si>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</si>
  <si>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</si>
  <si>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</si>
  <si>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</si>
  <si>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</si>
  <si>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</si>
  <si>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</si>
  <si>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</si>
  <si>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</si>
  <si>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</si>
  <si>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</si>
  <si>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</si>
  <si>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</si>
  <si>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</si>
  <si>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</si>
  <si>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</si>
  <si>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</si>
  <si>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</si>
  <si>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</si>
  <si>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</si>
  <si>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</si>
  <si>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</si>
  <si>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</si>
  <si>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</si>
  <si>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</si>
  <si>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</si>
  <si>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</si>
  <si>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</si>
  <si>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</si>
  <si>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</si>
  <si>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</si>
  <si>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</si>
  <si>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</si>
  <si>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</si>
  <si>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</si>
  <si>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</si>
  <si>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</si>
  <si>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</si>
  <si>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</si>
  <si>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</si>
  <si>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</si>
  <si>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</si>
  <si>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</si>
  <si>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</si>
  <si>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</si>
  <si>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</si>
  <si>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</si>
  <si>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</si>
  <si>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</si>
  <si>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</si>
  <si>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</si>
  <si>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</si>
  <si>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</si>
  <si>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</si>
  <si>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</si>
  <si>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</si>
  <si>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</si>
  <si>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</si>
  <si>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</si>
  <si>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</si>
  <si>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</si>
  <si>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</si>
  <si>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</si>
  <si>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</si>
  <si>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</si>
  <si>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</si>
  <si>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</si>
  <si>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</si>
  <si>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</si>
  <si>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</si>
  <si>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</si>
  <si>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</si>
  <si>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</si>
  <si>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</si>
  <si>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</si>
  <si>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</si>
  <si>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</si>
  <si>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</si>
  <si>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</si>
  <si>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</si>
  <si>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</si>
  <si>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</si>
  <si>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</si>
  <si>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</si>
  <si>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</si>
  <si>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</si>
  <si>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</si>
  <si>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</si>
  <si>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</si>
  <si>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</si>
  <si>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</si>
  <si>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</si>
  <si>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</si>
  <si>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</si>
  <si>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</si>
  <si>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</si>
  <si>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</si>
  <si>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</si>
  <si>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</si>
  <si>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</si>
  <si>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</si>
  <si>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</si>
  <si>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</si>
  <si>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</si>
  <si>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</si>
  <si>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</si>
  <si>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</si>
  <si>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</si>
  <si>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</si>
  <si>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</si>
  <si>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</si>
  <si>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</si>
  <si>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</si>
  <si>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</si>
  <si>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</si>
  <si>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</si>
  <si>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</si>
  <si>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</si>
  <si>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</si>
  <si>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</si>
  <si>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</si>
  <si>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</si>
  <si>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</si>
  <si>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</si>
  <si>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</si>
  <si>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</si>
  <si>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</si>
  <si>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</si>
  <si>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</si>
  <si>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</si>
  <si>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</si>
  <si>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</si>
  <si>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</si>
  <si>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</si>
  <si>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</si>
  <si>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</si>
  <si>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</si>
  <si>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</si>
  <si>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</si>
  <si>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</si>
  <si>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</si>
  <si>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</si>
  <si>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</si>
  <si>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</si>
  <si>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</si>
  <si>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</si>
  <si>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</si>
  <si>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</si>
  <si>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</si>
  <si>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</si>
  <si>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</si>
  <si>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</si>
  <si>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</si>
  <si>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</si>
  <si>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</si>
  <si>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</si>
  <si>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</si>
  <si>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</si>
  <si>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</si>
  <si>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</si>
  <si>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</si>
  <si>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</si>
  <si>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</si>
  <si>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</si>
  <si>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</si>
  <si>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</si>
  <si>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</si>
  <si>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</si>
  <si>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</si>
  <si>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</si>
  <si>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</si>
  <si>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</si>
  <si>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</si>
  <si>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</si>
  <si>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</si>
  <si>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</si>
  <si>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</si>
  <si>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</si>
  <si>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</si>
  <si>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</si>
  <si>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</si>
  <si>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</si>
  <si>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</si>
  <si>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</si>
  <si>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</si>
  <si>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</si>
  <si>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</si>
  <si>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</si>
  <si>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</si>
  <si>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</si>
  <si>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</si>
  <si>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</si>
  <si>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</si>
  <si>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</si>
  <si>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</si>
  <si>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</si>
  <si>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</si>
  <si>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</si>
  <si>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</si>
  <si>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</si>
  <si>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</si>
  <si>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</si>
  <si>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</si>
  <si>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</si>
  <si>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</si>
  <si>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</si>
  <si>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</si>
  <si>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</si>
  <si>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</si>
  <si>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</si>
  <si>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</si>
  <si>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</si>
  <si>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</si>
  <si>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</si>
  <si>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</si>
  <si>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</si>
  <si>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</si>
  <si>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</si>
  <si>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</si>
  <si>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</si>
  <si>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</si>
  <si>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</si>
  <si>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</si>
  <si>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</si>
  <si>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</si>
  <si>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</si>
  <si>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</si>
  <si>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</si>
  <si>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</si>
  <si>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</si>
  <si>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</si>
  <si>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</si>
  <si>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</si>
  <si>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</si>
  <si>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</si>
  <si>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</si>
  <si>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</si>
  <si>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</si>
  <si>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</si>
  <si>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</si>
  <si>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</si>
  <si>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</si>
  <si>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</si>
  <si>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</si>
  <si>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</si>
  <si>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</si>
  <si>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</si>
  <si>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</si>
  <si>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</si>
  <si>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</si>
  <si>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</si>
  <si>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</si>
  <si>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</si>
  <si>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</si>
  <si>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</si>
  <si>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</si>
  <si>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</si>
  <si>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</si>
  <si>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</si>
  <si>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</si>
  <si>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</si>
  <si>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</si>
  <si>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</si>
  <si>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</si>
  <si>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</si>
  <si>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</si>
  <si>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</si>
  <si>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</si>
  <si>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</si>
  <si>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</si>
  <si>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</si>
  <si>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</si>
  <si>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</si>
  <si>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</si>
  <si>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</si>
  <si>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</si>
  <si>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</si>
  <si>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</si>
  <si>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</si>
  <si>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</si>
  <si>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</si>
  <si>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</si>
  <si>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</si>
  <si>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</si>
  <si>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</si>
  <si>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</si>
  <si>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</si>
  <si>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</si>
  <si>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</si>
  <si>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</si>
  <si>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</si>
  <si>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</si>
  <si>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</si>
  <si>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</si>
  <si>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</si>
  <si>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</si>
  <si>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</si>
  <si>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</si>
  <si>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</si>
  <si>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</si>
  <si>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</si>
  <si>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</si>
  <si>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</si>
  <si>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</si>
  <si>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</si>
  <si>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</si>
  <si>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</si>
  <si>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</si>
  <si>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</si>
  <si>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</si>
  <si>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</si>
  <si>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</si>
  <si>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</si>
  <si>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</si>
  <si>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</si>
  <si>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</si>
  <si>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</si>
  <si>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</si>
  <si>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</si>
  <si>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</si>
  <si>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</si>
  <si>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</si>
  <si>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</si>
  <si>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</si>
  <si>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</si>
  <si>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</si>
  <si>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</si>
  <si>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</si>
  <si>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</si>
  <si>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</si>
  <si>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</si>
  <si>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</si>
  <si>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</si>
  <si>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</si>
  <si>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</si>
  <si>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</si>
  <si>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</si>
  <si>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</si>
  <si>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</si>
  <si>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</si>
  <si>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</si>
  <si>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</si>
  <si>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</si>
  <si>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</si>
  <si>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</si>
  <si>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</si>
  <si>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</si>
  <si>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</si>
  <si>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</si>
  <si>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</si>
  <si>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</si>
  <si>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</si>
  <si>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</si>
  <si>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</si>
  <si>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</si>
  <si>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</si>
  <si>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</si>
  <si>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</si>
  <si>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</si>
  <si>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</si>
  <si>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</si>
  <si>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</si>
  <si>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</si>
  <si>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</si>
  <si>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</si>
  <si>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</si>
  <si>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</si>
  <si>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</si>
  <si>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</si>
  <si>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</si>
  <si>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</si>
  <si>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</si>
  <si>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</si>
  <si>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</si>
  <si>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</si>
  <si>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</si>
  <si>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</si>
  <si>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</si>
  <si>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</si>
  <si>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</si>
  <si>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</si>
  <si>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</si>
  <si>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</si>
  <si>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</si>
  <si>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</si>
  <si>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</si>
  <si>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</si>
  <si>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</si>
  <si>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</si>
  <si>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</si>
  <si>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</si>
  <si>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</si>
  <si>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</si>
  <si>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</si>
  <si>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</si>
  <si>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</si>
  <si>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</si>
  <si>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</si>
  <si>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</si>
  <si>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</si>
  <si>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</si>
  <si>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</si>
  <si>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</si>
  <si>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</si>
  <si>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</si>
  <si>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</si>
  <si>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</si>
  <si>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</si>
  <si>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</si>
  <si>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</si>
  <si>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</si>
  <si>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</si>
  <si>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</si>
  <si>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</si>
  <si>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</si>
  <si>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</si>
  <si>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</si>
  <si>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</si>
  <si>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</si>
  <si>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</si>
  <si>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</si>
  <si>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</si>
  <si>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</si>
  <si>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</si>
  <si>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</si>
  <si>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</si>
  <si>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</si>
  <si>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</si>
  <si>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</si>
  <si>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</si>
  <si>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</si>
  <si>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</si>
  <si>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</si>
  <si>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</si>
  <si>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</si>
  <si>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</si>
  <si>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</si>
  <si>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</si>
  <si>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</si>
  <si>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</si>
  <si>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</si>
  <si>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</si>
  <si>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</si>
  <si>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</si>
  <si>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</si>
  <si>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</si>
  <si>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</si>
  <si>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</si>
  <si>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</si>
  <si>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</si>
  <si>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</si>
  <si>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</si>
  <si>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</si>
  <si>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</si>
  <si>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</si>
  <si>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</si>
  <si>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</si>
  <si>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</si>
  <si>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</si>
  <si>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</si>
  <si>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</si>
  <si>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</si>
  <si>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</si>
  <si>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</si>
  <si>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</si>
  <si>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</si>
  <si>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</si>
  <si>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</si>
  <si>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</si>
  <si>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</si>
  <si>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</si>
  <si>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</si>
  <si>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</si>
  <si>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</si>
  <si>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</si>
  <si>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</si>
  <si>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</si>
  <si>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</si>
  <si>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</si>
  <si>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</si>
  <si>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</si>
  <si>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</si>
  <si>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</si>
  <si>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</si>
  <si>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</si>
  <si>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</si>
  <si>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</si>
  <si>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</si>
  <si>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</si>
  <si>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</si>
  <si>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</si>
  <si>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</si>
  <si>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</si>
  <si>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</si>
  <si>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</si>
  <si>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</si>
  <si>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</si>
  <si>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</si>
  <si>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</si>
  <si>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</si>
  <si>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</si>
  <si>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</si>
  <si>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</si>
  <si>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</si>
  <si>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</si>
  <si>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</si>
  <si>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</si>
  <si>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</si>
  <si>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</si>
  <si>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</si>
  <si>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</si>
  <si>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</si>
  <si>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</si>
  <si>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</si>
  <si>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</si>
  <si>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</si>
  <si>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</si>
  <si>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</si>
  <si>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</si>
  <si>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</si>
  <si>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</si>
  <si>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</si>
  <si>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</si>
  <si>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</si>
  <si>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</si>
  <si>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</si>
  <si>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</si>
  <si>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</si>
  <si>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</si>
  <si>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</si>
  <si>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</si>
  <si>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</si>
  <si>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</si>
  <si>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</si>
  <si>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</si>
  <si>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</si>
  <si>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</si>
  <si>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</si>
  <si>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</si>
  <si>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</si>
  <si>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</si>
  <si>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</si>
  <si>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</si>
  <si>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</si>
  <si>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</si>
  <si>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</si>
  <si>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</si>
  <si>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</si>
  <si>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</si>
  <si>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</si>
  <si>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</si>
  <si>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</si>
  <si>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</si>
  <si>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</si>
  <si>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</si>
  <si>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</si>
  <si>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</si>
  <si>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</si>
  <si>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</si>
  <si>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</si>
  <si>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</si>
  <si>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</si>
  <si>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</si>
  <si>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</si>
  <si>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</si>
  <si>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</si>
  <si>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</si>
  <si>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</si>
  <si>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</si>
  <si>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</si>
  <si>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</si>
  <si>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</si>
  <si>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</si>
  <si>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</si>
  <si>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</si>
  <si>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</si>
  <si>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</si>
  <si>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</si>
  <si>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</si>
  <si>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</si>
  <si>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</si>
  <si>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</si>
  <si>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</si>
  <si>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</si>
  <si>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</si>
  <si>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</si>
  <si>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</si>
  <si>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</si>
  <si>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</si>
  <si>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</si>
  <si>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</si>
  <si>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</si>
  <si>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</si>
  <si>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</si>
  <si>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</si>
  <si>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</si>
  <si>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</si>
  <si>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</si>
  <si>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</si>
  <si>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</si>
  <si>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</si>
  <si>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</si>
  <si>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</si>
  <si>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</si>
  <si>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</si>
  <si>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</si>
  <si>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</si>
  <si>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</si>
  <si>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</si>
  <si>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</si>
  <si>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</si>
  <si>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</si>
  <si>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</si>
  <si>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</si>
  <si>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</si>
  <si>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</si>
  <si>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</si>
  <si>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</si>
  <si>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</si>
  <si>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</si>
  <si>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</si>
  <si>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</si>
  <si>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</si>
  <si>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</si>
  <si>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</si>
  <si>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</si>
  <si>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</si>
  <si>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</si>
  <si>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</si>
  <si>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</si>
  <si>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</si>
  <si>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</si>
  <si>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</si>
  <si>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</si>
  <si>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</si>
  <si>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</si>
  <si>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</si>
  <si>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</si>
  <si>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</si>
  <si>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</si>
  <si>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</si>
  <si>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</si>
  <si>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</si>
  <si>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</si>
  <si>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</si>
  <si>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</si>
  <si>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</si>
  <si>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</si>
  <si>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</si>
  <si>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</si>
  <si>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</si>
  <si>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</si>
  <si>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</si>
  <si>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</si>
  <si>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</si>
  <si>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</si>
  <si>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</si>
  <si>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</si>
  <si>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</si>
  <si>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</si>
  <si>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</si>
  <si>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</si>
  <si>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</si>
  <si>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</si>
  <si>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</si>
  <si>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</si>
  <si>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</si>
  <si>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</si>
  <si>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</si>
  <si>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</si>
  <si>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</si>
  <si>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</si>
  <si>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</si>
  <si>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</si>
  <si>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</si>
  <si>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</si>
  <si>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</si>
  <si>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</si>
  <si>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</si>
  <si>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</si>
  <si>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</si>
  <si>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</si>
  <si>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</si>
  <si>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</si>
  <si>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</si>
  <si>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</si>
  <si>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</si>
  <si>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</si>
  <si>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</si>
  <si>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</si>
  <si>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</si>
  <si>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</si>
  <si>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</si>
  <si>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</si>
  <si>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</si>
  <si>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</si>
  <si>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</si>
  <si>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</si>
  <si>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</si>
  <si>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</si>
  <si>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</si>
  <si>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</si>
  <si>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</si>
  <si>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</si>
  <si>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</si>
  <si>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</si>
  <si>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</si>
  <si>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</si>
  <si>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</si>
  <si>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</si>
  <si>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</si>
  <si>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</si>
  <si>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</si>
  <si>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</si>
  <si>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</si>
  <si>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</si>
  <si>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</si>
  <si>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</si>
  <si>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</si>
  <si>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</si>
  <si>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</si>
  <si>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</si>
  <si>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</si>
  <si>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</si>
  <si>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</si>
  <si>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</si>
  <si>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</si>
  <si>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</si>
  <si>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</si>
  <si>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</si>
  <si>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</si>
  <si>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</si>
  <si>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</si>
  <si>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</si>
  <si>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</si>
  <si>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</si>
  <si>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</si>
  <si>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</si>
  <si>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</si>
  <si>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</si>
  <si>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</si>
  <si>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</si>
  <si>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</si>
  <si>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</si>
  <si>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</si>
  <si>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</si>
  <si>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</si>
  <si>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</si>
  <si>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</si>
  <si>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</si>
  <si>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</si>
  <si>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</si>
  <si>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</si>
  <si>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</si>
  <si>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</si>
  <si>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</si>
  <si>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</si>
  <si>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</si>
  <si>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</si>
  <si>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</si>
  <si>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</si>
  <si>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</si>
  <si>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</si>
  <si>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</si>
  <si>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</si>
  <si>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</si>
  <si>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</si>
  <si>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</si>
  <si>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</si>
  <si>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</si>
  <si>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</si>
  <si>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</si>
  <si>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</si>
  <si>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</si>
  <si>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</si>
  <si>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</si>
  <si>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</si>
  <si>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</si>
  <si>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</si>
  <si>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</si>
  <si>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</si>
  <si>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</si>
  <si>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</si>
  <si>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</si>
  <si>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</si>
  <si>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</si>
  <si>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</si>
  <si>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</si>
  <si>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</si>
  <si>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</si>
  <si>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</si>
  <si>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</si>
  <si>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</si>
  <si>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</si>
  <si>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</si>
  <si>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</si>
  <si>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</si>
  <si>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</si>
  <si>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</si>
  <si>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</si>
  <si>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</si>
  <si>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</si>
  <si>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</si>
  <si>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</si>
  <si>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</si>
  <si>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</si>
  <si>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</si>
  <si>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</si>
  <si>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</si>
  <si>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</si>
  <si>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</si>
  <si>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</si>
  <si>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</si>
  <si>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</si>
  <si>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</si>
  <si>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</si>
  <si>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</si>
  <si>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</si>
  <si>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</si>
  <si>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</si>
  <si>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</si>
  <si>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</si>
  <si>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</si>
  <si>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</si>
  <si>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</si>
  <si>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</si>
  <si>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</si>
  <si>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</si>
  <si>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</si>
  <si>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</si>
  <si>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</si>
  <si>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</si>
  <si>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</si>
  <si>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</si>
  <si>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</si>
  <si>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</si>
  <si>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</si>
  <si>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</si>
  <si>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</si>
  <si>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</si>
  <si>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</si>
  <si>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</si>
  <si>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</si>
  <si>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</si>
  <si>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</si>
  <si>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</si>
  <si>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</si>
  <si>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</si>
  <si>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</si>
  <si>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</si>
  <si>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</si>
  <si>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</si>
  <si>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</si>
  <si>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</si>
  <si>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</si>
  <si>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</si>
  <si>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</si>
  <si>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</si>
  <si>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</si>
  <si>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</si>
  <si>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</si>
  <si>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</si>
  <si>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</si>
  <si>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</si>
  <si>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</si>
  <si>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</si>
  <si>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</si>
  <si>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</si>
  <si>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</si>
  <si>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</si>
  <si>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</si>
  <si>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</si>
  <si>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</si>
  <si>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</si>
  <si>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</si>
  <si>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</si>
  <si>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</si>
  <si>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</si>
  <si>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</si>
  <si>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</si>
  <si>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</si>
  <si>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</si>
  <si>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</si>
  <si>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</si>
  <si>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</si>
  <si>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</si>
  <si>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</si>
  <si>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</si>
  <si>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</si>
  <si>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</si>
  <si>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</si>
  <si>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</si>
  <si>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</si>
  <si>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</si>
  <si>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</si>
  <si>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</si>
  <si>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</si>
  <si>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</si>
  <si>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</si>
  <si>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</si>
  <si>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</si>
  <si>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</si>
  <si>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</si>
  <si>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</si>
  <si>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</si>
  <si>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</si>
  <si>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</si>
  <si>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</si>
  <si>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</si>
  <si>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</si>
  <si>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</si>
  <si>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</si>
  <si>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</si>
  <si>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</si>
  <si>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</si>
  <si>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</si>
  <si>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</si>
  <si>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</si>
  <si>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</si>
  <si>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</si>
  <si>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</si>
  <si>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</si>
  <si>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</si>
  <si>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</si>
  <si>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</si>
  <si>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</si>
  <si>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</si>
  <si>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</si>
  <si>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</si>
  <si>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</si>
  <si>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</si>
  <si>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</si>
  <si>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</si>
  <si>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</si>
  <si>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</si>
  <si>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</si>
  <si>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</si>
  <si>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</si>
  <si>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</si>
  <si>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</si>
  <si>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</si>
  <si>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</si>
  <si>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</si>
  <si>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</si>
  <si>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</si>
  <si>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</si>
  <si>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</si>
  <si>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</si>
  <si>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</si>
  <si>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</si>
  <si>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</si>
  <si>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</si>
  <si>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</si>
  <si>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</si>
  <si>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</si>
  <si>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</si>
  <si>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</si>
  <si>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</si>
  <si>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</si>
  <si>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</si>
  <si>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</si>
  <si>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</si>
  <si>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</si>
  <si>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</si>
  <si>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</si>
  <si>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</si>
  <si>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</si>
  <si>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</si>
  <si>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</si>
  <si>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</si>
  <si>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</si>
  <si>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</si>
  <si>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</si>
  <si>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</si>
  <si>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</si>
  <si>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</si>
  <si>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</si>
  <si>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</si>
  <si>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</si>
  <si>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</si>
  <si>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</si>
  <si>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</si>
  <si>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</si>
  <si>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</si>
  <si>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</si>
  <si>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</si>
  <si>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</si>
  <si>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</si>
  <si>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</si>
  <si>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</si>
  <si>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</si>
  <si>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</si>
  <si>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</si>
  <si>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</si>
  <si>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</si>
  <si>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</si>
  <si>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</si>
  <si>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</si>
  <si>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</si>
  <si>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</si>
  <si>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</si>
  <si>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</si>
  <si>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</si>
  <si>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</si>
  <si>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</si>
  <si>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</si>
  <si>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</si>
  <si>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</si>
  <si>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</si>
  <si>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</si>
  <si>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</si>
  <si>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</si>
  <si>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</si>
  <si>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</si>
  <si>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</si>
  <si>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</si>
  <si>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</si>
  <si>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</si>
  <si>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</si>
  <si>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</si>
  <si>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</si>
  <si>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</si>
  <si>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</si>
  <si>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</si>
  <si>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</si>
  <si>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</si>
  <si>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</si>
  <si>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</si>
  <si>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</si>
  <si>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</si>
  <si>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</si>
  <si>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</si>
  <si>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</si>
  <si>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</si>
  <si>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</si>
  <si>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</si>
  <si>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</si>
  <si>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</si>
  <si>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</si>
  <si>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</si>
  <si>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</si>
  <si>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</si>
  <si>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</si>
  <si>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</si>
  <si>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</si>
  <si>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</si>
  <si>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</si>
  <si>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</si>
  <si>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</si>
  <si>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</si>
  <si>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</si>
  <si>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</si>
  <si>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</si>
  <si>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</si>
  <si>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</si>
  <si>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</si>
  <si>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</si>
  <si>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</si>
  <si>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</si>
  <si>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</si>
  <si>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</si>
  <si>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</si>
  <si>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</si>
  <si>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</si>
  <si>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</si>
  <si>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</si>
  <si>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</si>
  <si>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</si>
  <si>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</si>
  <si>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</si>
  <si>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</si>
  <si>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</si>
  <si>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</si>
  <si>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</si>
  <si>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</si>
  <si>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</si>
  <si>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</si>
  <si>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</si>
  <si>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</si>
  <si>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</si>
  <si>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</si>
  <si>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</si>
  <si>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</si>
  <si>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</si>
  <si>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</si>
  <si>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</si>
  <si>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</si>
  <si>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</si>
  <si>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</si>
  <si>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</si>
  <si>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</si>
  <si>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</si>
  <si>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</si>
  <si>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</si>
  <si>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</si>
  <si>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</si>
  <si>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</si>
  <si>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</si>
  <si>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</si>
  <si>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</si>
  <si>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</si>
  <si>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</si>
  <si>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</si>
  <si>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</si>
  <si>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</si>
  <si>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</si>
  <si>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</si>
  <si>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</si>
  <si>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</si>
  <si>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</si>
  <si>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</si>
  <si>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</si>
  <si>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</si>
  <si>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</si>
  <si>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</si>
  <si>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</si>
  <si>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</si>
  <si>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</si>
  <si>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</si>
  <si>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</si>
  <si>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</si>
  <si>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</si>
  <si>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</si>
  <si>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</si>
  <si>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</si>
  <si>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</si>
  <si>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</si>
  <si>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</si>
  <si>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</si>
  <si>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</si>
  <si>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</si>
  <si>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</si>
  <si>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</si>
  <si>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</si>
  <si>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</si>
  <si>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</si>
  <si>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</si>
  <si>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</si>
  <si>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</si>
  <si>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</si>
  <si>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</si>
  <si>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</si>
  <si>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</si>
  <si>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</si>
  <si>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</si>
  <si>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</si>
  <si>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</si>
  <si>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</si>
  <si>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</si>
  <si>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</si>
  <si>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</si>
  <si>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</si>
  <si>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</si>
  <si>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</si>
  <si>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</si>
  <si>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</si>
  <si>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</si>
  <si>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</si>
  <si>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</si>
  <si>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</si>
  <si>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</si>
  <si>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</si>
  <si>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</si>
  <si>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</si>
  <si>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</si>
  <si>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</si>
  <si>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</si>
  <si>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</si>
  <si>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</si>
  <si>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</si>
  <si>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</si>
  <si>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</si>
  <si>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</si>
  <si>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</si>
  <si>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</si>
  <si>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</si>
  <si>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</si>
  <si>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</si>
  <si>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</si>
  <si>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</si>
  <si>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</si>
  <si>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</si>
  <si>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</si>
  <si>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</si>
  <si>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</si>
  <si>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</si>
  <si>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</si>
  <si>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</si>
  <si>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</si>
  <si>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</si>
  <si>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</si>
  <si>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</si>
  <si>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</si>
  <si>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</si>
  <si>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</si>
  <si>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</si>
  <si>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</si>
  <si>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</si>
  <si>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</si>
  <si>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</si>
  <si>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</si>
  <si>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</si>
  <si>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</si>
  <si>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</si>
  <si>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</si>
  <si>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</si>
  <si>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</si>
  <si>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</si>
  <si>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</si>
  <si>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</si>
  <si>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</si>
  <si>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</si>
  <si>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</si>
  <si>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</si>
  <si>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</si>
  <si>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</si>
  <si>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</si>
  <si>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</si>
  <si>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</si>
  <si>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</si>
  <si>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</si>
  <si>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</si>
  <si>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</si>
  <si>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</si>
  <si>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</si>
  <si>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</si>
  <si>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</si>
  <si>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</si>
  <si>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</si>
  <si>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</si>
  <si>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</si>
  <si>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</si>
  <si>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</si>
  <si>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</si>
  <si>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</si>
  <si>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</si>
  <si>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</si>
  <si>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</si>
  <si>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</si>
  <si>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</si>
  <si>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</si>
  <si>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</si>
  <si>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</si>
  <si>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</si>
  <si>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</si>
  <si>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</si>
  <si>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</si>
  <si>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</si>
  <si>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</si>
  <si>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</si>
  <si>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</si>
  <si>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</si>
  <si>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</si>
  <si>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</si>
  <si>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</si>
  <si>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</si>
  <si>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</si>
  <si>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</si>
  <si>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</si>
  <si>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</si>
  <si>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</si>
  <si>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</si>
  <si>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</si>
  <si>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</si>
  <si>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</si>
  <si>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</si>
  <si>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</si>
  <si>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</si>
  <si>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</si>
  <si>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</si>
  <si>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</si>
  <si>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</si>
  <si>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</si>
  <si>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</si>
  <si>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</si>
  <si>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</si>
  <si>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</si>
  <si>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</si>
  <si>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</si>
  <si>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</si>
  <si>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</si>
  <si>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</si>
  <si>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</si>
  <si>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</si>
  <si>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</si>
  <si>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</si>
  <si>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</si>
  <si>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</si>
  <si>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</si>
  <si>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</si>
  <si>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</si>
  <si>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</si>
  <si>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</si>
  <si>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</si>
  <si>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</si>
  <si>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</si>
  <si>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</si>
  <si>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</si>
  <si>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</si>
  <si>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</si>
  <si>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</si>
  <si>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</si>
  <si>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</si>
  <si>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</si>
  <si>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</si>
  <si>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</si>
  <si>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</si>
  <si>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</si>
  <si>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</si>
  <si>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</si>
  <si>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</si>
  <si>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</si>
  <si>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</si>
  <si>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</si>
  <si>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</si>
  <si>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</si>
  <si>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</si>
  <si>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</si>
  <si>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</si>
  <si>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</si>
  <si>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</si>
  <si>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</si>
  <si>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</si>
  <si>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</si>
  <si>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</si>
  <si>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</si>
  <si>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</si>
  <si>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</si>
  <si>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</si>
  <si>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</si>
  <si>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</si>
  <si>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</si>
  <si>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</si>
  <si>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</si>
  <si>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</si>
  <si>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</si>
  <si>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</si>
  <si>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</si>
  <si>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</si>
  <si>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</si>
  <si>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</si>
  <si>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</si>
  <si>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</si>
  <si>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</si>
  <si>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</si>
  <si>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</si>
  <si>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</si>
  <si>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</si>
  <si>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</si>
  <si>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</si>
  <si>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</si>
  <si>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</si>
  <si>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</si>
  <si>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</si>
  <si>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</si>
  <si>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</si>
  <si>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</si>
  <si>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</si>
  <si>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</si>
  <si>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</si>
  <si>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</si>
  <si>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</si>
  <si>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</si>
  <si>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</si>
  <si>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</si>
  <si>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</si>
  <si>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</si>
  <si>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</si>
  <si>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</si>
  <si>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</si>
  <si>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</si>
  <si>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</si>
  <si>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</si>
  <si>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</si>
  <si>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</si>
  <si>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</si>
  <si>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</si>
  <si>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</si>
  <si>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</si>
  <si>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</si>
  <si>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</si>
  <si>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</si>
  <si>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</si>
  <si>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</si>
  <si>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</si>
  <si>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</si>
  <si>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</si>
  <si>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</si>
  <si>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</si>
  <si>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</si>
  <si>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</si>
  <si>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</si>
  <si>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</si>
  <si>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</si>
  <si>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</si>
  <si>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</si>
  <si>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</si>
  <si>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</si>
  <si>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</si>
  <si>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</si>
  <si>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</si>
  <si>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</si>
  <si>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</si>
  <si>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</si>
  <si>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</si>
  <si>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</si>
  <si>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</si>
  <si>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</si>
  <si>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</si>
  <si>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</si>
  <si>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</si>
  <si>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</si>
  <si>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</si>
  <si>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</si>
  <si>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</si>
  <si>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</si>
  <si>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</si>
  <si>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</si>
  <si>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</si>
  <si>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</si>
  <si>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</si>
  <si>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</si>
  <si>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</si>
  <si>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</si>
  <si>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</si>
  <si>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</si>
  <si>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</si>
  <si>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</si>
  <si>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</si>
  <si>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</si>
  <si>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</si>
  <si>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</si>
  <si>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</si>
  <si>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</si>
  <si>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</si>
  <si>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</si>
  <si>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</si>
  <si>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</si>
  <si>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</si>
  <si>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</si>
  <si>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</si>
  <si>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</si>
  <si>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</si>
  <si>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</si>
  <si>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</si>
  <si>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</si>
  <si>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</si>
  <si>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</si>
  <si>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</si>
  <si>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</si>
  <si>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</si>
  <si>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</si>
  <si>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</si>
  <si>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</si>
  <si>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</si>
  <si>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</si>
  <si>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</si>
  <si>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</si>
  <si>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</si>
  <si>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</si>
  <si>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</si>
  <si>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</si>
  <si>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</si>
  <si>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</si>
  <si>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</si>
  <si>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</si>
  <si>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</si>
  <si>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</si>
  <si>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</si>
  <si>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</si>
  <si>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</si>
  <si>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</si>
  <si>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</si>
  <si>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</si>
  <si>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</si>
  <si>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</si>
  <si>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</si>
  <si>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</si>
  <si>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</si>
  <si>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</si>
  <si>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</si>
  <si>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</si>
  <si>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</si>
  <si>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</si>
  <si>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</si>
  <si>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</si>
  <si>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</si>
  <si>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</si>
  <si>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</si>
  <si>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</si>
  <si>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</si>
  <si>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</si>
  <si>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</si>
  <si>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</si>
  <si>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</si>
  <si>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</si>
  <si>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</si>
  <si>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</si>
  <si>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</si>
  <si>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</si>
  <si>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</si>
  <si>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</si>
  <si>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</si>
  <si>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</si>
  <si>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</si>
  <si>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</si>
  <si>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</si>
  <si>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</si>
  <si>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</si>
  <si>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</si>
  <si>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</si>
  <si>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</si>
  <si>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</si>
  <si>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</si>
  <si>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</si>
  <si>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</si>
  <si>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</si>
  <si>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</si>
  <si>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</si>
  <si>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</si>
  <si>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</si>
  <si>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</si>
  <si>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</si>
  <si>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</si>
  <si>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</si>
  <si>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</si>
  <si>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</si>
  <si>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</si>
  <si>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</si>
  <si>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</si>
  <si>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</si>
  <si>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</si>
  <si>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</si>
  <si>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</si>
  <si>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</si>
  <si>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</si>
  <si>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</si>
  <si>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</si>
  <si>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</si>
  <si>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</si>
  <si>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</si>
  <si>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</si>
  <si>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</si>
  <si>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</si>
  <si>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</si>
  <si>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</si>
  <si>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</si>
  <si>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</si>
  <si>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</si>
  <si>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</si>
  <si>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</si>
  <si>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</si>
  <si>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</si>
  <si>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</si>
  <si>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</si>
  <si>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</si>
  <si>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</si>
  <si>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</si>
  <si>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</si>
  <si>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</si>
  <si>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</si>
  <si>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</si>
  <si>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</si>
  <si>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</si>
  <si>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</si>
  <si>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</si>
  <si>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</si>
  <si>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</si>
  <si>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</si>
  <si>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</si>
  <si>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</si>
  <si>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</si>
  <si>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</si>
  <si>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</si>
  <si>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</si>
  <si>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</si>
  <si>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</si>
  <si>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</si>
  <si>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</si>
  <si>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</si>
  <si>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</si>
  <si>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</si>
  <si>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</si>
  <si>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</si>
  <si>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</si>
  <si>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</si>
  <si>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</si>
  <si>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</si>
  <si>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</si>
  <si>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</si>
  <si>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</si>
  <si>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</si>
  <si>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</si>
  <si>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</si>
  <si>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</si>
  <si>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</si>
  <si>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</si>
  <si>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</si>
  <si>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</si>
  <si>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</si>
  <si>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</si>
  <si>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</si>
  <si>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</si>
  <si>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</si>
  <si>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</si>
  <si>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</si>
  <si>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</si>
  <si>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</si>
  <si>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</si>
  <si>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</si>
  <si>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</si>
  <si>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</si>
  <si>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</si>
  <si>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</si>
  <si>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</si>
  <si>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</si>
  <si>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</si>
  <si>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</si>
  <si>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</si>
  <si>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</si>
  <si>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</si>
  <si>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</si>
  <si>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</si>
  <si>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</si>
  <si>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</si>
  <si>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</si>
  <si>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</si>
  <si>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</si>
  <si>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</si>
  <si>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</si>
  <si>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</si>
  <si>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</si>
  <si>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</si>
  <si>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</si>
  <si>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</si>
  <si>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</si>
  <si>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</si>
  <si>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</si>
  <si>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</si>
  <si>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</si>
  <si>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</si>
  <si>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</si>
  <si>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</si>
  <si>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</si>
  <si>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</si>
  <si>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</si>
  <si>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</si>
  <si>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</si>
  <si>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</si>
  <si>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</si>
  <si>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</si>
  <si>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</si>
  <si>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</si>
  <si>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</si>
  <si>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</si>
  <si>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</si>
  <si>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</si>
  <si>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</si>
  <si>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</si>
  <si>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</si>
  <si>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</si>
  <si>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</si>
  <si>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</si>
  <si>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</si>
  <si>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</si>
  <si>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</si>
  <si>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</si>
  <si>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</si>
  <si>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</si>
  <si>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</si>
  <si>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</si>
  <si>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</si>
  <si>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</si>
  <si>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</si>
  <si>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</si>
  <si>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</si>
  <si>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</si>
  <si>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</si>
  <si>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</si>
  <si>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</si>
  <si>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</si>
  <si>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</si>
  <si>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</si>
  <si>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</si>
  <si>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</si>
  <si>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</si>
  <si>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</si>
  <si>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</si>
  <si>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</si>
  <si>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</si>
  <si>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</si>
  <si>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</si>
  <si>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</si>
  <si>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</si>
  <si>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</si>
  <si>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</si>
  <si>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</si>
  <si>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</si>
  <si>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</si>
  <si>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</si>
  <si>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</si>
  <si>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</si>
  <si>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</si>
  <si>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</si>
  <si>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</si>
  <si>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</si>
  <si>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</si>
  <si>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</si>
  <si>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</si>
  <si>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</si>
  <si>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</si>
  <si>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</si>
  <si>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</si>
  <si>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</si>
  <si>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</si>
  <si>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</si>
  <si>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</si>
  <si>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</si>
  <si>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</si>
  <si>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</si>
  <si>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</si>
  <si>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</si>
  <si>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</si>
  <si>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</si>
  <si>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</si>
  <si>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</si>
  <si>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</si>
  <si>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</si>
  <si>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</si>
  <si>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</si>
  <si>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</si>
  <si>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</si>
  <si>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</si>
  <si>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</si>
  <si>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</si>
  <si>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</si>
  <si>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</si>
  <si>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</si>
  <si>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</si>
  <si>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</si>
  <si>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</si>
  <si>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</si>
  <si>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</si>
  <si>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</si>
  <si>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</si>
  <si>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</si>
  <si>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</si>
  <si>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</si>
  <si>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</si>
  <si>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</si>
  <si>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</si>
  <si>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</si>
  <si>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</si>
  <si>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</si>
  <si>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</si>
  <si>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</si>
  <si>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</si>
  <si>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</si>
  <si>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</si>
  <si>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</si>
  <si>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</si>
  <si>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</si>
  <si>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</si>
  <si>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</si>
  <si>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</si>
  <si>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</si>
  <si>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</si>
  <si>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</si>
  <si>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</si>
  <si>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</si>
  <si>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</si>
  <si>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</si>
  <si>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</si>
  <si>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</si>
  <si>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</si>
  <si>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</si>
  <si>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</si>
  <si>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</si>
  <si>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</si>
  <si>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</si>
  <si>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</si>
  <si>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</si>
  <si>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</si>
  <si>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</si>
  <si>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</si>
  <si>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</si>
  <si>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</si>
  <si>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</si>
  <si>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</si>
  <si>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</si>
  <si>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</si>
  <si>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</si>
  <si>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</si>
  <si>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</si>
  <si>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</si>
  <si>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</si>
  <si>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</si>
  <si>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</si>
  <si>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</si>
  <si>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</si>
  <si>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</si>
  <si>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</si>
  <si>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</si>
  <si>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</si>
  <si>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</si>
  <si>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</si>
  <si>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</si>
  <si>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</si>
  <si>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</si>
  <si>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</si>
  <si>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</si>
  <si>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</si>
  <si>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</si>
  <si>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</si>
  <si>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</si>
  <si>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</si>
  <si>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</si>
  <si>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</si>
  <si>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</si>
  <si>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</si>
  <si>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</si>
  <si>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</si>
  <si>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</si>
  <si>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</si>
  <si>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</si>
  <si>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</si>
  <si>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</si>
  <si>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</si>
  <si>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</si>
  <si>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</si>
  <si>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</si>
  <si>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</si>
  <si>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</si>
  <si>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</si>
  <si>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</si>
  <si>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</si>
  <si>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</si>
  <si>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</si>
  <si>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</si>
  <si>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</si>
  <si>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</si>
  <si>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</si>
  <si>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</si>
  <si>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</si>
  <si>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</si>
  <si>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</si>
  <si>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</si>
  <si>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</si>
  <si>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</si>
  <si>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</si>
  <si>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</si>
  <si>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</si>
  <si>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</si>
  <si>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</si>
  <si>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</si>
  <si>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</si>
  <si>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</si>
  <si>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</si>
  <si>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</si>
  <si>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</si>
  <si>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</si>
  <si>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</si>
  <si>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</si>
  <si>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</si>
  <si>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</si>
  <si>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</si>
  <si>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</si>
  <si>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</si>
  <si>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</si>
  <si>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</si>
  <si>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</si>
  <si>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</si>
  <si>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</si>
  <si>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</si>
  <si>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</si>
  <si>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</si>
  <si>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</si>
  <si>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</si>
  <si>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</si>
  <si>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</si>
  <si>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</si>
  <si>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</si>
  <si>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</si>
  <si>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</si>
  <si>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</si>
  <si>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</si>
  <si>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</si>
  <si>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</si>
  <si>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</si>
  <si>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</si>
  <si>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</si>
  <si>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</si>
  <si>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</si>
  <si>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</si>
  <si>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</si>
  <si>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</si>
  <si>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</si>
  <si>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</si>
  <si>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</si>
  <si>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</si>
  <si>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</si>
  <si>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</si>
  <si>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</si>
  <si>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</si>
  <si>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</si>
  <si>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</si>
  <si>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</si>
  <si>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</si>
  <si>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</si>
  <si>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</si>
  <si>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</si>
  <si>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</si>
  <si>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</si>
  <si>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</si>
  <si>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</si>
  <si>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</si>
  <si>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</si>
  <si>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</si>
  <si>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</si>
  <si>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</si>
  <si>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</si>
  <si>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</si>
  <si>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</si>
  <si>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</si>
  <si>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</si>
  <si>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</si>
  <si>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</si>
  <si>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</si>
  <si>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</si>
  <si>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</si>
  <si>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</si>
  <si>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</si>
  <si>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</si>
  <si>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</si>
  <si>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</si>
  <si>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</si>
  <si>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</si>
  <si>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</si>
  <si>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</si>
  <si>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</si>
  <si>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</si>
  <si>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</si>
  <si>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</si>
  <si>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</si>
  <si>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</si>
  <si>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</si>
  <si>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</si>
  <si>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</si>
  <si>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</si>
  <si>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</si>
  <si>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</si>
  <si>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</si>
  <si>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</si>
  <si>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</si>
  <si>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</si>
  <si>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</si>
  <si>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</si>
  <si>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</si>
  <si>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</si>
  <si>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</si>
  <si>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</si>
  <si>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</si>
  <si>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</si>
  <si>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</si>
  <si>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</si>
  <si>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</si>
  <si>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</si>
  <si>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</si>
  <si>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</si>
  <si>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</si>
  <si>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</si>
  <si>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</si>
  <si>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</si>
  <si>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</si>
  <si>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</si>
  <si>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</si>
  <si>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</si>
  <si>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</si>
  <si>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</si>
  <si>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</si>
  <si>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</si>
  <si>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</si>
  <si>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</si>
  <si>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</si>
  <si>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</si>
  <si>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</si>
  <si>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</si>
  <si>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</si>
  <si>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</si>
  <si>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</si>
  <si>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</si>
  <si>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</si>
  <si>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</si>
  <si>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</si>
  <si>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</si>
  <si>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</si>
  <si>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</si>
  <si>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</si>
  <si>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</si>
  <si>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</si>
  <si>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</si>
  <si>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</si>
  <si>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</si>
  <si>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</si>
  <si>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</si>
  <si>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</si>
  <si>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</si>
  <si>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</si>
  <si>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</si>
  <si>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</si>
  <si>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</si>
  <si>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</si>
  <si>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</si>
  <si>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</si>
  <si>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</si>
  <si>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</si>
  <si>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</si>
  <si>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</si>
  <si>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</si>
  <si>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</si>
  <si>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</si>
  <si>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</si>
  <si>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</si>
  <si>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</si>
  <si>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</si>
  <si>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</si>
  <si>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</si>
  <si>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</si>
  <si>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</si>
  <si>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</si>
  <si>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</si>
  <si>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</si>
  <si>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</si>
  <si>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</si>
  <si>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</si>
  <si>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</si>
  <si>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</si>
  <si>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</si>
  <si>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</si>
  <si>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</si>
  <si>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</si>
  <si>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</si>
  <si>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</si>
  <si>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</si>
  <si>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</si>
  <si>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</si>
  <si>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</si>
  <si>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</si>
  <si>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</si>
  <si>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</si>
  <si>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</si>
  <si>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</si>
  <si>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</si>
  <si>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</si>
  <si>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</si>
  <si>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</si>
  <si>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</si>
  <si>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</si>
  <si>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</si>
  <si>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</si>
  <si>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</si>
  <si>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</si>
  <si>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</si>
  <si>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</si>
  <si>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</si>
  <si>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</si>
  <si>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</si>
  <si>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</si>
  <si>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</si>
  <si>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</si>
  <si>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</si>
  <si>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</si>
  <si>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</si>
  <si>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</si>
  <si>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</si>
  <si>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</si>
  <si>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</si>
  <si>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</si>
  <si>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</si>
  <si>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</si>
  <si>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</si>
  <si>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</si>
  <si>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</si>
  <si>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</si>
  <si>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</si>
  <si>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</si>
  <si>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</si>
  <si>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</si>
  <si>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</si>
  <si>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</si>
  <si>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</si>
  <si>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</si>
  <si>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</si>
  <si>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</si>
  <si>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</si>
  <si>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</si>
  <si>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</si>
  <si>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</si>
  <si>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</si>
  <si>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</si>
  <si>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</si>
  <si>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</si>
  <si>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</si>
  <si>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</si>
  <si>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</si>
  <si>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</si>
  <si>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</si>
  <si>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</si>
  <si>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</si>
  <si>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</si>
  <si>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</si>
  <si>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</si>
  <si>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</si>
  <si>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</si>
  <si>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</si>
  <si>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</si>
  <si>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</si>
  <si>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</si>
  <si>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</si>
  <si>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</si>
  <si>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</si>
  <si>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</si>
  <si>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</si>
  <si>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</si>
  <si>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</si>
  <si>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</si>
  <si>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</si>
  <si>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</si>
  <si>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</si>
  <si>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</si>
  <si>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</si>
  <si>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</si>
  <si>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</si>
  <si>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</si>
  <si>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</si>
  <si>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</si>
  <si>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</si>
  <si>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</si>
  <si>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</si>
  <si>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</si>
  <si>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</si>
  <si>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</si>
  <si>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</si>
  <si>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</si>
  <si>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</si>
  <si>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</si>
  <si>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</si>
  <si>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</si>
  <si>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</si>
  <si>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</si>
  <si>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</si>
  <si>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</si>
  <si>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</si>
  <si>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</si>
  <si>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</si>
  <si>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</si>
  <si>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</si>
  <si>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</si>
  <si>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</si>
  <si>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</si>
  <si>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</si>
  <si>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</si>
  <si>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</si>
  <si>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</si>
  <si>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</si>
  <si>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</si>
  <si>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</si>
  <si>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</si>
  <si>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</si>
  <si>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</si>
  <si>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</si>
  <si>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</si>
  <si>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</si>
  <si>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</si>
  <si>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</si>
  <si>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</si>
  <si>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</si>
  <si>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</si>
  <si>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</si>
  <si>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</si>
  <si>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</si>
  <si>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</si>
  <si>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</si>
  <si>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</si>
  <si>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</si>
  <si>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</si>
  <si>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</si>
  <si>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</si>
  <si>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</si>
  <si>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</si>
  <si>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</si>
  <si>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</si>
  <si>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</si>
  <si>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</si>
  <si>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</si>
  <si>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</si>
  <si>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</si>
  <si>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</si>
  <si>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</si>
  <si>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</si>
  <si>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</si>
  <si>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</si>
  <si>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</si>
  <si>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</si>
  <si>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</si>
  <si>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</si>
  <si>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</si>
  <si>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</si>
  <si>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</si>
  <si>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</si>
  <si>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</si>
  <si>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</si>
  <si>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</si>
  <si>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</si>
  <si>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</si>
  <si>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</si>
  <si>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</si>
  <si>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</si>
  <si>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</si>
  <si>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</si>
  <si>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</si>
  <si>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</si>
  <si>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</si>
  <si>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</si>
  <si>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</si>
  <si>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</si>
  <si>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</si>
  <si>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</si>
  <si>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</si>
  <si>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</si>
  <si>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</si>
  <si>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</si>
  <si>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</si>
  <si>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</si>
  <si>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</si>
  <si>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</si>
  <si>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</si>
  <si>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</si>
  <si>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</si>
  <si>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</si>
  <si>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</si>
  <si>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</si>
  <si>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</si>
  <si>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</si>
  <si>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</si>
  <si>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</si>
  <si>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</si>
  <si>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</si>
  <si>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</si>
  <si>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</si>
  <si>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</si>
  <si>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</si>
  <si>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</si>
  <si>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</si>
  <si>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</si>
  <si>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</si>
  <si>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</si>
  <si>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</si>
  <si>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</si>
  <si>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</si>
  <si>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</si>
  <si>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</si>
  <si>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</si>
  <si>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</si>
  <si>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</si>
  <si>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</si>
  <si>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</si>
  <si>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</si>
  <si>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</si>
  <si>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</si>
  <si>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</si>
  <si>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</si>
  <si>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</si>
  <si>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</si>
  <si>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</si>
  <si>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</si>
  <si>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</si>
  <si>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</si>
  <si>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</si>
  <si>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</si>
  <si>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</si>
  <si>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</si>
  <si>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</si>
  <si>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</si>
  <si>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</si>
  <si>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</si>
  <si>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</si>
  <si>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</si>
  <si>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</si>
  <si>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</si>
  <si>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</si>
  <si>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</si>
  <si>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</si>
  <si>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</si>
  <si>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</si>
  <si>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</si>
  <si>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</si>
  <si>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</si>
  <si>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</si>
  <si>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</si>
  <si>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</si>
  <si>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</si>
  <si>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</si>
  <si>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</si>
  <si>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</si>
  <si>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</si>
  <si>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</si>
  <si>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</si>
  <si>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</si>
  <si>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</si>
  <si>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</si>
  <si>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</si>
  <si>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</si>
  <si>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</si>
  <si>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</si>
  <si>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</si>
  <si>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</si>
  <si>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</si>
  <si>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</si>
  <si>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</si>
  <si>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</si>
  <si>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</si>
  <si>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</si>
  <si>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</si>
  <si>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</si>
  <si>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</si>
  <si>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</si>
  <si>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</si>
  <si>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</si>
  <si>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</si>
  <si>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</si>
  <si>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</si>
  <si>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</si>
  <si>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</si>
  <si>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</si>
  <si>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</si>
  <si>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</si>
  <si>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</si>
  <si>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</si>
  <si>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</si>
  <si>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</si>
  <si>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</si>
  <si>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</si>
  <si>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</si>
  <si>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</si>
  <si>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</si>
  <si>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</si>
  <si>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</si>
  <si>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</si>
  <si>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</si>
  <si>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</si>
  <si>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</si>
  <si>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</si>
  <si>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</si>
  <si>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</si>
  <si>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</si>
  <si>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</si>
  <si>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</si>
  <si>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</si>
  <si>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</si>
  <si>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</si>
  <si>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</si>
  <si>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</si>
  <si>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</si>
  <si>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</si>
  <si>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</si>
  <si>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</si>
  <si>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</si>
  <si>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</si>
  <si>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</si>
  <si>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</si>
  <si>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</si>
  <si>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</si>
  <si>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</si>
  <si>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</si>
  <si>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</si>
  <si>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</si>
  <si>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</si>
  <si>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</si>
  <si>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</si>
  <si>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</si>
  <si>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</si>
  <si>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</si>
  <si>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</si>
  <si>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</si>
  <si>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</si>
  <si>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</si>
  <si>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</si>
  <si>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</si>
  <si>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</si>
  <si>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</si>
  <si>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</si>
  <si>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</si>
  <si>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</si>
  <si>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</si>
  <si>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</si>
  <si>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</si>
  <si>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</si>
  <si>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</si>
  <si>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</si>
  <si>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</si>
  <si>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</si>
  <si>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</si>
  <si>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</si>
  <si>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</si>
  <si>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</si>
  <si>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</si>
  <si>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</si>
  <si>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</si>
  <si>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</si>
  <si>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</si>
  <si>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</si>
  <si>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</si>
  <si>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</si>
  <si>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</si>
  <si>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</si>
  <si>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</si>
  <si>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</si>
  <si>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</si>
  <si>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</si>
  <si>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</si>
  <si>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</si>
  <si>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</si>
  <si>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</si>
  <si>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</si>
  <si>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</si>
  <si>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</si>
  <si>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</si>
  <si>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</si>
  <si>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</si>
  <si>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</si>
  <si>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</si>
  <si>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</si>
  <si>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</si>
  <si>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</si>
  <si>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</si>
  <si>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</si>
  <si>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</si>
  <si>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</si>
  <si>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</si>
  <si>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</si>
  <si>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</si>
  <si>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</si>
  <si>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</si>
  <si>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</si>
  <si>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</si>
  <si>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</si>
  <si>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</si>
  <si>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</si>
  <si>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</si>
  <si>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</si>
  <si>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</si>
  <si>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</si>
  <si>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</si>
  <si>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</si>
  <si>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</si>
  <si>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</si>
  <si>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</si>
  <si>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</si>
  <si>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</si>
  <si>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</si>
  <si>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</si>
  <si>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</si>
  <si>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</si>
  <si>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</si>
  <si>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</si>
  <si>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</si>
  <si>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</si>
  <si>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</si>
  <si>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</si>
  <si>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</si>
  <si>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</si>
  <si>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</si>
  <si>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</si>
  <si>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</si>
  <si>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</si>
  <si>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</si>
  <si>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</si>
  <si>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</si>
  <si>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</si>
  <si>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</si>
  <si>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</si>
  <si>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</si>
  <si>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</si>
  <si>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</si>
  <si>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</si>
  <si>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</si>
  <si>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</si>
  <si>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</si>
  <si>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</si>
  <si>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</si>
  <si>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</si>
  <si>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</si>
  <si>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</si>
  <si>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</si>
  <si>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</si>
  <si>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</si>
  <si>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</si>
  <si>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</si>
  <si>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</si>
  <si>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</si>
  <si>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</si>
  <si>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</si>
  <si>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</si>
  <si>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</si>
  <si>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</si>
  <si>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</si>
  <si>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</si>
  <si>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</si>
  <si>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</si>
  <si>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</si>
  <si>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</si>
  <si>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</si>
  <si>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</si>
  <si>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</si>
  <si>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</si>
  <si>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</si>
  <si>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</si>
  <si>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</si>
  <si>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</si>
  <si>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</si>
  <si>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</si>
  <si>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</si>
  <si>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</si>
  <si>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</si>
  <si>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</si>
  <si>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</si>
  <si>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</si>
  <si>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</si>
  <si>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</si>
  <si>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</si>
  <si>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</si>
  <si>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</si>
  <si>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</si>
  <si>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</si>
  <si>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</si>
  <si>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</si>
  <si>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</si>
  <si>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</si>
  <si>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</si>
  <si>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</si>
  <si>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</si>
  <si>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</si>
  <si>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</si>
  <si>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</si>
  <si>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</si>
  <si>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</si>
  <si>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</si>
  <si>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</si>
  <si>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</si>
  <si>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</si>
  <si>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</si>
  <si>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</si>
  <si>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</si>
  <si>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</si>
  <si>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</si>
  <si>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</si>
  <si>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</si>
  <si>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</si>
  <si>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</si>
  <si>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</si>
  <si>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</si>
  <si>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</si>
  <si>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</si>
  <si>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</si>
  <si>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</si>
  <si>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</si>
  <si>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</si>
  <si>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</si>
  <si>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</si>
  <si>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</si>
  <si>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</si>
  <si>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</si>
  <si>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</si>
  <si>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</si>
  <si>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</si>
  <si>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</si>
  <si>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</si>
  <si>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</si>
  <si>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</si>
  <si>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</si>
  <si>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</si>
  <si>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</si>
  <si>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</si>
  <si>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</si>
  <si>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</si>
  <si>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</si>
  <si>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</si>
  <si>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</si>
  <si>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</si>
  <si>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</si>
  <si>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</si>
  <si>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</si>
  <si>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</si>
  <si>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</si>
  <si>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</si>
  <si>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</si>
  <si>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</si>
  <si>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</si>
  <si>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</si>
  <si>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</si>
  <si>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</si>
  <si>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</si>
  <si>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</si>
  <si>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</si>
  <si>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</si>
  <si>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</si>
  <si>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</si>
  <si>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</si>
  <si>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</si>
  <si>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</si>
  <si>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</si>
  <si>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</si>
  <si>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</si>
  <si>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</si>
  <si>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</si>
  <si>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</si>
  <si>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</si>
  <si>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</si>
  <si>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</si>
  <si>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</si>
  <si>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</si>
  <si>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</si>
  <si>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</si>
  <si>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</si>
  <si>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</si>
  <si>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</si>
  <si>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</si>
  <si>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</si>
  <si>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</si>
  <si>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</si>
  <si>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</si>
  <si>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</si>
  <si>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</si>
  <si>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</si>
  <si>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</si>
  <si>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</si>
  <si>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</si>
  <si>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</si>
  <si>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</si>
  <si>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</si>
  <si>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</si>
  <si>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</si>
  <si>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</si>
  <si>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</si>
  <si>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</si>
  <si>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</si>
  <si>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</si>
  <si>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</si>
  <si>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</si>
  <si>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</si>
  <si>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</si>
  <si>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</si>
  <si>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</si>
  <si>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</si>
  <si>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</si>
  <si>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</si>
  <si>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</si>
  <si>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</si>
  <si>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</si>
  <si>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</si>
  <si>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</si>
  <si>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</si>
  <si>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</si>
  <si>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</si>
  <si>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</si>
  <si>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</si>
  <si>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</si>
  <si>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</si>
  <si>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</si>
  <si>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</si>
  <si>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</si>
  <si>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</si>
  <si>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</si>
  <si>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</si>
  <si>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</si>
  <si>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</si>
  <si>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</si>
  <si>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</si>
  <si>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</si>
  <si>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</si>
  <si>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</si>
  <si>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</si>
  <si>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</si>
  <si>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</si>
  <si>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</si>
  <si>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</si>
  <si>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</si>
  <si>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</si>
  <si>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</si>
  <si>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</si>
  <si>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</si>
  <si>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</si>
  <si>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</si>
  <si>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</si>
  <si>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</si>
  <si>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</si>
  <si>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</si>
  <si>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</si>
  <si>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</si>
  <si>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</si>
  <si>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</si>
  <si>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</si>
  <si>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</si>
  <si>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</si>
  <si>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</si>
  <si>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</si>
  <si>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</si>
  <si>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</si>
  <si>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</si>
  <si>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</si>
  <si>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</si>
  <si>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</si>
  <si>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</si>
  <si>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</si>
  <si>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</si>
  <si>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</si>
  <si>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</si>
  <si>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</si>
  <si>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</si>
  <si>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</si>
  <si>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</si>
  <si>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</si>
  <si>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</si>
  <si>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</si>
  <si>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</si>
  <si>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</si>
  <si>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</si>
  <si>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</si>
  <si>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</si>
  <si>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</si>
  <si>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</si>
  <si>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</si>
  <si>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</si>
  <si>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</si>
  <si>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</si>
  <si>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</si>
  <si>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</si>
  <si>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</si>
  <si>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</si>
  <si>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</si>
  <si>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</si>
  <si>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</si>
  <si>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</si>
  <si>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</si>
  <si>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</si>
  <si>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</si>
  <si>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</si>
  <si>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</si>
  <si>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</si>
  <si>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</si>
  <si>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</si>
  <si>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</si>
  <si>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</si>
  <si>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</si>
  <si>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</si>
  <si>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</si>
  <si>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</si>
  <si>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</si>
  <si>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</si>
  <si>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</si>
  <si>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</si>
  <si>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</si>
  <si>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</si>
  <si>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</si>
  <si>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</si>
  <si>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</si>
  <si>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</si>
  <si>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</si>
  <si>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</si>
  <si>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</si>
  <si>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</si>
  <si>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</si>
  <si>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</si>
  <si>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</si>
  <si>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</si>
  <si>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</si>
  <si>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</si>
  <si>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</si>
  <si>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</si>
  <si>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</si>
  <si>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</si>
  <si>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</si>
  <si>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</si>
  <si>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</si>
  <si>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</si>
  <si>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</si>
  <si>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</si>
  <si>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</si>
  <si>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</si>
  <si>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</si>
  <si>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</si>
  <si>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</si>
  <si>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</si>
  <si>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</si>
  <si>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</si>
  <si>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</si>
  <si>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</si>
  <si>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</si>
  <si>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</si>
  <si>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</si>
  <si>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</si>
  <si>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</si>
  <si>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</si>
  <si>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</si>
  <si>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</si>
  <si>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</si>
  <si>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</si>
  <si>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</si>
  <si>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</si>
  <si>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</si>
  <si>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</si>
  <si>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</si>
  <si>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</si>
  <si>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</si>
  <si>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</si>
  <si>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</si>
  <si>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</si>
  <si>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</si>
  <si>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</si>
  <si>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</si>
  <si>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</si>
  <si>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</si>
  <si>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</si>
  <si>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</si>
  <si>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</si>
  <si>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</si>
  <si>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</si>
  <si>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</si>
  <si>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</si>
  <si>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</si>
  <si>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</si>
  <si>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</si>
  <si>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</si>
  <si>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</si>
  <si>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</si>
  <si>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</si>
  <si>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</si>
  <si>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</si>
  <si>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</si>
  <si>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</si>
  <si>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</si>
  <si>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</si>
  <si>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</si>
  <si>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</si>
  <si>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</si>
  <si>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</si>
  <si>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</si>
  <si>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</si>
  <si>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</si>
  <si>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</si>
  <si>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</si>
  <si>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</si>
  <si>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</si>
  <si>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</si>
  <si>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</si>
  <si>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</si>
  <si>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</si>
  <si>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</si>
  <si>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</si>
  <si>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</si>
  <si>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</si>
  <si>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</si>
  <si>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</si>
  <si>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</si>
  <si>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</si>
  <si>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</si>
  <si>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</si>
  <si>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</si>
  <si>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</si>
  <si>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</si>
  <si>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</si>
  <si>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</si>
  <si>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</si>
  <si>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</si>
  <si>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</si>
  <si>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</si>
  <si>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</si>
  <si>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</si>
  <si>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</si>
  <si>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</si>
  <si>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</si>
  <si>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</si>
  <si>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</si>
  <si>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</si>
  <si>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</si>
  <si>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</si>
  <si>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</si>
  <si>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</si>
  <si>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</si>
  <si>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</si>
  <si>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</si>
  <si>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</si>
  <si>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</si>
  <si>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</si>
  <si>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</si>
  <si>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</si>
  <si>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</si>
  <si>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</si>
  <si>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</si>
  <si>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</si>
  <si>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</si>
  <si>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</si>
  <si>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</si>
  <si>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</si>
  <si>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</si>
  <si>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</si>
  <si>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</si>
  <si>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</si>
  <si>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</si>
  <si>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</si>
  <si>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</si>
  <si>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</si>
  <si>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</si>
  <si>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</si>
  <si>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</si>
  <si>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</si>
  <si>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</si>
  <si>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</si>
  <si>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</si>
  <si>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</si>
  <si>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</si>
  <si>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</si>
  <si>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</si>
  <si>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</si>
  <si>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</si>
  <si>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</si>
  <si>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</si>
  <si>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</si>
  <si>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</si>
  <si>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</si>
  <si>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</si>
  <si>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</si>
  <si>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</si>
  <si>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</si>
  <si>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</si>
  <si>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</si>
  <si>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</si>
  <si>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</si>
  <si>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</si>
  <si>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</si>
  <si>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</si>
  <si>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</si>
  <si>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</si>
  <si>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</si>
  <si>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</si>
  <si>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</si>
  <si>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</si>
  <si>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</si>
  <si>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</si>
  <si>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</si>
  <si>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</si>
  <si>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</si>
  <si>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</si>
  <si>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</si>
  <si>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</si>
  <si>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</si>
  <si>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</si>
  <si>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</si>
  <si>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</si>
  <si>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</si>
  <si>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</si>
  <si>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</si>
  <si>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</si>
  <si>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</si>
  <si>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</si>
  <si>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</si>
  <si>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</si>
  <si>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</si>
  <si>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</si>
  <si>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</si>
  <si>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</si>
  <si>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</si>
  <si>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</si>
  <si>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</si>
  <si>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</si>
  <si>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</si>
  <si>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</si>
  <si>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</si>
  <si>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</si>
  <si>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</si>
  <si>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</si>
  <si>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</si>
  <si>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</si>
  <si>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</si>
  <si>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</si>
  <si>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</si>
  <si>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</si>
  <si>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</si>
  <si>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</si>
  <si>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</si>
  <si>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</si>
  <si>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</si>
  <si>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</si>
  <si>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</si>
  <si>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</si>
  <si>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</si>
  <si>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</si>
  <si>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</si>
  <si>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</si>
  <si>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</si>
  <si>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</si>
  <si>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</si>
  <si>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</si>
  <si>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</si>
  <si>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</si>
  <si>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</si>
  <si>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</si>
  <si>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</si>
  <si>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</si>
  <si>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</si>
  <si>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</si>
  <si>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</si>
  <si>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</si>
  <si>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</si>
  <si>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</si>
  <si>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</si>
  <si>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</si>
  <si>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</si>
  <si>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</si>
  <si>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</si>
  <si>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</si>
  <si>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</si>
  <si>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</si>
  <si>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</si>
  <si>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</si>
  <si>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</si>
  <si>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</si>
  <si>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</si>
  <si>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</si>
  <si>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</si>
  <si>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</si>
  <si>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</si>
  <si>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</si>
  <si>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</si>
  <si>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</si>
  <si>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</si>
  <si>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</si>
  <si>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</si>
  <si>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</si>
  <si>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</si>
  <si>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</si>
  <si>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</si>
  <si>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</si>
  <si>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</si>
  <si>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</si>
  <si>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</si>
  <si>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</si>
  <si>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</si>
  <si>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</si>
  <si>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</si>
  <si>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</si>
  <si>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</si>
  <si>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</si>
  <si>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</si>
  <si>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</si>
  <si>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</si>
  <si>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</si>
  <si>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</si>
  <si>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</si>
  <si>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</si>
  <si>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</si>
  <si>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</si>
  <si>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</si>
  <si>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</si>
  <si>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</si>
  <si>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</si>
  <si>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</si>
  <si>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</si>
  <si>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</si>
  <si>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</si>
  <si>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</si>
  <si>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</si>
  <si>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</si>
  <si>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</si>
  <si>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</si>
  <si>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</si>
  <si>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</si>
  <si>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</si>
  <si>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</si>
  <si>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</si>
  <si>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</si>
  <si>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</si>
  <si>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</si>
  <si>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</si>
  <si>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</si>
  <si>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</si>
  <si>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</si>
  <si>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</si>
  <si>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</si>
  <si>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</si>
  <si>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</si>
  <si>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</si>
  <si>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</si>
  <si>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</si>
  <si>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</si>
  <si>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</si>
  <si>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</si>
  <si>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</si>
  <si>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</si>
  <si>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</si>
  <si>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</si>
  <si>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</si>
  <si>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</si>
  <si>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</si>
  <si>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</si>
  <si>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</si>
  <si>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</si>
  <si>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</si>
  <si>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</si>
  <si>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</si>
  <si>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</si>
  <si>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</si>
  <si>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</si>
  <si>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</si>
  <si>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</si>
  <si>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</si>
  <si>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</si>
  <si>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</si>
  <si>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</si>
  <si>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</si>
  <si>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</si>
  <si>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</si>
  <si>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</si>
  <si>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</si>
  <si>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</si>
  <si>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</si>
  <si>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</si>
  <si>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</si>
  <si>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</si>
  <si>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</si>
  <si>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</si>
  <si>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</si>
  <si>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</si>
  <si>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</si>
  <si>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</si>
  <si>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</si>
  <si>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</si>
  <si>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</si>
  <si>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</si>
  <si>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</si>
  <si>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</si>
  <si>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</si>
  <si>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</si>
  <si>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</si>
  <si>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</si>
  <si>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</si>
  <si>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</si>
  <si>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</si>
  <si>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</si>
  <si>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</si>
  <si>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</si>
  <si>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</si>
  <si>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</si>
  <si>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</si>
  <si>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</si>
  <si>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</si>
  <si>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</si>
  <si>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</si>
  <si>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</si>
  <si>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</si>
  <si>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</si>
  <si>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</si>
  <si>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</si>
  <si>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</si>
  <si>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</si>
  <si>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</si>
  <si>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</si>
  <si>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</si>
  <si>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</si>
  <si>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</si>
  <si>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</si>
  <si>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</si>
  <si>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</si>
  <si>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</si>
  <si>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</si>
  <si>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</si>
  <si>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</si>
  <si>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</si>
  <si>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</si>
  <si>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</si>
  <si>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</si>
  <si>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</si>
  <si>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</si>
  <si>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</si>
  <si>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</si>
  <si>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</si>
  <si>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</si>
  <si>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</si>
  <si>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</si>
  <si>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</si>
  <si>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</si>
  <si>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</si>
  <si>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</si>
  <si>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</si>
  <si>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</si>
  <si>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</si>
  <si>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</si>
  <si>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</si>
  <si>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</si>
  <si>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</si>
  <si>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</si>
  <si>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</si>
  <si>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</si>
  <si>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</si>
  <si>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</si>
  <si>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</si>
  <si>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</si>
  <si>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</si>
  <si>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</si>
  <si>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</si>
  <si>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</si>
  <si>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</si>
  <si>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</si>
  <si>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</si>
  <si>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</si>
  <si>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</si>
  <si>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</si>
  <si>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</si>
  <si>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</si>
  <si>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</si>
  <si>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</si>
  <si>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</si>
  <si>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</si>
  <si>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</si>
  <si>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</si>
  <si>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</si>
  <si>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</si>
  <si>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</si>
  <si>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</si>
  <si>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</si>
  <si>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</si>
  <si>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</si>
  <si>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</si>
  <si>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</si>
  <si>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</si>
  <si>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</si>
  <si>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</si>
  <si>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</si>
  <si>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</si>
  <si>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</si>
  <si>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</si>
  <si>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</si>
  <si>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</si>
  <si>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</si>
  <si>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</si>
  <si>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</si>
  <si>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</si>
  <si>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</si>
  <si>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</si>
  <si>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</si>
  <si>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</si>
  <si>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</si>
  <si>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</si>
  <si>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</si>
  <si>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</si>
  <si>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</si>
  <si>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</si>
  <si>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</si>
  <si>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</si>
  <si>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</si>
  <si>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</si>
  <si>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</si>
  <si>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</si>
  <si>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</si>
  <si>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</si>
  <si>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</si>
  <si>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</si>
  <si>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</si>
  <si>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</si>
  <si>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</si>
  <si>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</si>
  <si>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</si>
  <si>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</si>
  <si>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</si>
  <si>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</si>
  <si>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</si>
  <si>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</si>
  <si>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</si>
  <si>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</si>
  <si>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</si>
  <si>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</si>
  <si>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</si>
  <si>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</si>
  <si>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</si>
  <si>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</si>
  <si>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</si>
  <si>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</si>
  <si>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</si>
  <si>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</si>
  <si>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</si>
  <si>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</si>
  <si>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</si>
  <si>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</si>
  <si>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</si>
  <si>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</si>
  <si>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</si>
  <si>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</si>
  <si>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</si>
  <si>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</si>
  <si>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</si>
  <si>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</si>
  <si>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</si>
  <si>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</si>
  <si>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</si>
  <si>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</si>
  <si>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</si>
  <si>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</si>
  <si>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</si>
  <si>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</si>
  <si>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</si>
  <si>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</si>
  <si>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</si>
  <si>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</si>
  <si>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</si>
  <si>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</si>
  <si>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</si>
  <si>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</si>
  <si>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</si>
  <si>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</si>
  <si>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</si>
  <si>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</si>
  <si>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</si>
  <si>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</si>
  <si>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</si>
  <si>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</si>
  <si>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</si>
  <si>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</si>
  <si>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</si>
  <si>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</si>
  <si>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</si>
  <si>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</si>
  <si>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</si>
  <si>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</si>
  <si>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</si>
  <si>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</si>
  <si>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</si>
  <si>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</si>
  <si>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</si>
  <si>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</si>
  <si>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</si>
  <si>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</si>
  <si>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</si>
  <si>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</si>
  <si>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</si>
  <si>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</si>
  <si>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</si>
  <si>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</si>
  <si>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</si>
  <si>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</si>
  <si>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</si>
  <si>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</si>
  <si>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</si>
  <si>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</si>
  <si>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</si>
  <si>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</si>
  <si>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</si>
  <si>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</si>
  <si>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</si>
  <si>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</si>
  <si>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</si>
  <si>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</si>
  <si>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</si>
  <si>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</si>
  <si>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</si>
  <si>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</si>
  <si>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</si>
  <si>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</si>
  <si>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</si>
  <si>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</si>
  <si>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</si>
  <si>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</si>
  <si>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</si>
  <si>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</si>
  <si>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</si>
  <si>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</si>
  <si>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</si>
  <si>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</si>
  <si>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</si>
  <si>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</si>
  <si>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</si>
  <si>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</si>
  <si>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</si>
  <si>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</si>
  <si>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</si>
  <si>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</si>
  <si>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</si>
  <si>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</si>
  <si>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</si>
  <si>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</si>
  <si>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</si>
  <si>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</si>
  <si>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</si>
  <si>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</si>
  <si>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</si>
  <si>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</si>
  <si>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</si>
  <si>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</si>
  <si>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</si>
  <si>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</si>
  <si>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</si>
  <si>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</si>
  <si>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</si>
  <si>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</si>
  <si>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</si>
  <si>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</si>
  <si>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</si>
  <si>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</si>
  <si>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</si>
  <si>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</si>
  <si>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</si>
  <si>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</si>
  <si>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</si>
  <si>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</si>
  <si>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</si>
  <si>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</si>
  <si>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</si>
  <si>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</si>
  <si>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</si>
  <si>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</si>
  <si>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</si>
  <si>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</si>
  <si>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</si>
  <si>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</si>
  <si>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</si>
  <si>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</si>
  <si>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</si>
  <si>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</si>
  <si>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</si>
  <si>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</si>
  <si>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</si>
  <si>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</si>
  <si>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</si>
  <si>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</si>
  <si>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</si>
  <si>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</si>
  <si>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</si>
  <si>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</si>
  <si>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</si>
  <si>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</si>
  <si>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</si>
  <si>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</si>
  <si>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</si>
  <si>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</si>
  <si>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</si>
  <si>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</si>
  <si>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</si>
  <si>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</si>
  <si>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</si>
  <si>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</si>
  <si>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</si>
  <si>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</si>
  <si>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</si>
  <si>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</si>
  <si>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</si>
  <si>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</si>
  <si>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</si>
  <si>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</si>
  <si>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</si>
  <si>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</si>
  <si>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</si>
  <si>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</si>
  <si>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</si>
  <si>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</si>
  <si>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</si>
  <si>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</si>
  <si>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</si>
  <si>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</si>
  <si>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</si>
  <si>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</si>
  <si>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</si>
  <si>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</si>
  <si>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</si>
  <si>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</si>
  <si>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</si>
  <si>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</si>
  <si>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</si>
  <si>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</si>
  <si>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</si>
  <si>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</si>
  <si>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</si>
  <si>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</si>
  <si>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</si>
  <si>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</si>
  <si>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</si>
  <si>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</si>
  <si>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</si>
  <si>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</si>
  <si>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</si>
  <si>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</si>
  <si>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</si>
  <si>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</si>
  <si>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</si>
  <si>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</si>
  <si>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</si>
  <si>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</si>
  <si>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</si>
  <si>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</si>
  <si>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</si>
  <si>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</si>
  <si>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</si>
  <si>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</si>
  <si>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</si>
  <si>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</si>
  <si>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</si>
  <si>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</si>
  <si>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</si>
  <si>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</si>
  <si>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</si>
  <si>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</si>
  <si>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</si>
  <si>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</si>
  <si>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</si>
  <si>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</si>
  <si>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</si>
  <si>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</si>
  <si>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</si>
  <si>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</si>
  <si>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</si>
  <si>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</si>
  <si>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</si>
  <si>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</si>
  <si>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</si>
  <si>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</si>
  <si>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</si>
  <si>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</si>
  <si>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</si>
  <si>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</si>
  <si>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</si>
  <si>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</si>
  <si>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</si>
  <si>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</si>
  <si>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</si>
  <si>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</si>
  <si>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</si>
  <si>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</si>
  <si>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</si>
  <si>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</si>
  <si>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</si>
  <si>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</si>
  <si>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</si>
  <si>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</si>
  <si>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</si>
  <si>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</si>
  <si>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</si>
  <si>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</si>
  <si>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</si>
  <si>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</si>
  <si>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</si>
  <si>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</si>
  <si>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</si>
  <si>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</si>
  <si>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</si>
  <si>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</si>
  <si>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</si>
  <si>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</si>
  <si>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</si>
  <si>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</si>
  <si>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</si>
  <si>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</si>
  <si>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</si>
  <si>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</si>
  <si>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</si>
  <si>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</si>
  <si>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</si>
  <si>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</si>
  <si>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</si>
  <si>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</si>
  <si>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</si>
  <si>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</si>
  <si>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</si>
  <si>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</si>
  <si>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</si>
  <si>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</si>
  <si>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</si>
  <si>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</si>
  <si>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</si>
  <si>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</si>
  <si>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</si>
  <si>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</si>
  <si>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</si>
  <si>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</si>
  <si>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</si>
  <si>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</si>
  <si>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</si>
  <si>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</si>
  <si>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</si>
  <si>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</si>
  <si>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</si>
  <si>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</si>
  <si>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</si>
  <si>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</si>
  <si>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</si>
  <si>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</si>
  <si>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</si>
  <si>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</si>
  <si>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</si>
  <si>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</si>
  <si>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</si>
  <si>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</si>
  <si>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</si>
  <si>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</si>
  <si>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</si>
  <si>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</si>
  <si>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</si>
  <si>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</si>
  <si>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</si>
  <si>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</si>
  <si>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</si>
  <si>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</si>
  <si>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</si>
  <si>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</si>
  <si>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</si>
  <si>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</si>
  <si>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</si>
  <si>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</si>
  <si>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</si>
  <si>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</si>
  <si>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</si>
  <si>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</si>
  <si>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</si>
  <si>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</si>
  <si>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</si>
  <si>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</si>
  <si>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</si>
  <si>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</si>
  <si>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</si>
  <si>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</si>
  <si>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</si>
  <si>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</si>
  <si>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</si>
  <si>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</si>
  <si>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</si>
  <si>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</si>
  <si>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</si>
  <si>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</si>
  <si>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</si>
  <si>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</si>
  <si>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</si>
  <si>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</si>
  <si>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</si>
  <si>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</si>
  <si>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</si>
  <si>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</si>
  <si>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</si>
  <si>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</si>
  <si>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</si>
  <si>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</si>
  <si>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</si>
  <si>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</si>
  <si>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</si>
  <si>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</si>
  <si>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</si>
  <si>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</si>
  <si>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</si>
  <si>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</si>
  <si>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</si>
  <si>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</si>
  <si>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</si>
  <si>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</si>
  <si>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</si>
  <si>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</si>
  <si>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</si>
  <si>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</si>
  <si>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</si>
  <si>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</si>
  <si>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</si>
  <si>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</si>
  <si>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</si>
  <si>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</si>
  <si>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</si>
  <si>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</si>
  <si>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</si>
  <si>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</si>
  <si>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</si>
  <si>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</si>
  <si>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</si>
  <si>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</si>
  <si>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</si>
  <si>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</si>
  <si>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</si>
  <si>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</si>
  <si>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</si>
  <si>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</si>
  <si>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</si>
  <si>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</si>
  <si>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</si>
  <si>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</si>
  <si>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</si>
  <si>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</si>
  <si>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</si>
  <si>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</si>
  <si>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</si>
  <si>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</si>
  <si>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</si>
  <si>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</si>
  <si>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</si>
  <si>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</si>
  <si>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</si>
  <si>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</si>
  <si>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</si>
  <si>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</si>
  <si>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</si>
  <si>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</si>
  <si>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</si>
  <si>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</si>
  <si>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</si>
  <si>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</si>
  <si>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</si>
  <si>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</si>
  <si>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</si>
  <si>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</si>
  <si>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</si>
  <si>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</si>
  <si>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</si>
  <si>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</si>
  <si>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</si>
  <si>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</si>
  <si>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</si>
  <si>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</si>
  <si>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</si>
  <si>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</si>
  <si>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</si>
  <si>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</si>
  <si>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</si>
  <si>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</si>
  <si>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</si>
  <si>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</si>
  <si>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</si>
  <si>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</si>
  <si>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</si>
  <si>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</si>
  <si>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</si>
  <si>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</si>
  <si>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</si>
  <si>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</si>
  <si>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</si>
  <si>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</si>
  <si>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</si>
  <si>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</si>
  <si>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</si>
  <si>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</si>
  <si>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</si>
  <si>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</si>
  <si>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</si>
  <si>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</si>
  <si>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</si>
  <si>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</si>
  <si>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</si>
  <si>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</si>
  <si>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</si>
  <si>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</si>
  <si>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</si>
  <si>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</si>
  <si>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</si>
  <si>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</si>
  <si>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</si>
  <si>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</si>
  <si>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</si>
  <si>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</si>
  <si>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</si>
  <si>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</si>
  <si>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</si>
  <si>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</si>
  <si>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</si>
  <si>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</si>
  <si>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</si>
  <si>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</si>
  <si>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</si>
  <si>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</si>
  <si>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</si>
  <si>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</si>
  <si>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</si>
  <si>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</si>
  <si>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</si>
  <si>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</si>
  <si>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</si>
  <si>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</si>
  <si>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</si>
  <si>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</si>
  <si>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</si>
  <si>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</si>
  <si>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</si>
  <si>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</si>
  <si>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</si>
  <si>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</si>
  <si>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</si>
  <si>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</si>
  <si>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</si>
  <si>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</si>
  <si>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</si>
  <si>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</si>
  <si>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</si>
  <si>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</si>
  <si>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</si>
  <si>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</si>
  <si>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</si>
  <si>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</si>
  <si>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</si>
  <si>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</si>
  <si>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</si>
  <si>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</si>
  <si>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</si>
  <si>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</si>
  <si>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</si>
  <si>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</si>
  <si>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</si>
  <si>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</si>
  <si>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</si>
  <si>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</si>
  <si>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</si>
  <si>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</si>
  <si>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</si>
  <si>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</si>
  <si>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</si>
  <si>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</si>
  <si>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</si>
  <si>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</si>
  <si>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</si>
  <si>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</si>
  <si>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</si>
  <si>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</si>
  <si>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</si>
  <si>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</si>
  <si>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</si>
  <si>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</si>
  <si>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</si>
  <si>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</si>
  <si>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</si>
  <si>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</si>
  <si>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</si>
  <si>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</si>
  <si>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</si>
  <si>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</si>
  <si>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</si>
  <si>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</si>
  <si>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</si>
  <si>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</si>
  <si>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</si>
  <si>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</si>
  <si>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</si>
  <si>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</si>
  <si>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</si>
  <si>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</si>
  <si>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</si>
  <si>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</si>
  <si>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</si>
  <si>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</si>
  <si>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</si>
  <si>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</si>
  <si>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</si>
  <si>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</si>
  <si>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</si>
  <si>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</si>
  <si>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</si>
  <si>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</si>
  <si>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</si>
  <si>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</si>
  <si>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</si>
  <si>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</si>
  <si>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</si>
  <si>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</si>
  <si>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</si>
  <si>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</si>
  <si>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</si>
  <si>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</si>
  <si>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</si>
  <si>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</si>
  <si>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</si>
  <si>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</si>
  <si>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</si>
  <si>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</si>
  <si>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</si>
  <si>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</si>
  <si>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</si>
  <si>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</si>
  <si>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</si>
  <si>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</si>
  <si>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</si>
  <si>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</si>
  <si>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</si>
  <si>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</si>
  <si>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</si>
  <si>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</si>
  <si>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</si>
  <si>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</si>
  <si>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</si>
  <si>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</si>
  <si>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</si>
  <si>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</si>
  <si>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</si>
  <si>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</si>
  <si>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</si>
  <si>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</si>
  <si>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</si>
  <si>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</si>
  <si>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</si>
  <si>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</si>
  <si>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</si>
  <si>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</si>
  <si>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</si>
  <si>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</si>
  <si>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</si>
  <si>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</si>
  <si>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</si>
  <si>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</si>
  <si>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</si>
  <si>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</si>
  <si>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</si>
  <si>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</si>
  <si>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</si>
  <si>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</si>
  <si>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</si>
  <si>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</si>
  <si>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</si>
  <si>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</si>
  <si>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</si>
  <si>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</si>
  <si>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</si>
  <si>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</si>
  <si>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</si>
  <si>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</si>
  <si>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</si>
  <si>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</si>
  <si>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</si>
  <si>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</si>
  <si>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</si>
  <si>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</si>
  <si>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</si>
  <si>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</si>
  <si>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</si>
  <si>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</si>
  <si>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</si>
  <si>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</si>
  <si>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</si>
  <si>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</si>
  <si>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</si>
  <si>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</si>
  <si>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</si>
  <si>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</si>
  <si>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</si>
  <si>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</si>
  <si>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</si>
  <si>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</si>
  <si>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</si>
  <si>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</si>
  <si>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</si>
  <si>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</si>
  <si>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</si>
  <si>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</si>
  <si>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</si>
  <si>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</si>
  <si>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</si>
  <si>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</si>
  <si>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</si>
  <si>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</si>
  <si>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</si>
  <si>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</si>
  <si>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</si>
  <si>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</si>
  <si>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</si>
  <si>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</si>
  <si>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</si>
  <si>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</si>
  <si>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</si>
  <si>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</si>
  <si>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</si>
  <si>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</si>
  <si>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</si>
  <si>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</si>
  <si>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</si>
  <si>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</si>
  <si>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</si>
  <si>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</si>
  <si>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</si>
  <si>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</si>
  <si>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</si>
  <si>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</si>
  <si>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</si>
  <si>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</si>
  <si>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</si>
  <si>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</si>
  <si>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</si>
  <si>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</si>
  <si>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</si>
  <si>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</si>
  <si>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</si>
  <si>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</si>
  <si>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</si>
  <si>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</si>
  <si>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</si>
  <si>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</si>
  <si>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</si>
  <si>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</si>
  <si>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</si>
  <si>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</si>
  <si>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</si>
  <si>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</si>
  <si>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</si>
  <si>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</si>
  <si>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</si>
  <si>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</si>
  <si>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</si>
  <si>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</si>
  <si>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</si>
  <si>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</si>
  <si>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</si>
  <si>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</si>
  <si>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</si>
  <si>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</si>
  <si>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</si>
  <si>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</si>
  <si>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</si>
  <si>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</si>
  <si>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</si>
  <si>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</si>
  <si>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</si>
  <si>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</si>
  <si>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</si>
  <si>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</si>
  <si>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</si>
  <si>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</si>
  <si>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</si>
  <si>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</si>
  <si>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</si>
  <si>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</si>
  <si>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</si>
  <si>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</si>
  <si>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</si>
  <si>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</si>
  <si>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</si>
  <si>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</si>
  <si>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</si>
  <si>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</si>
  <si>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</si>
  <si>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</si>
  <si>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</si>
  <si>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</si>
  <si>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</si>
  <si>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</si>
  <si>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</si>
  <si>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</si>
  <si>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</si>
  <si>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</si>
  <si>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</si>
  <si>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</si>
  <si>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</si>
  <si>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</si>
  <si>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</si>
  <si>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</si>
  <si>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</si>
  <si>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</si>
  <si>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</si>
  <si>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</si>
  <si>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</si>
  <si>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</si>
  <si>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</si>
  <si>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</si>
  <si>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</si>
  <si>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</si>
  <si>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</si>
  <si>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</si>
  <si>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</si>
  <si>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</si>
  <si>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</si>
  <si>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</si>
  <si>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</si>
  <si>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</si>
  <si>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</si>
  <si>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</si>
  <si>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</si>
  <si>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</si>
  <si>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</si>
  <si>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</si>
  <si>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</si>
  <si>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</si>
  <si>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</si>
  <si>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</si>
  <si>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</si>
  <si>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</si>
  <si>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</si>
  <si>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</si>
  <si>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</si>
  <si>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</si>
  <si>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</si>
  <si>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</si>
  <si>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</si>
  <si>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</si>
  <si>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</si>
  <si>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</si>
  <si>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</si>
  <si>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</si>
  <si>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</si>
  <si>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</si>
  <si>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</si>
  <si>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</si>
  <si>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</si>
  <si>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</si>
  <si>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</si>
  <si>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</si>
  <si>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</si>
  <si>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</si>
  <si>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</si>
  <si>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</si>
  <si>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</si>
  <si>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</si>
  <si>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</si>
  <si>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</si>
  <si>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</si>
  <si>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</si>
  <si>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</si>
  <si>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</si>
  <si>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</si>
  <si>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</si>
  <si>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</si>
  <si>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</si>
  <si>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</si>
  <si>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</si>
  <si>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</si>
  <si>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</si>
  <si>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</si>
  <si>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</si>
  <si>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</si>
  <si>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</si>
  <si>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</si>
  <si>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</si>
  <si>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</si>
  <si>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</si>
  <si>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</si>
  <si>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</si>
  <si>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</si>
  <si>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</si>
  <si>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</si>
  <si>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</si>
  <si>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</si>
  <si>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</si>
  <si>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</si>
  <si>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</si>
  <si>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</si>
  <si>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</si>
  <si>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</si>
  <si>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</si>
  <si>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</si>
  <si>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</si>
  <si>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</si>
  <si>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</si>
  <si>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</si>
  <si>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</si>
  <si>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</si>
  <si>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</si>
  <si>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</si>
  <si>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</si>
  <si>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</si>
  <si>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</si>
  <si>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</si>
  <si>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</si>
  <si>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</si>
  <si>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</si>
  <si>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</si>
  <si>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</si>
  <si>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</si>
  <si>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</si>
  <si>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</si>
  <si>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</si>
  <si>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</si>
  <si>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</si>
  <si>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</si>
  <si>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</si>
  <si>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</si>
  <si>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</si>
  <si>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</si>
  <si>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</si>
  <si>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</si>
  <si>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</si>
  <si>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</si>
  <si>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</si>
  <si>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</si>
  <si>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</si>
  <si>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</si>
  <si>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</si>
  <si>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</si>
  <si>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</si>
  <si>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</si>
  <si>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</si>
  <si>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</si>
  <si>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</si>
  <si>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</si>
  <si>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</si>
  <si>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</si>
  <si>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</si>
  <si>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</si>
  <si>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</si>
  <si>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</si>
  <si>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</si>
  <si>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</si>
  <si>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</si>
  <si>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</si>
  <si>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</si>
  <si>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</si>
  <si>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</si>
  <si>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</si>
  <si>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</si>
  <si>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</si>
  <si>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</si>
  <si>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</si>
  <si>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</si>
  <si>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</si>
  <si>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</si>
  <si>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</si>
  <si>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</si>
  <si>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</si>
  <si>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</si>
  <si>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</si>
  <si>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</si>
  <si>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</si>
  <si>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</si>
  <si>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</si>
  <si>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</si>
  <si>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</si>
  <si>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</si>
  <si>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</si>
  <si>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</si>
  <si>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</si>
  <si>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</si>
  <si>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</si>
  <si>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</si>
  <si>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</si>
  <si>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</si>
  <si>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</si>
  <si>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</si>
  <si>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</si>
  <si>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</si>
  <si>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</si>
  <si>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</si>
  <si>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</si>
  <si>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</si>
  <si>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</si>
  <si>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</si>
  <si>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</si>
  <si>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</si>
  <si>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</si>
  <si>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</si>
  <si>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</si>
  <si>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</si>
  <si>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</si>
  <si>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</si>
  <si>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</si>
  <si>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</si>
  <si>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</si>
  <si>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</si>
  <si>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</si>
  <si>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</si>
  <si>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</si>
  <si>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</si>
  <si>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</si>
  <si>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</si>
  <si>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</si>
  <si>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</si>
  <si>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</si>
  <si>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</si>
  <si>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</si>
  <si>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</si>
  <si>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</si>
  <si>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</si>
  <si>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</si>
  <si>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</si>
  <si>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</si>
  <si>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</si>
  <si>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</si>
  <si>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</si>
  <si>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</si>
  <si>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</si>
  <si>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</si>
  <si>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</si>
  <si>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</si>
  <si>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</si>
  <si>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</si>
  <si>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</si>
  <si>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</si>
  <si>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</si>
  <si>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</si>
  <si>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</si>
  <si>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</si>
  <si>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</si>
  <si>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</si>
  <si>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</si>
  <si>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</si>
  <si>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</si>
  <si>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</si>
  <si>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</si>
  <si>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</si>
  <si>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</si>
  <si>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</si>
  <si>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</si>
  <si>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</si>
  <si>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</si>
  <si>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</si>
  <si>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</si>
  <si>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</si>
  <si>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</si>
  <si>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</si>
  <si>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</si>
  <si>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</si>
  <si>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</si>
  <si>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</si>
  <si>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</si>
  <si>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</si>
  <si>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</si>
  <si>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</si>
  <si>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</si>
  <si>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</si>
  <si>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</si>
  <si>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</si>
  <si>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</si>
  <si>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</si>
  <si>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</si>
  <si>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</si>
  <si>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</si>
  <si>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</si>
  <si>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</si>
  <si>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</si>
  <si>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</si>
  <si>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</si>
  <si>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</si>
  <si>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</si>
  <si>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</si>
  <si>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</si>
  <si>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</si>
  <si>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</si>
  <si>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</si>
  <si>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</si>
  <si>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</si>
  <si>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</si>
  <si>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</si>
  <si>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</si>
  <si>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</si>
  <si>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</si>
  <si>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</si>
  <si>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</si>
  <si>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</si>
  <si>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</si>
  <si>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</si>
  <si>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</si>
  <si>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</si>
  <si>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</si>
  <si>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</si>
  <si>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</si>
  <si>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</si>
  <si>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</si>
  <si>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</si>
  <si>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</si>
  <si>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</si>
  <si>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</si>
  <si>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</si>
  <si>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</si>
  <si>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</si>
  <si>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</si>
  <si>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</si>
  <si>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</si>
  <si>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</si>
  <si>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</si>
  <si>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</si>
  <si>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</si>
  <si>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</si>
  <si>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</si>
  <si>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</si>
  <si>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</si>
  <si>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</si>
  <si>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</si>
  <si>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</si>
  <si>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</si>
  <si>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</si>
  <si>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</si>
  <si>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</si>
  <si>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</si>
  <si>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</si>
  <si>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</si>
  <si>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</si>
  <si>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</si>
  <si>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</si>
  <si>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</si>
  <si>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</si>
  <si>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</si>
  <si>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</si>
  <si>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</si>
  <si>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</si>
  <si>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</si>
  <si>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</si>
  <si>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</si>
  <si>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</si>
  <si>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</si>
  <si>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</si>
  <si>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</si>
  <si>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</si>
  <si>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</si>
  <si>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</si>
  <si>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</si>
  <si>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</si>
  <si>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</si>
  <si>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</si>
  <si>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</si>
  <si>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</si>
  <si>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</si>
  <si>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</si>
  <si>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</si>
  <si>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</si>
  <si>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</si>
  <si>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</si>
  <si>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</si>
  <si>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</si>
  <si>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</si>
  <si>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</si>
  <si>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</si>
  <si>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</si>
  <si>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</si>
  <si>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</si>
  <si>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</si>
  <si>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</si>
  <si>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</si>
  <si>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</si>
  <si>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</si>
  <si>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</si>
  <si>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</si>
  <si>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</si>
  <si>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</si>
  <si>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</si>
  <si>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</si>
  <si>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</si>
  <si>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</si>
  <si>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</si>
  <si>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</si>
  <si>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</si>
  <si>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</si>
  <si>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</si>
  <si>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</si>
  <si>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</si>
  <si>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</si>
  <si>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</si>
  <si>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</si>
  <si>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</si>
  <si>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</si>
  <si>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</si>
  <si>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</si>
  <si>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</si>
  <si>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</si>
  <si>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</si>
  <si>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</si>
  <si>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</si>
  <si>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</si>
  <si>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</si>
  <si>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</si>
  <si>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</si>
  <si>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</si>
  <si>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</si>
  <si>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</si>
  <si>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</si>
  <si>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</si>
  <si>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</si>
  <si>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</si>
  <si>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</si>
  <si>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</si>
  <si>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</si>
  <si>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</si>
  <si>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</si>
  <si>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</si>
  <si>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</si>
  <si>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</si>
  <si>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</si>
  <si>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</si>
  <si>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</si>
  <si>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</si>
  <si>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</si>
  <si>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</si>
  <si>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</si>
  <si>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</si>
  <si>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</si>
  <si>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</si>
  <si>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</si>
  <si>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</si>
  <si>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</si>
  <si>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</si>
  <si>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</si>
  <si>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</si>
  <si>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</si>
  <si>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</si>
  <si>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</si>
  <si>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</si>
  <si>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</si>
  <si>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</si>
  <si>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</si>
  <si>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</si>
  <si>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</si>
  <si>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</si>
  <si>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</si>
  <si>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</si>
  <si>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</si>
  <si>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</si>
  <si>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</si>
  <si>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</si>
  <si>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</si>
  <si>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</si>
  <si>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</si>
  <si>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</si>
  <si>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</si>
  <si>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</si>
  <si>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</si>
  <si>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</si>
  <si>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</si>
  <si>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</si>
  <si>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</si>
  <si>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</si>
  <si>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</si>
  <si>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</si>
  <si>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</si>
  <si>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</si>
  <si>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</si>
  <si>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</si>
  <si>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</si>
  <si>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</si>
  <si>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</si>
  <si>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</si>
  <si>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</si>
  <si>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</si>
  <si>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</si>
  <si>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</si>
  <si>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</si>
  <si>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</si>
  <si>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</si>
  <si>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</si>
  <si>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</si>
  <si>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</si>
  <si>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</si>
  <si>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</si>
  <si>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</si>
  <si>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</si>
  <si>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</si>
  <si>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</si>
  <si>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</si>
  <si>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</si>
  <si>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</si>
  <si>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</si>
  <si>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</si>
  <si>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</si>
  <si>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</si>
  <si>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</si>
  <si>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</si>
  <si>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</si>
  <si>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</si>
  <si>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</si>
  <si>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</si>
  <si>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</si>
  <si>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</si>
  <si>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</si>
  <si>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</si>
  <si>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</si>
  <si>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</si>
  <si>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</si>
  <si>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</si>
  <si>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</si>
  <si>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</si>
  <si>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</si>
  <si>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</si>
  <si>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</si>
  <si>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</si>
  <si>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</si>
  <si>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</si>
  <si>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</si>
  <si>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</si>
  <si>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</si>
  <si>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</si>
  <si>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</si>
  <si>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</si>
  <si>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</si>
  <si>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</si>
  <si>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</si>
  <si>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</si>
  <si>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</si>
  <si>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</si>
  <si>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</si>
  <si>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</si>
  <si>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</si>
  <si>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</si>
  <si>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</si>
  <si>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</si>
  <si>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</si>
  <si>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</si>
  <si>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</si>
  <si>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</si>
  <si>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</si>
  <si>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</si>
  <si>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</si>
  <si>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</si>
  <si>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</si>
  <si>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</si>
  <si>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</si>
  <si>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</si>
  <si>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</si>
  <si>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</si>
  <si>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</si>
  <si>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</si>
  <si>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</si>
  <si>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</si>
  <si>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</si>
  <si>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</si>
  <si>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</si>
  <si>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</si>
  <si>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</si>
  <si>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</si>
  <si>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</si>
  <si>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</si>
  <si>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</si>
  <si>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</si>
  <si>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</si>
  <si>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</si>
  <si>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</si>
  <si>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</si>
  <si>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</si>
  <si>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</si>
  <si>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</si>
  <si>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</si>
  <si>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</si>
  <si>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</si>
  <si>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</si>
  <si>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</si>
  <si>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</si>
  <si>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</si>
  <si>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</si>
  <si>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</si>
  <si>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</si>
  <si>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</si>
  <si>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</si>
  <si>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</si>
  <si>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</si>
  <si>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</si>
  <si>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</si>
  <si>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</si>
  <si>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</si>
  <si>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</si>
  <si>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</si>
  <si>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</si>
  <si>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</si>
  <si>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</si>
  <si>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</si>
  <si>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</si>
  <si>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</si>
  <si>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</si>
  <si>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</si>
  <si>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</si>
  <si>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</si>
  <si>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</si>
  <si>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</si>
  <si>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</si>
  <si>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</si>
  <si>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</si>
  <si>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</si>
  <si>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</si>
  <si>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</si>
  <si>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</si>
  <si>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</si>
  <si>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</si>
  <si>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</si>
  <si>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</si>
  <si>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</si>
  <si>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</si>
  <si>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</si>
  <si>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</si>
  <si>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</si>
  <si>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</si>
  <si>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</si>
  <si>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</si>
  <si>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</si>
  <si>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</si>
  <si>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</si>
  <si>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</si>
  <si>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</si>
  <si>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</si>
  <si>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</si>
  <si>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</si>
  <si>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</si>
  <si>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</si>
  <si>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</si>
  <si>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</si>
  <si>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</si>
  <si>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</si>
  <si>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</si>
  <si>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</si>
  <si>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</si>
  <si>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</si>
  <si>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</si>
  <si>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</si>
  <si>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</si>
  <si>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</si>
  <si>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</si>
  <si>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</si>
  <si>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</si>
  <si>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</si>
  <si>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</si>
  <si>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</si>
  <si>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</si>
  <si>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</si>
  <si>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</si>
  <si>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</si>
  <si>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</si>
  <si>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</si>
  <si>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</si>
  <si>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</si>
  <si>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</si>
  <si>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</si>
  <si>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</si>
  <si>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</si>
  <si>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</si>
  <si>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</si>
  <si>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</si>
  <si>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</si>
  <si>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</si>
  <si>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</si>
  <si>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</si>
  <si>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</si>
  <si>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</si>
  <si>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</si>
  <si>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</si>
  <si>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</si>
  <si>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</si>
  <si>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</si>
  <si>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</si>
  <si>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</si>
  <si>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</si>
  <si>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</si>
  <si>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</si>
  <si>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</si>
  <si>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</si>
  <si>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</si>
  <si>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</si>
  <si>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</si>
  <si>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</si>
  <si>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</si>
  <si>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</si>
  <si>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</si>
  <si>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</si>
  <si>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</si>
  <si>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</si>
  <si>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</si>
  <si>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</si>
  <si>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</si>
  <si>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</si>
  <si>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</si>
  <si>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</si>
  <si>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</si>
  <si>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</si>
  <si>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</si>
  <si>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</si>
  <si>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</si>
  <si>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</si>
  <si>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</si>
  <si>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</si>
  <si>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</si>
  <si>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</si>
  <si>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</si>
  <si>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</si>
  <si>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</si>
  <si>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</si>
  <si>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</si>
  <si>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</si>
  <si>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</si>
  <si>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</si>
  <si>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</si>
  <si>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</si>
  <si>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</si>
  <si>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</si>
  <si>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</si>
  <si>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</si>
  <si>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</si>
  <si>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</si>
  <si>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</si>
  <si>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</si>
  <si>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</si>
  <si>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</si>
  <si>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</si>
  <si>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</si>
  <si>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</si>
  <si>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</si>
  <si>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</si>
  <si>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</si>
  <si>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</si>
  <si>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</si>
  <si>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</si>
  <si>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</si>
  <si>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</si>
  <si>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</si>
  <si>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</si>
  <si>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</si>
  <si>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</si>
  <si>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</si>
  <si>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</si>
  <si>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</si>
  <si>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</si>
  <si>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</si>
  <si>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</si>
  <si>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</si>
  <si>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</si>
  <si>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</si>
  <si>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</si>
  <si>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</si>
  <si>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</si>
  <si>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</si>
  <si>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</si>
  <si>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</si>
  <si>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</si>
  <si>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</si>
  <si>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</si>
  <si>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</si>
  <si>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</si>
  <si>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</si>
  <si>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</si>
  <si>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</si>
  <si>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</si>
  <si>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</si>
  <si>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</si>
  <si>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</si>
  <si>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</si>
  <si>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</si>
  <si>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</si>
  <si>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</si>
  <si>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</si>
  <si>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</si>
  <si>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</si>
  <si>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</si>
  <si>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</si>
  <si>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</si>
  <si>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</si>
  <si>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</si>
  <si>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</si>
  <si>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</si>
  <si>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</si>
  <si>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</si>
  <si>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</si>
  <si>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</si>
  <si>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</si>
  <si>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</si>
  <si>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</si>
  <si>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</si>
  <si>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</si>
  <si>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</si>
  <si>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</si>
  <si>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</si>
  <si>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</si>
  <si>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</si>
  <si>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</si>
  <si>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</si>
  <si>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</si>
  <si>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</si>
  <si>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</si>
  <si>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</si>
  <si>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</si>
  <si>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</si>
  <si>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</si>
  <si>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</si>
  <si>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</si>
  <si>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</si>
  <si>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</si>
  <si>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</si>
  <si>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</si>
  <si>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</si>
  <si>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</si>
  <si>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</si>
  <si>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</si>
  <si>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</si>
  <si>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</si>
  <si>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</si>
  <si>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</si>
  <si>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</si>
  <si>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</si>
  <si>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</si>
  <si>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</si>
  <si>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</si>
  <si>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</si>
  <si>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</si>
  <si>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</si>
  <si>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</si>
  <si>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</si>
  <si>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</si>
  <si>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</si>
  <si>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</si>
  <si>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</si>
  <si>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</si>
  <si>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</si>
  <si>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</si>
  <si>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</si>
  <si>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</si>
  <si>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</si>
  <si>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</si>
  <si>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</si>
  <si>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</si>
  <si>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</si>
  <si>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</si>
  <si>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</si>
  <si>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</si>
  <si>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</si>
  <si>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</si>
  <si>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</si>
  <si>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</si>
  <si>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</si>
  <si>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</si>
  <si>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</si>
  <si>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</si>
  <si>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</si>
  <si>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</si>
  <si>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</si>
  <si>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</si>
  <si>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</si>
  <si>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</si>
  <si>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</si>
  <si>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</si>
  <si>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</si>
  <si>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</si>
  <si>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</si>
  <si>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</si>
  <si>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</si>
  <si>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</si>
  <si>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</si>
  <si>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</si>
  <si>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</si>
  <si>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</si>
  <si>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</si>
  <si>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</si>
  <si>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</si>
  <si>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</si>
  <si>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</si>
  <si>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</si>
  <si>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</si>
  <si>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</si>
  <si>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</si>
  <si>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</si>
  <si>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</si>
  <si>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</si>
  <si>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</si>
  <si>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</si>
  <si>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</si>
  <si>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</si>
  <si>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</si>
  <si>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</si>
  <si>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</si>
  <si>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</si>
  <si>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</si>
  <si>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</si>
  <si>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</si>
  <si>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</si>
  <si>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</si>
  <si>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</si>
  <si>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</si>
  <si>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</si>
  <si>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</si>
  <si>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</si>
  <si>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</si>
  <si>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</si>
  <si>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</si>
  <si>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</si>
  <si>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</si>
  <si>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</si>
  <si>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</si>
  <si>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</si>
  <si>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</si>
  <si>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</si>
  <si>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</si>
  <si>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</si>
  <si>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</si>
  <si>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</si>
  <si>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</si>
  <si>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</si>
  <si>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</si>
  <si>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</si>
  <si>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</si>
  <si>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</si>
  <si>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</si>
  <si>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</si>
  <si>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</si>
  <si>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</si>
  <si>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</si>
  <si>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</si>
  <si>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</si>
  <si>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</si>
  <si>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</si>
  <si>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</si>
  <si>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</si>
  <si>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</si>
  <si>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</si>
  <si>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</si>
  <si>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</si>
  <si>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</si>
  <si>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</si>
  <si>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</si>
  <si>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</si>
  <si>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</si>
  <si>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</si>
  <si>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</si>
  <si>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</si>
  <si>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</si>
  <si>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</si>
  <si>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</si>
  <si>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</si>
  <si>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</si>
  <si>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</si>
  <si>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</si>
  <si>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</si>
  <si>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</si>
  <si>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</si>
  <si>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</si>
  <si>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</si>
  <si>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</si>
  <si>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</si>
  <si>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</si>
  <si>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</si>
  <si>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</si>
  <si>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</si>
  <si>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</si>
  <si>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</si>
  <si>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</si>
  <si>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</si>
  <si>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</si>
  <si>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</si>
  <si>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</si>
  <si>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</si>
  <si>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</si>
  <si>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</si>
  <si>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</si>
  <si>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</si>
  <si>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</si>
  <si>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</si>
  <si>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</si>
  <si>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</si>
  <si>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</si>
  <si>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</si>
  <si>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</si>
  <si>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</si>
  <si>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</si>
  <si>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</si>
  <si>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</si>
  <si>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</si>
  <si>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</si>
  <si>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</si>
  <si>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</si>
  <si>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</si>
  <si>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</si>
  <si>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</si>
  <si>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</si>
  <si>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</si>
  <si>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</si>
  <si>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</si>
  <si>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</si>
  <si>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</si>
  <si>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</si>
  <si>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</si>
  <si>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</si>
  <si>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</si>
  <si>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</si>
  <si>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</si>
  <si>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</si>
  <si>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</si>
  <si>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</si>
  <si>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</si>
  <si>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</si>
  <si>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</si>
  <si>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</si>
  <si>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</si>
  <si>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</si>
  <si>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</si>
  <si>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</si>
  <si>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</si>
  <si>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</si>
  <si>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</si>
  <si>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</si>
  <si>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</si>
  <si>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</si>
  <si>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</si>
  <si>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</si>
  <si>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</si>
  <si>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</si>
  <si>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</si>
  <si>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</si>
  <si>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</si>
  <si>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</si>
  <si>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</si>
  <si>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</si>
  <si>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</si>
  <si>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</si>
  <si>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</si>
  <si>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</si>
  <si>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</si>
  <si>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</si>
  <si>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</si>
  <si>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</si>
  <si>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</si>
  <si>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</si>
  <si>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</si>
  <si>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</si>
  <si>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</si>
  <si>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</si>
  <si>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</si>
  <si>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</si>
  <si>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</si>
  <si>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</si>
  <si>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</si>
  <si>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</si>
  <si>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</si>
  <si>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</si>
  <si>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</si>
  <si>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</si>
  <si>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</si>
  <si>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</si>
  <si>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</si>
  <si>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</si>
  <si>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</si>
  <si>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</si>
  <si>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</si>
  <si>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</si>
  <si>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</si>
  <si>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</si>
  <si>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</si>
  <si>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</si>
  <si>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</si>
  <si>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</si>
  <si>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</si>
  <si>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</si>
  <si>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</si>
  <si>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</si>
  <si>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</si>
  <si>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</si>
  <si>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</si>
  <si>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</si>
  <si>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</si>
  <si>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</si>
  <si>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</si>
  <si>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</si>
  <si>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</si>
  <si>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</si>
  <si>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</si>
  <si>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</si>
  <si>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</si>
  <si>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</si>
  <si>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</si>
  <si>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</si>
  <si>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</si>
  <si>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</si>
  <si>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</si>
  <si>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</si>
  <si>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</si>
  <si>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</si>
  <si>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</si>
  <si>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</si>
  <si>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</si>
  <si>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</si>
  <si>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</si>
  <si>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</si>
  <si>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</si>
  <si>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</si>
  <si>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</si>
  <si>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</si>
  <si>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</si>
  <si>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</si>
  <si>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</si>
  <si>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</si>
  <si>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</si>
  <si>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</si>
  <si>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</si>
  <si>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</si>
  <si>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</si>
  <si>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</si>
  <si>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</si>
  <si>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</si>
  <si>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</si>
  <si>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</si>
  <si>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</si>
  <si>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</si>
  <si>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</si>
  <si>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</si>
  <si>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</si>
  <si>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</si>
  <si>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</si>
  <si>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</si>
  <si>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</si>
  <si>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</si>
  <si>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</si>
  <si>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</si>
  <si>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</si>
  <si>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</si>
  <si>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</si>
  <si>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</si>
  <si>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</si>
  <si>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</si>
  <si>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</si>
  <si>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</si>
  <si>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</si>
  <si>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</si>
  <si>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</si>
  <si>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</si>
  <si>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</si>
  <si>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</si>
  <si>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</si>
  <si>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</si>
  <si>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</si>
  <si>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</si>
  <si>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</si>
  <si>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</si>
  <si>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</si>
  <si>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</si>
  <si>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</si>
  <si>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</si>
  <si>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</si>
  <si>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</si>
  <si>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</si>
  <si>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</si>
  <si>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</si>
  <si>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</si>
  <si>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</si>
  <si>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</si>
  <si>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</si>
  <si>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</si>
  <si>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</si>
  <si>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</si>
  <si>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</si>
  <si>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</si>
  <si>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</si>
  <si>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</si>
  <si>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</si>
  <si>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</si>
  <si>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</si>
  <si>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</si>
  <si>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</si>
  <si>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</si>
  <si>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</si>
  <si>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</si>
  <si>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</si>
  <si>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</si>
  <si>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</si>
  <si>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</si>
  <si>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</si>
  <si>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</si>
  <si>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</si>
  <si>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</si>
  <si>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</si>
  <si>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</si>
  <si>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</si>
  <si>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</si>
  <si>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</si>
  <si>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</si>
  <si>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</si>
  <si>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</si>
  <si>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</si>
  <si>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</si>
  <si>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</si>
  <si>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</si>
  <si>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</si>
  <si>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</si>
  <si>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</si>
  <si>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</si>
  <si>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</si>
  <si>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</si>
  <si>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</si>
  <si>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</si>
  <si>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</si>
  <si>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</si>
  <si>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</si>
  <si>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</si>
  <si>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</si>
  <si>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</si>
  <si>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</si>
  <si>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</si>
  <si>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</si>
  <si>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</si>
  <si>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</si>
  <si>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</si>
  <si>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</si>
  <si>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</si>
  <si>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</si>
  <si>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</si>
  <si>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</si>
  <si>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</si>
  <si>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</si>
  <si>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</si>
  <si>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</si>
  <si>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</si>
  <si>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</si>
  <si>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</si>
  <si>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</si>
  <si>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</si>
  <si>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</si>
  <si>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</si>
  <si>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</si>
  <si>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</si>
  <si>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</si>
  <si>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</si>
  <si>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</si>
  <si>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</si>
  <si>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</si>
  <si>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</si>
  <si>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</si>
  <si>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</si>
  <si>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</si>
  <si>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</si>
  <si>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</si>
  <si>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</si>
  <si>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</si>
  <si>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</si>
  <si>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</si>
  <si>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</si>
  <si>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</si>
  <si>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</si>
  <si>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</si>
  <si>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</si>
  <si>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</si>
  <si>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</si>
  <si>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</si>
  <si>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</si>
  <si>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</si>
  <si>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</si>
  <si>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</si>
  <si>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</si>
  <si>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</si>
  <si>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</si>
  <si>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</si>
  <si>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</si>
  <si>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</si>
  <si>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</si>
  <si>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</si>
  <si>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</si>
  <si>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</si>
  <si>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</si>
  <si>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</si>
  <si>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</si>
  <si>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</si>
  <si>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</si>
  <si>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</si>
  <si>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</si>
  <si>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</si>
  <si>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</si>
  <si>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</si>
  <si>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</si>
  <si>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</si>
  <si>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</si>
  <si>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</si>
  <si>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</si>
  <si>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</si>
  <si>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</si>
  <si>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</si>
  <si>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</si>
  <si>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</si>
  <si>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</si>
  <si>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</si>
  <si>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</si>
  <si>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</si>
  <si>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</si>
  <si>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</si>
  <si>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</si>
  <si>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</si>
  <si>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</si>
  <si>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</si>
  <si>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</si>
  <si>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</si>
  <si>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</si>
  <si>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</si>
  <si>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</si>
  <si>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</si>
  <si>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</si>
  <si>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</si>
  <si>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</si>
  <si>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</si>
  <si>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</si>
  <si>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</si>
  <si>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</si>
  <si>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</si>
  <si>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</si>
  <si>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</si>
  <si>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</si>
  <si>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</si>
  <si>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</si>
  <si>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</si>
  <si>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</si>
  <si>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</si>
  <si>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</si>
  <si>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</si>
  <si>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</si>
  <si>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</si>
  <si>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</si>
  <si>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</si>
  <si>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</si>
  <si>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</si>
  <si>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</si>
  <si>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</si>
  <si>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</si>
  <si>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</si>
  <si>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</si>
  <si>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</si>
  <si>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</si>
  <si>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</si>
  <si>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</si>
  <si>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</si>
  <si>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</si>
  <si>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</si>
  <si>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</si>
  <si>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</si>
  <si>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</si>
  <si>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</si>
  <si>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</si>
  <si>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</si>
  <si>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</si>
  <si>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</si>
  <si>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</si>
  <si>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</si>
  <si>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</si>
  <si>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</si>
  <si>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</si>
  <si>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</si>
  <si>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</si>
  <si>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</si>
  <si>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</si>
  <si>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</si>
  <si>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</si>
  <si>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</si>
  <si>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</si>
  <si>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</si>
  <si>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</si>
  <si>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</si>
  <si>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</si>
  <si>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</si>
  <si>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</si>
  <si>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</si>
  <si>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</si>
  <si>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</si>
  <si>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</si>
  <si>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</si>
  <si>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</si>
  <si>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</si>
  <si>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</si>
  <si>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</si>
  <si>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</si>
  <si>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</si>
  <si>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</si>
  <si>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</si>
  <si>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</si>
  <si>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</si>
  <si>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</si>
  <si>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</si>
  <si>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</si>
  <si>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</si>
  <si>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</si>
  <si>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</si>
  <si>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</si>
  <si>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</si>
  <si>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</si>
  <si>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</si>
  <si>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</si>
  <si>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</si>
  <si>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</si>
  <si>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</si>
  <si>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</si>
  <si>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</si>
  <si>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</si>
  <si>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</si>
  <si>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</si>
  <si>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</si>
  <si>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</si>
  <si>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</si>
  <si>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</si>
  <si>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</si>
  <si>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</si>
  <si>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</si>
  <si>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</si>
  <si>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</si>
  <si>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</si>
  <si>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</si>
  <si>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</si>
  <si>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</si>
  <si>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</si>
  <si>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</si>
  <si>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</si>
  <si>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</si>
  <si>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</si>
  <si>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</si>
  <si>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</si>
  <si>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</si>
  <si>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</si>
  <si>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</si>
  <si>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</si>
  <si>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</si>
  <si>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</si>
  <si>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</si>
  <si>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</si>
  <si>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</si>
  <si>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</si>
  <si>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</si>
  <si>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</si>
  <si>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</si>
  <si>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</si>
  <si>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</si>
  <si>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</si>
  <si>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</si>
  <si>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</si>
  <si>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</si>
  <si>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</si>
  <si>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</si>
  <si>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</si>
  <si>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</si>
  <si>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</si>
  <si>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</si>
  <si>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</si>
  <si>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</si>
  <si>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</si>
  <si>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</si>
  <si>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</si>
  <si>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</si>
  <si>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</si>
  <si>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</si>
  <si>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</si>
  <si>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</si>
  <si>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</si>
  <si>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</si>
  <si>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</si>
  <si>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</si>
  <si>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</si>
  <si>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</si>
  <si>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</si>
  <si>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</si>
  <si>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</si>
  <si>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</si>
  <si>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</si>
  <si>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</si>
  <si>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</si>
  <si>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</si>
  <si>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</si>
  <si>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</si>
  <si>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</si>
  <si>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</si>
  <si>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</si>
  <si>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</si>
  <si>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</si>
  <si>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</si>
  <si>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</si>
  <si>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</si>
  <si>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</si>
  <si>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</si>
  <si>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</si>
  <si>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</si>
  <si>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</si>
  <si>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</si>
  <si>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</si>
  <si>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</si>
  <si>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</si>
  <si>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</si>
  <si>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</si>
  <si>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</si>
  <si>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</si>
  <si>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</si>
  <si>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</si>
  <si>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</si>
  <si>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</si>
  <si>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</si>
  <si>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</si>
  <si>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</si>
  <si>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</si>
  <si>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</si>
  <si>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</si>
  <si>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</si>
  <si>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</si>
  <si>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</si>
  <si>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</si>
  <si>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</si>
  <si>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</si>
  <si>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</si>
  <si>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</si>
  <si>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</si>
  <si>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</si>
  <si>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</si>
  <si>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</si>
  <si>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</si>
  <si>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</si>
  <si>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</si>
  <si>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</si>
  <si>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</si>
  <si>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</si>
  <si>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</si>
  <si>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</si>
  <si>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</si>
  <si>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</si>
  <si>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</si>
  <si>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</si>
  <si>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</si>
  <si>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</si>
  <si>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</si>
  <si>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</si>
  <si>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</si>
  <si>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</si>
  <si>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</si>
  <si>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</si>
  <si>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</si>
  <si>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</si>
  <si>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</si>
  <si>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</si>
  <si>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</si>
  <si>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</si>
  <si>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</si>
  <si>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</si>
  <si>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</si>
  <si>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</si>
  <si>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</si>
  <si>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</si>
  <si>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</si>
  <si>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</si>
  <si>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</si>
  <si>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</si>
  <si>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</si>
  <si>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</si>
  <si>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</si>
  <si>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</si>
  <si>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</si>
  <si>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</si>
  <si>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</si>
  <si>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</si>
  <si>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</si>
  <si>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</si>
  <si>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</si>
  <si>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</si>
  <si>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</si>
  <si>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</si>
  <si>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</si>
  <si>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</si>
  <si>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</si>
  <si>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</si>
  <si>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</si>
  <si>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</si>
  <si>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</si>
  <si>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</si>
  <si>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</si>
  <si>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</si>
  <si>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</si>
  <si>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</si>
  <si>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</si>
  <si>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</si>
  <si>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</si>
  <si>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</si>
  <si>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</si>
  <si>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</si>
  <si>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</si>
  <si>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</si>
  <si>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</si>
  <si>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</si>
  <si>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</si>
  <si>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</si>
  <si>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</si>
  <si>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</si>
  <si>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</si>
  <si>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</si>
  <si>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</si>
  <si>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</si>
  <si>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</si>
  <si>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</si>
  <si>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</si>
  <si>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</si>
  <si>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</si>
  <si>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</si>
  <si>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</si>
  <si>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</si>
  <si>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</si>
  <si>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</si>
  <si>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</si>
  <si>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</si>
  <si>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</si>
  <si>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</si>
  <si>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</si>
  <si>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</si>
  <si>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</si>
  <si>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</si>
  <si>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</si>
  <si>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</si>
  <si>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</si>
  <si>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</si>
  <si>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</si>
  <si>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</si>
  <si>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</si>
  <si>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</si>
  <si>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</si>
  <si>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</si>
  <si>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</si>
  <si>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</si>
  <si>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</si>
  <si>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</si>
  <si>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</si>
  <si>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</si>
  <si>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</si>
  <si>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</si>
  <si>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</si>
  <si>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</si>
  <si>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</si>
  <si>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</si>
  <si>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</si>
  <si>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</si>
  <si>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</si>
  <si>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</si>
  <si>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</si>
  <si>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</si>
  <si>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</si>
  <si>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</si>
  <si>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</si>
  <si>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</si>
  <si>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</si>
  <si>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</si>
  <si>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</si>
  <si>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</si>
  <si>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</si>
  <si>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</si>
  <si>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</si>
  <si>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</si>
  <si>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</si>
  <si>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</si>
  <si>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</si>
  <si>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</si>
  <si>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</si>
  <si>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</si>
  <si>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</si>
  <si>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</si>
  <si>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</si>
  <si>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</si>
  <si>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</si>
  <si>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</si>
  <si>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</si>
  <si>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</si>
  <si>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</si>
  <si>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</si>
  <si>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</si>
  <si>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</si>
  <si>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</si>
  <si>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</si>
  <si>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</si>
  <si>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</si>
  <si>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</si>
  <si>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</si>
  <si>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</si>
  <si>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</si>
  <si>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</si>
  <si>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</si>
  <si>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</si>
  <si>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</si>
  <si>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</si>
  <si>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</si>
  <si>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</si>
  <si>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</si>
  <si>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</si>
  <si>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</si>
  <si>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</si>
  <si>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</si>
  <si>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</si>
  <si>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</si>
  <si>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</si>
  <si>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</si>
  <si>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</si>
  <si>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</si>
  <si>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</si>
  <si>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</si>
  <si>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</si>
  <si>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</si>
  <si>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</si>
  <si>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</si>
  <si>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</si>
  <si>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</si>
  <si>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</si>
  <si>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</si>
  <si>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</si>
  <si>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</si>
  <si>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</si>
  <si>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</si>
  <si>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</si>
  <si>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</si>
  <si>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</si>
  <si>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</si>
  <si>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</si>
  <si>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</si>
  <si>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</si>
  <si>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</si>
  <si>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</si>
  <si>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</si>
  <si>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</si>
  <si>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</si>
  <si>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</si>
  <si>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</si>
  <si>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</si>
  <si>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</si>
  <si>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</si>
  <si>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</si>
  <si>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</si>
  <si>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</si>
  <si>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</si>
  <si>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</si>
  <si>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</si>
  <si>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</si>
  <si>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</si>
  <si>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</si>
  <si>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</si>
  <si>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</si>
  <si>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</si>
  <si>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</si>
  <si>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</si>
  <si>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</si>
  <si>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</si>
  <si>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</si>
  <si>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</si>
  <si>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</si>
  <si>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</si>
  <si>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</si>
  <si>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</si>
  <si>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</si>
  <si>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</si>
  <si>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</si>
  <si>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</si>
  <si>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</si>
  <si>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</si>
  <si>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</si>
  <si>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</si>
  <si>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</si>
  <si>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</si>
  <si>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</si>
  <si>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</si>
  <si>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</si>
  <si>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</si>
  <si>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</si>
  <si>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</si>
  <si>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</si>
  <si>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</si>
  <si>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</si>
  <si>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</si>
  <si>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</si>
  <si>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</si>
  <si>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</si>
  <si>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</si>
  <si>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</si>
  <si>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</si>
  <si>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</si>
  <si>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</si>
  <si>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</si>
  <si>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</si>
  <si>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</si>
  <si>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</si>
  <si>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</si>
  <si>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</si>
  <si>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</si>
  <si>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</si>
  <si>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</si>
  <si>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</si>
  <si>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</si>
  <si>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</si>
  <si>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</si>
  <si>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</si>
  <si>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</si>
  <si>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</si>
  <si>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</si>
  <si>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</si>
  <si>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</si>
  <si>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</si>
  <si>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</si>
  <si>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</si>
  <si>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</si>
  <si>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</si>
  <si>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</si>
  <si>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</si>
  <si>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</si>
  <si>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</si>
  <si>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</si>
  <si>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</si>
  <si>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</si>
  <si>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</si>
  <si>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</si>
  <si>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</si>
  <si>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</si>
  <si>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</si>
  <si>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</si>
  <si>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</si>
  <si>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</si>
  <si>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</si>
  <si>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</si>
  <si>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</si>
  <si>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</si>
  <si>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</si>
  <si>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</si>
  <si>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</si>
  <si>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</si>
  <si>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</si>
  <si>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</si>
  <si>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</si>
  <si>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</si>
  <si>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</si>
  <si>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</si>
  <si>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</si>
  <si>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</si>
  <si>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</si>
  <si>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</si>
  <si>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</si>
  <si>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</si>
  <si>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</si>
  <si>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</si>
  <si>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</si>
  <si>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</si>
  <si>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</si>
  <si>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</si>
  <si>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</si>
  <si>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</si>
  <si>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</si>
  <si>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</si>
  <si>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</si>
  <si>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</si>
  <si>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</si>
  <si>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</si>
  <si>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</si>
  <si>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</si>
  <si>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</si>
  <si>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</si>
  <si>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</si>
  <si>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</si>
  <si>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</si>
  <si>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</si>
  <si>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</si>
  <si>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</si>
  <si>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</si>
  <si>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</si>
  <si>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</si>
  <si>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</si>
  <si>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</si>
  <si>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</si>
  <si>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</si>
  <si>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</si>
  <si>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</si>
  <si>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</si>
  <si>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</si>
  <si>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</si>
  <si>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</si>
  <si>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</si>
  <si>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</si>
  <si>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</si>
  <si>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</si>
  <si>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</si>
  <si>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</si>
  <si>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</si>
  <si>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</si>
  <si>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</si>
  <si>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</si>
  <si>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</si>
  <si>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</si>
  <si>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</si>
  <si>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</si>
  <si>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</si>
  <si>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</si>
  <si>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</si>
  <si>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</si>
  <si>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</si>
  <si>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</si>
  <si>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</si>
  <si>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</si>
  <si>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</si>
  <si>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</si>
  <si>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</si>
  <si>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</si>
  <si>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</si>
  <si>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</si>
  <si>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</si>
  <si>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</si>
  <si>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</si>
  <si>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</si>
  <si>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</si>
  <si>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</si>
  <si>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</si>
  <si>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</si>
  <si>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</si>
  <si>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</si>
  <si>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</si>
  <si>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</si>
  <si>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</si>
  <si>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</si>
  <si>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</si>
  <si>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</si>
  <si>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</si>
  <si>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</si>
  <si>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</si>
  <si>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</si>
  <si>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</si>
  <si>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</si>
  <si>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</si>
  <si>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</si>
  <si>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</si>
  <si>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</si>
  <si>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</si>
  <si>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</si>
  <si>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</si>
  <si>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</si>
  <si>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</si>
  <si>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</si>
  <si>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</si>
  <si>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</si>
  <si>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</si>
  <si>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</si>
  <si>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</si>
  <si>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</si>
  <si>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</si>
  <si>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</si>
  <si>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</si>
  <si>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</si>
  <si>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</si>
  <si>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</si>
  <si>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</si>
  <si>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</si>
  <si>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</si>
  <si>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</si>
  <si>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</si>
  <si>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</si>
  <si>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</si>
  <si>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</si>
  <si>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</si>
  <si>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</si>
  <si>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</si>
  <si>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</si>
  <si>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</si>
  <si>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</si>
  <si>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</si>
  <si>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</si>
  <si>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</si>
  <si>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</si>
  <si>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</si>
  <si>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</si>
  <si>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</si>
  <si>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</si>
  <si>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</si>
  <si>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</si>
  <si>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</si>
  <si>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</si>
  <si>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</si>
  <si>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</si>
  <si>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</si>
  <si>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</si>
  <si>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</si>
  <si>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</si>
  <si>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</si>
  <si>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</si>
  <si>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</si>
  <si>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</si>
  <si>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</si>
  <si>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</si>
  <si>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</si>
  <si>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</si>
  <si>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</si>
  <si>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</si>
  <si>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</si>
  <si>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</si>
  <si>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</si>
  <si>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</si>
  <si>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</si>
  <si>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</si>
  <si>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</si>
  <si>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</si>
  <si>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</si>
  <si>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</si>
  <si>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</si>
  <si>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</si>
  <si>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</si>
  <si>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</si>
  <si>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</si>
  <si>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</si>
  <si>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</si>
  <si>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</si>
  <si>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</si>
  <si>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</si>
  <si>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</si>
  <si>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</si>
  <si>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</si>
  <si>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</si>
  <si>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</si>
  <si>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</si>
  <si>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</si>
  <si>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</si>
  <si>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</si>
  <si>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</si>
  <si>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</si>
  <si>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</si>
  <si>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</si>
  <si>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</si>
  <si>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</si>
  <si>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</si>
  <si>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</si>
  <si>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</si>
  <si>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</si>
  <si>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</si>
  <si>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</si>
  <si>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</si>
  <si>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</si>
  <si>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</si>
  <si>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</si>
  <si>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</si>
  <si>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</si>
  <si>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</si>
  <si>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</si>
  <si>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</si>
  <si>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</si>
  <si>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</si>
  <si>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</si>
  <si>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</si>
  <si>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</si>
  <si>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</si>
  <si>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</si>
  <si>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</si>
  <si>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</si>
  <si>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</si>
  <si>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</si>
  <si>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</si>
  <si>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</si>
  <si>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</si>
  <si>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</si>
  <si>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</si>
  <si>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</si>
  <si>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</si>
  <si>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</si>
  <si>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</si>
  <si>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</si>
  <si>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</si>
  <si>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</si>
  <si>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</si>
  <si>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</si>
  <si>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</si>
  <si>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</si>
  <si>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</si>
  <si>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</si>
  <si>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</si>
  <si>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</si>
  <si>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</si>
  <si>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</si>
  <si>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</si>
  <si>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</si>
  <si>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</si>
  <si>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</si>
  <si>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</si>
  <si>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</si>
  <si>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</si>
  <si>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</si>
  <si>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</si>
  <si>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</si>
  <si>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</si>
  <si>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</si>
  <si>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</si>
  <si>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</si>
  <si>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</si>
  <si>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</si>
  <si>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</si>
  <si>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</si>
  <si>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</si>
  <si>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</si>
  <si>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</si>
  <si>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</si>
  <si>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</si>
  <si>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</si>
  <si>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</si>
  <si>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</si>
  <si>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</si>
  <si>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</si>
  <si>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</si>
  <si>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</si>
  <si>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</si>
  <si>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</si>
  <si>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</si>
  <si>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</si>
  <si>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</si>
  <si>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</si>
  <si>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</si>
  <si>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</si>
  <si>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</si>
  <si>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</si>
  <si>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</si>
  <si>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</si>
  <si>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</si>
  <si>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</si>
  <si>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</si>
  <si>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</si>
  <si>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</si>
  <si>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</si>
  <si>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</si>
  <si>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</si>
  <si>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</si>
  <si>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</si>
  <si>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</si>
  <si>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</si>
  <si>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</si>
  <si>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</si>
  <si>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</si>
  <si>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</si>
  <si>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</si>
  <si>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</si>
  <si>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</si>
  <si>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</si>
  <si>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</si>
  <si>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</si>
  <si>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</si>
  <si>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</si>
  <si>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</si>
  <si>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</si>
  <si>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</si>
  <si>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</si>
  <si>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</si>
  <si>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</si>
  <si>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</si>
  <si>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</si>
  <si>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</si>
  <si>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</si>
  <si>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</si>
  <si>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</si>
  <si>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</si>
  <si>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</si>
  <si>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</si>
  <si>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</si>
  <si>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</si>
  <si>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</si>
  <si>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</si>
  <si>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</si>
  <si>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</si>
  <si>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</si>
  <si>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</si>
  <si>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</si>
  <si>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</si>
  <si>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</si>
  <si>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</si>
  <si>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</si>
  <si>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</si>
  <si>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</si>
  <si>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</si>
  <si>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</si>
  <si>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</si>
  <si>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</si>
  <si>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</si>
  <si>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</si>
  <si>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</si>
  <si>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</si>
  <si>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</si>
  <si>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</si>
  <si>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</si>
  <si>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</si>
  <si>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</si>
  <si>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</si>
  <si>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</si>
  <si>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</si>
  <si>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</si>
  <si>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</si>
  <si>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</si>
  <si>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</si>
  <si>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</si>
  <si>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</si>
  <si>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</si>
  <si>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</si>
  <si>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</si>
  <si>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</si>
  <si>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</si>
  <si>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</si>
  <si>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</si>
  <si>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</si>
  <si>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</si>
  <si>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</si>
  <si>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</si>
  <si>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</si>
  <si>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</si>
  <si>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</si>
  <si>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</si>
  <si>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</si>
  <si>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</si>
  <si>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</si>
  <si>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</si>
  <si>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</si>
  <si>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</si>
  <si>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</si>
  <si>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</si>
  <si>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</si>
  <si>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</si>
  <si>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</si>
  <si>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</si>
  <si>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</si>
  <si>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</si>
  <si>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</si>
  <si>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</si>
  <si>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</si>
  <si>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</si>
  <si>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</si>
  <si>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</si>
  <si>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</si>
  <si>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</si>
  <si>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</si>
  <si>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</si>
  <si>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</si>
  <si>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</si>
  <si>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</si>
  <si>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</si>
  <si>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</si>
  <si>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</si>
  <si>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</si>
  <si>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</si>
  <si>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</si>
  <si>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</si>
  <si>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</si>
  <si>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</si>
  <si>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</si>
  <si>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</si>
  <si>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</si>
  <si>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</si>
  <si>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</si>
  <si>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</si>
  <si>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</si>
  <si>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</si>
  <si>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</si>
  <si>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</si>
  <si>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</si>
  <si>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</si>
  <si>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</si>
  <si>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</si>
  <si>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</si>
  <si>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</si>
  <si>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</si>
  <si>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</si>
  <si>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</si>
  <si>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</si>
  <si>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</si>
  <si>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</si>
  <si>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</si>
  <si>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</si>
  <si>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</si>
  <si>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</si>
  <si>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</si>
  <si>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</si>
  <si>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</si>
  <si>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</si>
  <si>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</si>
  <si>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</si>
  <si>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</si>
  <si>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</si>
  <si>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</si>
  <si>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</si>
  <si>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</si>
  <si>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</si>
  <si>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</si>
  <si>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</si>
  <si>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</si>
  <si>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</si>
  <si>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</si>
  <si>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</si>
  <si>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</si>
  <si>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</si>
  <si>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</si>
  <si>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</si>
  <si>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</si>
  <si>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</si>
  <si>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</si>
  <si>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</si>
  <si>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</si>
  <si>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</si>
  <si>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</si>
  <si>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</si>
  <si>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</si>
  <si>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</si>
  <si>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</si>
  <si>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</si>
  <si>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</si>
  <si>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</si>
  <si>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</si>
  <si>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</si>
  <si>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</si>
  <si>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</si>
  <si>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</si>
  <si>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</si>
  <si>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</si>
  <si>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</si>
  <si>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</si>
  <si>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</si>
  <si>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</si>
  <si>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</si>
  <si>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</si>
  <si>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</si>
  <si>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</si>
  <si>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</si>
  <si>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</si>
  <si>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</si>
  <si>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</si>
  <si>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</si>
  <si>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</si>
  <si>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</si>
  <si>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</si>
  <si>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</si>
  <si>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</si>
  <si>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</si>
  <si>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</si>
  <si>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</si>
  <si>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</si>
  <si>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</si>
  <si>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</si>
  <si>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</si>
  <si>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</si>
  <si>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</si>
  <si>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</si>
  <si>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</si>
  <si>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</si>
  <si>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</si>
  <si>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</si>
  <si>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</si>
  <si>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</si>
  <si>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</si>
  <si>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</si>
  <si>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</si>
  <si>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</si>
  <si>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</si>
  <si>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</si>
  <si>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</si>
  <si>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</si>
  <si>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</si>
  <si>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</si>
  <si>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</si>
  <si>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</si>
  <si>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</si>
  <si>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</si>
  <si>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</si>
  <si>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</si>
  <si>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</si>
  <si>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</si>
  <si>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</si>
  <si>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</si>
  <si>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</si>
  <si>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</si>
  <si>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</si>
  <si>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</si>
  <si>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</si>
  <si>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</si>
  <si>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</si>
  <si>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</si>
  <si>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</si>
  <si>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</si>
  <si>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</si>
  <si>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</si>
  <si>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</si>
  <si>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</si>
  <si>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</si>
  <si>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</si>
  <si>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</si>
  <si>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</si>
  <si>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</si>
  <si>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</si>
  <si>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</si>
  <si>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</si>
  <si>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</si>
  <si>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</si>
  <si>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</si>
  <si>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</si>
  <si>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</si>
  <si>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</si>
  <si>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</si>
  <si>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</si>
  <si>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</si>
  <si>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</si>
  <si>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</si>
  <si>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</si>
  <si>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</si>
  <si>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</si>
  <si>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</si>
  <si>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</si>
  <si>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</si>
  <si>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</si>
  <si>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</si>
  <si>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</si>
  <si>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</si>
  <si>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</si>
  <si>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</si>
  <si>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</si>
  <si>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</si>
  <si>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</si>
  <si>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</si>
  <si>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</si>
  <si>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</si>
  <si>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</si>
  <si>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</si>
  <si>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</si>
  <si>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</si>
  <si>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</si>
  <si>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</si>
  <si>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</si>
  <si>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</si>
  <si>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</si>
  <si>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</si>
  <si>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</si>
  <si>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</si>
  <si>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</si>
  <si>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</si>
  <si>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</si>
  <si>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</si>
  <si>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</si>
  <si>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</si>
  <si>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</si>
  <si>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</si>
  <si>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</si>
  <si>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</si>
  <si>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</si>
  <si>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</si>
  <si>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</si>
  <si>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</si>
  <si>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</si>
  <si>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</si>
  <si>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</si>
  <si>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</si>
  <si>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</si>
  <si>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</si>
  <si>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</si>
  <si>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</si>
  <si>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</si>
  <si>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</si>
  <si>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</si>
  <si>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</si>
  <si>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</si>
  <si>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</si>
  <si>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</si>
  <si>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</si>
  <si>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</si>
  <si>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</si>
  <si>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</si>
  <si>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</si>
  <si>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</si>
  <si>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</si>
  <si>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</si>
  <si>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</si>
  <si>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</si>
  <si>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</si>
  <si>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</si>
  <si>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</si>
  <si>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</si>
  <si>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</si>
  <si>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</si>
  <si>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</si>
  <si>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</si>
  <si>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</si>
  <si>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</si>
  <si>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</si>
  <si>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</si>
  <si>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</si>
  <si>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</si>
  <si>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</si>
  <si>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</si>
  <si>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</si>
  <si>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</si>
  <si>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</si>
  <si>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</si>
  <si>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</si>
  <si>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</si>
  <si>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</si>
  <si>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</si>
  <si>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</si>
  <si>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</si>
  <si>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</si>
  <si>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</si>
  <si>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</si>
  <si>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</si>
  <si>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</si>
  <si>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</si>
  <si>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</si>
  <si>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</si>
  <si>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</si>
  <si>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</si>
  <si>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</si>
  <si>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</si>
  <si>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</si>
  <si>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</si>
  <si>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</si>
  <si>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</si>
  <si>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</si>
  <si>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</si>
  <si>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</si>
  <si>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</si>
  <si>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</si>
  <si>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</si>
  <si>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</si>
  <si>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</si>
  <si>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</si>
  <si>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</si>
  <si>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</si>
  <si>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</si>
  <si>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</si>
  <si>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</si>
  <si>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</si>
  <si>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</si>
  <si>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</si>
  <si>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</si>
  <si>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</si>
  <si>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</si>
  <si>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</si>
  <si>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</si>
  <si>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</si>
  <si>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</si>
  <si>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</si>
  <si>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</si>
  <si>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</si>
  <si>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</si>
  <si>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</si>
  <si>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</si>
  <si>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</si>
  <si>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</si>
  <si>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</si>
  <si>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</si>
  <si>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</si>
  <si>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</si>
  <si>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</si>
  <si>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</si>
  <si>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</si>
  <si>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</si>
  <si>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</si>
  <si>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</si>
  <si>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</si>
  <si>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</si>
  <si>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</si>
  <si>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</si>
  <si>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</si>
  <si>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</si>
  <si>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</si>
  <si>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</si>
  <si>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</si>
  <si>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</si>
  <si>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</si>
  <si>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</si>
  <si>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</si>
  <si>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</si>
  <si>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</si>
  <si>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</si>
  <si>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</si>
  <si>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</si>
  <si>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</si>
  <si>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</si>
  <si>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</si>
  <si>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</si>
  <si>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</si>
  <si>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</si>
  <si>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</si>
  <si>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</si>
  <si>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</si>
  <si>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</si>
  <si>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</si>
  <si>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</si>
  <si>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</si>
  <si>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</si>
  <si>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</si>
  <si>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</si>
  <si>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</si>
  <si>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</si>
  <si>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</si>
  <si>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</si>
  <si>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</si>
  <si>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</si>
  <si>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</si>
  <si>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</si>
  <si>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</si>
  <si>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</si>
  <si>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</si>
  <si>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</si>
  <si>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</si>
  <si>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</si>
  <si>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</si>
  <si>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</si>
  <si>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</si>
  <si>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</si>
  <si>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</si>
  <si>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</si>
  <si>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</si>
  <si>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</si>
  <si>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</si>
  <si>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</si>
  <si>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</si>
  <si>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</si>
  <si>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</si>
  <si>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</si>
  <si>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</si>
  <si>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</si>
  <si>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</si>
  <si>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</si>
  <si>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</si>
  <si>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</si>
  <si>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</si>
  <si>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</si>
  <si>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</si>
  <si>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</si>
  <si>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</si>
  <si>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</si>
  <si>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</si>
  <si>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</si>
  <si>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</si>
  <si>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</si>
  <si>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</si>
  <si>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</si>
  <si>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</si>
  <si>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</si>
  <si>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</si>
  <si>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</si>
  <si>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</si>
  <si>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</si>
  <si>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</si>
  <si>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</si>
  <si>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</si>
  <si>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</si>
  <si>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</si>
  <si>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</si>
  <si>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</si>
  <si>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</si>
  <si>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</si>
  <si>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</si>
  <si>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</si>
  <si>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</si>
  <si>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</si>
  <si>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</si>
  <si>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</si>
  <si>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</si>
  <si>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</si>
  <si>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</si>
  <si>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</si>
  <si>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</si>
  <si>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</si>
  <si>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</si>
  <si>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</si>
  <si>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</si>
  <si>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</si>
  <si>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</si>
  <si>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</si>
  <si>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</si>
  <si>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</si>
  <si>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</si>
  <si>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</si>
  <si>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</si>
  <si>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</si>
  <si>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</si>
  <si>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</si>
  <si>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</si>
  <si>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</si>
  <si>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</si>
  <si>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</si>
  <si>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</si>
  <si>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</si>
  <si>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</si>
  <si>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</si>
  <si>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</si>
  <si>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</si>
  <si>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</si>
  <si>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</si>
  <si>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</si>
  <si>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</si>
  <si>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</si>
  <si>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</si>
  <si>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</si>
  <si>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</si>
  <si>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</si>
  <si>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</si>
  <si>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</si>
  <si>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</si>
  <si>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</si>
  <si>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</si>
  <si>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</si>
  <si>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</si>
  <si>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</si>
  <si>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</si>
  <si>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</si>
  <si>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</si>
  <si>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</si>
  <si>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</si>
  <si>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</si>
  <si>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</si>
  <si>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</si>
  <si>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</si>
  <si>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</si>
  <si>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</si>
  <si>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</si>
  <si>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</si>
  <si>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</si>
  <si>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</si>
  <si>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</si>
  <si>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</si>
  <si>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</si>
  <si>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</si>
  <si>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</si>
  <si>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</si>
  <si>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</si>
  <si>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</si>
  <si>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</si>
  <si>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</si>
  <si>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</si>
  <si>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</si>
  <si>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</si>
  <si>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</si>
  <si>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</si>
  <si>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</si>
  <si>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</si>
  <si>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</si>
  <si>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</si>
  <si>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</si>
  <si>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</si>
  <si>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</si>
  <si>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</si>
  <si>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</si>
  <si>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</si>
  <si>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</si>
  <si>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</si>
  <si>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</si>
  <si>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</si>
  <si>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</si>
  <si>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</si>
  <si>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</si>
  <si>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</si>
  <si>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</si>
  <si>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</si>
  <si>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</si>
  <si>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</si>
  <si>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</si>
  <si>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</si>
  <si>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</si>
  <si>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</si>
  <si>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</si>
  <si>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</si>
  <si>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</si>
  <si>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</si>
  <si>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</si>
  <si>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</si>
  <si>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</si>
  <si>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</si>
  <si>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</si>
  <si>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</si>
  <si>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</si>
  <si>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</si>
  <si>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</si>
  <si>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</si>
  <si>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</si>
  <si>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</si>
  <si>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</si>
  <si>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</si>
  <si>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</si>
  <si>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</si>
  <si>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</si>
  <si>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</si>
  <si>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</si>
  <si>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</si>
  <si>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</si>
  <si>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</si>
  <si>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</si>
  <si>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</si>
  <si>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</si>
  <si>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</si>
  <si>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</si>
  <si>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</si>
  <si>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</si>
  <si>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</si>
  <si>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</si>
  <si>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</si>
  <si>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</si>
  <si>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</si>
  <si>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</si>
  <si>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</si>
  <si>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</si>
  <si>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</si>
  <si>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</si>
  <si>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</si>
  <si>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</si>
  <si>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</si>
  <si>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</si>
  <si>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</si>
  <si>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</si>
  <si>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</si>
  <si>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</si>
  <si>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</si>
  <si>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</si>
  <si>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</si>
  <si>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</si>
  <si>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</si>
  <si>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</si>
  <si>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</si>
  <si>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</si>
  <si>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</si>
  <si>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</si>
  <si>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</si>
  <si>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</si>
  <si>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</si>
  <si>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</si>
  <si>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</si>
  <si>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</si>
  <si>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</si>
  <si>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</si>
  <si>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</si>
  <si>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</si>
  <si>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</si>
  <si>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</si>
  <si>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</si>
  <si>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</si>
  <si>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</si>
  <si>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</si>
  <si>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</si>
  <si>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</si>
  <si>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</si>
  <si>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</si>
  <si>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</si>
  <si>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</si>
  <si>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</si>
  <si>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</si>
  <si>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</si>
  <si>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</si>
  <si>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</si>
  <si>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</si>
  <si>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</si>
  <si>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</si>
  <si>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</si>
  <si>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</si>
  <si>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</si>
  <si>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</si>
  <si>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</si>
  <si>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</si>
  <si>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</si>
  <si>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</si>
  <si>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</si>
  <si>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</si>
  <si>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</si>
  <si>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</si>
  <si>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</si>
  <si>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</si>
  <si>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</si>
  <si>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</si>
  <si>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</si>
  <si>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</si>
  <si>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</si>
  <si>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</si>
  <si>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</si>
  <si>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</si>
  <si>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</si>
  <si>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</si>
  <si>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</si>
  <si>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</si>
  <si>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</si>
  <si>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</si>
  <si>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</si>
  <si>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</si>
  <si>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</si>
  <si>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</si>
  <si>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</si>
  <si>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</si>
  <si>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</si>
  <si>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</si>
  <si>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</si>
  <si>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</si>
  <si>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</si>
  <si>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</si>
  <si>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</si>
  <si>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</si>
  <si>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</si>
  <si>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</si>
  <si>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</si>
  <si>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</si>
  <si>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</si>
  <si>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</si>
  <si>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</si>
  <si>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</si>
  <si>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</si>
  <si>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</si>
  <si>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</si>
  <si>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</si>
  <si>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</si>
  <si>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</si>
  <si>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</si>
  <si>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</si>
  <si>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</si>
  <si>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</si>
  <si>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</si>
  <si>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</si>
  <si>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</si>
  <si>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</si>
  <si>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</si>
  <si>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</si>
  <si>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</si>
  <si>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</si>
  <si>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</si>
  <si>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</si>
  <si>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</si>
  <si>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</si>
  <si>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</si>
  <si>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</si>
  <si>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</si>
  <si>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</si>
  <si>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</si>
  <si>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</si>
  <si>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</si>
  <si>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</si>
  <si>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</si>
  <si>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</si>
  <si>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</si>
  <si>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</si>
  <si>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</si>
  <si>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</si>
  <si>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</si>
  <si>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</si>
  <si>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</si>
  <si>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</si>
  <si>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</si>
  <si>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</si>
  <si>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</si>
  <si>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</si>
  <si>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</si>
  <si>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</si>
  <si>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</si>
  <si>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</si>
  <si>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</si>
  <si>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</si>
  <si>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</si>
  <si>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</si>
  <si>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</si>
  <si>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</si>
  <si>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</si>
  <si>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</si>
  <si>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</si>
  <si>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</si>
  <si>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</si>
  <si>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</si>
  <si>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</si>
  <si>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</si>
  <si>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</si>
  <si>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</si>
  <si>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</si>
  <si>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</si>
  <si>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</si>
  <si>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</si>
  <si>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</si>
  <si>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</si>
  <si>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</si>
  <si>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</si>
  <si>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</si>
  <si>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</si>
  <si>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</si>
  <si>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</si>
  <si>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</si>
  <si>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</si>
  <si>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</si>
  <si>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</si>
  <si>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</si>
  <si>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</si>
  <si>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</si>
  <si>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</si>
  <si>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</si>
  <si>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</si>
  <si>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</si>
  <si>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</si>
  <si>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</si>
  <si>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</si>
  <si>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</si>
  <si>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</si>
  <si>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</si>
  <si>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</si>
  <si>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</si>
  <si>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</si>
  <si>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</si>
  <si>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</si>
  <si>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</si>
  <si>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</si>
  <si>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</si>
  <si>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</si>
  <si>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</si>
  <si>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</si>
  <si>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</si>
  <si>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</si>
  <si>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</si>
  <si>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</si>
  <si>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</si>
  <si>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</si>
  <si>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</si>
  <si>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</si>
  <si>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</si>
  <si>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</si>
  <si>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</si>
  <si>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</si>
  <si>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</si>
  <si>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</si>
  <si>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</si>
  <si>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</si>
  <si>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</si>
  <si>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</si>
  <si>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</si>
  <si>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</si>
  <si>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</si>
  <si>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</si>
  <si>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</si>
  <si>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</si>
  <si>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</si>
  <si>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</si>
  <si>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</si>
  <si>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</si>
  <si>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</si>
  <si>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</si>
  <si>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</si>
  <si>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</si>
  <si>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</si>
  <si>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</si>
  <si>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</si>
  <si>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</si>
  <si>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</si>
  <si>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</si>
  <si>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</si>
  <si>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</si>
  <si>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</si>
  <si>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</si>
  <si>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</si>
  <si>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</si>
  <si>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</si>
  <si>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</si>
  <si>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</si>
  <si>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</si>
  <si>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</si>
  <si>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</si>
  <si>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</si>
  <si>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</si>
  <si>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</si>
  <si>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</si>
  <si>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</si>
  <si>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</si>
  <si>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</si>
  <si>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</si>
  <si>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</si>
  <si>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</si>
  <si>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</si>
  <si>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</si>
  <si>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</si>
  <si>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</si>
  <si>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</si>
  <si>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</si>
  <si>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</si>
  <si>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</si>
  <si>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</si>
  <si>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</si>
  <si>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</si>
  <si>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</si>
  <si>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</si>
  <si>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</si>
  <si>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</si>
  <si>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</si>
  <si>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</si>
  <si>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</si>
  <si>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</si>
  <si>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</si>
  <si>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</si>
  <si>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</si>
  <si>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</si>
  <si>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</si>
  <si>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</si>
  <si>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</si>
  <si>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</si>
  <si>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</si>
  <si>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</si>
  <si>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</si>
  <si>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</si>
  <si>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</si>
  <si>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</si>
  <si>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</si>
  <si>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</si>
  <si>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</si>
  <si>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</si>
  <si>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</si>
  <si>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</si>
  <si>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</si>
  <si>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</si>
  <si>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</si>
  <si>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</si>
  <si>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</si>
  <si>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</si>
  <si>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</si>
  <si>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</si>
  <si>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</si>
  <si>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</si>
  <si>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</si>
  <si>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</si>
  <si>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</si>
  <si>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</si>
  <si>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</si>
  <si>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</si>
  <si>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</si>
  <si>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</si>
  <si>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</si>
  <si>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</si>
  <si>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</si>
  <si>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</si>
  <si>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</si>
  <si>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</si>
  <si>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</si>
  <si>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</si>
  <si>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</si>
  <si>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</si>
  <si>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</si>
  <si>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</si>
  <si>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</si>
  <si>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</si>
  <si>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</si>
  <si>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</si>
  <si>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</si>
  <si>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</si>
  <si>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</si>
  <si>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</si>
  <si>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</si>
  <si>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</si>
  <si>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</si>
  <si>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</si>
  <si>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</si>
  <si>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</si>
  <si>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</si>
  <si>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</si>
  <si>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</si>
  <si>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</si>
  <si>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</si>
  <si>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</si>
  <si>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</si>
  <si>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</si>
  <si>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</si>
  <si>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</si>
  <si>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</si>
  <si>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</si>
  <si>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</si>
  <si>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</si>
  <si>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</si>
  <si>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</si>
  <si>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</si>
  <si>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</si>
  <si>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</si>
  <si>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</si>
  <si>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</si>
  <si>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</si>
  <si>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</si>
  <si>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</si>
  <si>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</si>
  <si>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</si>
  <si>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</si>
  <si>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</si>
  <si>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</si>
  <si>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</si>
  <si>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</si>
  <si>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</si>
  <si>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</si>
  <si>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</si>
  <si>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</si>
  <si>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</si>
  <si>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</si>
  <si>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</si>
  <si>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</si>
  <si>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</si>
  <si>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</si>
  <si>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</si>
  <si>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</si>
  <si>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</si>
  <si>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</si>
  <si>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</si>
  <si>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</si>
  <si>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</si>
  <si>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</si>
  <si>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</si>
  <si>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</si>
  <si>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</si>
  <si>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</si>
  <si>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</si>
  <si>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</si>
  <si>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</si>
  <si>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</si>
  <si>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</si>
  <si>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</si>
  <si>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</si>
  <si>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</si>
  <si>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</si>
  <si>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</si>
  <si>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</si>
  <si>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</si>
  <si>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</si>
  <si>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</si>
  <si>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</si>
  <si>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</si>
  <si>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</si>
  <si>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</si>
  <si>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</si>
  <si>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</si>
  <si>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</si>
  <si>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</si>
  <si>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</si>
  <si>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</si>
  <si>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</si>
  <si>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</si>
  <si>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</si>
  <si>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</si>
  <si>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</si>
  <si>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</si>
  <si>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</si>
  <si>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</si>
  <si>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</si>
  <si>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</si>
  <si>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</si>
  <si>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</si>
  <si>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</si>
  <si>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</si>
  <si>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</si>
  <si>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</si>
  <si>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</si>
  <si>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</si>
  <si>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</si>
  <si>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</si>
  <si>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</si>
  <si>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</si>
  <si>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</si>
  <si>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</si>
  <si>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</si>
  <si>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</si>
  <si>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</si>
  <si>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</si>
  <si>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</si>
  <si>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</si>
  <si>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</si>
  <si>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</si>
  <si>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</si>
  <si>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</si>
  <si>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</si>
  <si>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</si>
  <si>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</si>
  <si>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</si>
  <si>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</si>
  <si>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</si>
  <si>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</si>
  <si>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</si>
  <si>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</si>
  <si>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</si>
  <si>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</si>
  <si>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</si>
  <si>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</si>
  <si>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</si>
  <si>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</si>
  <si>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</si>
  <si>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</si>
  <si>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</si>
  <si>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</si>
  <si>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</si>
  <si>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</si>
  <si>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</si>
  <si>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</si>
  <si>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</si>
  <si>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</si>
  <si>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</si>
  <si>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</si>
  <si>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</si>
  <si>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</si>
  <si>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</si>
  <si>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</si>
  <si>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</si>
  <si>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</si>
  <si>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</si>
  <si>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</si>
  <si>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</si>
  <si>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</si>
  <si>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</si>
  <si>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</si>
  <si>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</si>
  <si>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</si>
  <si>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</si>
  <si>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</si>
  <si>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</si>
  <si>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</si>
  <si>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</si>
  <si>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</si>
  <si>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</si>
  <si>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</si>
  <si>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</si>
  <si>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</si>
  <si>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</si>
  <si>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</si>
  <si>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</si>
  <si>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</si>
  <si>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</si>
  <si>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</si>
  <si>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</si>
  <si>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</si>
  <si>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</si>
  <si>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</si>
  <si>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</si>
  <si>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</si>
  <si>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</si>
  <si>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</si>
  <si>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</si>
  <si>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</si>
  <si>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</si>
  <si>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</si>
  <si>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</si>
  <si>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</si>
  <si>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</si>
  <si>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</si>
  <si>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</si>
  <si>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</si>
  <si>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</si>
  <si>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</si>
  <si>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</si>
  <si>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</si>
  <si>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</si>
  <si>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</si>
  <si>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</si>
  <si>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</si>
  <si>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</si>
  <si>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</si>
  <si>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</si>
  <si>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</si>
  <si>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</si>
  <si>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</si>
  <si>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</si>
  <si>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</si>
  <si>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</si>
  <si>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</si>
  <si>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</si>
  <si>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</si>
  <si>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</si>
  <si>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</si>
  <si>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</si>
  <si>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</si>
  <si>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</si>
  <si>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</si>
  <si>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</si>
  <si>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</si>
  <si>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</si>
  <si>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</si>
  <si>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</si>
  <si>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</si>
  <si>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</si>
  <si>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</si>
  <si>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</si>
  <si>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</si>
  <si>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</si>
  <si>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</si>
  <si>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</si>
  <si>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</si>
  <si>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</si>
  <si>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</si>
  <si>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</si>
  <si>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</si>
  <si>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</si>
  <si>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</si>
  <si>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</si>
  <si>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</si>
  <si>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</si>
  <si>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</si>
  <si>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</si>
  <si>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</si>
  <si>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</si>
  <si>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</si>
  <si>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</si>
  <si>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</si>
  <si>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</si>
  <si>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</si>
  <si>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</si>
  <si>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</si>
  <si>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</si>
  <si>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</si>
  <si>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</si>
  <si>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</si>
  <si>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</si>
  <si>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</si>
  <si>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</si>
  <si>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</si>
  <si>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</si>
  <si>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</si>
  <si>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</si>
  <si>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</si>
  <si>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</si>
  <si>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</si>
  <si>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</si>
  <si>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</si>
  <si>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</si>
  <si>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</si>
  <si>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</si>
  <si>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</si>
  <si>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</si>
  <si>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</si>
  <si>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</si>
  <si>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</si>
  <si>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</si>
  <si>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</si>
  <si>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</si>
  <si>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</si>
  <si>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</si>
  <si>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</si>
  <si>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</si>
  <si>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</si>
  <si>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</si>
  <si>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</si>
  <si>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</si>
  <si>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</si>
  <si>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</si>
  <si>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</si>
  <si>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</si>
  <si>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</si>
  <si>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</si>
  <si>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</si>
  <si>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</si>
  <si>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</si>
  <si>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</si>
  <si>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</si>
  <si>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</si>
  <si>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</si>
  <si>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</si>
  <si>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</si>
  <si>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</si>
  <si>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</si>
  <si>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</si>
  <si>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</si>
  <si>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</si>
  <si>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</si>
  <si>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</si>
  <si>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</si>
  <si>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</si>
  <si>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</si>
  <si>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</si>
  <si>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</si>
  <si>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</si>
  <si>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</si>
  <si>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</si>
  <si>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</si>
  <si>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</si>
  <si>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</si>
  <si>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</si>
  <si>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</si>
  <si>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</si>
  <si>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</si>
  <si>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</si>
  <si>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</si>
  <si>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</si>
  <si>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</si>
  <si>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</si>
  <si>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</si>
  <si>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</si>
  <si>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</si>
  <si>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</si>
  <si>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</si>
  <si>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</si>
  <si>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</si>
  <si>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</si>
  <si>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</si>
  <si>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</si>
  <si>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</si>
  <si>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</si>
  <si>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</si>
  <si>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</si>
  <si>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</si>
  <si>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</si>
  <si>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</si>
  <si>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</si>
  <si>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</si>
  <si>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</si>
  <si>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</si>
  <si>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</si>
  <si>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</si>
  <si>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</si>
  <si>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</si>
  <si>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</si>
  <si>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</si>
  <si>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</si>
  <si>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</si>
  <si>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</si>
  <si>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</si>
  <si>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</si>
  <si>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</si>
  <si>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</si>
  <si>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</si>
  <si>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</si>
  <si>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</si>
  <si>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</si>
  <si>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</si>
  <si>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</si>
  <si>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</si>
  <si>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</si>
  <si>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</si>
  <si>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</si>
  <si>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</si>
  <si>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</si>
  <si>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</si>
  <si>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</si>
  <si>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</si>
  <si>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</si>
  <si>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</si>
  <si>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</si>
  <si>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</si>
  <si>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</si>
  <si>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</si>
  <si>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</si>
  <si>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</si>
  <si>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</si>
  <si>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</si>
  <si>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</si>
  <si>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</si>
  <si>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</si>
  <si>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</si>
  <si>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</si>
  <si>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</si>
  <si>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</si>
  <si>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</si>
  <si>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</si>
  <si>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</si>
  <si>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</si>
  <si>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</si>
  <si>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</si>
  <si>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</si>
  <si>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</si>
  <si>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</si>
  <si>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</si>
  <si>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</si>
  <si>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</si>
  <si>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</si>
  <si>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</si>
  <si>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</si>
  <si>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</si>
  <si>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</si>
  <si>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</si>
  <si>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</si>
  <si>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</si>
  <si>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</si>
  <si>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</si>
  <si>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</si>
  <si>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</si>
  <si>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</si>
  <si>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</si>
  <si>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</si>
  <si>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</si>
  <si>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</si>
  <si>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</si>
  <si>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</si>
  <si>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</si>
  <si>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</si>
  <si>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</si>
  <si>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</si>
  <si>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</si>
  <si>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</si>
  <si>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</si>
  <si>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</si>
  <si>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</si>
  <si>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</si>
  <si>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</si>
  <si>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</si>
  <si>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</si>
  <si>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</si>
  <si>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</si>
  <si>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</si>
  <si>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</si>
  <si>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</si>
  <si>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</si>
  <si>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</si>
  <si>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</si>
  <si>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</si>
  <si>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</si>
  <si>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</si>
  <si>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</si>
  <si>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</si>
  <si>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</si>
  <si>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</si>
  <si>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</si>
  <si>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</si>
  <si>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</si>
  <si>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</si>
  <si>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</si>
  <si>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</si>
  <si>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</si>
  <si>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</si>
  <si>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</si>
  <si>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</si>
  <si>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</si>
  <si>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</si>
  <si>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</si>
  <si>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</si>
  <si>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</si>
  <si>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</si>
  <si>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</si>
  <si>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</si>
  <si>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</si>
  <si>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</si>
  <si>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</si>
  <si>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</si>
  <si>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</si>
  <si>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</si>
  <si>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</si>
  <si>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</si>
  <si>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</si>
  <si>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</si>
  <si>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</si>
  <si>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</si>
  <si>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</si>
  <si>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</si>
  <si>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</si>
  <si>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</si>
  <si>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</si>
  <si>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</si>
  <si>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</si>
  <si>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</si>
  <si>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</si>
  <si>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</si>
  <si>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</si>
  <si>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</si>
  <si>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</si>
  <si>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</si>
  <si>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</si>
  <si>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</si>
  <si>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</si>
  <si>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</si>
  <si>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</si>
  <si>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</si>
  <si>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</si>
  <si>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</si>
  <si>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</si>
  <si>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</si>
  <si>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</si>
  <si>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</si>
  <si>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</si>
  <si>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</si>
  <si>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</si>
  <si>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</si>
  <si>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</si>
  <si>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</si>
  <si>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</si>
  <si>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</si>
  <si>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</si>
  <si>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</si>
  <si>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</si>
  <si>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</si>
  <si>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</si>
  <si>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</si>
  <si>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</si>
  <si>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</si>
  <si>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</si>
  <si>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</si>
  <si>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</si>
  <si>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</si>
  <si>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</si>
  <si>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</si>
  <si>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</si>
  <si>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</si>
  <si>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</si>
  <si>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</si>
  <si>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</si>
  <si>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</si>
  <si>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</si>
  <si>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</si>
  <si>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</si>
  <si>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</si>
  <si>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</si>
  <si>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</si>
  <si>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</si>
  <si>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</si>
  <si>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</si>
  <si>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</si>
  <si>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</si>
  <si>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</si>
  <si>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</si>
  <si>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</si>
  <si>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</si>
  <si>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</si>
  <si>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</si>
  <si>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</si>
  <si>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</si>
  <si>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</si>
  <si>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</si>
  <si>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</si>
  <si>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</si>
  <si>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</si>
  <si>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</si>
  <si>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</si>
  <si>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</si>
  <si>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</si>
  <si>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</si>
  <si>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</si>
  <si>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</si>
  <si>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</si>
  <si>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</si>
  <si>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</si>
  <si>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</si>
  <si>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</si>
  <si>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</si>
  <si>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</si>
  <si>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</si>
  <si>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</si>
  <si>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</si>
  <si>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</si>
  <si>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</si>
  <si>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</si>
  <si>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</si>
  <si>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</si>
  <si>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</si>
  <si>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</si>
  <si>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</si>
  <si>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</si>
  <si>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</si>
  <si>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</si>
  <si>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</si>
  <si>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</si>
  <si>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</si>
  <si>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</si>
  <si>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</si>
  <si>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</si>
  <si>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</si>
  <si>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</si>
  <si>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</si>
  <si>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</si>
  <si>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</si>
  <si>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</si>
  <si>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</si>
  <si>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</si>
  <si>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</si>
  <si>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</si>
  <si>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</si>
  <si>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</si>
  <si>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</si>
  <si>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</si>
  <si>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</si>
  <si>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</si>
  <si>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</si>
  <si>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</si>
  <si>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</si>
  <si>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</si>
  <si>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</si>
  <si>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</si>
  <si>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</si>
  <si>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</si>
  <si>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</si>
  <si>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</si>
  <si>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</si>
  <si>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</si>
  <si>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</si>
  <si>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</si>
  <si>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</si>
  <si>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</si>
  <si>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</si>
  <si>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</si>
  <si>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</si>
  <si>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</si>
  <si>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</si>
  <si>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</si>
  <si>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</si>
  <si>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</si>
  <si>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</si>
  <si>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</si>
  <si>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</si>
  <si>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</si>
  <si>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</si>
  <si>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</si>
  <si>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</si>
  <si>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</si>
  <si>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</si>
  <si>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</si>
  <si>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</si>
  <si>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</si>
  <si>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</si>
  <si>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</si>
  <si>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</si>
  <si>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</si>
  <si>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</si>
  <si>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</si>
  <si>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</si>
  <si>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</si>
  <si>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</si>
  <si>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</si>
  <si>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</si>
  <si>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</si>
  <si>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</si>
  <si>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</si>
  <si>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</si>
  <si>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</si>
  <si>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</si>
  <si>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</si>
  <si>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</si>
  <si>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</si>
  <si>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</si>
  <si>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</si>
  <si>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</si>
  <si>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</si>
  <si>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</si>
  <si>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</si>
  <si>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</si>
  <si>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</si>
  <si>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</si>
  <si>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</si>
  <si>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</si>
  <si>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</si>
  <si>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</si>
  <si>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</si>
  <si>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</si>
  <si>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</si>
  <si>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</si>
  <si>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</si>
  <si>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</si>
  <si>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</si>
  <si>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</si>
  <si>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</si>
  <si>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</si>
  <si>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</si>
  <si>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</si>
  <si>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</si>
  <si>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</si>
  <si>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</si>
  <si>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</si>
  <si>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</si>
  <si>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</si>
  <si>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</si>
  <si>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</si>
  <si>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</si>
  <si>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</si>
  <si>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</si>
  <si>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</si>
  <si>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</si>
  <si>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</si>
  <si>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</si>
  <si>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</si>
  <si>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</si>
  <si>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</si>
  <si>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</si>
  <si>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</si>
  <si>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</si>
  <si>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</si>
  <si>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</si>
  <si>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</si>
  <si>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</si>
  <si>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</si>
  <si>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</si>
  <si>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</si>
  <si>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</si>
  <si>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</si>
  <si>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</si>
  <si>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</si>
  <si>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</si>
  <si>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</si>
  <si>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</si>
  <si>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</si>
  <si>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</si>
  <si>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</si>
  <si>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</si>
  <si>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</si>
  <si>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</si>
  <si>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</si>
  <si>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</si>
  <si>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</si>
  <si>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</si>
  <si>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</si>
  <si>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</si>
  <si>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</si>
  <si>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</si>
  <si>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</si>
  <si>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</si>
  <si>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</si>
  <si>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</si>
  <si>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</si>
  <si>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</si>
  <si>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</si>
  <si>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</si>
  <si>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</si>
  <si>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</si>
  <si>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</si>
  <si>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</si>
  <si>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</si>
  <si>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</si>
  <si>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</si>
  <si>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</si>
  <si>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</si>
  <si>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</si>
  <si>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</si>
  <si>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</si>
  <si>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</si>
  <si>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</si>
  <si>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</si>
  <si>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</si>
  <si>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</si>
  <si>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</si>
  <si>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</si>
  <si>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</si>
  <si>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</si>
  <si>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</si>
  <si>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</si>
  <si>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</si>
  <si>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</si>
  <si>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</si>
  <si>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</si>
  <si>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</si>
  <si>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</si>
  <si>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</si>
  <si>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</si>
  <si>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</si>
  <si>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</si>
  <si>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</si>
  <si>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</si>
  <si>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</si>
  <si>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</si>
  <si>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</si>
  <si>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</si>
  <si>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</si>
  <si>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</si>
  <si>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</si>
  <si>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</si>
  <si>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</si>
  <si>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</si>
  <si>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</si>
  <si>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</si>
  <si>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</si>
  <si>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</si>
  <si>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</si>
  <si>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</si>
  <si>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</si>
  <si>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</si>
  <si>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</si>
  <si>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</si>
  <si>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</si>
  <si>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</si>
  <si>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</si>
  <si>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</si>
  <si>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</si>
  <si>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</si>
  <si>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</si>
  <si>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</si>
  <si>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</si>
  <si>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</si>
  <si>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</si>
  <si>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</si>
  <si>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</si>
  <si>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</si>
  <si>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</si>
  <si>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</si>
  <si>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</si>
  <si>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</si>
  <si>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</si>
  <si>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</si>
  <si>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</si>
  <si>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</si>
  <si>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</si>
  <si>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</si>
  <si>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</si>
  <si>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</si>
  <si>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</si>
  <si>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</si>
  <si>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</si>
  <si>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</si>
  <si>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</si>
  <si>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</si>
  <si>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</si>
  <si>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</si>
  <si>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</si>
  <si>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</si>
  <si>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</si>
  <si>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</si>
  <si>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</si>
  <si>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</si>
  <si>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</si>
  <si>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</si>
  <si>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</si>
  <si>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</si>
  <si>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</si>
  <si>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</si>
  <si>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</si>
  <si>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</si>
  <si>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</si>
  <si>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</si>
  <si>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</si>
  <si>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</si>
  <si>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</si>
  <si>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</si>
  <si>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</si>
  <si>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</si>
  <si>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</si>
  <si>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</si>
  <si>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</si>
  <si>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</si>
  <si>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</si>
  <si>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</si>
  <si>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</si>
  <si>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</si>
  <si>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</si>
  <si>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</si>
  <si>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</si>
  <si>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</si>
  <si>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</si>
  <si>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</si>
  <si>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</si>
  <si>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</si>
  <si>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</si>
  <si>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</si>
  <si>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</si>
  <si>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</si>
  <si>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</si>
  <si>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</si>
  <si>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</si>
  <si>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</si>
  <si>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</si>
  <si>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</si>
  <si>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</si>
  <si>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</si>
  <si>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</si>
  <si>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</si>
  <si>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</si>
  <si>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</si>
  <si>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</si>
  <si>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</si>
  <si>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</si>
  <si>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</si>
  <si>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</si>
  <si>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</si>
  <si>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</si>
  <si>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</si>
  <si>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</si>
  <si>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</si>
  <si>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</si>
  <si>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</si>
  <si>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</si>
  <si>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</si>
  <si>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</si>
  <si>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</si>
  <si>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</si>
  <si>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</si>
  <si>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</si>
  <si>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</si>
  <si>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</si>
  <si>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</si>
  <si>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</si>
  <si>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</si>
  <si>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</si>
  <si>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</si>
  <si>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</si>
  <si>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</si>
  <si>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</si>
  <si>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</si>
  <si>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</si>
  <si>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</si>
  <si>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</si>
  <si>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</si>
  <si>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</si>
  <si>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</si>
  <si>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</si>
  <si>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</si>
  <si>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</si>
  <si>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</si>
  <si>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</si>
  <si>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</si>
  <si>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</si>
  <si>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</si>
  <si>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</si>
  <si>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</si>
  <si>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</si>
  <si>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</si>
  <si>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</si>
  <si>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</si>
  <si>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</si>
  <si>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</si>
  <si>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</si>
  <si>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</si>
  <si>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</si>
  <si>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</si>
  <si>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</si>
  <si>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</si>
  <si>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</si>
  <si>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</si>
  <si>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</si>
  <si>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</si>
  <si>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</si>
  <si>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</si>
  <si>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</si>
  <si>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</si>
  <si>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</si>
  <si>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</si>
  <si>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</si>
  <si>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</si>
  <si>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</si>
  <si>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</si>
  <si>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</si>
  <si>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</si>
  <si>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</si>
  <si>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</si>
  <si>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</si>
  <si>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</si>
  <si>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</si>
  <si>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</si>
  <si>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</si>
  <si>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</si>
  <si>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</si>
  <si>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</si>
  <si>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</si>
  <si>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</si>
  <si>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</si>
  <si>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</si>
  <si>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</si>
  <si>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</si>
  <si>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</si>
  <si>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</si>
  <si>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</si>
  <si>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</si>
  <si>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</si>
  <si>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</si>
  <si>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</si>
  <si>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</si>
  <si>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</si>
  <si>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</si>
  <si>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</si>
  <si>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</si>
  <si>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</si>
  <si>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</si>
  <si>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</si>
  <si>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</si>
  <si>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</si>
  <si>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</si>
  <si>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</si>
  <si>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</si>
  <si>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</si>
  <si>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</si>
  <si>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</si>
  <si>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</si>
  <si>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</si>
  <si>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</si>
  <si>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</si>
  <si>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</si>
  <si>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</si>
  <si>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</si>
  <si>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</si>
  <si>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</si>
  <si>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</si>
  <si>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</si>
  <si>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</si>
  <si>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</si>
  <si>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</si>
  <si>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</si>
  <si>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</si>
  <si>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</si>
  <si>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</si>
  <si>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</si>
  <si>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</si>
  <si>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</si>
  <si>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</si>
  <si>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</si>
  <si>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</si>
  <si>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</si>
  <si>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</si>
  <si>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</si>
  <si>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</si>
  <si>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</si>
  <si>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</si>
  <si>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</si>
  <si>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</si>
  <si>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</si>
  <si>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</si>
  <si>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</si>
  <si>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</si>
  <si>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</si>
  <si>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</si>
  <si>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</si>
  <si>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</si>
  <si>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</si>
  <si>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</si>
  <si>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</si>
  <si>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</si>
  <si>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</si>
  <si>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</si>
  <si>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</si>
  <si>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</si>
  <si>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</si>
  <si>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</si>
  <si>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</si>
  <si>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</si>
  <si>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</si>
  <si>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</si>
  <si>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</si>
  <si>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</si>
  <si>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</si>
  <si>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</si>
  <si>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</si>
  <si>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</si>
  <si>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</si>
  <si>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</si>
  <si>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</si>
  <si>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</si>
  <si>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</si>
  <si>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</si>
  <si>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</si>
  <si>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</si>
  <si>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</si>
  <si>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</si>
  <si>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</si>
  <si>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</si>
  <si>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</si>
  <si>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</si>
  <si>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</si>
  <si>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</si>
  <si>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</si>
  <si>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</si>
  <si>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</si>
  <si>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</si>
  <si>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</si>
  <si>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</si>
  <si>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</si>
  <si>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</si>
  <si>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</si>
  <si>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</si>
  <si>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</si>
  <si>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</si>
  <si>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</si>
  <si>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</si>
  <si>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</si>
  <si>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</si>
  <si>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</si>
  <si>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</si>
  <si>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</si>
  <si>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</si>
  <si>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</si>
  <si>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</si>
  <si>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</si>
  <si>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</si>
  <si>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</si>
  <si>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</si>
  <si>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</si>
  <si>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</si>
  <si>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</si>
  <si>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</si>
  <si>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</si>
  <si>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</si>
  <si>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</si>
  <si>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</si>
  <si>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</si>
  <si>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</si>
  <si>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</si>
  <si>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</si>
  <si>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</si>
  <si>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</si>
  <si>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</si>
  <si>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</si>
  <si>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</si>
  <si>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</si>
  <si>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</si>
  <si>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</si>
  <si>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</si>
  <si>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</si>
  <si>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</si>
  <si>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</si>
  <si>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</si>
  <si>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</si>
  <si>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</si>
  <si>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</si>
  <si>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</si>
  <si>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</si>
  <si>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</si>
  <si>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</si>
  <si>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</si>
  <si>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</si>
  <si>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</si>
  <si>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</si>
  <si>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</si>
  <si>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</si>
  <si>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</si>
  <si>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</si>
  <si>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</si>
  <si>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</si>
  <si>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</si>
  <si>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</si>
  <si>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</si>
  <si>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</si>
  <si>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</si>
  <si>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</si>
  <si>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</si>
  <si>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</si>
  <si>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</si>
  <si>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</si>
  <si>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</si>
  <si>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</si>
  <si>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</si>
  <si>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</si>
  <si>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</si>
  <si>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</si>
  <si>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</si>
  <si>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</si>
  <si>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</si>
  <si>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</si>
  <si>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</si>
  <si>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</si>
  <si>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</si>
  <si>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</si>
  <si>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</si>
  <si>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</si>
  <si>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</si>
  <si>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</si>
  <si>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</si>
  <si>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</si>
  <si>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</si>
  <si>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</si>
  <si>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</si>
  <si>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</si>
  <si>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</si>
  <si>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</si>
  <si>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</si>
  <si>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</si>
  <si>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</si>
  <si>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</si>
  <si>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</si>
  <si>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</si>
  <si>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</si>
  <si>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</si>
  <si>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</si>
  <si>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</si>
  <si>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</si>
  <si>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</si>
  <si>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</si>
  <si>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</si>
  <si>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</si>
  <si>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</si>
  <si>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</si>
  <si>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</si>
  <si>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</si>
  <si>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</si>
  <si>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</si>
  <si>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</si>
  <si>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</si>
  <si>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</si>
  <si>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</si>
  <si>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</si>
  <si>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</si>
  <si>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</si>
  <si>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</si>
  <si>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</si>
  <si>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</si>
  <si>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</si>
  <si>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</si>
  <si>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</si>
  <si>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</si>
  <si>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</si>
  <si>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</si>
  <si>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</si>
  <si>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</si>
  <si>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</si>
  <si>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</si>
  <si>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</si>
  <si>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</si>
  <si>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</si>
  <si>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</si>
  <si>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</si>
  <si>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</si>
  <si>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</si>
  <si>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</si>
  <si>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</si>
  <si>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</si>
  <si>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</si>
  <si>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</si>
  <si>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</si>
  <si>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</si>
  <si>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</si>
  <si>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</si>
  <si>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</si>
  <si>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</si>
  <si>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</si>
  <si>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</si>
  <si>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</si>
  <si>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</si>
  <si>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</si>
  <si>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</si>
  <si>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</si>
  <si>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</si>
  <si>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</si>
  <si>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</si>
  <si>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</si>
  <si>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</si>
  <si>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</si>
  <si>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</si>
  <si>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</si>
  <si>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</si>
  <si>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</si>
  <si>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</si>
  <si>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</si>
  <si>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</si>
  <si>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</si>
  <si>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</si>
  <si>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</si>
  <si>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</si>
  <si>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</si>
  <si>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</si>
  <si>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</si>
  <si>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</si>
  <si>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</si>
  <si>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</si>
  <si>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</si>
  <si>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</si>
  <si>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</si>
  <si>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</si>
  <si>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</si>
  <si>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</si>
  <si>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</si>
  <si>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</si>
  <si>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</si>
  <si>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</si>
  <si>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</si>
  <si>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</si>
  <si>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</si>
  <si>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</si>
  <si>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</si>
  <si>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</si>
  <si>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</si>
  <si>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</si>
  <si>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</si>
  <si>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</si>
  <si>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</si>
  <si>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</si>
  <si>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</si>
  <si>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</si>
  <si>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</si>
  <si>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</si>
  <si>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</si>
  <si>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</si>
  <si>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</si>
  <si>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</si>
  <si>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</si>
  <si>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</si>
  <si>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</si>
  <si>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</si>
  <si>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</si>
  <si>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</si>
  <si>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</si>
  <si>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</si>
  <si>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</si>
  <si>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</si>
  <si>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</si>
  <si>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</si>
  <si>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</si>
  <si>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</si>
  <si>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</si>
  <si>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</si>
  <si>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</si>
  <si>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</si>
  <si>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</si>
  <si>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</si>
  <si>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</si>
  <si>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</si>
  <si>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</si>
  <si>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</si>
  <si>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</si>
  <si>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</si>
  <si>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</si>
  <si>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</si>
  <si>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</si>
  <si>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</si>
  <si>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</si>
  <si>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</si>
  <si>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</si>
  <si>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</si>
  <si>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</si>
  <si>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</si>
  <si>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</si>
  <si>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</si>
  <si>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</si>
  <si>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</si>
  <si>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</si>
  <si>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</si>
  <si>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</si>
  <si>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</si>
  <si>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</si>
  <si>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</si>
  <si>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</si>
  <si>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</si>
  <si>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</si>
  <si>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</si>
  <si>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</si>
  <si>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</si>
  <si>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</si>
  <si>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</si>
  <si>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</si>
  <si>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</si>
  <si>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</si>
  <si>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</si>
  <si>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</si>
  <si>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</si>
  <si>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</si>
  <si>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</si>
  <si>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</si>
  <si>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</si>
  <si>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</si>
  <si>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</si>
  <si>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</si>
  <si>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</si>
  <si>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</si>
  <si>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</si>
  <si>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</si>
  <si>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</si>
  <si>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</si>
  <si>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</si>
  <si>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</si>
  <si>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</si>
  <si>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</si>
  <si>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</si>
  <si>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</si>
  <si>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</si>
  <si>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</si>
  <si>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</si>
  <si>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</si>
  <si>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</si>
  <si>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</si>
  <si>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</si>
  <si>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</si>
  <si>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</si>
  <si>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</si>
  <si>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</si>
  <si>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</si>
  <si>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</si>
  <si>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</si>
  <si>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</si>
  <si>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</si>
  <si>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</si>
  <si>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</si>
  <si>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</si>
  <si>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</si>
  <si>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</si>
  <si>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</si>
  <si>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</si>
  <si>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</si>
  <si>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</si>
  <si>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</si>
  <si>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</si>
  <si>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</si>
  <si>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</si>
  <si>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</si>
  <si>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</si>
  <si>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</si>
  <si>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</si>
  <si>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</si>
  <si>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</si>
  <si>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</si>
  <si>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</si>
  <si>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</si>
  <si>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</si>
  <si>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</si>
  <si>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</si>
  <si>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</si>
  <si>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</si>
  <si>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</si>
  <si>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</si>
  <si>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</si>
  <si>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</si>
  <si>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</si>
  <si>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</si>
  <si>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</si>
  <si>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</si>
  <si>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</si>
  <si>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</si>
  <si>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</si>
  <si>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</si>
  <si>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</si>
  <si>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</si>
  <si>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</si>
  <si>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</si>
  <si>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</si>
  <si>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</si>
  <si>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</si>
  <si>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</si>
  <si>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</si>
  <si>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</si>
  <si>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</si>
  <si>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</si>
  <si>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</si>
  <si>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</si>
  <si>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</si>
  <si>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</si>
  <si>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</si>
  <si>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</si>
  <si>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</si>
  <si>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</si>
  <si>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</si>
  <si>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</si>
  <si>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</si>
  <si>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</si>
  <si>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</si>
  <si>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</si>
  <si>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</si>
  <si>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</si>
  <si>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</si>
  <si>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</si>
  <si>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</si>
  <si>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</si>
  <si>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</si>
  <si>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</si>
  <si>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</si>
  <si>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</si>
  <si>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</si>
  <si>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</si>
  <si>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</si>
  <si>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</si>
  <si>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</si>
  <si>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</si>
  <si>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</si>
  <si>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</si>
  <si>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</si>
  <si>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</si>
  <si>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</si>
  <si>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</si>
  <si>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</si>
  <si>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</si>
  <si>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</si>
  <si>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</si>
  <si>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</si>
  <si>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</si>
  <si>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</si>
  <si>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</si>
  <si>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</si>
  <si>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</si>
  <si>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</si>
  <si>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</si>
  <si>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</si>
  <si>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</si>
  <si>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</si>
  <si>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</si>
  <si>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</si>
  <si>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</si>
  <si>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</si>
  <si>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</si>
  <si>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</si>
  <si>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</si>
  <si>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</si>
  <si>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</si>
  <si>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</si>
  <si>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</si>
  <si>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</si>
  <si>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</si>
  <si>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</si>
  <si>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</si>
  <si>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</si>
  <si>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</si>
  <si>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</si>
  <si>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</si>
  <si>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</si>
  <si>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</si>
  <si>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</si>
  <si>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</si>
  <si>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</si>
  <si>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</si>
  <si>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</si>
  <si>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</si>
  <si>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</si>
  <si>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</si>
  <si>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</si>
  <si>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</si>
  <si>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</si>
  <si>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</si>
  <si>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</si>
  <si>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</si>
  <si>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</si>
  <si>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</si>
  <si>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</si>
  <si>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</si>
  <si>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</si>
  <si>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</si>
  <si>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</si>
  <si>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</si>
  <si>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</si>
  <si>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</si>
  <si>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</si>
  <si>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</si>
  <si>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</si>
  <si>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</si>
  <si>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</si>
  <si>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</si>
  <si>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</si>
  <si>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</si>
  <si>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</si>
  <si>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</si>
  <si>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</si>
  <si>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</si>
  <si>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</si>
  <si>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</si>
  <si>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</si>
  <si>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</si>
  <si>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</si>
  <si>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</si>
  <si>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</si>
  <si>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</si>
  <si>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</si>
  <si>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</si>
  <si>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</si>
  <si>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</si>
  <si>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</si>
  <si>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</si>
  <si>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</si>
  <si>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</si>
  <si>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</si>
  <si>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</si>
  <si>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</si>
  <si>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</si>
  <si>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</si>
  <si>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</si>
  <si>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</si>
  <si>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</si>
  <si>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</si>
  <si>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</si>
  <si>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</si>
  <si>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</si>
  <si>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</si>
  <si>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</si>
  <si>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</si>
  <si>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</si>
  <si>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</si>
  <si>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</si>
  <si>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</si>
  <si>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</si>
  <si>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</si>
  <si>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</si>
  <si>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</si>
  <si>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</si>
  <si>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</si>
  <si>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</si>
  <si>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</si>
  <si>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</si>
  <si>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</si>
  <si>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</si>
  <si>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</si>
  <si>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</si>
  <si>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</si>
  <si>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</si>
  <si>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</si>
  <si>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</si>
  <si>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</si>
  <si>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</si>
  <si>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</si>
  <si>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</si>
  <si>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</si>
  <si>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</si>
  <si>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</si>
  <si>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</si>
  <si>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</si>
  <si>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</si>
  <si>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</si>
  <si>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</si>
  <si>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</si>
  <si>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</si>
  <si>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</si>
  <si>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</si>
  <si>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</si>
  <si>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</si>
  <si>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</si>
  <si>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</si>
  <si>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</si>
  <si>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</si>
  <si>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</si>
  <si>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</si>
  <si>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</si>
  <si>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</si>
  <si>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</si>
  <si>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</si>
  <si>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</si>
  <si>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</si>
  <si>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</si>
  <si>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</si>
  <si>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</si>
  <si>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</si>
  <si>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</si>
  <si>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</si>
  <si>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</si>
  <si>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</si>
  <si>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</si>
  <si>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</si>
  <si>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</si>
  <si>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</si>
  <si>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</si>
  <si>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</si>
  <si>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</si>
  <si>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</si>
  <si>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</si>
  <si>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</si>
  <si>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</si>
  <si>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</si>
  <si>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</si>
  <si>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</si>
  <si>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</si>
  <si>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</si>
  <si>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</si>
  <si>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</si>
  <si>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</si>
  <si>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</si>
  <si>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</si>
  <si>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</si>
  <si>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</si>
  <si>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</si>
  <si>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</si>
  <si>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</si>
  <si>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</si>
  <si>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</si>
  <si>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</si>
  <si>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</si>
  <si>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</si>
  <si>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</si>
  <si>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</si>
  <si>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</si>
  <si>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</si>
  <si>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</si>
  <si>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</si>
  <si>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</si>
  <si>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</si>
  <si>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</si>
  <si>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</si>
  <si>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</si>
  <si>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</si>
  <si>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</si>
  <si>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</si>
  <si>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</si>
  <si>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</si>
  <si>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</si>
  <si>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</si>
  <si>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</si>
  <si>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</si>
  <si>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</si>
  <si>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</si>
  <si>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</si>
  <si>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</si>
  <si>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</si>
  <si>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</si>
  <si>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</si>
  <si>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</si>
  <si>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</si>
  <si>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</si>
  <si>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</si>
  <si>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</si>
  <si>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</si>
  <si>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</si>
  <si>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</si>
  <si>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</si>
  <si>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</si>
  <si>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</si>
  <si>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</si>
  <si>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</si>
  <si>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</si>
  <si>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</si>
  <si>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</si>
  <si>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</si>
  <si>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</si>
  <si>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</si>
  <si>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</si>
  <si>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</si>
  <si>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</si>
  <si>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</si>
  <si>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</si>
  <si>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</si>
  <si>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</si>
  <si>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</si>
  <si>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</si>
  <si>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</si>
  <si>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</si>
  <si>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</si>
  <si>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</si>
  <si>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</si>
  <si>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</si>
  <si>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</si>
  <si>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</si>
  <si>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</si>
  <si>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</si>
  <si>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</si>
  <si>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</si>
  <si>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</si>
  <si>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</si>
  <si>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</si>
  <si>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</si>
  <si>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</si>
  <si>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</si>
  <si>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</si>
  <si>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</si>
  <si>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</si>
  <si>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</si>
  <si>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</si>
  <si>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</si>
  <si>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</si>
  <si>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</si>
  <si>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</si>
  <si>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</si>
  <si>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</si>
  <si>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</si>
  <si>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</si>
  <si>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</si>
  <si>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</si>
  <si>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</si>
  <si>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</si>
  <si>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</si>
  <si>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</si>
  <si>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</si>
  <si>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</si>
  <si>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</si>
  <si>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</si>
  <si>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</si>
  <si>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</si>
  <si>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</si>
  <si>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</si>
  <si>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</si>
  <si>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</si>
  <si>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</si>
  <si>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</si>
  <si>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</si>
  <si>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</si>
  <si>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</si>
  <si>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</si>
  <si>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</si>
  <si>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</si>
  <si>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</si>
  <si>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</si>
  <si>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</si>
  <si>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</si>
  <si>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</si>
  <si>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</si>
  <si>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</si>
  <si>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</si>
  <si>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</si>
  <si>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</si>
  <si>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</si>
  <si>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</si>
  <si>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</si>
  <si>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</si>
  <si>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</si>
  <si>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</si>
  <si>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</si>
  <si>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</si>
  <si>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</si>
  <si>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</si>
  <si>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</si>
  <si>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</si>
  <si>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</si>
  <si>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</si>
  <si>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</si>
  <si>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</si>
  <si>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</si>
  <si>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</si>
  <si>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</si>
  <si>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</si>
  <si>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</si>
  <si>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</si>
  <si>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</si>
  <si>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</si>
  <si>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</si>
  <si>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</si>
  <si>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</si>
  <si>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</si>
  <si>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</si>
  <si>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</si>
  <si>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</si>
  <si>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</si>
  <si>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</si>
  <si>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</si>
  <si>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</si>
  <si>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</si>
  <si>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</si>
  <si>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</si>
  <si>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</si>
  <si>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</si>
  <si>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</si>
  <si>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</si>
  <si>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</si>
  <si>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</si>
  <si>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</si>
  <si>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</si>
  <si>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</si>
  <si>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</si>
  <si>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</si>
  <si>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</si>
  <si>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</si>
  <si>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</si>
  <si>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</si>
  <si>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</si>
  <si>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</si>
  <si>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</si>
  <si>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</si>
  <si>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</si>
  <si>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</si>
  <si>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</si>
  <si>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</si>
  <si>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</si>
  <si>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</si>
  <si>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</si>
  <si>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</si>
  <si>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</si>
  <si>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</si>
  <si>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</si>
  <si>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</si>
  <si>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</si>
  <si>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</si>
  <si>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</si>
  <si>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</si>
  <si>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</si>
  <si>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</si>
  <si>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</si>
  <si>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</si>
  <si>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</si>
  <si>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</si>
  <si>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</si>
  <si>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</si>
  <si>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</si>
  <si>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</si>
  <si>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</si>
  <si>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</si>
  <si>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</si>
  <si>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</si>
  <si>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</si>
  <si>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</si>
  <si>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</si>
  <si>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</si>
  <si>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</si>
  <si>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</si>
  <si>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</si>
  <si>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</si>
  <si>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</si>
  <si>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</si>
  <si>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</si>
  <si>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</si>
  <si>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</si>
  <si>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</si>
  <si>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</si>
  <si>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</si>
  <si>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</si>
  <si>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</si>
  <si>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</si>
  <si>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</si>
  <si>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</si>
  <si>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</si>
  <si>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RELAÇÃO DE PROJETOS ORÇADOS</t>
  </si>
  <si>
    <t>Resolução Conjunta SEIL/PRED N° 003/2019</t>
  </si>
  <si>
    <t>COMPANHIA DE HABITAÇÃO DO PARANÁ</t>
  </si>
  <si>
    <t xml:space="preserve">ORÇAMENTO DE CUSTOS </t>
  </si>
  <si>
    <t>QUANTI 
DADE</t>
  </si>
  <si>
    <t>MATERIAL
S/BDI</t>
  </si>
  <si>
    <t>MÃO DE OBRA
S/BDI</t>
  </si>
  <si>
    <t>CUSTO DIRETO
S/BDI</t>
  </si>
  <si>
    <t>CUSTO
UNITARIO</t>
  </si>
  <si>
    <t>CUSTO TOTAL 
DIRETO S/BDI</t>
  </si>
  <si>
    <t>INCIDENCIA</t>
  </si>
  <si>
    <t>1.1.1</t>
  </si>
  <si>
    <t>1.1.2</t>
  </si>
  <si>
    <t>2.1.1</t>
  </si>
  <si>
    <t>2.1.2</t>
  </si>
  <si>
    <t xml:space="preserve">VALOR TOTAL </t>
  </si>
  <si>
    <t>MEMORIAL DE CÁLCULO PARA ORÇAMENTO</t>
  </si>
  <si>
    <t>PROJETO</t>
  </si>
  <si>
    <t>DATA</t>
  </si>
  <si>
    <t>FORNECEDOR 4</t>
  </si>
  <si>
    <t>FORNECEDOR 5</t>
  </si>
  <si>
    <t>FORNECEDOR 6</t>
  </si>
  <si>
    <t>FORNECEDOR 7</t>
  </si>
  <si>
    <t>FORNECEDOR 8</t>
  </si>
  <si>
    <t>FORNECEDOR 9</t>
  </si>
  <si>
    <t>FORNECEDOR 10</t>
  </si>
  <si>
    <t>TABELA DE COTAÇÃO DE INSUMOS / SERVIÇOS ESPECIALIZADOS</t>
  </si>
  <si>
    <t>CÓDIGO DE REFERÊNCIA DO SERVIÇO</t>
  </si>
  <si>
    <t>COHAPAR</t>
  </si>
  <si>
    <t>Controles de Alteração:</t>
  </si>
  <si>
    <t>OUTLIER</t>
  </si>
  <si>
    <t>MÉDIA PREÇO R$</t>
  </si>
  <si>
    <t>COMPANHIA DE HABITAÇÃO DO PARANÁ - COHAPAR</t>
  </si>
  <si>
    <t>DEPARTAMENTO DE ORÇAMENTOS - DEOC</t>
  </si>
  <si>
    <t xml:space="preserve">COMPANHIA DE HABITAÇÃO DO PARANÁ - COHAPAR
DIRETORIA DE OBRAS
DEPARTAMENTO DE ORÇAMENTOS - DEOC
</t>
  </si>
  <si>
    <t>FOLHA FECHAMENTO</t>
  </si>
  <si>
    <t>DIVERSOS'-PADRÃO PARA O ESTADO</t>
  </si>
  <si>
    <t>AMPLIAÇÃO</t>
  </si>
  <si>
    <t>FABRICAÇÃO</t>
  </si>
  <si>
    <t>RECUPERAÇÃO</t>
  </si>
  <si>
    <t>REFORMA</t>
  </si>
  <si>
    <t>CONSERTO</t>
  </si>
  <si>
    <t>CONSERVAÇÃO</t>
  </si>
  <si>
    <t>DEMOLIÇÃO</t>
  </si>
  <si>
    <t>INSTALAÇÃO</t>
  </si>
  <si>
    <t>MANUTENÇÃO</t>
  </si>
  <si>
    <t>MONTAGEM</t>
  </si>
  <si>
    <t>OPERAÇÃO</t>
  </si>
  <si>
    <t>REPAROS</t>
  </si>
  <si>
    <t>TRANSPORTE</t>
  </si>
  <si>
    <t>ORÇAMENTO SINTÉTICO</t>
  </si>
  <si>
    <t>QUADRO DEMONSTRATIVO DE COMPOSIÇÃO DO BDI</t>
  </si>
  <si>
    <t xml:space="preserve">TAXA REFERENCIAL </t>
  </si>
  <si>
    <t>Parâmetros do Acórdão TCU 2.622/2013 - Plenário</t>
  </si>
  <si>
    <t>AC - Administração Local</t>
  </si>
  <si>
    <t>SG - S=Seguros + G=Garantia</t>
  </si>
  <si>
    <t>R - Riscos</t>
  </si>
  <si>
    <t>DF - Despesas Financeiras</t>
  </si>
  <si>
    <t>L - Lucro Bruto/Remuneração</t>
  </si>
  <si>
    <t>I - Taxa de Incidência de Impostos</t>
  </si>
  <si>
    <r>
      <t xml:space="preserve">PIS </t>
    </r>
    <r>
      <rPr>
        <sz val="8"/>
        <rFont val="Arial"/>
        <family val="2"/>
      </rPr>
      <t>(Programas de Integração Social)</t>
    </r>
  </si>
  <si>
    <r>
      <t xml:space="preserve">COFINS </t>
    </r>
    <r>
      <rPr>
        <sz val="8"/>
        <rFont val="Arial"/>
        <family val="2"/>
      </rPr>
      <t>(Contribuição para o Financiamento da Seguridade Social)</t>
    </r>
  </si>
  <si>
    <r>
      <t xml:space="preserve">ISSQN </t>
    </r>
    <r>
      <rPr>
        <sz val="8"/>
        <rFont val="Arial"/>
        <family val="2"/>
      </rPr>
      <t>(Imposto sobre Serviço de Qualquer Natureza)</t>
    </r>
  </si>
  <si>
    <r>
      <t xml:space="preserve">CPRB </t>
    </r>
    <r>
      <rPr>
        <sz val="8"/>
        <rFont val="Arial"/>
        <family val="2"/>
      </rPr>
      <t>(Contribuição Previdenciária sobre a Receita Bruta)</t>
    </r>
  </si>
  <si>
    <t>Condições Gerais:</t>
  </si>
  <si>
    <t>PIS / COFINS</t>
  </si>
  <si>
    <t>AC/SG/R/DF/L</t>
  </si>
  <si>
    <t>Para a estimativa do preço referencial foi adotado para o tributo Cofins a alíquota de 3,00% e para o tributo PIS a alíquota de 0,65%. 
As empresas licitantes optantes pelo Simples Nacional devem apresentar os percentuais de ISS, PIS e COFINS discriminados na composição do BDI que sejam compatíveis com as alíquotas a que a empresa está obrigada a recolher, previstas no Anexo  IV  da  Lei  Complementar n.123/2006, bem como a composição  de  encargos  sociais  não devem incluir os gastos relativos às contribuições que essas empresas estão dispensadas de recolhimento (Sesi, Senai, Sebrae etc.), conforme dispões o art.13, §3º, da referida Lei Complementar. (redação retirada do Acórdão TCU 2.622/2013 - Plenário)</t>
  </si>
  <si>
    <t>As taxas de AC-Administração Local, SG-Seguro+Garantia, R-Riscos, DF-Despesas Financeiras e L-Lucro Bruto devem preferencialmente estar entre o intervalo do primeiro e terceiro quartis estabelecidos no Acórdão TCU 2622/2013 - Plenário, reproduzido ao lado. Caso a licitante resolva adortar taxas fora desse intervalo, é prerrogativa da Comissão de Licitação exigir esclarecimentos.</t>
  </si>
  <si>
    <t>CPRB</t>
  </si>
  <si>
    <t>É facultado as empresas mencionadas nos arts. 7º e 8º da Lei nº 12.546/11 o recolhimento das constribuições previdenciárias tendo como base de calculo a receita bruta, excluídas as vendas canceladas e os descontos incondicionais concedidos, em substituição à regra geral das constribuições previstas na Lei nº 8.212/91.
Para a estimativa do preço referencial foi adotado para o tributo CPRB a alíquota de 4,5% tendo como base de cálculo a receita bruta. Caso a licitante deseje alterar o regime de contruibuição, deverá retirar a alíquota de 4,5% do BDI e inserir a taxa de recolhimento de 20% de INSS na composição de Encargos Sociais.</t>
  </si>
  <si>
    <t>ISSQN</t>
  </si>
  <si>
    <t>Adotar, na composição do BDI, percentual de ISS compatível com a legislação tributária do município onde serão prestados os serviços previstos da obra, observando a forma de definição da base de cálculo do tributo prevista na legislação municipal e, sobre esta, a respectiva alíquota do ISS, que será um percentual proporcional entre o limite máximo de 5% estabelecido no art. 8º, inciso II, da LC n. 116/2003 e o limite mínimo de 2% fixado pelo art. 88 do Ato das Disposições Constitucionais Transitórias. (redação retirada do Acórdão TCU 2.622/2013 - Plenário)</t>
  </si>
  <si>
    <t>*PLANILHA ELABORADO POR: SECRETARIA DE ESTADO DE INFRAESTRUTURA E LOGÍSTICA - PARANÁ EDIFICAÇÕES - DIRETORIA DE PLANEJAMENTO E PROJETO - GERÊNCIA DE CUSTOS E ORÇAMENTOS</t>
  </si>
  <si>
    <t>CRIAÇÃO</t>
  </si>
  <si>
    <t>AUTOR</t>
  </si>
  <si>
    <t>SAVE</t>
  </si>
  <si>
    <t>IMPRESSÃO</t>
  </si>
  <si>
    <t>ID SAVE</t>
  </si>
  <si>
    <t>identificação da tipologia ou infraestrutura</t>
  </si>
  <si>
    <t>MACRO ITEM</t>
  </si>
  <si>
    <t>ETAPA</t>
  </si>
  <si>
    <t>identificação da tipologia</t>
  </si>
  <si>
    <t>DIRETORIA DE PROGRAMAS E PROJETOS</t>
  </si>
  <si>
    <t>Identificação da Empresa Contratada:</t>
  </si>
  <si>
    <t>Razão Social: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</si>
</sst>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8" formatCode="&quot;R$&quot;\ #,##0.00;[Red]\-&quot;R$&quot;\ #,##0.00"/>
    <numFmt numFmtId="44" formatCode="_-&quot;R$&quot;\ * #,##0.00_-;\-&quot;R$&quot;\ * #,##0.00_-;_-&quot;R$&quot;\ * &quot;-&quot;??_-;_-@_-"/>
    <numFmt numFmtId="43" formatCode="_-* #,##0.00_-;\-* #,##0.00_-;_-* &quot;-&quot;??_-;_-@_-"/>
    <numFmt numFmtId="164" formatCode="_(* #,##0.00_);_(* \(#,##0.00\);_(* &quot;-&quot;??_);_(@_)"/>
    <numFmt numFmtId="165" formatCode="#"/>
    <numFmt numFmtId="166" formatCode="#,##0.00\ ;[Red]\(#,##0.00\)"/>
    <numFmt numFmtId="167" formatCode="0.0"/>
    <numFmt numFmtId="168" formatCode="#,##0.00\ ;[Red]#,##0.00"/>
    <numFmt numFmtId="169" formatCode="mm/yy"/>
    <numFmt numFmtId="170" formatCode="0.0000%"/>
    <numFmt numFmtId="171" formatCode="_-&quot;R$ &quot;* #,##0.00_-;&quot;-R$ &quot;* #,##0.00_-;_-&quot;R$ &quot;* \-??_-;_-@_-"/>
    <numFmt numFmtId="172" formatCode="_-* #,##0.00_-;\-* #,##0.00_-;_-* \-??_-;_-@_-"/>
    <numFmt numFmtId="173" formatCode="_(* #,##0.00_);_(* \(#,##0.00\);_(* \-??_);_(@_)"/>
    <numFmt numFmtId="174" formatCode="#,##0.00\ ;&quot; (&quot;#,##0.00\);&quot; -&quot;#\ ;@\ "/>
    <numFmt numFmtId="175" formatCode="#,##0.00_);[Red]\-#,##0.00;"/>
    <numFmt numFmtId="176" formatCode="000000"/>
    <numFmt numFmtId="177" formatCode="#."/>
    <numFmt numFmtId="178" formatCode="&quot;N$&quot;#,##0_);\(&quot;N$&quot;#,##0\)"/>
    <numFmt numFmtId="179" formatCode="_-&quot;$&quot;* #,##0_-;\-&quot;$&quot;* #,##0_-;_-&quot;$&quot;* &quot;-&quot;_-;_-@_-"/>
    <numFmt numFmtId="180" formatCode="_-&quot;$&quot;* #,##0.00_-;\-&quot;$&quot;* #,##0.00_-;_-&quot;$&quot;* &quot;-&quot;??_-;_-@_-"/>
    <numFmt numFmtId="181" formatCode="_([$€-2]* #,##0.00_);_([$€-2]* \(#,##0.00\);_([$€-2]* &quot;-&quot;??_)"/>
    <numFmt numFmtId="182" formatCode="_ * #,##0_ ;_ * \-#,##0_ ;_ * &quot;-&quot;_ ;_ @_ "/>
    <numFmt numFmtId="183" formatCode="_ * #,##0.00_ ;_ * \-#,##0.00_ ;_ * &quot;-&quot;??_ ;_ @_ "/>
    <numFmt numFmtId="184" formatCode="#,##0.00;[Red]\-#,##0.00;"/>
    <numFmt numFmtId="185" formatCode="_ &quot;S/&quot;* #,##0_ ;_ &quot;S/&quot;* \-#,##0_ ;_ &quot;S/&quot;* &quot;-&quot;_ ;_ @_ "/>
    <numFmt numFmtId="186" formatCode="_ &quot;S/&quot;* #,##0.00_ ;_ &quot;S/&quot;* \-#,##0.00_ ;_ &quot;S/&quot;* &quot;-&quot;??_ ;_ @_ "/>
    <numFmt numFmtId="187" formatCode="0.0000000"/>
    <numFmt numFmtId="188" formatCode="##&quot;.&quot;###&quot;.&quot;###&quot;-&quot;#"/>
    <numFmt numFmtId="189" formatCode="dd/mm/yy"/>
    <numFmt numFmtId="190" formatCode="&quot;R$ &quot;#,##0.00"/>
    <numFmt numFmtId="191" formatCode="&quot;R$&quot;\ #,##0.00"/>
    <numFmt numFmtId="192" formatCode="0.000%"/>
    <numFmt numFmtId="193" formatCode="0.0%"/>
    <numFmt numFmtId="194" formatCode="#.00\ &quot;R$/m²&quot;"/>
    <numFmt numFmtId="195" formatCode="&quot;DATA:&quot;\ \ dd/mm/yyyy"/>
    <numFmt numFmtId="196" formatCode="#.00\ &quot;m²&quot;"/>
    <numFmt numFmtId="197" formatCode="dd/mm/yy;@"/>
    <numFmt numFmtId="198" formatCode="_ &quot;R$&quot;* #,##0.00_ ;_ &quot;R$&quot;* \-#,##0.00_ ;_ &quot;R$&quot;* &quot;-&quot;??_ ;_ @_ "/>
    <numFmt numFmtId="199" formatCode="_(&quot;R$ &quot;* #,##0.00_);_(&quot;R$ &quot;* \(#,##0.00\);_(&quot;R$ &quot;* &quot;-&quot;??_);_(@_)"/>
    <numFmt numFmtId="200" formatCode="0.000"/>
    <numFmt numFmtId="201" formatCode="0.00000"/>
    <numFmt numFmtId="202" formatCode="_-[$R$-416]\ * #,##0.00_-;\-[$R$-416]\ * #,##0.00_-;_-[$R$-416]\ * &quot;-&quot;??_-;_-@_-"/>
  </numFmts>
  <fonts count="15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amily val="2"/>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10"/>
      <color indexed="8"/>
      <name val="Calibri"/>
      <family val="2"/>
    </font>
    <font>
      <sz val="9"/>
      <color indexed="8"/>
      <name val="Calibri"/>
      <family val="2"/>
    </font>
    <font>
      <b/>
      <sz val="10"/>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b/>
      <sz val="11"/>
      <name val="Calibri"/>
      <family val="2"/>
    </font>
    <font>
      <b/>
      <sz val="12"/>
      <color indexed="10"/>
      <name val="Calibri"/>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b/>
      <sz val="9"/>
      <color indexed="81"/>
      <name val="Segoe UI"/>
      <family val="2"/>
    </font>
    <font>
      <b/>
      <sz val="10"/>
      <name val="Calibri"/>
      <family val="2"/>
      <scheme val="minor"/>
    </font>
    <font>
      <b/>
      <sz val="11"/>
      <name val="Calibri"/>
      <family val="2"/>
      <scheme val="minor"/>
    </font>
    <font>
      <sz val="11"/>
      <name val="Calibri"/>
      <family val="2"/>
      <scheme val="minor"/>
    </font>
    <font>
      <b/>
      <sz val="10"/>
      <name val="Arial"/>
      <family val="2"/>
    </font>
    <font>
      <sz val="10"/>
      <name val="Arial"/>
      <family val="2"/>
    </font>
    <font>
      <b/>
      <i/>
      <sz val="11"/>
      <name val="Calibri"/>
      <family val="2"/>
      <scheme val="minor"/>
    </font>
    <font>
      <sz val="10"/>
      <name val="Calibri"/>
      <family val="2"/>
      <scheme val="minor"/>
    </font>
    <font>
      <u/>
      <sz val="10"/>
      <color indexed="12"/>
      <name val="Arial"/>
      <family val="2"/>
    </font>
    <font>
      <u/>
      <sz val="11"/>
      <color theme="10"/>
      <name val="Calibri"/>
      <family val="2"/>
      <scheme val="minor"/>
    </font>
    <font>
      <sz val="10"/>
      <color rgb="FF000000"/>
      <name val="Times New Roman"/>
      <family val="1"/>
    </font>
    <font>
      <sz val="11"/>
      <color rgb="FF000000"/>
      <name val="Calibri"/>
      <family val="2"/>
      <charset val="1"/>
    </font>
    <font>
      <sz val="11"/>
      <color rgb="FFFFFFFF"/>
      <name val="Calibri"/>
      <family val="2"/>
      <charset val="1"/>
    </font>
    <font>
      <sz val="11"/>
      <color indexed="8"/>
      <name val="Calibri"/>
      <family val="2"/>
      <charset val="1"/>
    </font>
    <font>
      <b/>
      <sz val="13"/>
      <color indexed="9"/>
      <name val="Arial"/>
      <family val="2"/>
    </font>
    <font>
      <b/>
      <sz val="13"/>
      <name val="Arial"/>
      <family val="2"/>
    </font>
    <font>
      <b/>
      <sz val="10"/>
      <color theme="0"/>
      <name val="Arial"/>
      <family val="2"/>
    </font>
    <font>
      <b/>
      <sz val="10"/>
      <color indexed="9"/>
      <name val="Arial"/>
      <family val="2"/>
    </font>
    <font>
      <sz val="10"/>
      <color rgb="FFFF0000"/>
      <name val="Arial"/>
      <family val="2"/>
    </font>
    <font>
      <sz val="9"/>
      <name val="Arial"/>
      <family val="2"/>
    </font>
    <font>
      <sz val="10"/>
      <color rgb="FFFF0000"/>
      <name val="Calibri"/>
      <family val="2"/>
    </font>
    <font>
      <sz val="9"/>
      <name val="Calibri"/>
      <family val="2"/>
      <scheme val="minor"/>
    </font>
    <font>
      <sz val="11"/>
      <color rgb="FFFF0000"/>
      <name val="Calibri"/>
      <family val="2"/>
    </font>
    <font>
      <b/>
      <sz val="12"/>
      <name val="Calibri"/>
      <family val="2"/>
      <scheme val="minor"/>
    </font>
    <font>
      <sz val="11"/>
      <color theme="0"/>
      <name val="Calibri"/>
      <family val="2"/>
    </font>
    <font>
      <strike/>
      <sz val="11"/>
      <color indexed="8"/>
      <name val="Calibri"/>
      <family val="2"/>
    </font>
    <font>
      <u/>
      <sz val="11"/>
      <color theme="10"/>
      <name val="Calibri"/>
      <family val="2"/>
    </font>
    <font>
      <b/>
      <sz val="14"/>
      <color indexed="8"/>
      <name val="Calibri"/>
      <family val="2"/>
    </font>
    <font>
      <b/>
      <sz val="8"/>
      <name val="Arial"/>
      <family val="2"/>
    </font>
    <font>
      <sz val="8.5"/>
      <name val="Arial"/>
      <family val="2"/>
    </font>
    <font>
      <sz val="8"/>
      <color indexed="8"/>
      <name val="Calibri"/>
      <family val="2"/>
    </font>
    <font>
      <b/>
      <sz val="12"/>
      <name val="Arial"/>
      <family val="2"/>
      <charset val="1"/>
    </font>
    <font>
      <sz val="9"/>
      <color rgb="FF000000"/>
      <name val="Arial"/>
      <family val="2"/>
      <charset val="1"/>
    </font>
    <font>
      <sz val="12"/>
      <name val="Arial"/>
      <family val="2"/>
      <charset val="1"/>
    </font>
    <font>
      <i/>
      <sz val="10"/>
      <name val="Arial"/>
      <family val="2"/>
      <charset val="1"/>
    </font>
    <font>
      <b/>
      <i/>
      <sz val="10"/>
      <name val="Arial"/>
      <family val="2"/>
      <charset val="1"/>
    </font>
  </fonts>
  <fills count="8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
      <patternFill patternType="solid">
        <fgColor rgb="FFFFCCCC"/>
        <bgColor indexed="42"/>
      </patternFill>
    </fill>
    <fill>
      <patternFill patternType="solid">
        <fgColor theme="0" tint="-0.249977111117893"/>
        <bgColor indexed="42"/>
      </patternFill>
    </fill>
    <fill>
      <patternFill patternType="solid">
        <fgColor theme="0" tint="-0.249977111117893"/>
        <bgColor indexed="64"/>
      </patternFill>
    </fill>
    <fill>
      <patternFill patternType="solid">
        <fgColor rgb="FFFF6600"/>
        <bgColor rgb="FFFF9900"/>
      </patternFill>
    </fill>
    <fill>
      <patternFill patternType="solid">
        <fgColor indexed="10"/>
        <bgColor indexed="13"/>
      </patternFill>
    </fill>
    <fill>
      <patternFill patternType="solid">
        <fgColor indexed="63"/>
        <bgColor indexed="64"/>
      </patternFill>
    </fill>
    <fill>
      <patternFill patternType="solid">
        <fgColor rgb="FFFFFF00"/>
        <bgColor indexed="64"/>
      </patternFill>
    </fill>
    <fill>
      <patternFill patternType="solid">
        <fgColor rgb="FF00B050"/>
        <bgColor indexed="64"/>
      </patternFill>
    </fill>
    <fill>
      <patternFill patternType="solid">
        <fgColor theme="0" tint="-0.249977111117893"/>
        <bgColor indexed="26"/>
      </patternFill>
    </fill>
    <fill>
      <patternFill patternType="solid">
        <fgColor theme="2" tint="-9.9978637043366805E-2"/>
        <bgColor indexed="42"/>
      </patternFill>
    </fill>
    <fill>
      <patternFill patternType="solid">
        <fgColor theme="0" tint="-0.14999847407452621"/>
        <bgColor indexed="64"/>
      </patternFill>
    </fill>
    <fill>
      <patternFill patternType="solid">
        <fgColor rgb="FFFFFFFF"/>
        <bgColor rgb="FFFEF9DA"/>
      </patternFill>
    </fill>
    <fill>
      <patternFill patternType="solid">
        <fgColor rgb="FFFFFFC0"/>
        <bgColor rgb="FFFFFFCC"/>
      </patternFill>
    </fill>
  </fills>
  <borders count="102">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8"/>
      </left>
      <right/>
      <top style="dotted">
        <color indexed="8"/>
      </top>
      <bottom style="thin">
        <color indexed="8"/>
      </bottom>
      <diagonal/>
    </border>
    <border>
      <left/>
      <right/>
      <top style="dotted">
        <color indexed="8"/>
      </top>
      <bottom style="thin">
        <color indexed="8"/>
      </bottom>
      <diagonal/>
    </border>
    <border>
      <left/>
      <right style="thin">
        <color indexed="8"/>
      </right>
      <top style="dotted">
        <color indexed="8"/>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hair">
        <color indexed="64"/>
      </top>
      <bottom style="hair">
        <color indexed="64"/>
      </bottom>
      <diagonal/>
    </border>
    <border>
      <left/>
      <right style="thin">
        <color indexed="64"/>
      </right>
      <top style="medium">
        <color indexed="64"/>
      </top>
      <bottom style="medium">
        <color indexed="64"/>
      </bottom>
      <diagonal/>
    </border>
    <border>
      <left/>
      <right/>
      <top style="thin">
        <color indexed="8"/>
      </top>
      <bottom/>
      <diagonal/>
    </border>
    <border>
      <left/>
      <right/>
      <top/>
      <bottom style="double">
        <color auto="1"/>
      </bottom>
      <diagonal/>
    </border>
  </borders>
  <cellStyleXfs count="54966">
    <xf numFmtId="0" fontId="0" fillId="0" borderId="0"/>
    <xf numFmtId="0" fontId="9" fillId="0" borderId="0"/>
    <xf numFmtId="0" fontId="9" fillId="0" borderId="0"/>
    <xf numFmtId="0" fontId="9" fillId="0" borderId="0"/>
    <xf numFmtId="0" fontId="9" fillId="0" borderId="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14" borderId="0" applyNumberFormat="0" applyBorder="0" applyAlignment="0" applyProtection="0"/>
    <xf numFmtId="0" fontId="17" fillId="7" borderId="0" applyNumberFormat="0" applyBorder="0" applyAlignment="0" applyProtection="0"/>
    <xf numFmtId="0" fontId="17" fillId="14"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15" borderId="0" applyNumberFormat="0" applyBorder="0" applyAlignment="0" applyProtection="0"/>
    <xf numFmtId="0" fontId="17" fillId="6" borderId="0" applyNumberFormat="0" applyBorder="0" applyAlignment="0" applyProtection="0"/>
    <xf numFmtId="0" fontId="17" fillId="15"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2"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19" borderId="0" applyNumberFormat="0" applyBorder="0" applyAlignment="0" applyProtection="0"/>
    <xf numFmtId="0" fontId="17" fillId="6" borderId="0" applyNumberFormat="0" applyBorder="0" applyAlignment="0" applyProtection="0"/>
    <xf numFmtId="0" fontId="17" fillId="19" borderId="0" applyNumberFormat="0" applyBorder="0" applyAlignment="0" applyProtection="0"/>
    <xf numFmtId="0" fontId="17" fillId="6"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0" borderId="0" applyNumberFormat="0" applyBorder="0" applyAlignment="0" applyProtection="0"/>
    <xf numFmtId="0" fontId="17" fillId="10" borderId="0" applyNumberFormat="0" applyBorder="0" applyAlignment="0" applyProtection="0"/>
    <xf numFmtId="0" fontId="17" fillId="20" borderId="0" applyNumberFormat="0" applyBorder="0" applyAlignment="0" applyProtection="0"/>
    <xf numFmtId="0" fontId="17" fillId="1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14" borderId="0" applyNumberFormat="0" applyBorder="0" applyAlignment="0" applyProtection="0"/>
    <xf numFmtId="0" fontId="17" fillId="3" borderId="0" applyNumberFormat="0" applyBorder="0" applyAlignment="0" applyProtection="0"/>
    <xf numFmtId="0" fontId="17" fillId="14"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19" borderId="0" applyNumberFormat="0" applyBorder="0" applyAlignment="0" applyProtection="0"/>
    <xf numFmtId="0" fontId="17" fillId="6" borderId="0" applyNumberFormat="0" applyBorder="0" applyAlignment="0" applyProtection="0"/>
    <xf numFmtId="0" fontId="17" fillId="19"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23" borderId="0" applyNumberFormat="0" applyBorder="0" applyAlignment="0" applyProtection="0"/>
    <xf numFmtId="0" fontId="17" fillId="12" borderId="0" applyNumberFormat="0" applyBorder="0" applyAlignment="0" applyProtection="0"/>
    <xf numFmtId="0" fontId="17" fillId="23" borderId="0" applyNumberFormat="0" applyBorder="0" applyAlignment="0" applyProtection="0"/>
    <xf numFmtId="0" fontId="17" fillId="12"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6"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20"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0" borderId="0" applyNumberFormat="0" applyBorder="0" applyAlignment="0" applyProtection="0"/>
    <xf numFmtId="0" fontId="34" fillId="6" borderId="0" applyNumberFormat="0" applyBorder="0" applyAlignment="0" applyProtection="0"/>
    <xf numFmtId="0" fontId="34" fillId="31"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32"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43" fillId="0" borderId="1" applyNumberFormat="0" applyFill="0" applyAlignment="0" applyProtection="0"/>
    <xf numFmtId="0" fontId="43" fillId="0" borderId="1"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6" fillId="34" borderId="4"/>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36" fillId="34" borderId="4" applyNumberFormat="0" applyAlignment="0" applyProtection="0"/>
    <xf numFmtId="0" fontId="29" fillId="33"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46" fillId="0" borderId="0"/>
    <xf numFmtId="0" fontId="31" fillId="36" borderId="5" applyNumberFormat="0" applyAlignment="0" applyProtection="0"/>
    <xf numFmtId="0" fontId="31" fillId="37" borderId="5" applyNumberFormat="0" applyAlignment="0" applyProtection="0"/>
    <xf numFmtId="0" fontId="47" fillId="0" borderId="6" applyNumberFormat="0" applyFill="0" applyAlignment="0" applyProtection="0"/>
    <xf numFmtId="0" fontId="47" fillId="0" borderId="6" applyNumberFormat="0" applyFill="0" applyAlignment="0" applyProtection="0"/>
    <xf numFmtId="0" fontId="30" fillId="0" borderId="7" applyNumberFormat="0" applyFill="0" applyAlignment="0" applyProtection="0"/>
    <xf numFmtId="0" fontId="47" fillId="0" borderId="6" applyNumberFormat="0" applyFill="0" applyAlignment="0" applyProtection="0"/>
    <xf numFmtId="177" fontId="48" fillId="0" borderId="0">
      <protection locked="0"/>
    </xf>
    <xf numFmtId="38" fontId="49" fillId="0" borderId="0" applyFont="0" applyFill="0" applyBorder="0" applyAlignment="0" applyProtection="0"/>
    <xf numFmtId="40" fontId="50" fillId="0" borderId="0" applyFont="0" applyFill="0" applyBorder="0" applyAlignment="0" applyProtection="0"/>
    <xf numFmtId="177" fontId="48" fillId="0" borderId="0">
      <protection locked="0"/>
    </xf>
    <xf numFmtId="0" fontId="51" fillId="0" borderId="0"/>
    <xf numFmtId="0" fontId="52" fillId="0" borderId="0"/>
    <xf numFmtId="0" fontId="51" fillId="0" borderId="0"/>
    <xf numFmtId="0" fontId="52" fillId="0" borderId="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177" fontId="48" fillId="0" borderId="0">
      <protection locked="0"/>
    </xf>
    <xf numFmtId="178" fontId="9" fillId="0" borderId="0">
      <alignment horizontal="center"/>
    </xf>
    <xf numFmtId="179" fontId="9" fillId="0" borderId="0" applyFont="0" applyFill="0" applyBorder="0" applyAlignment="0" applyProtection="0"/>
    <xf numFmtId="180" fontId="9" fillId="0" borderId="0" applyFont="0" applyFill="0" applyBorder="0" applyAlignment="0" applyProtection="0"/>
    <xf numFmtId="177" fontId="48" fillId="0" borderId="0">
      <protection locked="0"/>
    </xf>
    <xf numFmtId="177" fontId="48" fillId="0" borderId="0">
      <protection locked="0"/>
    </xf>
    <xf numFmtId="0" fontId="53" fillId="0" borderId="0">
      <protection locked="0"/>
    </xf>
    <xf numFmtId="0" fontId="54" fillId="0" borderId="0">
      <protection locked="0"/>
    </xf>
    <xf numFmtId="0" fontId="54" fillId="0" borderId="0">
      <protection locked="0"/>
    </xf>
    <xf numFmtId="0" fontId="34" fillId="41" borderId="0" applyNumberFormat="0" applyBorder="0" applyAlignment="0" applyProtection="0"/>
    <xf numFmtId="0" fontId="34" fillId="42" borderId="0" applyNumberFormat="0" applyBorder="0" applyAlignment="0" applyProtection="0"/>
    <xf numFmtId="0" fontId="34" fillId="29" borderId="0" applyNumberFormat="0" applyBorder="0" applyAlignment="0" applyProtection="0"/>
    <xf numFmtId="0" fontId="34" fillId="43" borderId="0" applyNumberFormat="0" applyBorder="0" applyAlignment="0" applyProtection="0"/>
    <xf numFmtId="0" fontId="34" fillId="18"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30" borderId="0" applyNumberFormat="0" applyBorder="0" applyAlignment="0" applyProtection="0"/>
    <xf numFmtId="0" fontId="34" fillId="26" borderId="0" applyNumberFormat="0" applyBorder="0" applyAlignment="0" applyProtection="0"/>
    <xf numFmtId="0" fontId="34" fillId="31" borderId="0" applyNumberFormat="0" applyBorder="0" applyAlignment="0" applyProtection="0"/>
    <xf numFmtId="0" fontId="34" fillId="39" borderId="0" applyNumberFormat="0" applyBorder="0" applyAlignment="0" applyProtection="0"/>
    <xf numFmtId="0" fontId="34" fillId="46" borderId="0" applyNumberFormat="0" applyBorder="0" applyAlignment="0" applyProtection="0"/>
    <xf numFmtId="0" fontId="27" fillId="47" borderId="4"/>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16" borderId="4" applyNumberFormat="0" applyAlignment="0" applyProtection="0"/>
    <xf numFmtId="0" fontId="27" fillId="21"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10" fillId="1" borderId="8" applyFont="0" applyFill="0" applyBorder="0" applyAlignment="0">
      <alignment horizontal="center" vertical="center"/>
    </xf>
    <xf numFmtId="0" fontId="37" fillId="0" borderId="0"/>
    <xf numFmtId="0" fontId="73" fillId="0" borderId="0"/>
    <xf numFmtId="0" fontId="73" fillId="0" borderId="0"/>
    <xf numFmtId="181" fontId="9" fillId="0" borderId="0" applyFont="0" applyFill="0" applyBorder="0" applyAlignment="0" applyProtection="0"/>
    <xf numFmtId="173" fontId="17" fillId="0" borderId="0"/>
    <xf numFmtId="173" fontId="9" fillId="0" borderId="0"/>
    <xf numFmtId="173" fontId="17" fillId="0" borderId="0"/>
    <xf numFmtId="173" fontId="9" fillId="0" borderId="0"/>
    <xf numFmtId="173" fontId="9" fillId="0" borderId="0"/>
    <xf numFmtId="173" fontId="9" fillId="0" borderId="0"/>
    <xf numFmtId="0" fontId="17" fillId="0" borderId="0"/>
    <xf numFmtId="0" fontId="9" fillId="0" borderId="0"/>
    <xf numFmtId="0" fontId="17" fillId="0" borderId="0"/>
    <xf numFmtId="0" fontId="9" fillId="0" borderId="0"/>
    <xf numFmtId="0" fontId="9" fillId="0" borderId="0"/>
    <xf numFmtId="0" fontId="9" fillId="0" borderId="0"/>
    <xf numFmtId="0" fontId="17" fillId="0" borderId="0"/>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177" fontId="48" fillId="0" borderId="0">
      <protection locked="0"/>
    </xf>
    <xf numFmtId="0" fontId="55" fillId="0" borderId="0" applyNumberFormat="0" applyFill="0" applyBorder="0" applyAlignment="0" applyProtection="0">
      <alignment vertical="top"/>
      <protection locked="0"/>
    </xf>
    <xf numFmtId="38" fontId="8" fillId="48" borderId="0" applyNumberFormat="0" applyBorder="0" applyAlignment="0" applyProtection="0"/>
    <xf numFmtId="0" fontId="56" fillId="0" borderId="0">
      <alignment horizontal="left"/>
    </xf>
    <xf numFmtId="177" fontId="57" fillId="0" borderId="0">
      <protection locked="0"/>
    </xf>
    <xf numFmtId="177" fontId="57" fillId="0" borderId="0">
      <protection locked="0"/>
    </xf>
    <xf numFmtId="0" fontId="114" fillId="0" borderId="0" applyNumberFormat="0" applyFill="0" applyBorder="0" applyAlignment="0" applyProtection="0">
      <alignment vertical="top"/>
      <protection locked="0"/>
    </xf>
    <xf numFmtId="0" fontId="25" fillId="3" borderId="0" applyNumberFormat="0" applyBorder="0" applyAlignment="0" applyProtection="0"/>
    <xf numFmtId="0" fontId="25" fillId="3"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10" fontId="8" fillId="48" borderId="9" applyNumberFormat="0" applyBorder="0" applyAlignment="0" applyProtection="0"/>
    <xf numFmtId="182" fontId="9" fillId="0" borderId="0" applyFont="0" applyFill="0" applyBorder="0" applyAlignment="0" applyProtection="0"/>
    <xf numFmtId="183" fontId="9" fillId="0" borderId="0" applyFont="0" applyFill="0" applyBorder="0" applyAlignment="0" applyProtection="0"/>
    <xf numFmtId="0" fontId="59" fillId="0" borderId="10"/>
    <xf numFmtId="44" fontId="7" fillId="0" borderId="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0" fillId="0" borderId="0" applyFill="0" applyBorder="0" applyAlignment="0" applyProtection="0"/>
    <xf numFmtId="171" fontId="9" fillId="0" borderId="0"/>
    <xf numFmtId="171" fontId="9" fillId="0" borderId="0"/>
    <xf numFmtId="44" fontId="9" fillId="0" borderId="0" applyFill="0" applyBorder="0" applyAlignment="0" applyProtection="0"/>
    <xf numFmtId="44" fontId="17" fillId="0" borderId="0" applyFont="0" applyFill="0" applyBorder="0" applyAlignment="0" applyProtection="0"/>
    <xf numFmtId="171" fontId="9" fillId="0" borderId="0"/>
    <xf numFmtId="44" fontId="9" fillId="0" borderId="0" applyFill="0" applyBorder="0" applyAlignment="0" applyProtection="0"/>
    <xf numFmtId="40" fontId="17" fillId="0" borderId="0"/>
    <xf numFmtId="184" fontId="9" fillId="0" borderId="0" applyFont="0" applyFill="0" applyBorder="0" applyAlignment="0" applyProtection="0"/>
    <xf numFmtId="184" fontId="9" fillId="0" borderId="0" applyFont="0" applyFill="0" applyBorder="0" applyAlignment="0" applyProtection="0"/>
    <xf numFmtId="44" fontId="9" fillId="0" borderId="0" applyFill="0" applyBorder="0" applyAlignment="0" applyProtection="0"/>
    <xf numFmtId="171" fontId="9" fillId="0" borderId="0"/>
    <xf numFmtId="44" fontId="9" fillId="0" borderId="0" applyFill="0" applyBorder="0" applyAlignment="0" applyProtection="0"/>
    <xf numFmtId="171" fontId="17" fillId="0" borderId="0"/>
    <xf numFmtId="171" fontId="9" fillId="0" borderId="0"/>
    <xf numFmtId="44" fontId="9" fillId="0" borderId="0" applyFill="0" applyBorder="0" applyAlignment="0" applyProtection="0"/>
    <xf numFmtId="44" fontId="9" fillId="0" borderId="0" applyFill="0" applyBorder="0" applyAlignment="0" applyProtection="0"/>
    <xf numFmtId="171" fontId="17"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71" fontId="17" fillId="0" borderId="0"/>
    <xf numFmtId="171" fontId="17" fillId="0" borderId="0"/>
    <xf numFmtId="44" fontId="38" fillId="0" borderId="0" applyFont="0" applyFill="0" applyBorder="0" applyAlignment="0" applyProtection="0"/>
    <xf numFmtId="44" fontId="75" fillId="0" borderId="0" applyFont="0" applyFill="0" applyBorder="0" applyAlignment="0" applyProtection="0"/>
    <xf numFmtId="44" fontId="38" fillId="0" borderId="0" applyFont="0" applyFill="0" applyBorder="0" applyAlignment="0" applyProtection="0"/>
    <xf numFmtId="44" fontId="75" fillId="0" borderId="0" applyFont="0" applyFill="0" applyBorder="0" applyAlignment="0" applyProtection="0"/>
    <xf numFmtId="44" fontId="3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1" fontId="17" fillId="0" borderId="0"/>
    <xf numFmtId="44" fontId="7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7" fillId="0" borderId="0" applyFont="0" applyFill="0" applyBorder="0" applyAlignment="0" applyProtection="0"/>
    <xf numFmtId="171" fontId="17" fillId="0" borderId="0"/>
    <xf numFmtId="44" fontId="38" fillId="0" borderId="0" applyFont="0" applyFill="0" applyBorder="0" applyAlignment="0" applyProtection="0"/>
    <xf numFmtId="44" fontId="75" fillId="0" borderId="0" applyFont="0" applyFill="0" applyBorder="0" applyAlignment="0" applyProtection="0"/>
    <xf numFmtId="44" fontId="38" fillId="0" borderId="0" applyFont="0" applyFill="0" applyBorder="0" applyAlignment="0" applyProtection="0"/>
    <xf numFmtId="44" fontId="75" fillId="0" borderId="0" applyFont="0" applyFill="0" applyBorder="0" applyAlignment="0" applyProtection="0"/>
    <xf numFmtId="44" fontId="3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5" fontId="9" fillId="0" borderId="0" applyFont="0" applyFill="0" applyBorder="0" applyAlignment="0" applyProtection="0"/>
    <xf numFmtId="186" fontId="9" fillId="0" borderId="0" applyFont="0" applyFill="0" applyBorder="0" applyAlignment="0" applyProtection="0"/>
    <xf numFmtId="0" fontId="53" fillId="0" borderId="0">
      <protection locked="0"/>
    </xf>
    <xf numFmtId="0" fontId="26" fillId="21" borderId="0" applyNumberFormat="0" applyBorder="0" applyAlignment="0" applyProtection="0"/>
    <xf numFmtId="0" fontId="60" fillId="49"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37" fontId="61" fillId="0" borderId="0"/>
    <xf numFmtId="187" fontId="9" fillId="0" borderId="0"/>
    <xf numFmtId="0" fontId="38" fillId="0" borderId="0"/>
    <xf numFmtId="0" fontId="38" fillId="0" borderId="0"/>
    <xf numFmtId="0" fontId="38" fillId="0" borderId="0"/>
    <xf numFmtId="0" fontId="115" fillId="0" borderId="0"/>
    <xf numFmtId="0" fontId="17" fillId="0" borderId="0"/>
    <xf numFmtId="0" fontId="115" fillId="0" borderId="0"/>
    <xf numFmtId="0" fontId="17" fillId="0" borderId="0"/>
    <xf numFmtId="0" fontId="39" fillId="0" borderId="0"/>
    <xf numFmtId="0" fontId="9" fillId="0" borderId="0"/>
    <xf numFmtId="0" fontId="9" fillId="0" borderId="0"/>
    <xf numFmtId="0" fontId="9" fillId="0" borderId="0"/>
    <xf numFmtId="0" fontId="9" fillId="0" borderId="0"/>
    <xf numFmtId="0" fontId="39" fillId="0" borderId="0"/>
    <xf numFmtId="0" fontId="62" fillId="0" borderId="0" applyNumberFormat="0" applyFill="0" applyBorder="0" applyAlignment="0" applyProtection="0"/>
    <xf numFmtId="0" fontId="17" fillId="0" borderId="0"/>
    <xf numFmtId="0" fontId="113" fillId="0" borderId="0"/>
    <xf numFmtId="0" fontId="113" fillId="0" borderId="0"/>
    <xf numFmtId="0" fontId="113" fillId="0" borderId="0"/>
    <xf numFmtId="0" fontId="17" fillId="0" borderId="0"/>
    <xf numFmtId="0" fontId="113" fillId="0" borderId="0"/>
    <xf numFmtId="0" fontId="113" fillId="0" borderId="0"/>
    <xf numFmtId="0" fontId="17" fillId="0" borderId="0"/>
    <xf numFmtId="0" fontId="113" fillId="0" borderId="0"/>
    <xf numFmtId="0" fontId="113" fillId="0" borderId="0"/>
    <xf numFmtId="0" fontId="9" fillId="0" borderId="0"/>
    <xf numFmtId="0" fontId="9" fillId="0" borderId="0" applyNumberFormat="0" applyFont="0" applyFill="0" applyBorder="0" applyAlignment="0" applyProtection="0"/>
    <xf numFmtId="0" fontId="9"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9" fillId="0" borderId="0"/>
    <xf numFmtId="0" fontId="17"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pplyNumberFormat="0" applyFont="0" applyFill="0" applyBorder="0" applyAlignment="0" applyProtection="0"/>
    <xf numFmtId="0" fontId="9" fillId="0" borderId="0"/>
    <xf numFmtId="0" fontId="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115" fillId="0" borderId="0"/>
    <xf numFmtId="0" fontId="9" fillId="0" borderId="0"/>
    <xf numFmtId="0" fontId="38" fillId="0" borderId="0"/>
    <xf numFmtId="0" fontId="38" fillId="0" borderId="0"/>
    <xf numFmtId="0" fontId="115" fillId="0" borderId="0"/>
    <xf numFmtId="0" fontId="9" fillId="0" borderId="0"/>
    <xf numFmtId="0" fontId="115" fillId="0" borderId="0"/>
    <xf numFmtId="0" fontId="9" fillId="0" borderId="0"/>
    <xf numFmtId="0" fontId="9" fillId="0" borderId="0"/>
    <xf numFmtId="0" fontId="9" fillId="0" borderId="0"/>
    <xf numFmtId="0" fontId="9" fillId="0" borderId="0"/>
    <xf numFmtId="0" fontId="9" fillId="0" borderId="0"/>
    <xf numFmtId="0" fontId="38" fillId="0" borderId="0"/>
    <xf numFmtId="0" fontId="115" fillId="0" borderId="0"/>
    <xf numFmtId="0" fontId="9" fillId="0" borderId="0"/>
    <xf numFmtId="0" fontId="9" fillId="0" borderId="0"/>
    <xf numFmtId="0" fontId="9" fillId="0" borderId="0"/>
    <xf numFmtId="0" fontId="9" fillId="0" borderId="0"/>
    <xf numFmtId="0" fontId="17" fillId="0" borderId="0"/>
    <xf numFmtId="0" fontId="17" fillId="0" borderId="0"/>
    <xf numFmtId="0" fontId="9" fillId="0" borderId="0"/>
    <xf numFmtId="0" fontId="17"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62" fillId="0" borderId="0"/>
    <xf numFmtId="0" fontId="62" fillId="0" borderId="0"/>
    <xf numFmtId="0" fontId="9" fillId="0" borderId="0"/>
    <xf numFmtId="0" fontId="9" fillId="0" borderId="0"/>
    <xf numFmtId="0" fontId="9" fillId="0" borderId="0"/>
    <xf numFmtId="0" fontId="9" fillId="0" borderId="0"/>
    <xf numFmtId="0" fontId="19" fillId="0" borderId="0"/>
    <xf numFmtId="0" fontId="17" fillId="0" borderId="0"/>
    <xf numFmtId="0" fontId="17" fillId="50" borderId="11"/>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17" fillId="51" borderId="11" applyNumberFormat="0" applyAlignment="0" applyProtection="0"/>
    <xf numFmtId="0" fontId="9"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177" fontId="48" fillId="0" borderId="0">
      <protection locked="0"/>
    </xf>
    <xf numFmtId="10" fontId="9" fillId="0" borderId="0" applyFont="0" applyFill="0" applyBorder="0" applyAlignment="0" applyProtection="0"/>
    <xf numFmtId="9" fontId="17" fillId="0" borderId="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xf numFmtId="9" fontId="9" fillId="0" borderId="0" applyFill="0" applyBorder="0" applyAlignment="0" applyProtection="0"/>
    <xf numFmtId="9" fontId="9" fillId="0" borderId="0" applyFill="0" applyBorder="0" applyAlignment="0" applyProtection="0"/>
    <xf numFmtId="9" fontId="9" fillId="0" borderId="0"/>
    <xf numFmtId="9" fontId="9" fillId="0" borderId="0" applyFill="0" applyBorder="0" applyAlignment="0" applyProtection="0"/>
    <xf numFmtId="9" fontId="9" fillId="0" borderId="0" applyFill="0" applyBorder="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63" fillId="0" borderId="12" applyNumberFormat="0" applyFont="0" applyBorder="0" applyAlignment="0"/>
    <xf numFmtId="9" fontId="7" fillId="0" borderId="0" applyFill="0" applyBorder="0" applyAlignment="0" applyProtection="0"/>
    <xf numFmtId="9" fontId="9" fillId="0" borderId="0"/>
    <xf numFmtId="9" fontId="9" fillId="0" borderId="0" applyFill="0" applyBorder="0" applyAlignment="0" applyProtection="0"/>
    <xf numFmtId="9" fontId="17" fillId="0" borderId="0"/>
    <xf numFmtId="9" fontId="9" fillId="0" borderId="0" applyFont="0" applyFill="0" applyBorder="0" applyAlignment="0" applyProtection="0"/>
    <xf numFmtId="9" fontId="9" fillId="0" borderId="0" applyFont="0" applyFill="0" applyBorder="0" applyAlignment="0" applyProtection="0"/>
    <xf numFmtId="9" fontId="17" fillId="0" borderId="0"/>
    <xf numFmtId="9" fontId="9" fillId="0" borderId="0" applyFont="0" applyFill="0" applyBorder="0" applyAlignment="0" applyProtection="0"/>
    <xf numFmtId="9" fontId="9" fillId="0" borderId="0" applyFont="0" applyFill="0" applyBorder="0" applyAlignment="0" applyProtection="0"/>
    <xf numFmtId="9" fontId="17" fillId="0" borderId="0"/>
    <xf numFmtId="9" fontId="9" fillId="0" borderId="0" applyFont="0" applyFill="0" applyBorder="0" applyAlignment="0" applyProtection="0"/>
    <xf numFmtId="9" fontId="9" fillId="0" borderId="0" applyFont="0" applyFill="0" applyBorder="0" applyAlignment="0" applyProtection="0"/>
    <xf numFmtId="9" fontId="9" fillId="0" borderId="0"/>
    <xf numFmtId="9" fontId="9" fillId="0" borderId="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17" fillId="0" borderId="0"/>
    <xf numFmtId="9" fontId="9" fillId="0" borderId="0" applyFont="0" applyFill="0" applyBorder="0" applyAlignment="0" applyProtection="0"/>
    <xf numFmtId="9" fontId="17" fillId="0" borderId="0" applyFont="0" applyFill="0" applyBorder="0" applyAlignment="0" applyProtection="0"/>
    <xf numFmtId="9" fontId="17" fillId="0" borderId="0"/>
    <xf numFmtId="9" fontId="9" fillId="0" borderId="0" applyFont="0" applyFill="0" applyBorder="0" applyAlignment="0" applyProtection="0"/>
    <xf numFmtId="9" fontId="17"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xf numFmtId="9" fontId="9" fillId="0" borderId="0" applyFont="0" applyFill="0" applyBorder="0" applyAlignment="0" applyProtection="0"/>
    <xf numFmtId="9" fontId="9" fillId="0" borderId="0" applyFill="0" applyBorder="0" applyAlignment="0" applyProtection="0"/>
    <xf numFmtId="9" fontId="9" fillId="0" borderId="0" applyFont="0" applyFill="0" applyBorder="0" applyAlignment="0" applyProtection="0"/>
    <xf numFmtId="0" fontId="53" fillId="0" borderId="0">
      <protection locked="0"/>
    </xf>
    <xf numFmtId="38" fontId="64" fillId="0" borderId="0"/>
    <xf numFmtId="0" fontId="28" fillId="34" borderId="13"/>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4" borderId="13" applyNumberFormat="0" applyAlignment="0" applyProtection="0"/>
    <xf numFmtId="0" fontId="28" fillId="33"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177" fontId="65" fillId="0" borderId="0">
      <protection locked="0"/>
    </xf>
    <xf numFmtId="172" fontId="9" fillId="0" borderId="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3" fontId="17" fillId="0" borderId="0"/>
    <xf numFmtId="164" fontId="9" fillId="0" borderId="0" applyFont="0" applyFill="0" applyBorder="0" applyAlignment="0" applyProtection="0"/>
    <xf numFmtId="164" fontId="9" fillId="0" borderId="0" applyFont="0" applyFill="0" applyBorder="0" applyAlignment="0" applyProtection="0"/>
    <xf numFmtId="173" fontId="17" fillId="0" borderId="0"/>
    <xf numFmtId="164" fontId="9" fillId="0" borderId="0" applyFont="0" applyFill="0" applyBorder="0" applyAlignment="0" applyProtection="0"/>
    <xf numFmtId="164" fontId="9" fillId="0" borderId="0" applyFont="0" applyFill="0" applyBorder="0" applyAlignment="0" applyProtection="0"/>
    <xf numFmtId="173" fontId="17" fillId="0" borderId="0"/>
    <xf numFmtId="164" fontId="9" fillId="0" borderId="0" applyFont="0" applyFill="0" applyBorder="0" applyAlignment="0" applyProtection="0"/>
    <xf numFmtId="164" fontId="9" fillId="0" borderId="0" applyFont="0" applyFill="0" applyBorder="0" applyAlignment="0" applyProtection="0"/>
    <xf numFmtId="172" fontId="9" fillId="0" borderId="0"/>
    <xf numFmtId="43" fontId="9" fillId="0" borderId="0" applyFill="0" applyBorder="0" applyAlignment="0" applyProtection="0"/>
    <xf numFmtId="43"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165" fontId="9" fillId="0" borderId="0"/>
    <xf numFmtId="165" fontId="9" fillId="0" borderId="0"/>
    <xf numFmtId="165" fontId="9" fillId="0" borderId="0" applyFill="0" applyBorder="0" applyAlignment="0" applyProtection="0"/>
    <xf numFmtId="43" fontId="17" fillId="0" borderId="0" applyFont="0" applyFill="0" applyBorder="0" applyAlignment="0" applyProtection="0"/>
    <xf numFmtId="165" fontId="9" fillId="0" borderId="0"/>
    <xf numFmtId="165" fontId="9" fillId="0" borderId="0" applyFill="0" applyBorder="0" applyAlignment="0" applyProtection="0"/>
    <xf numFmtId="173" fontId="17"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9" fillId="0" borderId="0" applyFill="0" applyBorder="0" applyAlignment="0" applyProtection="0"/>
    <xf numFmtId="165" fontId="9" fillId="0" borderId="0" applyFill="0" applyBorder="0" applyAlignment="0" applyProtection="0"/>
    <xf numFmtId="165" fontId="9" fillId="0" borderId="0"/>
    <xf numFmtId="165" fontId="9" fillId="0" borderId="0"/>
    <xf numFmtId="165" fontId="9" fillId="0" borderId="0" applyFill="0" applyBorder="0" applyAlignment="0" applyProtection="0"/>
    <xf numFmtId="165" fontId="9" fillId="0" borderId="0" applyFill="0" applyBorder="0" applyAlignment="0" applyProtection="0"/>
    <xf numFmtId="173" fontId="17"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9" fillId="0" borderId="0" applyFill="0" applyBorder="0" applyAlignment="0" applyProtection="0"/>
    <xf numFmtId="165" fontId="9" fillId="0" borderId="0" applyFill="0" applyBorder="0" applyAlignment="0" applyProtection="0"/>
    <xf numFmtId="173" fontId="17" fillId="0" borderId="0"/>
    <xf numFmtId="164" fontId="9" fillId="0" borderId="0" applyFont="0" applyFill="0" applyBorder="0" applyAlignment="0" applyProtection="0"/>
    <xf numFmtId="164" fontId="9" fillId="0" borderId="0" applyFont="0" applyFill="0" applyBorder="0" applyAlignment="0" applyProtection="0"/>
    <xf numFmtId="173" fontId="17" fillId="0" borderId="0"/>
    <xf numFmtId="164" fontId="9" fillId="0" borderId="0" applyFont="0" applyFill="0" applyBorder="0" applyAlignment="0" applyProtection="0"/>
    <xf numFmtId="164"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174" fontId="9" fillId="0" borderId="0" applyFill="0" applyBorder="0" applyAlignment="0" applyProtection="0"/>
    <xf numFmtId="174" fontId="9" fillId="0" borderId="0" applyFill="0" applyBorder="0" applyAlignment="0" applyProtection="0"/>
    <xf numFmtId="0" fontId="59" fillId="0" borderId="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32" fillId="0" borderId="0"/>
    <xf numFmtId="0" fontId="32" fillId="0" borderId="0" applyNumberFormat="0" applyFill="0" applyBorder="0" applyAlignment="0" applyProtection="0"/>
    <xf numFmtId="0" fontId="32" fillId="0" borderId="0" applyNumberFormat="0" applyFill="0" applyBorder="0" applyAlignment="0" applyProtection="0"/>
    <xf numFmtId="0" fontId="21" fillId="0" borderId="14" applyNumberFormat="0" applyFill="0" applyAlignment="0" applyProtection="0"/>
    <xf numFmtId="0" fontId="43" fillId="0" borderId="1" applyNumberFormat="0" applyFill="0" applyAlignment="0" applyProtection="0"/>
    <xf numFmtId="0" fontId="22" fillId="0" borderId="15" applyNumberFormat="0" applyFill="0" applyAlignment="0" applyProtection="0"/>
    <xf numFmtId="0" fontId="44" fillId="0" borderId="2" applyNumberFormat="0" applyFill="0" applyAlignment="0" applyProtection="0"/>
    <xf numFmtId="0" fontId="23" fillId="0" borderId="16" applyNumberFormat="0" applyFill="0" applyAlignment="0" applyProtection="0"/>
    <xf numFmtId="0" fontId="45" fillId="0" borderId="3" applyNumberFormat="0" applyFill="0" applyAlignment="0" applyProtection="0"/>
    <xf numFmtId="0" fontId="23" fillId="0" borderId="0" applyNumberFormat="0" applyFill="0" applyBorder="0" applyAlignment="0" applyProtection="0"/>
    <xf numFmtId="0" fontId="45" fillId="0" borderId="0" applyNumberFormat="0" applyFill="0" applyBorder="0" applyAlignment="0" applyProtection="0"/>
    <xf numFmtId="0" fontId="40" fillId="0" borderId="0"/>
    <xf numFmtId="0" fontId="4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0" fillId="0" borderId="0" applyNumberFormat="0" applyFill="0" applyBorder="0" applyAlignment="0" applyProtection="0"/>
    <xf numFmtId="0" fontId="33" fillId="0" borderId="18"/>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8" applyNumberFormat="0" applyFill="0" applyAlignment="0" applyProtection="0"/>
    <xf numFmtId="0" fontId="33"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1" fillId="36" borderId="5" applyNumberFormat="0" applyAlignment="0" applyProtection="0"/>
    <xf numFmtId="0" fontId="31" fillId="36" borderId="5" applyNumberFormat="0" applyAlignment="0" applyProtection="0"/>
    <xf numFmtId="43" fontId="17" fillId="0" borderId="0" applyFont="0" applyFill="0" applyBorder="0" applyAlignment="0" applyProtection="0"/>
    <xf numFmtId="43" fontId="10" fillId="0" borderId="0" applyFill="0" applyBorder="0" applyAlignment="0" applyProtection="0"/>
    <xf numFmtId="172" fontId="17" fillId="0" borderId="0"/>
    <xf numFmtId="172" fontId="17" fillId="0" borderId="0"/>
    <xf numFmtId="173" fontId="17" fillId="0" borderId="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ill="0" applyBorder="0" applyAlignment="0" applyProtection="0"/>
    <xf numFmtId="174" fontId="9" fillId="0" borderId="0" applyFill="0" applyBorder="0" applyAlignment="0" applyProtection="0"/>
    <xf numFmtId="172" fontId="17"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2" fontId="17" fillId="0" borderId="0"/>
    <xf numFmtId="172" fontId="17" fillId="0" borderId="0"/>
    <xf numFmtId="172" fontId="17" fillId="0" borderId="0"/>
    <xf numFmtId="172" fontId="17" fillId="0" borderId="0"/>
    <xf numFmtId="43" fontId="38" fillId="0" borderId="0" applyFont="0" applyFill="0" applyBorder="0" applyAlignment="0" applyProtection="0"/>
    <xf numFmtId="172" fontId="9" fillId="0" borderId="0"/>
    <xf numFmtId="43" fontId="9" fillId="0" borderId="0" applyFill="0" applyBorder="0" applyAlignment="0" applyProtection="0"/>
    <xf numFmtId="43" fontId="9" fillId="0" borderId="0" applyFill="0" applyBorder="0" applyAlignment="0" applyProtection="0"/>
    <xf numFmtId="172" fontId="17" fillId="0" borderId="0"/>
    <xf numFmtId="43" fontId="38" fillId="0" borderId="0" applyFont="0" applyFill="0" applyBorder="0" applyAlignment="0" applyProtection="0"/>
    <xf numFmtId="43" fontId="7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5" fillId="0" borderId="0" applyFont="0" applyFill="0" applyBorder="0" applyAlignment="0" applyProtection="0"/>
    <xf numFmtId="43" fontId="38" fillId="0" borderId="0" applyFont="0" applyFill="0" applyBorder="0" applyAlignment="0" applyProtection="0"/>
    <xf numFmtId="174" fontId="9" fillId="0" borderId="0"/>
    <xf numFmtId="174" fontId="9" fillId="0" borderId="0" applyFill="0" applyBorder="0" applyAlignment="0" applyProtection="0"/>
    <xf numFmtId="43" fontId="17" fillId="0" borderId="0" applyFont="0" applyFill="0" applyBorder="0" applyAlignment="0" applyProtection="0"/>
    <xf numFmtId="172" fontId="17" fillId="0" borderId="0"/>
    <xf numFmtId="43" fontId="17"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20" fillId="0" borderId="0" applyFill="0" applyBorder="0" applyAlignment="0" applyProtection="0"/>
    <xf numFmtId="9" fontId="120" fillId="0" borderId="0" applyFill="0" applyBorder="0" applyAlignment="0" applyProtection="0"/>
    <xf numFmtId="0" fontId="7" fillId="1" borderId="8" applyFont="0" applyFill="0" applyBorder="0" applyAlignment="0">
      <alignment horizontal="center" vertical="center"/>
    </xf>
    <xf numFmtId="44" fontId="120" fillId="0" borderId="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7" fillId="0" borderId="0" applyFill="0" applyBorder="0" applyAlignment="0" applyProtection="0"/>
    <xf numFmtId="44" fontId="9" fillId="0" borderId="0" applyFill="0" applyBorder="0" applyAlignment="0" applyProtection="0"/>
    <xf numFmtId="44" fontId="17" fillId="0" borderId="0" applyFont="0" applyFill="0" applyBorder="0" applyAlignment="0" applyProtection="0"/>
    <xf numFmtId="44" fontId="9" fillId="0" borderId="0" applyFill="0" applyBorder="0" applyAlignment="0" applyProtection="0"/>
    <xf numFmtId="44" fontId="9" fillId="0" borderId="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120" fillId="0" borderId="0" applyFill="0" applyBorder="0" applyAlignment="0" applyProtection="0"/>
    <xf numFmtId="9" fontId="120" fillId="0" borderId="0" applyFill="0" applyBorder="0" applyAlignment="0" applyProtection="0"/>
    <xf numFmtId="0" fontId="9" fillId="0" borderId="0" applyNumberFormat="0" applyFont="0" applyFill="0" applyBorder="0" applyAlignment="0" applyProtection="0"/>
    <xf numFmtId="9" fontId="120"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ill="0" applyBorder="0" applyAlignment="0" applyProtection="0"/>
    <xf numFmtId="43" fontId="120" fillId="0" borderId="0" applyFill="0" applyBorder="0" applyAlignment="0" applyProtection="0"/>
    <xf numFmtId="43" fontId="17" fillId="0" borderId="0" applyFont="0" applyFill="0" applyBorder="0" applyAlignment="0" applyProtection="0"/>
    <xf numFmtId="43" fontId="7"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9" fillId="0" borderId="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 fillId="0" borderId="0"/>
    <xf numFmtId="0" fontId="121" fillId="0" borderId="0"/>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29" fillId="33"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applyNumberFormat="0" applyAlignment="0" applyProtection="0"/>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4" borderId="4"/>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36" fillId="35" borderId="4" applyNumberFormat="0" applyAlignment="0" applyProtection="0"/>
    <xf numFmtId="0" fontId="9" fillId="0" borderId="0"/>
    <xf numFmtId="0" fontId="9" fillId="0" borderId="0"/>
    <xf numFmtId="0" fontId="9" fillId="0" borderId="0"/>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21"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16" borderId="4" applyNumberFormat="0" applyAlignment="0" applyProtection="0"/>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47" borderId="4"/>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27" fillId="7" borderId="4" applyNumberFormat="0" applyAlignment="0" applyProtection="0"/>
    <xf numFmtId="0" fontId="124" fillId="0" borderId="0" applyNumberFormat="0" applyFill="0" applyBorder="0" applyAlignment="0" applyProtection="0"/>
    <xf numFmtId="0" fontId="58" fillId="0" borderId="0" applyNumberFormat="0" applyFill="0" applyBorder="0" applyAlignment="0" applyProtection="0">
      <alignment vertical="top"/>
      <protection locked="0"/>
    </xf>
    <xf numFmtId="0" fontId="125" fillId="0" borderId="0" applyNumberFormat="0" applyFill="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10" fontId="8" fillId="48" borderId="9" applyNumberFormat="0" applyBorder="0" applyAlignment="0" applyProtection="0"/>
    <xf numFmtId="44" fontId="7" fillId="0" borderId="0" applyFill="0" applyBorder="0" applyAlignment="0" applyProtection="0"/>
    <xf numFmtId="198" fontId="9"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1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6"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17" fillId="0" borderId="0"/>
    <xf numFmtId="0" fontId="17" fillId="0" borderId="0"/>
    <xf numFmtId="0" fontId="4" fillId="0" borderId="0"/>
    <xf numFmtId="0" fontId="4" fillId="0" borderId="0"/>
    <xf numFmtId="0" fontId="17" fillId="0" borderId="0"/>
    <xf numFmtId="0" fontId="17"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1" borderId="11" applyNumberFormat="0" applyAlignment="0" applyProtection="0"/>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50" borderId="11"/>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0" fontId="17" fillId="12" borderId="11" applyNumberFormat="0" applyFont="0" applyAlignment="0" applyProtection="0"/>
    <xf numFmtId="9" fontId="7" fillId="0" borderId="0" applyFill="0" applyBorder="0" applyAlignment="0" applyProtection="0"/>
    <xf numFmtId="9" fontId="7" fillId="0" borderId="0" applyFill="0" applyBorder="0" applyAlignment="0" applyProtection="0"/>
    <xf numFmtId="9" fontId="17"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7" fillId="0" borderId="0" applyFill="0" applyBorder="0" applyAlignment="0" applyProtection="0"/>
    <xf numFmtId="9" fontId="17" fillId="0" borderId="0" applyFont="0" applyFill="0" applyBorder="0" applyAlignment="0" applyProtection="0"/>
    <xf numFmtId="9" fontId="7" fillId="0" borderId="0" applyFill="0" applyBorder="0" applyAlignment="0" applyProtection="0"/>
    <xf numFmtId="9" fontId="17"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3"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applyNumberFormat="0" applyAlignment="0" applyProtection="0"/>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4" borderId="13"/>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0" fontId="28" fillId="35" borderId="13" applyNumberFormat="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28" fillId="75" borderId="0" applyBorder="0" applyProtection="0"/>
    <xf numFmtId="0" fontId="128" fillId="75" borderId="0" applyBorder="0" applyProtection="0"/>
    <xf numFmtId="0" fontId="128" fillId="76" borderId="0" applyBorder="0" applyProtection="0"/>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43" fontId="7" fillId="0" borderId="0" applyFill="0" applyBorder="0" applyAlignment="0" applyProtection="0"/>
    <xf numFmtId="43" fontId="129" fillId="0" borderId="0" applyFont="0" applyFill="0" applyBorder="0" applyAlignment="0" applyProtection="0"/>
    <xf numFmtId="18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ill="0" applyBorder="0" applyAlignment="0" applyProtection="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42" fillId="0" borderId="0" applyNumberFormat="0" applyFill="0" applyBorder="0" applyAlignment="0" applyProtection="0"/>
  </cellStyleXfs>
  <cellXfs count="847">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11" fillId="52" borderId="0" xfId="0" applyFont="1" applyFill="1" applyBorder="1" applyAlignment="1" applyProtection="1">
      <alignment horizontal="center" vertical="center"/>
      <protection locked="0"/>
    </xf>
    <xf numFmtId="167" fontId="0" fillId="0" borderId="0" xfId="0" applyNumberFormat="1" applyProtection="1">
      <protection locked="0"/>
    </xf>
    <xf numFmtId="2" fontId="12" fillId="0" borderId="0" xfId="0" applyNumberFormat="1" applyFont="1" applyProtection="1">
      <protection locked="0"/>
    </xf>
    <xf numFmtId="0" fontId="10"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13" fillId="52" borderId="0" xfId="0" applyFont="1" applyFill="1" applyBorder="1" applyAlignment="1" applyProtection="1">
      <alignment horizontal="right"/>
      <protection locked="0"/>
    </xf>
    <xf numFmtId="4" fontId="13" fillId="52" borderId="0" xfId="0" applyNumberFormat="1" applyFont="1" applyFill="1" applyBorder="1" applyAlignment="1" applyProtection="1">
      <alignment horizontal="left"/>
      <protection locked="0"/>
    </xf>
    <xf numFmtId="49" fontId="13" fillId="52" borderId="0" xfId="0" applyNumberFormat="1" applyFont="1" applyFill="1" applyBorder="1" applyAlignment="1" applyProtection="1">
      <protection locked="0"/>
    </xf>
    <xf numFmtId="4" fontId="13" fillId="52" borderId="0" xfId="0" applyNumberFormat="1" applyFont="1" applyFill="1" applyBorder="1" applyAlignment="1" applyProtection="1">
      <alignment horizontal="left"/>
    </xf>
    <xf numFmtId="4" fontId="14" fillId="52" borderId="0" xfId="0" applyNumberFormat="1" applyFont="1" applyFill="1" applyBorder="1" applyAlignment="1" applyProtection="1">
      <alignment horizontal="left"/>
    </xf>
    <xf numFmtId="4" fontId="14" fillId="52" borderId="0" xfId="0" applyNumberFormat="1" applyFont="1" applyFill="1" applyBorder="1" applyAlignment="1" applyProtection="1">
      <alignment horizontal="left"/>
      <protection locked="0"/>
    </xf>
    <xf numFmtId="0" fontId="13" fillId="52" borderId="0" xfId="0" applyFont="1" applyFill="1" applyBorder="1" applyAlignment="1" applyProtection="1">
      <alignment horizontal="left"/>
      <protection locked="0"/>
    </xf>
    <xf numFmtId="0" fontId="15" fillId="52" borderId="0" xfId="0" applyFont="1" applyFill="1" applyBorder="1" applyAlignment="1" applyProtection="1">
      <alignment horizontal="left"/>
      <protection locked="0"/>
    </xf>
    <xf numFmtId="0" fontId="0" fillId="52" borderId="0" xfId="0" applyFill="1" applyBorder="1" applyAlignment="1" applyProtection="1">
      <protection locked="0"/>
    </xf>
    <xf numFmtId="0" fontId="0" fillId="52" borderId="0" xfId="0" applyFill="1" applyAlignment="1" applyProtection="1">
      <protection locked="0"/>
    </xf>
    <xf numFmtId="0" fontId="10" fillId="52" borderId="0" xfId="0" applyFont="1" applyFill="1" applyBorder="1" applyAlignment="1" applyProtection="1">
      <alignment horizontal="left" vertical="center"/>
      <protection locked="0"/>
    </xf>
    <xf numFmtId="0" fontId="11" fillId="52" borderId="0" xfId="0" applyFont="1" applyFill="1" applyBorder="1" applyAlignment="1" applyProtection="1">
      <alignment horizontal="left" vertical="center"/>
      <protection locked="0"/>
    </xf>
    <xf numFmtId="0" fontId="10" fillId="53" borderId="0" xfId="264" applyFont="1" applyFill="1" applyBorder="1" applyAlignment="1" applyProtection="1">
      <alignment horizontal="center" vertical="center" wrapText="1"/>
    </xf>
    <xf numFmtId="0" fontId="10" fillId="0" borderId="0" xfId="264" applyFont="1" applyAlignment="1" applyProtection="1">
      <alignment horizontal="center" vertical="center" wrapText="1"/>
    </xf>
    <xf numFmtId="0" fontId="33" fillId="0" borderId="0" xfId="264" applyFont="1" applyAlignment="1" applyProtection="1">
      <alignment horizontal="center" vertical="center" wrapText="1"/>
    </xf>
    <xf numFmtId="0" fontId="17" fillId="0" borderId="0" xfId="264" applyFont="1" applyAlignment="1" applyProtection="1">
      <alignment vertical="center" wrapText="1"/>
    </xf>
    <xf numFmtId="0" fontId="17" fillId="0" borderId="0" xfId="264" applyFont="1" applyAlignment="1" applyProtection="1">
      <alignment horizontal="center" vertical="center" wrapText="1"/>
    </xf>
    <xf numFmtId="2" fontId="10" fillId="53" borderId="0" xfId="264" applyNumberFormat="1" applyFont="1" applyFill="1" applyBorder="1" applyAlignment="1" applyProtection="1">
      <alignment horizontal="center" vertical="center" wrapText="1"/>
    </xf>
    <xf numFmtId="2" fontId="10" fillId="0" borderId="0" xfId="264" applyNumberFormat="1" applyFont="1" applyAlignment="1" applyProtection="1">
      <alignment horizontal="center" vertical="center" wrapText="1"/>
    </xf>
    <xf numFmtId="176" fontId="8" fillId="53" borderId="19" xfId="682" applyNumberFormat="1" applyFont="1" applyFill="1" applyBorder="1" applyAlignment="1" applyProtection="1">
      <alignment horizontal="center" vertical="center"/>
    </xf>
    <xf numFmtId="176" fontId="8" fillId="53" borderId="0" xfId="682" applyNumberFormat="1" applyFont="1" applyFill="1" applyBorder="1" applyAlignment="1" applyProtection="1">
      <alignment horizontal="center" vertical="center"/>
    </xf>
    <xf numFmtId="0" fontId="0" fillId="48" borderId="0" xfId="0" applyFill="1" applyBorder="1"/>
    <xf numFmtId="176" fontId="8" fillId="53" borderId="20" xfId="682" applyNumberFormat="1" applyFont="1" applyFill="1" applyBorder="1" applyAlignment="1" applyProtection="1">
      <alignment horizontal="center" vertical="center"/>
    </xf>
    <xf numFmtId="0" fontId="17" fillId="0" borderId="0" xfId="0" applyFont="1"/>
    <xf numFmtId="0" fontId="8" fillId="53" borderId="0" xfId="490" applyFont="1" applyFill="1" applyBorder="1" applyAlignment="1">
      <alignment horizontal="center" vertical="center"/>
    </xf>
    <xf numFmtId="0" fontId="17" fillId="53" borderId="0" xfId="264" applyFont="1" applyFill="1" applyAlignment="1" applyProtection="1">
      <alignment vertical="center" wrapText="1"/>
    </xf>
    <xf numFmtId="0" fontId="8" fillId="0" borderId="0" xfId="264" applyFont="1" applyAlignment="1" applyProtection="1">
      <alignment horizontal="center" vertical="center"/>
    </xf>
    <xf numFmtId="0" fontId="8" fillId="53" borderId="19" xfId="490"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3" fillId="52" borderId="22" xfId="0" applyFont="1" applyFill="1" applyBorder="1" applyAlignment="1" applyProtection="1">
      <protection locked="0"/>
    </xf>
    <xf numFmtId="0" fontId="13" fillId="52" borderId="23" xfId="0" applyFont="1" applyFill="1" applyBorder="1" applyAlignment="1" applyProtection="1">
      <alignment horizontal="right"/>
      <protection locked="0"/>
    </xf>
    <xf numFmtId="0" fontId="13" fillId="52" borderId="23" xfId="0" applyFont="1" applyFill="1" applyBorder="1" applyAlignment="1" applyProtection="1">
      <alignment horizontal="left"/>
      <protection locked="0"/>
    </xf>
    <xf numFmtId="0" fontId="13" fillId="52" borderId="23" xfId="0" applyFont="1" applyFill="1" applyBorder="1" applyAlignment="1" applyProtection="1">
      <protection locked="0"/>
    </xf>
    <xf numFmtId="0" fontId="13" fillId="52" borderId="23" xfId="0" applyFont="1" applyFill="1" applyBorder="1" applyProtection="1">
      <protection locked="0"/>
    </xf>
    <xf numFmtId="0" fontId="13" fillId="52" borderId="24" xfId="0" applyFont="1" applyFill="1" applyBorder="1" applyProtection="1">
      <protection locked="0"/>
    </xf>
    <xf numFmtId="0" fontId="13" fillId="52" borderId="25" xfId="0" applyFont="1" applyFill="1" applyBorder="1" applyProtection="1">
      <protection locked="0"/>
    </xf>
    <xf numFmtId="0" fontId="13" fillId="52" borderId="21" xfId="0" applyFont="1" applyFill="1" applyBorder="1" applyAlignment="1" applyProtection="1">
      <protection locked="0"/>
    </xf>
    <xf numFmtId="0" fontId="13" fillId="52" borderId="26" xfId="0" applyFont="1" applyFill="1" applyBorder="1" applyAlignment="1" applyProtection="1">
      <protection locked="0"/>
    </xf>
    <xf numFmtId="0" fontId="13" fillId="52" borderId="10" xfId="0" applyFont="1" applyFill="1" applyBorder="1" applyProtection="1">
      <protection locked="0"/>
    </xf>
    <xf numFmtId="0" fontId="13" fillId="52" borderId="27" xfId="0" applyFont="1" applyFill="1" applyBorder="1" applyProtection="1">
      <protection locked="0"/>
    </xf>
    <xf numFmtId="0" fontId="10" fillId="52" borderId="23" xfId="0" applyFont="1" applyFill="1" applyBorder="1" applyAlignment="1" applyProtection="1">
      <alignment horizontal="center"/>
      <protection locked="0"/>
    </xf>
    <xf numFmtId="0" fontId="10"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10" fillId="52" borderId="10" xfId="0" applyFont="1" applyFill="1" applyBorder="1" applyAlignment="1" applyProtection="1">
      <alignment horizontal="center" vertical="center"/>
      <protection locked="0"/>
    </xf>
    <xf numFmtId="0" fontId="10" fillId="52" borderId="10" xfId="0" applyFont="1" applyFill="1" applyBorder="1" applyAlignment="1" applyProtection="1">
      <alignment horizontal="left" vertical="center"/>
      <protection locked="0"/>
    </xf>
    <xf numFmtId="0" fontId="10" fillId="52" borderId="27" xfId="0" applyFont="1" applyFill="1" applyBorder="1" applyAlignment="1" applyProtection="1">
      <alignment horizontal="center" vertical="center"/>
      <protection locked="0"/>
    </xf>
    <xf numFmtId="0" fontId="0" fillId="0" borderId="0" xfId="0" applyBorder="1"/>
    <xf numFmtId="0" fontId="79" fillId="54" borderId="28" xfId="0" applyFont="1" applyFill="1" applyBorder="1" applyAlignment="1">
      <alignment horizontal="center"/>
    </xf>
    <xf numFmtId="0" fontId="79" fillId="54" borderId="29" xfId="0" applyFont="1" applyFill="1" applyBorder="1" applyAlignment="1">
      <alignment horizontal="center"/>
    </xf>
    <xf numFmtId="0" fontId="0" fillId="56" borderId="33" xfId="0" applyFill="1" applyBorder="1"/>
    <xf numFmtId="0" fontId="77" fillId="0" borderId="0" xfId="0" applyFont="1" applyAlignment="1">
      <alignment horizontal="center" vertical="justify"/>
    </xf>
    <xf numFmtId="2" fontId="83" fillId="57" borderId="33"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9" fillId="48" borderId="35" xfId="494" applyFill="1" applyBorder="1"/>
    <xf numFmtId="0" fontId="19" fillId="48" borderId="35" xfId="494" applyFill="1" applyBorder="1" applyAlignment="1"/>
    <xf numFmtId="0" fontId="19" fillId="48" borderId="36" xfId="494" applyFill="1" applyBorder="1"/>
    <xf numFmtId="0" fontId="19" fillId="48" borderId="0" xfId="494" applyFill="1" applyBorder="1"/>
    <xf numFmtId="0" fontId="19" fillId="48" borderId="0" xfId="494" applyFill="1" applyBorder="1" applyAlignment="1"/>
    <xf numFmtId="0" fontId="19" fillId="48" borderId="37" xfId="494" applyFill="1" applyBorder="1"/>
    <xf numFmtId="0" fontId="84" fillId="48" borderId="0" xfId="494" applyFont="1" applyFill="1" applyBorder="1" applyAlignment="1"/>
    <xf numFmtId="0" fontId="85" fillId="48" borderId="0" xfId="494" applyFont="1" applyFill="1" applyBorder="1" applyAlignment="1" applyProtection="1">
      <alignment horizontal="left"/>
      <protection locked="0"/>
    </xf>
    <xf numFmtId="0" fontId="19" fillId="48" borderId="38" xfId="494" applyFill="1" applyBorder="1"/>
    <xf numFmtId="0" fontId="19" fillId="48" borderId="39" xfId="494" applyFill="1" applyBorder="1"/>
    <xf numFmtId="0" fontId="19" fillId="48" borderId="0" xfId="494" applyFont="1" applyFill="1" applyBorder="1"/>
    <xf numFmtId="0" fontId="10" fillId="48" borderId="0" xfId="494" applyFont="1" applyFill="1" applyBorder="1"/>
    <xf numFmtId="0" fontId="0" fillId="48" borderId="0" xfId="0" applyFill="1" applyAlignment="1">
      <alignment horizontal="center"/>
    </xf>
    <xf numFmtId="0" fontId="19" fillId="48" borderId="35" xfId="494" applyFill="1" applyBorder="1" applyAlignment="1">
      <alignment horizontal="center"/>
    </xf>
    <xf numFmtId="0" fontId="19" fillId="48" borderId="0" xfId="494" applyFill="1" applyBorder="1" applyAlignment="1">
      <alignment horizontal="center"/>
    </xf>
    <xf numFmtId="0" fontId="85" fillId="48" borderId="0" xfId="494" applyFont="1" applyFill="1" applyBorder="1" applyAlignment="1" applyProtection="1">
      <alignment horizontal="center"/>
      <protection locked="0"/>
    </xf>
    <xf numFmtId="0" fontId="33" fillId="0" borderId="0" xfId="0" applyFont="1"/>
    <xf numFmtId="0" fontId="14" fillId="48" borderId="0" xfId="494" applyFont="1" applyFill="1" applyBorder="1"/>
    <xf numFmtId="0" fontId="13" fillId="48" borderId="0" xfId="494" applyFont="1" applyFill="1" applyBorder="1"/>
    <xf numFmtId="0" fontId="13" fillId="48" borderId="35" xfId="494" applyFont="1" applyFill="1" applyBorder="1"/>
    <xf numFmtId="0" fontId="31" fillId="58" borderId="40" xfId="264" applyFont="1" applyFill="1" applyBorder="1" applyAlignment="1">
      <alignment horizontal="center" vertical="center" wrapText="1"/>
    </xf>
    <xf numFmtId="0" fontId="77" fillId="48" borderId="33" xfId="0" applyFont="1" applyFill="1" applyBorder="1" applyAlignment="1">
      <alignment horizontal="center" vertical="center"/>
    </xf>
    <xf numFmtId="0" fontId="77" fillId="48" borderId="33" xfId="0" applyFont="1" applyFill="1" applyBorder="1" applyAlignment="1">
      <alignment horizontal="center" vertical="justify"/>
    </xf>
    <xf numFmtId="0" fontId="0" fillId="48" borderId="33" xfId="0" applyFill="1" applyBorder="1" applyAlignment="1">
      <alignment horizontal="center" vertical="center"/>
    </xf>
    <xf numFmtId="2" fontId="0" fillId="48" borderId="33" xfId="0" applyNumberFormat="1" applyFill="1" applyBorder="1" applyAlignment="1">
      <alignment horizontal="center" vertical="center"/>
    </xf>
    <xf numFmtId="49" fontId="72" fillId="0" borderId="0" xfId="264" applyNumberFormat="1" applyFont="1" applyAlignment="1" applyProtection="1">
      <alignment horizontal="center" vertical="center" wrapText="1"/>
    </xf>
    <xf numFmtId="0" fontId="13" fillId="48" borderId="35" xfId="494" applyFont="1" applyFill="1" applyBorder="1" applyAlignment="1"/>
    <xf numFmtId="0" fontId="42" fillId="0" borderId="0" xfId="264" applyNumberFormat="1" applyFont="1" applyBorder="1" applyAlignment="1" applyProtection="1">
      <alignment horizontal="center" vertical="center" wrapText="1"/>
    </xf>
    <xf numFmtId="0" fontId="10" fillId="0" borderId="0" xfId="264" applyFont="1" applyBorder="1" applyAlignment="1" applyProtection="1">
      <alignment horizontal="center" vertical="center" wrapText="1"/>
    </xf>
    <xf numFmtId="0" fontId="17"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8" fillId="52" borderId="0" xfId="0" applyFont="1" applyFill="1" applyBorder="1" applyAlignment="1" applyProtection="1">
      <alignment horizontal="right"/>
      <protection locked="0"/>
    </xf>
    <xf numFmtId="0" fontId="74" fillId="52" borderId="0" xfId="0" applyFont="1" applyFill="1" applyBorder="1" applyAlignment="1" applyProtection="1">
      <alignment horizontal="right"/>
      <protection locked="0"/>
    </xf>
    <xf numFmtId="0" fontId="74" fillId="52" borderId="0" xfId="0" applyFont="1" applyFill="1" applyBorder="1" applyProtection="1">
      <protection locked="0"/>
    </xf>
    <xf numFmtId="0" fontId="74" fillId="52" borderId="21" xfId="0" applyFont="1" applyFill="1" applyBorder="1" applyAlignment="1" applyProtection="1">
      <alignment horizontal="left"/>
      <protection locked="0"/>
    </xf>
    <xf numFmtId="0" fontId="74" fillId="52" borderId="21" xfId="0" applyFont="1" applyFill="1" applyBorder="1" applyAlignment="1" applyProtection="1">
      <protection locked="0"/>
    </xf>
    <xf numFmtId="49" fontId="74" fillId="52" borderId="0" xfId="0" applyNumberFormat="1" applyFont="1" applyFill="1" applyBorder="1" applyAlignment="1" applyProtection="1">
      <alignment horizontal="left"/>
      <protection locked="0"/>
    </xf>
    <xf numFmtId="4" fontId="66" fillId="53" borderId="19" xfId="490" applyNumberFormat="1" applyFont="1" applyFill="1" applyBorder="1" applyAlignment="1">
      <alignment vertical="center" wrapText="1"/>
    </xf>
    <xf numFmtId="4" fontId="70" fillId="59" borderId="9" xfId="682" applyNumberFormat="1" applyFont="1" applyFill="1" applyBorder="1" applyAlignment="1" applyProtection="1">
      <alignment horizontal="center" vertical="center"/>
    </xf>
    <xf numFmtId="4" fontId="8" fillId="53" borderId="0" xfId="490" applyNumberFormat="1" applyFont="1" applyFill="1" applyBorder="1" applyAlignment="1">
      <alignment horizontal="center" vertical="center"/>
    </xf>
    <xf numFmtId="4" fontId="8" fillId="53" borderId="0" xfId="682" applyNumberFormat="1" applyFont="1" applyFill="1" applyBorder="1" applyAlignment="1" applyProtection="1">
      <alignment horizontal="right"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86" fillId="48" borderId="25" xfId="0" applyFont="1" applyFill="1" applyBorder="1" applyAlignment="1">
      <alignment horizontal="right"/>
    </xf>
    <xf numFmtId="49" fontId="42" fillId="53" borderId="21" xfId="264" applyNumberFormat="1" applyFont="1" applyFill="1" applyBorder="1" applyAlignment="1" applyProtection="1">
      <alignment vertical="center"/>
    </xf>
    <xf numFmtId="0" fontId="17" fillId="48" borderId="0" xfId="264" applyFill="1" applyBorder="1" applyAlignment="1" applyProtection="1">
      <alignment vertical="center"/>
    </xf>
    <xf numFmtId="0" fontId="10" fillId="48" borderId="0" xfId="264" applyFont="1" applyFill="1" applyBorder="1" applyAlignment="1" applyProtection="1">
      <alignment horizontal="center" vertical="center" wrapText="1"/>
    </xf>
    <xf numFmtId="2" fontId="10"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10" fillId="53" borderId="0" xfId="264" applyNumberFormat="1" applyFont="1" applyFill="1" applyBorder="1" applyAlignment="1" applyProtection="1">
      <alignment horizontal="right" vertical="center" wrapText="1"/>
    </xf>
    <xf numFmtId="4" fontId="31" fillId="58" borderId="33" xfId="264" applyNumberFormat="1" applyFont="1" applyFill="1" applyBorder="1" applyAlignment="1">
      <alignment horizontal="center" vertical="center" wrapText="1"/>
    </xf>
    <xf numFmtId="4" fontId="31" fillId="58" borderId="41" xfId="264" applyNumberFormat="1" applyFont="1" applyFill="1" applyBorder="1" applyAlignment="1">
      <alignment horizontal="center" vertical="center" wrapText="1"/>
    </xf>
    <xf numFmtId="4" fontId="8" fillId="0" borderId="0" xfId="264" applyNumberFormat="1" applyFont="1" applyAlignment="1" applyProtection="1">
      <alignment horizontal="right" vertical="center"/>
    </xf>
    <xf numFmtId="4" fontId="17" fillId="0" borderId="0" xfId="264" applyNumberFormat="1" applyFont="1" applyAlignment="1" applyProtection="1">
      <alignment horizontal="right" vertical="center" wrapText="1"/>
    </xf>
    <xf numFmtId="0" fontId="94" fillId="52" borderId="0" xfId="0" applyFont="1" applyFill="1" applyBorder="1" applyAlignment="1" applyProtection="1">
      <alignment vertical="center"/>
      <protection locked="0"/>
    </xf>
    <xf numFmtId="0" fontId="94" fillId="52" borderId="0" xfId="0" applyFont="1" applyFill="1" applyAlignment="1" applyProtection="1">
      <alignment vertical="center"/>
      <protection locked="0"/>
    </xf>
    <xf numFmtId="0" fontId="94" fillId="52" borderId="0" xfId="0" applyFont="1" applyFill="1" applyAlignment="1" applyProtection="1">
      <alignment horizontal="center" vertical="center"/>
      <protection locked="0"/>
    </xf>
    <xf numFmtId="2" fontId="94" fillId="52" borderId="0" xfId="0" applyNumberFormat="1" applyFont="1" applyFill="1" applyAlignment="1" applyProtection="1">
      <alignment horizontal="center" vertical="center"/>
      <protection locked="0"/>
    </xf>
    <xf numFmtId="10" fontId="94" fillId="52" borderId="0" xfId="0" applyNumberFormat="1" applyFont="1" applyFill="1" applyAlignment="1" applyProtection="1">
      <alignment vertical="center"/>
      <protection locked="0"/>
    </xf>
    <xf numFmtId="0" fontId="94" fillId="52" borderId="0" xfId="0" applyFont="1" applyFill="1" applyAlignment="1" applyProtection="1">
      <alignment vertical="justify" wrapText="1"/>
      <protection locked="0"/>
    </xf>
    <xf numFmtId="2" fontId="95" fillId="52" borderId="0" xfId="0" applyNumberFormat="1" applyFont="1" applyFill="1" applyAlignment="1" applyProtection="1">
      <alignment horizontal="right" vertical="center"/>
      <protection locked="0"/>
    </xf>
    <xf numFmtId="2" fontId="94" fillId="52" borderId="0" xfId="0" applyNumberFormat="1" applyFont="1" applyFill="1" applyAlignment="1" applyProtection="1">
      <alignment horizontal="right" vertical="center"/>
      <protection locked="0"/>
    </xf>
    <xf numFmtId="1" fontId="94" fillId="52" borderId="0" xfId="0" applyNumberFormat="1" applyFont="1" applyFill="1" applyAlignment="1" applyProtection="1">
      <alignment horizontal="center" vertical="center"/>
      <protection locked="0"/>
    </xf>
    <xf numFmtId="2" fontId="96" fillId="52" borderId="0" xfId="0" applyNumberFormat="1" applyFont="1" applyFill="1" applyAlignment="1" applyProtection="1">
      <alignment horizontal="right" vertical="center"/>
      <protection locked="0"/>
    </xf>
    <xf numFmtId="167" fontId="97" fillId="52" borderId="0" xfId="0" applyNumberFormat="1" applyFont="1" applyFill="1" applyBorder="1" applyAlignment="1" applyProtection="1">
      <alignment horizontal="center" vertical="center"/>
      <protection locked="0"/>
    </xf>
    <xf numFmtId="0" fontId="98" fillId="52" borderId="0" xfId="0" applyFont="1" applyFill="1" applyBorder="1" applyAlignment="1" applyProtection="1">
      <alignment vertical="center"/>
      <protection locked="0"/>
    </xf>
    <xf numFmtId="0" fontId="98" fillId="52" borderId="0" xfId="0" applyFont="1" applyFill="1" applyAlignment="1" applyProtection="1">
      <alignment vertical="center"/>
      <protection locked="0"/>
    </xf>
    <xf numFmtId="1" fontId="98" fillId="52" borderId="0" xfId="0" applyNumberFormat="1" applyFont="1" applyFill="1" applyAlignment="1" applyProtection="1">
      <alignment horizontal="center" vertical="center"/>
      <protection locked="0"/>
    </xf>
    <xf numFmtId="0" fontId="95" fillId="52" borderId="0" xfId="0" applyFont="1" applyFill="1" applyAlignment="1" applyProtection="1">
      <alignment horizontal="center" vertical="center"/>
      <protection locked="0"/>
    </xf>
    <xf numFmtId="2" fontId="98" fillId="52" borderId="0" xfId="0" applyNumberFormat="1" applyFont="1" applyFill="1" applyAlignment="1" applyProtection="1">
      <alignment horizontal="center" vertical="center"/>
      <protection locked="0"/>
    </xf>
    <xf numFmtId="49" fontId="97" fillId="52" borderId="0" xfId="0" applyNumberFormat="1" applyFont="1" applyFill="1" applyAlignment="1" applyProtection="1">
      <alignment horizontal="left" vertical="center"/>
      <protection locked="0"/>
    </xf>
    <xf numFmtId="168" fontId="95" fillId="52" borderId="0" xfId="0" applyNumberFormat="1" applyFont="1" applyFill="1" applyAlignment="1" applyProtection="1">
      <alignment horizontal="left" vertical="center"/>
      <protection locked="0"/>
    </xf>
    <xf numFmtId="10" fontId="97" fillId="52" borderId="0" xfId="0" applyNumberFormat="1" applyFont="1" applyFill="1" applyBorder="1" applyAlignment="1" applyProtection="1">
      <alignment horizontal="left" vertical="center"/>
      <protection locked="0"/>
    </xf>
    <xf numFmtId="0" fontId="95" fillId="52" borderId="0" xfId="0" applyFont="1" applyFill="1" applyBorder="1" applyAlignment="1" applyProtection="1">
      <alignment vertical="center"/>
      <protection locked="0"/>
    </xf>
    <xf numFmtId="0" fontId="95" fillId="52" borderId="0" xfId="0" applyFont="1" applyFill="1" applyAlignment="1" applyProtection="1">
      <alignment vertical="center"/>
      <protection locked="0"/>
    </xf>
    <xf numFmtId="168" fontId="95" fillId="52" borderId="0" xfId="0" applyNumberFormat="1" applyFont="1" applyFill="1" applyBorder="1" applyAlignment="1" applyProtection="1">
      <alignment horizontal="left" vertical="center"/>
      <protection locked="0"/>
    </xf>
    <xf numFmtId="10" fontId="95" fillId="52" borderId="0" xfId="0" applyNumberFormat="1" applyFont="1" applyFill="1" applyBorder="1" applyAlignment="1" applyProtection="1">
      <alignment vertical="center"/>
      <protection locked="0"/>
    </xf>
    <xf numFmtId="10" fontId="95" fillId="52" borderId="0" xfId="0" applyNumberFormat="1" applyFont="1" applyFill="1" applyBorder="1" applyAlignment="1" applyProtection="1">
      <alignment horizontal="right" vertical="center"/>
      <protection locked="0"/>
    </xf>
    <xf numFmtId="0" fontId="95" fillId="52" borderId="0" xfId="0" applyFont="1" applyFill="1" applyAlignment="1" applyProtection="1">
      <alignment horizontal="justify" vertical="center" wrapText="1"/>
      <protection locked="0"/>
    </xf>
    <xf numFmtId="2" fontId="95" fillId="52" borderId="0" xfId="0" applyNumberFormat="1" applyFont="1" applyFill="1" applyAlignment="1" applyProtection="1">
      <alignment horizontal="center" vertical="center"/>
      <protection locked="0"/>
    </xf>
    <xf numFmtId="10" fontId="98" fillId="52" borderId="0" xfId="0" applyNumberFormat="1" applyFont="1" applyFill="1" applyAlignment="1" applyProtection="1">
      <alignment vertical="center"/>
      <protection locked="0"/>
    </xf>
    <xf numFmtId="0" fontId="88" fillId="48" borderId="0" xfId="495" applyFont="1" applyFill="1" applyBorder="1" applyAlignment="1" applyProtection="1">
      <alignment horizontal="right" vertical="center"/>
    </xf>
    <xf numFmtId="0" fontId="41" fillId="60" borderId="9" xfId="490" applyFont="1" applyFill="1" applyBorder="1" applyAlignment="1">
      <alignment horizontal="center" vertical="center"/>
    </xf>
    <xf numFmtId="0" fontId="8" fillId="53" borderId="0" xfId="490" applyNumberFormat="1" applyFont="1" applyFill="1" applyBorder="1" applyAlignment="1">
      <alignment vertical="center" wrapText="1"/>
    </xf>
    <xf numFmtId="0" fontId="13" fillId="0" borderId="0" xfId="416" applyFont="1" applyBorder="1" applyProtection="1"/>
    <xf numFmtId="0" fontId="13" fillId="0" borderId="0" xfId="416" applyFont="1" applyProtection="1"/>
    <xf numFmtId="0" fontId="13" fillId="53" borderId="0" xfId="416" applyFont="1" applyFill="1" applyAlignment="1" applyProtection="1"/>
    <xf numFmtId="0" fontId="13" fillId="53" borderId="46" xfId="416" applyFont="1" applyFill="1" applyBorder="1" applyAlignment="1" applyProtection="1"/>
    <xf numFmtId="0" fontId="89" fillId="53" borderId="19" xfId="264" applyFont="1" applyFill="1" applyBorder="1" applyAlignment="1" applyProtection="1"/>
    <xf numFmtId="0" fontId="83" fillId="53" borderId="19" xfId="416" applyFont="1" applyFill="1" applyBorder="1" applyAlignment="1" applyProtection="1">
      <alignment horizontal="center"/>
    </xf>
    <xf numFmtId="0" fontId="89" fillId="53" borderId="0" xfId="264" applyFont="1" applyFill="1" applyBorder="1" applyAlignment="1" applyProtection="1"/>
    <xf numFmtId="0" fontId="89" fillId="53" borderId="47" xfId="416" applyFont="1" applyFill="1" applyBorder="1" applyAlignment="1" applyProtection="1"/>
    <xf numFmtId="0" fontId="83" fillId="53" borderId="0" xfId="416" applyFont="1" applyFill="1" applyBorder="1" applyAlignment="1" applyProtection="1">
      <alignment horizontal="left" indent="1"/>
    </xf>
    <xf numFmtId="0" fontId="13" fillId="53" borderId="0" xfId="416" applyFont="1" applyFill="1" applyAlignment="1" applyProtection="1">
      <alignment vertical="center"/>
    </xf>
    <xf numFmtId="0" fontId="90" fillId="53" borderId="48" xfId="416" applyFont="1" applyFill="1" applyBorder="1" applyAlignment="1" applyProtection="1">
      <alignment horizontal="left"/>
    </xf>
    <xf numFmtId="0" fontId="38" fillId="53" borderId="20" xfId="416" applyFont="1" applyFill="1" applyBorder="1" applyAlignment="1" applyProtection="1"/>
    <xf numFmtId="0" fontId="91" fillId="53" borderId="20" xfId="416" applyFont="1" applyFill="1" applyBorder="1" applyAlignment="1" applyProtection="1">
      <alignment horizontal="center"/>
    </xf>
    <xf numFmtId="0" fontId="91" fillId="53" borderId="49" xfId="416" applyFont="1" applyFill="1" applyBorder="1" applyAlignment="1" applyProtection="1">
      <alignment horizontal="center"/>
    </xf>
    <xf numFmtId="0" fontId="14" fillId="53" borderId="0" xfId="416" applyFont="1" applyFill="1" applyBorder="1" applyAlignment="1" applyProtection="1">
      <alignment horizontal="center" vertical="center"/>
    </xf>
    <xf numFmtId="0" fontId="13" fillId="53" borderId="0" xfId="416" applyFont="1" applyFill="1" applyAlignment="1" applyProtection="1">
      <alignment horizontal="center" vertical="center"/>
    </xf>
    <xf numFmtId="0" fontId="100" fillId="53" borderId="50" xfId="416" applyFont="1" applyFill="1" applyBorder="1" applyAlignment="1" applyProtection="1">
      <alignment horizontal="center" vertical="center" wrapText="1"/>
    </xf>
    <xf numFmtId="0" fontId="100" fillId="53" borderId="51" xfId="416" applyFont="1" applyFill="1" applyBorder="1" applyAlignment="1" applyProtection="1">
      <alignment horizontal="center" vertical="center" wrapText="1"/>
    </xf>
    <xf numFmtId="0" fontId="100" fillId="53" borderId="43" xfId="416" applyFont="1" applyFill="1" applyBorder="1" applyAlignment="1" applyProtection="1">
      <alignment horizontal="center" vertical="center" wrapText="1"/>
    </xf>
    <xf numFmtId="0" fontId="89" fillId="53" borderId="0" xfId="264" applyFont="1" applyFill="1" applyBorder="1" applyAlignment="1" applyProtection="1">
      <alignment horizontal="center" vertical="center"/>
    </xf>
    <xf numFmtId="0" fontId="90" fillId="61" borderId="52" xfId="264" applyFont="1" applyFill="1" applyBorder="1" applyAlignment="1" applyProtection="1">
      <alignment horizontal="center" vertical="center"/>
    </xf>
    <xf numFmtId="191" fontId="89" fillId="53" borderId="53" xfId="416" applyNumberFormat="1" applyFont="1" applyFill="1" applyBorder="1" applyAlignment="1" applyProtection="1">
      <alignment horizontal="right" vertical="center"/>
    </xf>
    <xf numFmtId="192" fontId="90" fillId="53" borderId="54" xfId="264" applyNumberFormat="1" applyFont="1" applyFill="1" applyBorder="1" applyAlignment="1" applyProtection="1">
      <alignment vertical="center"/>
    </xf>
    <xf numFmtId="0" fontId="89" fillId="61" borderId="55" xfId="416" applyNumberFormat="1" applyFont="1" applyFill="1" applyBorder="1" applyAlignment="1" applyProtection="1">
      <alignment horizontal="center" vertical="center"/>
    </xf>
    <xf numFmtId="0" fontId="90" fillId="53" borderId="0" xfId="264" applyFont="1" applyFill="1" applyBorder="1" applyAlignment="1" applyProtection="1">
      <alignment vertical="center"/>
    </xf>
    <xf numFmtId="0" fontId="101" fillId="53" borderId="56" xfId="264" applyFont="1" applyFill="1" applyBorder="1" applyAlignment="1" applyProtection="1">
      <alignment horizontal="left" vertical="center" indent="2"/>
    </xf>
    <xf numFmtId="0" fontId="101" fillId="53" borderId="57" xfId="264" applyFont="1" applyFill="1" applyBorder="1" applyAlignment="1" applyProtection="1">
      <alignment vertical="center"/>
    </xf>
    <xf numFmtId="191" fontId="100" fillId="53" borderId="58" xfId="301" applyNumberFormat="1" applyFont="1" applyFill="1" applyBorder="1" applyAlignment="1" applyProtection="1">
      <alignment vertical="center"/>
    </xf>
    <xf numFmtId="191" fontId="102" fillId="53" borderId="58" xfId="301" applyNumberFormat="1" applyFont="1" applyFill="1" applyBorder="1" applyAlignment="1" applyProtection="1">
      <alignment vertical="center"/>
    </xf>
    <xf numFmtId="193" fontId="101" fillId="53" borderId="59" xfId="264" applyNumberFormat="1" applyFont="1" applyFill="1" applyBorder="1" applyAlignment="1" applyProtection="1">
      <alignment vertical="center"/>
    </xf>
    <xf numFmtId="0" fontId="89" fillId="53" borderId="0" xfId="416" applyFont="1" applyFill="1" applyAlignment="1" applyProtection="1">
      <alignment vertical="center"/>
    </xf>
    <xf numFmtId="0" fontId="38" fillId="53" borderId="0" xfId="264" applyFont="1" applyFill="1" applyBorder="1" applyAlignment="1" applyProtection="1">
      <alignment vertical="center"/>
    </xf>
    <xf numFmtId="10" fontId="100" fillId="62" borderId="58" xfId="301" applyNumberFormat="1" applyFont="1" applyFill="1" applyBorder="1" applyAlignment="1" applyProtection="1">
      <alignment horizontal="center" vertical="center"/>
    </xf>
    <xf numFmtId="191" fontId="100" fillId="47" borderId="58" xfId="301" applyNumberFormat="1" applyFont="1" applyFill="1" applyBorder="1" applyAlignment="1" applyProtection="1">
      <alignment horizontal="center" vertical="center"/>
    </xf>
    <xf numFmtId="191" fontId="100" fillId="47" borderId="59" xfId="301" applyNumberFormat="1" applyFont="1" applyFill="1" applyBorder="1" applyAlignment="1" applyProtection="1">
      <alignment horizontal="center" vertical="center"/>
    </xf>
    <xf numFmtId="0" fontId="13" fillId="53" borderId="0" xfId="416" applyFont="1" applyFill="1" applyBorder="1" applyAlignment="1" applyProtection="1">
      <alignment vertical="center"/>
    </xf>
    <xf numFmtId="0" fontId="89" fillId="0" borderId="0" xfId="416" applyFont="1" applyBorder="1" applyProtection="1"/>
    <xf numFmtId="0" fontId="99" fillId="47" borderId="56" xfId="416" applyFont="1" applyFill="1" applyBorder="1" applyProtection="1"/>
    <xf numFmtId="0" fontId="99" fillId="47" borderId="57" xfId="416" applyFont="1" applyFill="1" applyBorder="1" applyProtection="1"/>
    <xf numFmtId="191" fontId="99" fillId="47" borderId="57" xfId="416" applyNumberFormat="1" applyFont="1" applyFill="1" applyBorder="1" applyProtection="1"/>
    <xf numFmtId="170" fontId="12" fillId="53" borderId="61" xfId="515" applyNumberFormat="1" applyFont="1" applyFill="1" applyBorder="1" applyAlignment="1" applyProtection="1">
      <alignment horizontal="centerContinuous" vertical="center"/>
    </xf>
    <xf numFmtId="4" fontId="100" fillId="53" borderId="62" xfId="264" applyNumberFormat="1" applyFont="1" applyFill="1" applyBorder="1" applyAlignment="1" applyProtection="1">
      <alignment vertical="center"/>
    </xf>
    <xf numFmtId="0" fontId="13" fillId="48" borderId="0" xfId="416" applyFont="1" applyFill="1" applyBorder="1" applyProtection="1"/>
    <xf numFmtId="0" fontId="0" fillId="53" borderId="0" xfId="0" applyFill="1" applyBorder="1" applyProtection="1"/>
    <xf numFmtId="1" fontId="95" fillId="52" borderId="0" xfId="0" applyNumberFormat="1" applyFont="1" applyFill="1" applyAlignment="1" applyProtection="1">
      <alignment horizontal="center" vertical="center"/>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31" fillId="58" borderId="40" xfId="264" applyNumberFormat="1" applyFont="1" applyFill="1" applyBorder="1" applyAlignment="1">
      <alignment horizontal="center" vertical="center" wrapText="1"/>
    </xf>
    <xf numFmtId="195" fontId="95" fillId="52" borderId="20" xfId="0" applyNumberFormat="1" applyFont="1" applyFill="1" applyBorder="1" applyAlignment="1" applyProtection="1">
      <alignment horizontal="left" vertical="center" wrapText="1"/>
      <protection locked="0"/>
    </xf>
    <xf numFmtId="49" fontId="74" fillId="50" borderId="0" xfId="0" applyNumberFormat="1" applyFont="1" applyFill="1" applyBorder="1" applyAlignment="1" applyProtection="1">
      <alignment horizontal="left"/>
      <protection locked="0"/>
    </xf>
    <xf numFmtId="176" fontId="70" fillId="59" borderId="48" xfId="682" applyNumberFormat="1" applyFont="1" applyFill="1" applyBorder="1" applyAlignment="1" applyProtection="1">
      <alignment horizontal="center" vertical="center" wrapText="1"/>
    </xf>
    <xf numFmtId="4" fontId="8" fillId="53" borderId="19" xfId="490" applyNumberFormat="1" applyFont="1" applyFill="1" applyBorder="1" applyAlignment="1">
      <alignment horizontal="center" vertical="center"/>
    </xf>
    <xf numFmtId="4" fontId="66" fillId="53" borderId="19" xfId="490" applyNumberFormat="1" applyFont="1" applyFill="1" applyBorder="1" applyAlignment="1">
      <alignment horizontal="center" vertical="center" wrapText="1"/>
    </xf>
    <xf numFmtId="4" fontId="8" fillId="53" borderId="0" xfId="682" applyNumberFormat="1" applyFont="1" applyFill="1" applyBorder="1" applyAlignment="1" applyProtection="1">
      <alignment horizontal="center" vertical="center"/>
    </xf>
    <xf numFmtId="0" fontId="42" fillId="53" borderId="0" xfId="264" applyNumberFormat="1" applyFont="1" applyFill="1" applyBorder="1" applyAlignment="1" applyProtection="1">
      <alignment vertical="center" wrapText="1"/>
    </xf>
    <xf numFmtId="0" fontId="17" fillId="0" borderId="0" xfId="264" applyAlignment="1" applyProtection="1">
      <alignment horizontal="center" vertical="center" wrapText="1"/>
    </xf>
    <xf numFmtId="49" fontId="72" fillId="53" borderId="0" xfId="264" applyNumberFormat="1" applyFont="1" applyFill="1" applyAlignment="1" applyProtection="1">
      <alignment horizontal="center" vertical="center" wrapText="1"/>
    </xf>
    <xf numFmtId="0" fontId="42" fillId="0" borderId="0" xfId="491" applyFont="1" applyBorder="1" applyAlignment="1">
      <alignment horizontal="left" vertical="top" wrapText="1"/>
    </xf>
    <xf numFmtId="0" fontId="0" fillId="48" borderId="64" xfId="0" applyFill="1" applyBorder="1"/>
    <xf numFmtId="49" fontId="98" fillId="52" borderId="0" xfId="0" applyNumberFormat="1" applyFont="1" applyFill="1" applyAlignment="1" applyProtection="1">
      <alignment horizontal="center" vertical="center"/>
      <protection locked="0"/>
    </xf>
    <xf numFmtId="49" fontId="94" fillId="52" borderId="0" xfId="0" applyNumberFormat="1" applyFont="1" applyFill="1" applyAlignment="1" applyProtection="1">
      <alignment horizontal="center" vertical="center"/>
      <protection locked="0"/>
    </xf>
    <xf numFmtId="176" fontId="92" fillId="63" borderId="9" xfId="459" applyNumberFormat="1" applyFont="1" applyFill="1" applyBorder="1" applyAlignment="1">
      <alignment horizontal="center" vertical="center" wrapText="1"/>
    </xf>
    <xf numFmtId="0" fontId="83" fillId="63" borderId="9" xfId="455" applyNumberFormat="1" applyFont="1" applyFill="1" applyBorder="1" applyAlignment="1">
      <alignment horizontal="left" vertical="center" wrapText="1"/>
    </xf>
    <xf numFmtId="0" fontId="83" fillId="63" borderId="9" xfId="455" applyFont="1" applyFill="1" applyBorder="1" applyAlignment="1">
      <alignment horizontal="center" vertical="center"/>
    </xf>
    <xf numFmtId="4" fontId="83" fillId="63" borderId="9" xfId="327" applyNumberFormat="1" applyFont="1" applyFill="1" applyBorder="1" applyAlignment="1">
      <alignment horizontal="center" vertical="center"/>
    </xf>
    <xf numFmtId="49" fontId="8" fillId="53" borderId="46" xfId="682" applyNumberFormat="1" applyFont="1" applyFill="1" applyBorder="1" applyAlignment="1" applyProtection="1">
      <alignment horizontal="center" vertical="center"/>
    </xf>
    <xf numFmtId="49" fontId="8" fillId="53" borderId="47" xfId="682" applyNumberFormat="1" applyFont="1" applyFill="1" applyBorder="1" applyAlignment="1" applyProtection="1">
      <alignment horizontal="center" vertical="center"/>
    </xf>
    <xf numFmtId="49" fontId="8" fillId="53" borderId="48" xfId="682" applyNumberFormat="1" applyFont="1" applyFill="1" applyBorder="1" applyAlignment="1" applyProtection="1">
      <alignment horizontal="center" vertical="center"/>
    </xf>
    <xf numFmtId="49" fontId="70" fillId="59" borderId="65" xfId="682" applyNumberFormat="1" applyFont="1" applyFill="1" applyBorder="1" applyAlignment="1" applyProtection="1">
      <alignment horizontal="center" vertical="center" wrapText="1"/>
    </xf>
    <xf numFmtId="49" fontId="8" fillId="53" borderId="0" xfId="682" applyNumberFormat="1" applyFont="1" applyFill="1" applyBorder="1" applyAlignment="1" applyProtection="1">
      <alignment horizontal="center" vertical="center"/>
    </xf>
    <xf numFmtId="0" fontId="92" fillId="48" borderId="66" xfId="416" applyFont="1" applyFill="1" applyBorder="1" applyAlignment="1" applyProtection="1">
      <alignment horizontal="center"/>
    </xf>
    <xf numFmtId="0" fontId="33" fillId="48" borderId="33" xfId="0" applyFont="1" applyFill="1" applyBorder="1" applyAlignment="1">
      <alignment horizontal="center" vertical="center"/>
    </xf>
    <xf numFmtId="2" fontId="33" fillId="48" borderId="33" xfId="0" applyNumberFormat="1" applyFont="1" applyFill="1" applyBorder="1" applyAlignment="1">
      <alignment horizontal="center" vertical="center"/>
    </xf>
    <xf numFmtId="2" fontId="33" fillId="0" borderId="0" xfId="0" applyNumberFormat="1" applyFont="1"/>
    <xf numFmtId="0" fontId="87" fillId="52" borderId="21" xfId="0" applyFont="1" applyFill="1" applyBorder="1" applyAlignment="1" applyProtection="1">
      <protection locked="0"/>
    </xf>
    <xf numFmtId="2" fontId="86" fillId="52" borderId="0" xfId="0" applyNumberFormat="1" applyFont="1" applyFill="1" applyAlignment="1" applyProtection="1">
      <alignment horizontal="right" vertical="center"/>
      <protection locked="0"/>
    </xf>
    <xf numFmtId="0" fontId="104" fillId="48" borderId="0" xfId="0" applyNumberFormat="1" applyFont="1" applyFill="1" applyBorder="1" applyAlignment="1" applyProtection="1">
      <alignment horizontal="centerContinuous" vertical="center" wrapText="1"/>
      <protection locked="0"/>
    </xf>
    <xf numFmtId="0" fontId="104" fillId="48" borderId="20" xfId="0" applyNumberFormat="1" applyFont="1" applyFill="1" applyBorder="1" applyAlignment="1" applyProtection="1">
      <alignment horizontal="centerContinuous" vertical="center" wrapText="1"/>
      <protection locked="0"/>
    </xf>
    <xf numFmtId="0" fontId="90" fillId="53" borderId="67" xfId="416" applyFont="1" applyFill="1" applyBorder="1" applyAlignment="1" applyProtection="1">
      <alignment horizontal="left" indent="1"/>
    </xf>
    <xf numFmtId="170" fontId="92" fillId="53" borderId="67" xfId="416" applyNumberFormat="1" applyFont="1" applyFill="1" applyBorder="1" applyAlignment="1" applyProtection="1">
      <alignment horizontal="left" indent="1"/>
      <protection locked="0"/>
    </xf>
    <xf numFmtId="189" fontId="81" fillId="48" borderId="0" xfId="495" applyNumberFormat="1" applyFont="1" applyFill="1" applyBorder="1" applyAlignment="1" applyProtection="1">
      <alignment horizontal="left" vertical="center"/>
    </xf>
    <xf numFmtId="0" fontId="0" fillId="48" borderId="67" xfId="0" applyFill="1" applyBorder="1"/>
    <xf numFmtId="175" fontId="78" fillId="48" borderId="0" xfId="495" applyNumberFormat="1" applyFont="1" applyFill="1" applyBorder="1" applyAlignment="1" applyProtection="1">
      <alignment horizontal="left" vertical="center"/>
    </xf>
    <xf numFmtId="0" fontId="9" fillId="48" borderId="0" xfId="492" applyFont="1" applyFill="1" applyBorder="1"/>
    <xf numFmtId="0" fontId="106" fillId="52" borderId="0" xfId="0" applyFont="1" applyFill="1" applyBorder="1" applyAlignment="1" applyProtection="1">
      <alignment horizontal="left"/>
    </xf>
    <xf numFmtId="0" fontId="19" fillId="0" borderId="0" xfId="492" applyFont="1"/>
    <xf numFmtId="0" fontId="19" fillId="0" borderId="0" xfId="492" applyFont="1" applyAlignment="1">
      <alignment vertical="center"/>
    </xf>
    <xf numFmtId="0" fontId="19" fillId="48" borderId="0" xfId="492" applyFont="1" applyFill="1"/>
    <xf numFmtId="0" fontId="19" fillId="48" borderId="0" xfId="492" applyFont="1" applyFill="1" applyAlignment="1">
      <alignment horizontal="center"/>
    </xf>
    <xf numFmtId="0" fontId="19" fillId="0" borderId="0" xfId="492" applyFont="1" applyAlignment="1">
      <alignment horizontal="center"/>
    </xf>
    <xf numFmtId="0" fontId="108" fillId="66" borderId="9" xfId="681" applyNumberFormat="1" applyFont="1" applyFill="1" applyBorder="1" applyAlignment="1" applyProtection="1">
      <alignment horizontal="center" vertical="center"/>
    </xf>
    <xf numFmtId="0" fontId="109" fillId="66" borderId="9" xfId="490" applyFont="1" applyFill="1" applyBorder="1" applyAlignment="1">
      <alignment horizontal="left" vertical="center" wrapText="1"/>
    </xf>
    <xf numFmtId="0" fontId="110" fillId="66" borderId="9" xfId="490" applyFont="1" applyFill="1" applyBorder="1" applyAlignment="1">
      <alignment horizontal="center" vertical="center" wrapText="1"/>
    </xf>
    <xf numFmtId="4" fontId="110" fillId="66" borderId="9" xfId="490" applyNumberFormat="1" applyFont="1" applyFill="1" applyBorder="1" applyAlignment="1">
      <alignment horizontal="right" vertical="center" wrapText="1"/>
    </xf>
    <xf numFmtId="0" fontId="108" fillId="66" borderId="9" xfId="490" applyFont="1" applyFill="1" applyBorder="1" applyAlignment="1">
      <alignment horizontal="left" vertical="center" wrapText="1"/>
    </xf>
    <xf numFmtId="0" fontId="108" fillId="0" borderId="9" xfId="681" applyNumberFormat="1" applyFont="1" applyFill="1" applyBorder="1" applyAlignment="1" applyProtection="1">
      <alignment horizontal="center" vertical="center"/>
    </xf>
    <xf numFmtId="0" fontId="108" fillId="53" borderId="9" xfId="490" applyFont="1" applyFill="1" applyBorder="1" applyAlignment="1">
      <alignment horizontal="left" vertical="center" wrapText="1"/>
    </xf>
    <xf numFmtId="0" fontId="110" fillId="53" borderId="9" xfId="490" applyFont="1" applyFill="1" applyBorder="1" applyAlignment="1">
      <alignment horizontal="center" vertical="center" wrapText="1"/>
    </xf>
    <xf numFmtId="4" fontId="110" fillId="53" borderId="9" xfId="490" applyNumberFormat="1" applyFont="1" applyFill="1" applyBorder="1" applyAlignment="1">
      <alignment horizontal="right" vertical="center" wrapText="1"/>
    </xf>
    <xf numFmtId="0" fontId="111" fillId="66" borderId="9" xfId="490" applyFont="1" applyFill="1" applyBorder="1" applyAlignment="1">
      <alignment horizontal="center" vertical="center" wrapText="1"/>
    </xf>
    <xf numFmtId="4" fontId="111" fillId="66" borderId="9" xfId="490" applyNumberFormat="1" applyFont="1" applyFill="1" applyBorder="1" applyAlignment="1">
      <alignment horizontal="right" vertical="center" wrapText="1"/>
    </xf>
    <xf numFmtId="176" fontId="18" fillId="53" borderId="9" xfId="681" applyNumberFormat="1" applyFont="1" applyFill="1" applyBorder="1" applyAlignment="1" applyProtection="1">
      <alignment horizontal="center" vertical="center"/>
    </xf>
    <xf numFmtId="0" fontId="112" fillId="66" borderId="9" xfId="490" applyFont="1" applyFill="1" applyBorder="1" applyAlignment="1">
      <alignment horizontal="left" vertical="center" wrapText="1"/>
    </xf>
    <xf numFmtId="0" fontId="8" fillId="53" borderId="0" xfId="682" applyNumberFormat="1" applyFont="1" applyFill="1" applyBorder="1" applyAlignment="1" applyProtection="1">
      <alignment horizontal="center" vertical="center"/>
    </xf>
    <xf numFmtId="176" fontId="89" fillId="63" borderId="9" xfId="455" applyNumberFormat="1" applyFont="1" applyFill="1" applyBorder="1" applyAlignment="1">
      <alignment horizontal="center" vertical="center"/>
    </xf>
    <xf numFmtId="4" fontId="90" fillId="63" borderId="9" xfId="455" applyNumberFormat="1" applyFont="1" applyFill="1" applyBorder="1" applyAlignment="1">
      <alignment horizontal="center" vertical="center"/>
    </xf>
    <xf numFmtId="1" fontId="18" fillId="61" borderId="85" xfId="264" applyNumberFormat="1" applyFont="1" applyFill="1" applyBorder="1" applyAlignment="1">
      <alignment horizontal="center" vertical="center"/>
    </xf>
    <xf numFmtId="0" fontId="18" fillId="61" borderId="86" xfId="682" applyNumberFormat="1" applyFont="1" applyFill="1" applyBorder="1" applyAlignment="1" applyProtection="1">
      <alignment horizontal="center" vertical="center"/>
    </xf>
    <xf numFmtId="176" fontId="18" fillId="53" borderId="86" xfId="682" applyNumberFormat="1" applyFont="1" applyFill="1" applyBorder="1" applyAlignment="1" applyProtection="1">
      <alignment horizontal="center" vertical="center"/>
    </xf>
    <xf numFmtId="0" fontId="18" fillId="53" borderId="86" xfId="490" applyNumberFormat="1" applyFont="1" applyFill="1" applyBorder="1" applyAlignment="1">
      <alignment vertical="center" wrapText="1"/>
    </xf>
    <xf numFmtId="4" fontId="10" fillId="53" borderId="86" xfId="298" applyNumberFormat="1" applyFill="1" applyBorder="1" applyAlignment="1">
      <alignment horizontal="center" vertical="center" wrapText="1"/>
    </xf>
    <xf numFmtId="44" fontId="10" fillId="53" borderId="86" xfId="296" applyFont="1" applyFill="1" applyBorder="1" applyAlignment="1">
      <alignment horizontal="center" vertical="center" wrapText="1"/>
    </xf>
    <xf numFmtId="44" fontId="10" fillId="53" borderId="86" xfId="296" applyFont="1" applyFill="1" applyBorder="1" applyAlignment="1" applyProtection="1">
      <alignment horizontal="right" vertical="center"/>
    </xf>
    <xf numFmtId="0" fontId="67" fillId="52" borderId="23" xfId="0" applyFont="1" applyFill="1" applyBorder="1" applyAlignment="1" applyProtection="1">
      <alignment horizontal="center" vertical="center"/>
      <protection locked="0"/>
    </xf>
    <xf numFmtId="0" fontId="74" fillId="52" borderId="0" xfId="0" applyFont="1" applyFill="1" applyBorder="1" applyAlignment="1" applyProtection="1">
      <alignment horizontal="left"/>
      <protection locked="0"/>
    </xf>
    <xf numFmtId="0" fontId="10" fillId="52" borderId="25" xfId="0" applyFont="1" applyFill="1" applyBorder="1" applyAlignment="1" applyProtection="1">
      <alignment horizontal="left"/>
      <protection locked="0"/>
    </xf>
    <xf numFmtId="0" fontId="74" fillId="52" borderId="25" xfId="0" applyFont="1" applyFill="1" applyBorder="1" applyAlignment="1" applyProtection="1">
      <alignment horizontal="left"/>
      <protection locked="0"/>
    </xf>
    <xf numFmtId="0" fontId="13" fillId="69" borderId="0" xfId="0" applyFont="1" applyFill="1" applyBorder="1" applyAlignment="1" applyProtection="1">
      <alignment horizontal="left"/>
      <protection locked="0"/>
    </xf>
    <xf numFmtId="195" fontId="69" fillId="52" borderId="20" xfId="0" applyNumberFormat="1" applyFont="1" applyFill="1" applyBorder="1" applyAlignment="1" applyProtection="1">
      <alignment horizontal="left" vertical="center" wrapText="1"/>
      <protection locked="0"/>
    </xf>
    <xf numFmtId="4" fontId="13" fillId="69" borderId="0" xfId="0" applyNumberFormat="1" applyFont="1" applyFill="1" applyBorder="1" applyAlignment="1" applyProtection="1">
      <alignment horizontal="left"/>
    </xf>
    <xf numFmtId="44" fontId="117" fillId="64" borderId="9" xfId="295" applyFont="1" applyFill="1" applyBorder="1" applyAlignment="1" applyProtection="1">
      <alignment vertical="center" wrapText="1"/>
    </xf>
    <xf numFmtId="1" fontId="118" fillId="64" borderId="9" xfId="0" applyNumberFormat="1" applyFont="1" applyFill="1" applyBorder="1" applyAlignment="1" applyProtection="1">
      <alignment horizontal="center" vertical="center" wrapText="1"/>
      <protection locked="0"/>
    </xf>
    <xf numFmtId="1" fontId="118" fillId="65" borderId="9" xfId="681" applyNumberFormat="1" applyFont="1" applyFill="1" applyBorder="1" applyAlignment="1" applyProtection="1">
      <alignment horizontal="center" vertical="center" wrapText="1"/>
    </xf>
    <xf numFmtId="166" fontId="118" fillId="64" borderId="9" xfId="0" applyNumberFormat="1" applyFont="1" applyFill="1" applyBorder="1" applyAlignment="1" applyProtection="1">
      <alignment horizontal="left" vertical="justify" wrapText="1"/>
    </xf>
    <xf numFmtId="166" fontId="119" fillId="64" borderId="9" xfId="0" applyNumberFormat="1" applyFont="1" applyFill="1" applyBorder="1" applyAlignment="1" applyProtection="1">
      <alignment horizontal="center" vertical="center" wrapText="1"/>
    </xf>
    <xf numFmtId="2" fontId="119" fillId="64" borderId="9" xfId="0" applyNumberFormat="1" applyFont="1" applyFill="1" applyBorder="1" applyAlignment="1" applyProtection="1">
      <alignment vertical="center" wrapText="1"/>
    </xf>
    <xf numFmtId="2" fontId="119" fillId="64" borderId="9" xfId="0" applyNumberFormat="1" applyFont="1" applyFill="1" applyBorder="1" applyAlignment="1" applyProtection="1">
      <alignment horizontal="right" vertical="center" wrapText="1"/>
    </xf>
    <xf numFmtId="1" fontId="119" fillId="52" borderId="44" xfId="0" applyNumberFormat="1" applyFont="1" applyFill="1" applyBorder="1" applyAlignment="1" applyProtection="1">
      <alignment horizontal="center" vertical="center" wrapText="1"/>
      <protection locked="0"/>
    </xf>
    <xf numFmtId="0" fontId="119" fillId="48" borderId="44" xfId="681" applyNumberFormat="1" applyFont="1" applyFill="1" applyBorder="1" applyAlignment="1" applyProtection="1">
      <alignment horizontal="center" vertical="center" wrapText="1"/>
    </xf>
    <xf numFmtId="2" fontId="119" fillId="52" borderId="44" xfId="0" applyNumberFormat="1" applyFont="1" applyFill="1" applyBorder="1" applyAlignment="1" applyProtection="1">
      <alignment horizontal="left" vertical="justify" wrapText="1"/>
    </xf>
    <xf numFmtId="2" fontId="119" fillId="52" borderId="44" xfId="0" applyNumberFormat="1" applyFont="1" applyFill="1" applyBorder="1" applyAlignment="1" applyProtection="1">
      <alignment horizontal="center" vertical="center" wrapText="1"/>
    </xf>
    <xf numFmtId="4" fontId="119" fillId="52" borderId="44" xfId="0" applyNumberFormat="1" applyFont="1" applyFill="1" applyBorder="1" applyAlignment="1" applyProtection="1">
      <alignment horizontal="right" vertical="center" wrapText="1"/>
    </xf>
    <xf numFmtId="44" fontId="117" fillId="64" borderId="9" xfId="295"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69" fontId="107" fillId="52" borderId="19" xfId="0" applyNumberFormat="1" applyFont="1" applyFill="1" applyBorder="1" applyAlignment="1" applyProtection="1">
      <alignment horizontal="left" vertical="center" wrapText="1"/>
    </xf>
    <xf numFmtId="0" fontId="18" fillId="61" borderId="87" xfId="682" applyNumberFormat="1" applyFont="1" applyFill="1" applyBorder="1" applyAlignment="1" applyProtection="1">
      <alignment horizontal="center" vertical="center"/>
    </xf>
    <xf numFmtId="1" fontId="69" fillId="59" borderId="9" xfId="682" applyNumberFormat="1" applyFont="1" applyFill="1" applyBorder="1" applyAlignment="1" applyProtection="1">
      <alignment horizontal="center" vertical="center"/>
    </xf>
    <xf numFmtId="1" fontId="69" fillId="59" borderId="9" xfId="682" applyNumberFormat="1" applyFont="1" applyFill="1" applyBorder="1" applyAlignment="1" applyProtection="1">
      <alignment horizontal="center" vertical="center" wrapText="1"/>
    </xf>
    <xf numFmtId="188" fontId="81" fillId="48" borderId="0" xfId="495" applyNumberFormat="1" applyFont="1" applyFill="1" applyBorder="1" applyAlignment="1" applyProtection="1">
      <alignment horizontal="left" vertical="center"/>
    </xf>
    <xf numFmtId="4" fontId="8" fillId="53" borderId="20" xfId="490" applyNumberFormat="1" applyFont="1" applyFill="1" applyBorder="1" applyAlignment="1">
      <alignment horizontal="center" vertical="center"/>
    </xf>
    <xf numFmtId="4" fontId="8" fillId="53" borderId="20" xfId="682" applyNumberFormat="1" applyFont="1" applyFill="1" applyBorder="1" applyAlignment="1" applyProtection="1">
      <alignment horizontal="center" vertical="center"/>
    </xf>
    <xf numFmtId="0" fontId="88" fillId="48" borderId="20" xfId="495" applyFont="1" applyFill="1" applyBorder="1" applyAlignment="1" applyProtection="1">
      <alignment horizontal="right" vertical="center"/>
    </xf>
    <xf numFmtId="188" fontId="81" fillId="48" borderId="20" xfId="495" applyNumberFormat="1" applyFont="1" applyFill="1" applyBorder="1" applyAlignment="1" applyProtection="1">
      <alignment horizontal="left" vertical="center"/>
    </xf>
    <xf numFmtId="0" fontId="0" fillId="48" borderId="49" xfId="0" applyFill="1" applyBorder="1"/>
    <xf numFmtId="0" fontId="88" fillId="48" borderId="20" xfId="495" applyFont="1" applyFill="1" applyBorder="1" applyAlignment="1" applyProtection="1">
      <alignment horizontal="center" vertical="center"/>
    </xf>
    <xf numFmtId="0" fontId="18" fillId="53" borderId="86" xfId="490" applyNumberFormat="1" applyFont="1" applyFill="1" applyBorder="1" applyAlignment="1">
      <alignment horizontal="center" vertical="center" wrapText="1"/>
    </xf>
    <xf numFmtId="0" fontId="71" fillId="52" borderId="0" xfId="0" applyFont="1" applyFill="1" applyBorder="1" applyAlignment="1" applyProtection="1">
      <protection locked="0"/>
    </xf>
    <xf numFmtId="0" fontId="27" fillId="66" borderId="9" xfId="490" applyFont="1" applyFill="1" applyBorder="1" applyAlignment="1">
      <alignment horizontal="left" vertical="center" wrapText="1"/>
    </xf>
    <xf numFmtId="0" fontId="108" fillId="70" borderId="9" xfId="681" applyNumberFormat="1" applyFont="1" applyFill="1" applyBorder="1" applyAlignment="1" applyProtection="1">
      <alignment horizontal="center" vertical="center"/>
    </xf>
    <xf numFmtId="0" fontId="17" fillId="68" borderId="0" xfId="264" applyFont="1" applyFill="1" applyBorder="1" applyAlignment="1" applyProtection="1">
      <alignment vertical="center" wrapText="1"/>
    </xf>
    <xf numFmtId="0" fontId="27" fillId="0" borderId="9" xfId="681" applyNumberFormat="1" applyFont="1" applyFill="1" applyBorder="1" applyAlignment="1" applyProtection="1">
      <alignment horizontal="center" vertical="center"/>
    </xf>
    <xf numFmtId="0" fontId="69" fillId="69" borderId="0" xfId="0" applyFont="1" applyFill="1" applyAlignment="1" applyProtection="1">
      <alignment horizontal="center" vertical="center" wrapText="1"/>
    </xf>
    <xf numFmtId="0" fontId="17" fillId="53" borderId="0" xfId="416" applyFont="1" applyFill="1" applyBorder="1" applyAlignment="1" applyProtection="1">
      <alignment horizontal="right"/>
    </xf>
    <xf numFmtId="0" fontId="0" fillId="53" borderId="0" xfId="416" applyFont="1" applyFill="1" applyBorder="1" applyAlignment="1" applyProtection="1">
      <alignment horizontal="right"/>
    </xf>
    <xf numFmtId="0" fontId="41" fillId="48" borderId="0" xfId="0" applyNumberFormat="1" applyFont="1" applyFill="1" applyBorder="1" applyAlignment="1" applyProtection="1">
      <alignment horizontal="centerContinuous" vertical="center" wrapText="1"/>
      <protection locked="0"/>
    </xf>
    <xf numFmtId="0" fontId="27" fillId="53" borderId="9" xfId="490" applyFont="1" applyFill="1" applyBorder="1" applyAlignment="1">
      <alignment horizontal="left" vertical="center" wrapText="1"/>
    </xf>
    <xf numFmtId="0" fontId="80" fillId="71" borderId="0" xfId="264" applyNumberFormat="1" applyFont="1" applyFill="1" applyBorder="1" applyAlignment="1">
      <alignment horizontal="center" vertical="center" wrapText="1"/>
    </xf>
    <xf numFmtId="0" fontId="31" fillId="71" borderId="0" xfId="264" applyFont="1" applyFill="1" applyBorder="1" applyAlignment="1">
      <alignment horizontal="center" vertical="center" wrapText="1"/>
    </xf>
    <xf numFmtId="4" fontId="31" fillId="71" borderId="0" xfId="264" applyNumberFormat="1" applyFont="1" applyFill="1" applyBorder="1" applyAlignment="1">
      <alignment horizontal="center" vertical="center" wrapText="1"/>
    </xf>
    <xf numFmtId="0" fontId="82" fillId="68" borderId="21" xfId="0" applyFont="1" applyFill="1" applyBorder="1" applyAlignment="1">
      <alignment horizontal="left"/>
    </xf>
    <xf numFmtId="0" fontId="77" fillId="68" borderId="0" xfId="0" applyFont="1" applyFill="1" applyBorder="1" applyAlignment="1">
      <alignment horizontal="center"/>
    </xf>
    <xf numFmtId="0" fontId="19" fillId="68" borderId="0" xfId="492" applyFont="1" applyFill="1"/>
    <xf numFmtId="0" fontId="19" fillId="68" borderId="0" xfId="492" applyFont="1" applyFill="1" applyAlignment="1">
      <alignment horizontal="center"/>
    </xf>
    <xf numFmtId="167" fontId="69" fillId="52" borderId="0" xfId="0" applyNumberFormat="1" applyFont="1" applyFill="1" applyBorder="1" applyAlignment="1" applyProtection="1">
      <alignment horizontal="center" vertical="center"/>
      <protection locked="0"/>
    </xf>
    <xf numFmtId="2" fontId="122" fillId="52" borderId="44" xfId="0" applyNumberFormat="1" applyFont="1" applyFill="1" applyBorder="1" applyAlignment="1" applyProtection="1">
      <alignment horizontal="left" vertical="justify" wrapText="1"/>
    </xf>
    <xf numFmtId="1" fontId="69" fillId="52" borderId="0" xfId="0" applyNumberFormat="1" applyFont="1" applyFill="1" applyBorder="1" applyAlignment="1" applyProtection="1">
      <alignment horizontal="center" vertical="center"/>
      <protection locked="0"/>
    </xf>
    <xf numFmtId="49" fontId="86" fillId="52" borderId="0" xfId="0" applyNumberFormat="1" applyFont="1" applyFill="1" applyBorder="1" applyAlignment="1" applyProtection="1">
      <alignment horizontal="center" vertical="center"/>
      <protection locked="0"/>
    </xf>
    <xf numFmtId="167" fontId="69" fillId="52" borderId="0" xfId="0" applyNumberFormat="1" applyFont="1" applyFill="1" applyBorder="1" applyAlignment="1" applyProtection="1">
      <alignment horizontal="center" vertical="center" wrapText="1"/>
      <protection locked="0"/>
    </xf>
    <xf numFmtId="2" fontId="69" fillId="52" borderId="0" xfId="0" applyNumberFormat="1" applyFont="1" applyFill="1" applyBorder="1" applyAlignment="1" applyProtection="1">
      <alignment horizontal="center" vertical="center"/>
      <protection locked="0"/>
    </xf>
    <xf numFmtId="2" fontId="69" fillId="52" borderId="0" xfId="0" applyNumberFormat="1" applyFont="1" applyFill="1" applyBorder="1" applyAlignment="1" applyProtection="1">
      <alignment horizontal="right" vertical="center"/>
      <protection locked="0"/>
    </xf>
    <xf numFmtId="10" fontId="7" fillId="52" borderId="0" xfId="528" applyNumberFormat="1" applyFill="1" applyBorder="1" applyAlignment="1" applyProtection="1">
      <alignment horizontal="center" vertical="center"/>
      <protection locked="0"/>
    </xf>
    <xf numFmtId="0" fontId="82" fillId="52" borderId="0" xfId="0" applyFont="1" applyFill="1" applyAlignment="1" applyProtection="1">
      <alignment vertical="center"/>
      <protection locked="0"/>
    </xf>
    <xf numFmtId="1" fontId="82" fillId="52" borderId="0" xfId="0" applyNumberFormat="1" applyFont="1" applyFill="1" applyAlignment="1" applyProtection="1">
      <alignment horizontal="center" vertical="center"/>
      <protection locked="0"/>
    </xf>
    <xf numFmtId="49" fontId="86"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6" fillId="52" borderId="0" xfId="0" applyNumberFormat="1" applyFont="1" applyFill="1" applyBorder="1" applyAlignment="1" applyProtection="1">
      <alignment horizontal="right" vertical="center"/>
    </xf>
    <xf numFmtId="2" fontId="69" fillId="52" borderId="0" xfId="0" applyNumberFormat="1" applyFont="1" applyFill="1" applyAlignment="1" applyProtection="1">
      <alignment horizontal="left" vertical="center"/>
    </xf>
    <xf numFmtId="10" fontId="7" fillId="52" borderId="0" xfId="528" applyNumberFormat="1" applyFill="1" applyAlignment="1" applyProtection="1">
      <alignment horizontal="left" vertical="center"/>
      <protection locked="0"/>
    </xf>
    <xf numFmtId="1" fontId="86" fillId="52" borderId="0" xfId="0" applyNumberFormat="1" applyFont="1" applyFill="1" applyAlignment="1" applyProtection="1">
      <alignment horizontal="center" vertical="center"/>
      <protection locked="0"/>
    </xf>
    <xf numFmtId="0" fontId="69" fillId="52" borderId="0" xfId="0" applyFont="1" applyFill="1" applyAlignment="1" applyProtection="1">
      <alignment horizontal="center" vertical="center" wrapText="1"/>
    </xf>
    <xf numFmtId="168" fontId="86" fillId="52" borderId="0" xfId="0" applyNumberFormat="1" applyFont="1" applyFill="1" applyAlignment="1" applyProtection="1">
      <alignment horizontal="left" vertical="center"/>
    </xf>
    <xf numFmtId="2" fontId="70" fillId="52" borderId="0" xfId="0" applyNumberFormat="1" applyFont="1" applyFill="1" applyBorder="1" applyAlignment="1" applyProtection="1">
      <alignment horizontal="left" vertical="center"/>
    </xf>
    <xf numFmtId="2" fontId="86" fillId="52" borderId="0" xfId="0" applyNumberFormat="1" applyFont="1" applyFill="1" applyBorder="1" applyAlignment="1" applyProtection="1">
      <alignment horizontal="left" vertical="center"/>
    </xf>
    <xf numFmtId="10" fontId="7" fillId="52" borderId="0" xfId="528" applyNumberFormat="1" applyFill="1" applyBorder="1" applyAlignment="1" applyProtection="1">
      <alignment horizontal="left" vertical="center"/>
      <protection locked="0"/>
    </xf>
    <xf numFmtId="0" fontId="86" fillId="52" borderId="0" xfId="0" applyFont="1" applyFill="1" applyAlignment="1" applyProtection="1">
      <alignment vertical="center"/>
      <protection locked="0"/>
    </xf>
    <xf numFmtId="195" fontId="41" fillId="52" borderId="20" xfId="0" applyNumberFormat="1" applyFont="1" applyFill="1" applyBorder="1" applyAlignment="1" applyProtection="1">
      <alignment horizontal="center" vertical="center" wrapText="1"/>
    </xf>
    <xf numFmtId="2" fontId="69" fillId="52" borderId="0" xfId="0" applyNumberFormat="1" applyFont="1" applyFill="1" applyBorder="1" applyAlignment="1" applyProtection="1">
      <alignment vertical="center"/>
    </xf>
    <xf numFmtId="0" fontId="86" fillId="52" borderId="0" xfId="0" applyFont="1" applyFill="1" applyAlignment="1" applyProtection="1">
      <alignment horizontal="justify" vertical="center" wrapText="1"/>
      <protection locked="0"/>
    </xf>
    <xf numFmtId="0" fontId="86" fillId="52" borderId="0" xfId="0" applyFont="1" applyFill="1" applyAlignment="1" applyProtection="1">
      <alignment horizontal="center" vertical="center"/>
      <protection locked="0"/>
    </xf>
    <xf numFmtId="10" fontId="7" fillId="52" borderId="0" xfId="528" applyNumberFormat="1" applyFill="1" applyAlignment="1" applyProtection="1">
      <alignment vertical="center"/>
      <protection locked="0"/>
    </xf>
    <xf numFmtId="1" fontId="123" fillId="52" borderId="63" xfId="0" applyNumberFormat="1" applyFont="1" applyFill="1" applyBorder="1" applyAlignment="1" applyProtection="1">
      <alignment horizontal="center" vertical="center" wrapText="1"/>
      <protection locked="0"/>
    </xf>
    <xf numFmtId="49" fontId="123" fillId="52" borderId="42" xfId="0" applyNumberFormat="1" applyFont="1" applyFill="1" applyBorder="1" applyAlignment="1" applyProtection="1">
      <alignment horizontal="center" vertical="center" wrapText="1"/>
      <protection locked="0"/>
    </xf>
    <xf numFmtId="0" fontId="123" fillId="52" borderId="42" xfId="0" applyFont="1" applyFill="1" applyBorder="1" applyAlignment="1" applyProtection="1">
      <alignment horizontal="center" vertical="center" wrapText="1"/>
      <protection locked="0"/>
    </xf>
    <xf numFmtId="2" fontId="123" fillId="72" borderId="42" xfId="0" applyNumberFormat="1" applyFont="1" applyFill="1" applyBorder="1" applyAlignment="1" applyProtection="1">
      <alignment horizontal="center" vertical="center" wrapText="1"/>
      <protection locked="0"/>
    </xf>
    <xf numFmtId="2" fontId="123" fillId="69" borderId="42" xfId="0" applyNumberFormat="1" applyFont="1" applyFill="1" applyBorder="1" applyAlignment="1" applyProtection="1">
      <alignment horizontal="center" vertical="center" wrapText="1"/>
      <protection locked="0"/>
    </xf>
    <xf numFmtId="2" fontId="123" fillId="52" borderId="51" xfId="0" applyNumberFormat="1" applyFont="1" applyFill="1" applyBorder="1" applyAlignment="1" applyProtection="1">
      <alignment horizontal="center" vertical="center" wrapText="1"/>
      <protection locked="0"/>
    </xf>
    <xf numFmtId="10" fontId="7" fillId="52" borderId="43" xfId="528" applyNumberFormat="1" applyFill="1" applyBorder="1" applyAlignment="1" applyProtection="1">
      <alignment horizontal="center" vertical="center"/>
      <protection locked="0"/>
    </xf>
    <xf numFmtId="1" fontId="119" fillId="64" borderId="9" xfId="0" applyNumberFormat="1" applyFont="1" applyFill="1" applyBorder="1" applyAlignment="1" applyProtection="1">
      <alignment horizontal="center" vertical="center" wrapText="1"/>
      <protection locked="0"/>
    </xf>
    <xf numFmtId="1" fontId="119" fillId="65" borderId="9" xfId="681" applyNumberFormat="1" applyFont="1" applyFill="1" applyBorder="1" applyAlignment="1" applyProtection="1">
      <alignment horizontal="center" vertical="center" wrapText="1"/>
    </xf>
    <xf numFmtId="10" fontId="7" fillId="64" borderId="9" xfId="528" applyNumberFormat="1" applyFill="1" applyBorder="1" applyAlignment="1" applyProtection="1">
      <alignment vertical="center" wrapText="1"/>
    </xf>
    <xf numFmtId="0" fontId="41" fillId="52" borderId="0" xfId="0" applyFont="1" applyFill="1" applyAlignment="1" applyProtection="1">
      <alignment vertical="center" wrapText="1"/>
      <protection locked="0"/>
    </xf>
    <xf numFmtId="10" fontId="7" fillId="52" borderId="44" xfId="528" applyNumberFormat="1" applyFill="1" applyBorder="1" applyAlignment="1" applyProtection="1">
      <alignment horizontal="right" vertical="center" wrapText="1"/>
      <protection locked="0"/>
    </xf>
    <xf numFmtId="1" fontId="119" fillId="52" borderId="44" xfId="0" applyNumberFormat="1" applyFont="1" applyFill="1" applyBorder="1" applyAlignment="1" applyProtection="1">
      <alignment horizontal="center" vertical="center" wrapText="1"/>
    </xf>
    <xf numFmtId="2" fontId="119" fillId="52" borderId="44" xfId="0" applyNumberFormat="1" applyFont="1" applyFill="1" applyBorder="1" applyAlignment="1" applyProtection="1">
      <alignment horizontal="left" vertical="justify"/>
    </xf>
    <xf numFmtId="10" fontId="7" fillId="52" borderId="44" xfId="528" applyNumberFormat="1" applyFill="1" applyBorder="1" applyAlignment="1" applyProtection="1">
      <alignment horizontal="right" vertical="center" wrapText="1"/>
    </xf>
    <xf numFmtId="2" fontId="118" fillId="52" borderId="44" xfId="0" applyNumberFormat="1" applyFont="1" applyFill="1" applyBorder="1" applyAlignment="1" applyProtection="1">
      <alignment horizontal="center" vertical="center" wrapText="1"/>
    </xf>
    <xf numFmtId="1" fontId="118" fillId="52" borderId="44" xfId="0" applyNumberFormat="1" applyFont="1" applyFill="1" applyBorder="1" applyAlignment="1" applyProtection="1">
      <alignment horizontal="center" vertical="center" wrapText="1"/>
    </xf>
    <xf numFmtId="4" fontId="118" fillId="52" borderId="44" xfId="0" applyNumberFormat="1" applyFont="1" applyFill="1" applyBorder="1" applyAlignment="1" applyProtection="1">
      <alignment horizontal="right" vertical="center" wrapText="1"/>
    </xf>
    <xf numFmtId="166" fontId="118" fillId="64" borderId="9" xfId="0" applyNumberFormat="1" applyFont="1" applyFill="1" applyBorder="1" applyAlignment="1" applyProtection="1">
      <alignment horizontal="center" vertical="center" wrapText="1"/>
    </xf>
    <xf numFmtId="2" fontId="118" fillId="64" borderId="9" xfId="0" applyNumberFormat="1" applyFont="1" applyFill="1" applyBorder="1" applyAlignment="1" applyProtection="1">
      <alignment vertical="center" wrapText="1"/>
    </xf>
    <xf numFmtId="2" fontId="118" fillId="64" borderId="9" xfId="0" applyNumberFormat="1" applyFont="1" applyFill="1" applyBorder="1" applyAlignment="1" applyProtection="1">
      <alignment horizontal="right" vertical="center" wrapText="1"/>
    </xf>
    <xf numFmtId="1" fontId="119" fillId="73" borderId="9" xfId="0" applyNumberFormat="1" applyFont="1" applyFill="1" applyBorder="1" applyAlignment="1" applyProtection="1">
      <alignment horizontal="center" vertical="center" wrapText="1"/>
      <protection locked="0"/>
    </xf>
    <xf numFmtId="0" fontId="119" fillId="74" borderId="9" xfId="681" applyNumberFormat="1" applyFont="1" applyFill="1" applyBorder="1" applyAlignment="1" applyProtection="1">
      <alignment horizontal="center" vertical="center" wrapText="1"/>
    </xf>
    <xf numFmtId="2" fontId="118" fillId="73" borderId="9" xfId="0" applyNumberFormat="1" applyFont="1" applyFill="1" applyBorder="1" applyAlignment="1" applyProtection="1">
      <alignment horizontal="left" vertical="justify" wrapText="1"/>
    </xf>
    <xf numFmtId="2" fontId="119" fillId="73" borderId="9" xfId="0" applyNumberFormat="1" applyFont="1" applyFill="1" applyBorder="1" applyAlignment="1" applyProtection="1">
      <alignment horizontal="center" vertical="center" wrapText="1"/>
    </xf>
    <xf numFmtId="4" fontId="119" fillId="73" borderId="9" xfId="0" applyNumberFormat="1" applyFont="1" applyFill="1" applyBorder="1" applyAlignment="1" applyProtection="1">
      <alignment horizontal="right" vertical="center" wrapText="1"/>
    </xf>
    <xf numFmtId="4" fontId="118" fillId="73" borderId="9" xfId="0" applyNumberFormat="1" applyFont="1" applyFill="1" applyBorder="1" applyAlignment="1" applyProtection="1">
      <alignment horizontal="right" vertical="center" wrapText="1"/>
    </xf>
    <xf numFmtId="10" fontId="7" fillId="73" borderId="9" xfId="528" applyNumberFormat="1" applyFill="1" applyBorder="1" applyAlignment="1" applyProtection="1">
      <alignment horizontal="right" vertical="center" wrapText="1"/>
    </xf>
    <xf numFmtId="0" fontId="17" fillId="52" borderId="0" xfId="0" applyFont="1" applyFill="1" applyAlignment="1" applyProtection="1">
      <alignment vertical="center"/>
      <protection locked="0"/>
    </xf>
    <xf numFmtId="1" fontId="17" fillId="52" borderId="0" xfId="0" applyNumberFormat="1" applyFont="1" applyFill="1" applyAlignment="1" applyProtection="1">
      <alignment horizontal="center" vertical="center"/>
      <protection locked="0"/>
    </xf>
    <xf numFmtId="0" fontId="17" fillId="52" borderId="0" xfId="0" applyFont="1" applyFill="1" applyAlignment="1" applyProtection="1">
      <alignment vertical="justify" wrapText="1"/>
      <protection locked="0"/>
    </xf>
    <xf numFmtId="0" fontId="17" fillId="52" borderId="0" xfId="0" applyFont="1" applyFill="1" applyAlignment="1" applyProtection="1">
      <alignment horizontal="center" vertical="center"/>
      <protection locked="0"/>
    </xf>
    <xf numFmtId="2" fontId="18" fillId="52" borderId="0" xfId="0" applyNumberFormat="1" applyFont="1" applyFill="1" applyAlignment="1" applyProtection="1">
      <alignment horizontal="right" vertical="center"/>
      <protection locked="0"/>
    </xf>
    <xf numFmtId="2" fontId="17" fillId="52" borderId="0" xfId="0" applyNumberFormat="1" applyFont="1" applyFill="1" applyAlignment="1" applyProtection="1">
      <alignment horizontal="right" vertical="center"/>
      <protection locked="0"/>
    </xf>
    <xf numFmtId="49" fontId="18" fillId="52" borderId="0" xfId="0" applyNumberFormat="1" applyFont="1" applyFill="1" applyAlignment="1" applyProtection="1">
      <alignment horizontal="center" vertical="center"/>
      <protection locked="0"/>
    </xf>
    <xf numFmtId="0" fontId="92" fillId="63" borderId="9" xfId="459" applyNumberFormat="1" applyFont="1" applyFill="1" applyBorder="1" applyAlignment="1">
      <alignment horizontal="center" vertical="center" wrapText="1"/>
    </xf>
    <xf numFmtId="0" fontId="9" fillId="0" borderId="0" xfId="390"/>
    <xf numFmtId="0" fontId="131" fillId="0" borderId="0" xfId="390" applyFont="1" applyFill="1" applyBorder="1" applyAlignment="1">
      <alignment horizontal="center" vertical="center" wrapText="1"/>
    </xf>
    <xf numFmtId="0" fontId="131" fillId="0" borderId="0" xfId="390" applyFont="1" applyFill="1" applyBorder="1" applyAlignment="1">
      <alignment horizontal="center" vertical="center"/>
    </xf>
    <xf numFmtId="0" fontId="130" fillId="0" borderId="0" xfId="390" applyFont="1" applyFill="1" applyBorder="1" applyAlignment="1">
      <alignment horizontal="center" vertical="center"/>
    </xf>
    <xf numFmtId="0" fontId="9" fillId="0" borderId="0" xfId="390" applyFill="1"/>
    <xf numFmtId="0" fontId="7" fillId="0" borderId="0" xfId="390" applyFont="1" applyFill="1" applyBorder="1" applyAlignment="1">
      <alignment horizontal="left" vertical="center"/>
    </xf>
    <xf numFmtId="0" fontId="9" fillId="0" borderId="0" xfId="390" applyFont="1" applyFill="1" applyBorder="1" applyAlignment="1">
      <alignment horizontal="center" vertical="center"/>
    </xf>
    <xf numFmtId="0" fontId="9" fillId="0" borderId="0" xfId="390" applyFill="1" applyBorder="1" applyAlignment="1">
      <alignment horizontal="center" vertical="center"/>
    </xf>
    <xf numFmtId="0" fontId="133" fillId="0" borderId="0" xfId="390" applyFont="1" applyFill="1" applyBorder="1" applyAlignment="1">
      <alignment horizontal="center" vertical="center"/>
    </xf>
    <xf numFmtId="0" fontId="9" fillId="77" borderId="0" xfId="390" applyFont="1" applyFill="1"/>
    <xf numFmtId="0" fontId="9" fillId="77" borderId="0" xfId="390" applyFill="1"/>
    <xf numFmtId="0" fontId="9" fillId="0" borderId="0" xfId="390" applyFont="1"/>
    <xf numFmtId="8" fontId="82" fillId="55" borderId="34" xfId="0" applyNumberFormat="1" applyFont="1" applyFill="1" applyBorder="1" applyAlignment="1">
      <alignment horizontal="center" vertical="center"/>
    </xf>
    <xf numFmtId="0" fontId="0" fillId="0" borderId="0" xfId="0" applyFont="1"/>
    <xf numFmtId="0" fontId="17" fillId="0" borderId="0" xfId="415" applyBorder="1"/>
    <xf numFmtId="0" fontId="77" fillId="0" borderId="0" xfId="415" applyFont="1" applyBorder="1" applyAlignment="1">
      <alignment horizontal="right" vertical="center"/>
    </xf>
    <xf numFmtId="0" fontId="77" fillId="56" borderId="33" xfId="415" applyFont="1" applyFill="1" applyBorder="1"/>
    <xf numFmtId="0" fontId="77" fillId="56" borderId="68" xfId="415" applyFont="1" applyFill="1" applyBorder="1" applyAlignment="1">
      <alignment horizontal="center" wrapText="1"/>
    </xf>
    <xf numFmtId="0" fontId="77" fillId="0" borderId="94" xfId="415" applyFont="1" applyBorder="1" applyAlignment="1">
      <alignment horizontal="center" vertical="center"/>
    </xf>
    <xf numFmtId="0" fontId="78" fillId="0" borderId="96" xfId="415" applyFont="1" applyBorder="1" applyAlignment="1">
      <alignment horizontal="center" vertical="center"/>
    </xf>
    <xf numFmtId="8" fontId="17" fillId="0" borderId="97" xfId="415" applyNumberFormat="1" applyBorder="1" applyAlignment="1">
      <alignment horizontal="center" vertical="center"/>
    </xf>
    <xf numFmtId="197" fontId="78" fillId="0" borderId="83" xfId="415" applyNumberFormat="1" applyFont="1" applyBorder="1" applyAlignment="1">
      <alignment horizontal="center"/>
    </xf>
    <xf numFmtId="0" fontId="78" fillId="0" borderId="83" xfId="415" applyFont="1" applyBorder="1" applyAlignment="1">
      <alignment horizontal="center"/>
    </xf>
    <xf numFmtId="0" fontId="78" fillId="0" borderId="9" xfId="415" applyFont="1" applyBorder="1" applyAlignment="1">
      <alignment horizontal="center"/>
    </xf>
    <xf numFmtId="0" fontId="137" fillId="0" borderId="93" xfId="16402" applyFont="1" applyBorder="1" applyAlignment="1">
      <alignment horizontal="center"/>
    </xf>
    <xf numFmtId="0" fontId="137" fillId="0" borderId="9" xfId="8574" applyFont="1" applyBorder="1" applyAlignment="1">
      <alignment horizontal="center"/>
    </xf>
    <xf numFmtId="0" fontId="137" fillId="0" borderId="93" xfId="16402" applyFont="1" applyBorder="1" applyAlignment="1">
      <alignment horizontal="center" vertical="center" wrapText="1"/>
    </xf>
    <xf numFmtId="0" fontId="78" fillId="0" borderId="30" xfId="415" applyFont="1" applyBorder="1" applyAlignment="1">
      <alignment horizontal="center" vertical="center" wrapText="1"/>
    </xf>
    <xf numFmtId="0" fontId="77" fillId="56" borderId="33" xfId="415" applyFont="1" applyFill="1" applyBorder="1" applyAlignment="1">
      <alignment horizontal="center"/>
    </xf>
    <xf numFmtId="0" fontId="77" fillId="56" borderId="41" xfId="415" applyFont="1" applyFill="1" applyBorder="1" applyAlignment="1"/>
    <xf numFmtId="0" fontId="78" fillId="0" borderId="95" xfId="415" applyFont="1" applyBorder="1" applyAlignment="1">
      <alignment vertical="center"/>
    </xf>
    <xf numFmtId="191" fontId="89" fillId="0" borderId="53" xfId="416" applyNumberFormat="1" applyFont="1" applyFill="1" applyBorder="1" applyAlignment="1" applyProtection="1">
      <alignment horizontal="right" vertical="center"/>
    </xf>
    <xf numFmtId="0" fontId="0" fillId="0" borderId="0" xfId="264" applyFont="1" applyBorder="1" applyAlignment="1" applyProtection="1">
      <alignment vertical="center" wrapText="1"/>
    </xf>
    <xf numFmtId="0" fontId="110" fillId="53" borderId="9" xfId="490" applyNumberFormat="1" applyFont="1" applyFill="1" applyBorder="1" applyAlignment="1">
      <alignment horizontal="right" vertical="center" wrapText="1"/>
    </xf>
    <xf numFmtId="201" fontId="8" fillId="53" borderId="19" xfId="490" applyNumberFormat="1" applyFont="1" applyFill="1" applyBorder="1" applyAlignment="1">
      <alignment horizontal="centerContinuous" vertical="center"/>
    </xf>
    <xf numFmtId="201" fontId="78" fillId="48" borderId="20" xfId="495" applyNumberFormat="1" applyFont="1" applyFill="1" applyBorder="1" applyAlignment="1" applyProtection="1">
      <alignment horizontal="left" vertical="center"/>
    </xf>
    <xf numFmtId="201" fontId="90" fillId="63" borderId="9" xfId="455" applyNumberFormat="1" applyFont="1" applyFill="1" applyBorder="1" applyAlignment="1">
      <alignment horizontal="right" vertical="center"/>
    </xf>
    <xf numFmtId="201" fontId="18" fillId="61" borderId="86" xfId="490" applyNumberFormat="1" applyFont="1" applyFill="1" applyBorder="1" applyAlignment="1">
      <alignment horizontal="center" vertical="center"/>
    </xf>
    <xf numFmtId="201" fontId="8" fillId="53" borderId="0" xfId="490" applyNumberFormat="1" applyFont="1" applyFill="1" applyBorder="1" applyAlignment="1">
      <alignment horizontal="center" vertical="center"/>
    </xf>
    <xf numFmtId="4" fontId="92" fillId="63" borderId="9" xfId="327" applyNumberFormat="1" applyFont="1" applyFill="1" applyBorder="1" applyAlignment="1">
      <alignment horizontal="center" vertical="center"/>
    </xf>
    <xf numFmtId="2" fontId="95" fillId="52" borderId="0" xfId="0" applyNumberFormat="1" applyFont="1" applyFill="1" applyBorder="1" applyAlignment="1" applyProtection="1">
      <alignment horizontal="left" vertical="center"/>
      <protection locked="0"/>
    </xf>
    <xf numFmtId="2" fontId="95" fillId="52" borderId="19" xfId="0" applyNumberFormat="1" applyFont="1" applyFill="1" applyBorder="1" applyAlignment="1" applyProtection="1">
      <alignment horizontal="left" vertical="center"/>
      <protection locked="0"/>
    </xf>
    <xf numFmtId="202" fontId="89" fillId="53" borderId="0" xfId="416" applyNumberFormat="1" applyFont="1" applyFill="1" applyAlignment="1" applyProtection="1">
      <alignment vertical="center"/>
    </xf>
    <xf numFmtId="0" fontId="0" fillId="0" borderId="0" xfId="0" applyAlignment="1">
      <alignment horizontal="center"/>
    </xf>
    <xf numFmtId="0" fontId="0" fillId="0" borderId="0" xfId="0" applyAlignment="1">
      <alignment horizontal="center"/>
    </xf>
    <xf numFmtId="0" fontId="17" fillId="0" borderId="0" xfId="0" applyFont="1" applyAlignment="1">
      <alignment horizontal="center"/>
    </xf>
    <xf numFmtId="202" fontId="82" fillId="0" borderId="0" xfId="0" applyNumberFormat="1" applyFont="1" applyAlignment="1">
      <alignment horizontal="center" vertical="center"/>
    </xf>
    <xf numFmtId="0" fontId="138" fillId="0" borderId="9" xfId="681" applyNumberFormat="1" applyFont="1" applyFill="1" applyBorder="1" applyAlignment="1" applyProtection="1">
      <alignment horizontal="center" vertical="center"/>
    </xf>
    <xf numFmtId="0" fontId="138" fillId="53" borderId="9" xfId="490" applyFont="1" applyFill="1" applyBorder="1" applyAlignment="1">
      <alignment horizontal="left" vertical="center" wrapText="1"/>
    </xf>
    <xf numFmtId="0" fontId="136" fillId="53" borderId="9" xfId="490" applyFont="1" applyFill="1" applyBorder="1" applyAlignment="1">
      <alignment horizontal="center" vertical="center" wrapText="1"/>
    </xf>
    <xf numFmtId="4" fontId="136" fillId="53" borderId="9" xfId="490" applyNumberFormat="1" applyFont="1" applyFill="1" applyBorder="1" applyAlignment="1">
      <alignment horizontal="right" vertical="center" wrapText="1"/>
    </xf>
    <xf numFmtId="0" fontId="138" fillId="0" borderId="0" xfId="264" applyFont="1" applyAlignment="1" applyProtection="1">
      <alignment vertical="center" wrapText="1"/>
    </xf>
    <xf numFmtId="0" fontId="138" fillId="0" borderId="0" xfId="264" applyFont="1" applyBorder="1" applyAlignment="1" applyProtection="1">
      <alignment vertical="center" wrapText="1"/>
    </xf>
    <xf numFmtId="2" fontId="86" fillId="52" borderId="0" xfId="0" applyNumberFormat="1" applyFont="1" applyFill="1" applyBorder="1" applyAlignment="1" applyProtection="1">
      <alignment horizontal="left" vertical="center"/>
    </xf>
    <xf numFmtId="2" fontId="69" fillId="52" borderId="0" xfId="0" applyNumberFormat="1" applyFont="1" applyFill="1" applyBorder="1" applyAlignment="1" applyProtection="1">
      <alignment horizontal="left" vertical="center"/>
    </xf>
    <xf numFmtId="195" fontId="41" fillId="52" borderId="0" xfId="0" applyNumberFormat="1" applyFont="1" applyFill="1" applyBorder="1" applyAlignment="1" applyProtection="1">
      <alignment horizontal="center" vertical="center" wrapText="1"/>
    </xf>
    <xf numFmtId="14" fontId="119" fillId="48" borderId="44" xfId="681" applyNumberFormat="1" applyFont="1" applyFill="1" applyBorder="1" applyAlignment="1" applyProtection="1">
      <alignment horizontal="center" vertical="center" wrapText="1"/>
    </xf>
    <xf numFmtId="0" fontId="140" fillId="79" borderId="0" xfId="415" applyFont="1" applyFill="1" applyAlignment="1">
      <alignment horizontal="center" vertical="center"/>
    </xf>
    <xf numFmtId="0" fontId="17" fillId="0" borderId="0" xfId="415"/>
    <xf numFmtId="0" fontId="77" fillId="54" borderId="31" xfId="415" applyFont="1" applyFill="1" applyBorder="1" applyAlignment="1">
      <alignment horizontal="center"/>
    </xf>
    <xf numFmtId="197" fontId="78" fillId="0" borderId="32" xfId="415" applyNumberFormat="1" applyFont="1" applyBorder="1" applyAlignment="1">
      <alignment horizontal="center"/>
    </xf>
    <xf numFmtId="0" fontId="78" fillId="0" borderId="32" xfId="415" applyFont="1" applyBorder="1" applyAlignment="1">
      <alignment horizontal="center"/>
    </xf>
    <xf numFmtId="0" fontId="137" fillId="0" borderId="32" xfId="16402" applyFont="1" applyBorder="1" applyAlignment="1">
      <alignment horizontal="center"/>
    </xf>
    <xf numFmtId="0" fontId="137" fillId="0" borderId="32" xfId="16402" applyFont="1" applyBorder="1" applyAlignment="1">
      <alignment horizontal="center" vertical="center" wrapText="1"/>
    </xf>
    <xf numFmtId="8" fontId="141" fillId="0" borderId="45" xfId="415" applyNumberFormat="1" applyFont="1" applyBorder="1" applyAlignment="1">
      <alignment horizontal="center" vertical="center"/>
    </xf>
    <xf numFmtId="0" fontId="69" fillId="52" borderId="0" xfId="0" applyFont="1" applyFill="1" applyAlignment="1" applyProtection="1">
      <alignment horizontal="center" vertical="center" wrapText="1"/>
      <protection locked="0"/>
    </xf>
    <xf numFmtId="0" fontId="92" fillId="48" borderId="19" xfId="0" applyNumberFormat="1" applyFont="1" applyFill="1" applyBorder="1" applyAlignment="1" applyProtection="1">
      <alignment horizontal="centerContinuous" vertical="center" wrapText="1"/>
      <protection locked="0"/>
    </xf>
    <xf numFmtId="0" fontId="19" fillId="48" borderId="0" xfId="494" applyFill="1" applyBorder="1" applyAlignment="1">
      <alignment horizontal="center"/>
    </xf>
    <xf numFmtId="190" fontId="14" fillId="48" borderId="0" xfId="494" applyNumberFormat="1" applyFont="1" applyFill="1" applyBorder="1" applyAlignment="1">
      <alignment horizontal="left"/>
    </xf>
    <xf numFmtId="190" fontId="14" fillId="48" borderId="37" xfId="494" applyNumberFormat="1" applyFont="1" applyFill="1" applyBorder="1" applyAlignment="1">
      <alignment horizontal="left"/>
    </xf>
    <xf numFmtId="0" fontId="0" fillId="0" borderId="0" xfId="0"/>
    <xf numFmtId="0" fontId="0" fillId="48" borderId="0" xfId="0" applyFill="1"/>
    <xf numFmtId="0" fontId="0" fillId="0" borderId="0" xfId="0"/>
    <xf numFmtId="0" fontId="0" fillId="52" borderId="0" xfId="0" applyFill="1" applyProtection="1">
      <protection locked="0"/>
    </xf>
    <xf numFmtId="0" fontId="0" fillId="48" borderId="0" xfId="0" applyFill="1"/>
    <xf numFmtId="0" fontId="9" fillId="48" borderId="0" xfId="0" applyFont="1" applyFill="1" applyBorder="1"/>
    <xf numFmtId="0" fontId="9" fillId="48" borderId="0" xfId="0" applyFont="1" applyFill="1" applyBorder="1" applyAlignment="1"/>
    <xf numFmtId="0" fontId="85" fillId="48" borderId="0" xfId="0" applyFont="1" applyFill="1" applyBorder="1" applyAlignment="1" applyProtection="1">
      <alignment horizontal="left"/>
      <protection locked="0"/>
    </xf>
    <xf numFmtId="0" fontId="0" fillId="48" borderId="0" xfId="0" applyFill="1" applyAlignment="1">
      <alignment horizontal="center"/>
    </xf>
    <xf numFmtId="0" fontId="9" fillId="48" borderId="0" xfId="0" applyFont="1" applyFill="1" applyBorder="1" applyAlignment="1">
      <alignment horizontal="center"/>
    </xf>
    <xf numFmtId="0" fontId="85" fillId="48" borderId="0" xfId="0" applyFont="1" applyFill="1" applyBorder="1" applyAlignment="1" applyProtection="1">
      <alignment horizontal="center"/>
      <protection locked="0"/>
    </xf>
    <xf numFmtId="4" fontId="135" fillId="81" borderId="9" xfId="0" applyNumberFormat="1" applyFont="1" applyFill="1" applyBorder="1" applyAlignment="1" applyProtection="1">
      <alignment horizontal="left"/>
    </xf>
    <xf numFmtId="170" fontId="12" fillId="53" borderId="0" xfId="515" applyNumberFormat="1" applyFont="1" applyFill="1" applyBorder="1" applyAlignment="1" applyProtection="1">
      <alignment vertical="center" wrapText="1"/>
    </xf>
    <xf numFmtId="0" fontId="0" fillId="52" borderId="0" xfId="0" applyFill="1" applyAlignment="1" applyProtection="1">
      <alignment vertical="center"/>
      <protection locked="0"/>
    </xf>
    <xf numFmtId="0" fontId="0" fillId="52" borderId="0" xfId="0" applyFill="1" applyProtection="1">
      <protection locked="0"/>
    </xf>
    <xf numFmtId="170" fontId="12" fillId="53" borderId="67" xfId="515" applyNumberFormat="1" applyFont="1" applyFill="1" applyBorder="1" applyAlignment="1" applyProtection="1">
      <alignment vertical="center" wrapText="1"/>
    </xf>
    <xf numFmtId="4" fontId="135" fillId="81" borderId="0" xfId="0" applyNumberFormat="1" applyFont="1" applyFill="1" applyBorder="1" applyAlignment="1" applyProtection="1">
      <alignment horizontal="left"/>
    </xf>
    <xf numFmtId="0" fontId="0" fillId="52" borderId="0" xfId="0" applyFill="1" applyBorder="1" applyProtection="1">
      <protection locked="0"/>
    </xf>
    <xf numFmtId="17" fontId="9" fillId="69" borderId="0" xfId="0" applyNumberFormat="1" applyFont="1" applyFill="1" applyBorder="1" applyAlignment="1" applyProtection="1">
      <alignment horizontal="center"/>
      <protection locked="0"/>
    </xf>
    <xf numFmtId="17" fontId="9" fillId="69" borderId="25" xfId="0" applyNumberFormat="1" applyFont="1" applyFill="1" applyBorder="1" applyAlignment="1" applyProtection="1">
      <alignment horizontal="center"/>
      <protection locked="0"/>
    </xf>
    <xf numFmtId="170" fontId="12" fillId="53" borderId="47" xfId="515" applyNumberFormat="1" applyFont="1" applyFill="1" applyBorder="1" applyAlignment="1" applyProtection="1">
      <alignment vertical="center" wrapText="1"/>
    </xf>
    <xf numFmtId="0" fontId="17" fillId="53" borderId="19" xfId="416" applyFont="1" applyFill="1" applyBorder="1" applyAlignment="1" applyProtection="1">
      <alignment horizontal="right"/>
    </xf>
    <xf numFmtId="0" fontId="0" fillId="53" borderId="19" xfId="416" applyFont="1" applyFill="1" applyBorder="1" applyAlignment="1" applyProtection="1">
      <alignment horizontal="right"/>
    </xf>
    <xf numFmtId="14" fontId="83" fillId="53" borderId="64" xfId="416" applyNumberFormat="1" applyFont="1" applyFill="1" applyBorder="1" applyAlignment="1" applyProtection="1">
      <alignment horizontal="left" indent="1"/>
    </xf>
    <xf numFmtId="0" fontId="89" fillId="53" borderId="46" xfId="416" applyFont="1" applyFill="1" applyBorder="1" applyAlignment="1" applyProtection="1"/>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13" fillId="52" borderId="0" xfId="0" applyFont="1" applyFill="1" applyBorder="1" applyProtection="1">
      <protection locked="0"/>
    </xf>
    <xf numFmtId="0" fontId="13" fillId="52" borderId="0" xfId="0" applyFont="1" applyFill="1" applyBorder="1" applyAlignment="1" applyProtection="1">
      <alignment horizontal="right"/>
      <protection locked="0"/>
    </xf>
    <xf numFmtId="49" fontId="13" fillId="52" borderId="0" xfId="0" applyNumberFormat="1" applyFont="1" applyFill="1" applyBorder="1" applyAlignment="1" applyProtection="1">
      <protection locked="0"/>
    </xf>
    <xf numFmtId="0" fontId="13" fillId="52" borderId="23" xfId="0" applyFont="1" applyFill="1" applyBorder="1" applyAlignment="1" applyProtection="1">
      <alignment horizontal="right"/>
      <protection locked="0"/>
    </xf>
    <xf numFmtId="0" fontId="13" fillId="52" borderId="23" xfId="0" applyFont="1" applyFill="1" applyBorder="1" applyAlignment="1" applyProtection="1">
      <alignment horizontal="left"/>
      <protection locked="0"/>
    </xf>
    <xf numFmtId="0" fontId="13" fillId="52" borderId="23" xfId="0" applyFont="1" applyFill="1" applyBorder="1" applyAlignment="1" applyProtection="1">
      <protection locked="0"/>
    </xf>
    <xf numFmtId="0" fontId="13" fillId="52" borderId="23" xfId="0" applyFont="1" applyFill="1" applyBorder="1" applyProtection="1">
      <protection locked="0"/>
    </xf>
    <xf numFmtId="0" fontId="13" fillId="52" borderId="25" xfId="0" applyFont="1" applyFill="1" applyBorder="1" applyProtection="1">
      <protection locked="0"/>
    </xf>
    <xf numFmtId="0" fontId="13" fillId="52" borderId="21" xfId="0" applyFont="1" applyFill="1" applyBorder="1" applyAlignment="1" applyProtection="1">
      <protection locked="0"/>
    </xf>
    <xf numFmtId="2" fontId="119" fillId="52" borderId="44" xfId="0" applyNumberFormat="1" applyFont="1" applyFill="1" applyBorder="1" applyAlignment="1" applyProtection="1">
      <alignment horizontal="left" vertical="justify" wrapText="1"/>
    </xf>
    <xf numFmtId="2" fontId="119" fillId="52" borderId="44" xfId="0" applyNumberFormat="1" applyFont="1" applyFill="1" applyBorder="1" applyAlignment="1" applyProtection="1">
      <alignment horizontal="center" vertical="center" wrapText="1"/>
    </xf>
    <xf numFmtId="2" fontId="119" fillId="52" borderId="44" xfId="0" applyNumberFormat="1" applyFont="1" applyFill="1" applyBorder="1" applyAlignment="1" applyProtection="1">
      <alignment horizontal="left" vertical="center" wrapText="1"/>
    </xf>
    <xf numFmtId="2" fontId="139" fillId="52" borderId="44" xfId="0" applyNumberFormat="1" applyFont="1" applyFill="1" applyBorder="1" applyAlignment="1" applyProtection="1">
      <alignment horizontal="left" wrapText="1"/>
    </xf>
    <xf numFmtId="2" fontId="119" fillId="52" borderId="98" xfId="0" applyNumberFormat="1" applyFont="1" applyFill="1" applyBorder="1" applyAlignment="1" applyProtection="1">
      <alignment vertical="center" wrapText="1"/>
    </xf>
    <xf numFmtId="0" fontId="13" fillId="52" borderId="0" xfId="0" applyFont="1" applyFill="1" applyBorder="1" applyAlignment="1" applyProtection="1">
      <alignment horizontal="center"/>
      <protection locked="0"/>
    </xf>
    <xf numFmtId="191" fontId="99" fillId="47" borderId="100" xfId="416" applyNumberFormat="1" applyFont="1" applyFill="1" applyBorder="1" applyProtection="1"/>
    <xf numFmtId="170" fontId="101" fillId="53" borderId="9" xfId="515" applyNumberFormat="1" applyFont="1" applyFill="1" applyBorder="1" applyAlignment="1" applyProtection="1">
      <alignment horizontal="left" vertical="center" indent="1"/>
    </xf>
    <xf numFmtId="0" fontId="9" fillId="68" borderId="0" xfId="492" applyFont="1" applyFill="1" applyAlignment="1">
      <alignment vertical="center"/>
    </xf>
    <xf numFmtId="0" fontId="9" fillId="68" borderId="0" xfId="492" applyFont="1" applyFill="1" applyBorder="1" applyAlignment="1">
      <alignment vertical="center"/>
    </xf>
    <xf numFmtId="0" fontId="9" fillId="0" borderId="33" xfId="492" applyBorder="1" applyAlignment="1">
      <alignment horizontal="center" vertical="center"/>
    </xf>
    <xf numFmtId="0" fontId="9" fillId="68" borderId="9" xfId="492" applyFont="1" applyFill="1" applyBorder="1" applyAlignment="1">
      <alignment horizontal="center"/>
    </xf>
    <xf numFmtId="0" fontId="9" fillId="68" borderId="9" xfId="492" applyFont="1" applyFill="1" applyBorder="1"/>
    <xf numFmtId="10" fontId="9" fillId="82" borderId="9" xfId="562" applyNumberFormat="1" applyFont="1" applyFill="1" applyBorder="1" applyAlignment="1">
      <alignment horizontal="center"/>
    </xf>
    <xf numFmtId="0" fontId="9" fillId="68" borderId="0" xfId="492" applyFont="1" applyFill="1"/>
    <xf numFmtId="10" fontId="9" fillId="0" borderId="33" xfId="562" applyNumberFormat="1" applyBorder="1" applyAlignment="1">
      <alignment horizontal="center"/>
    </xf>
    <xf numFmtId="10" fontId="9" fillId="68" borderId="0" xfId="492" applyNumberFormat="1" applyFont="1" applyFill="1"/>
    <xf numFmtId="0" fontId="9" fillId="68" borderId="9" xfId="492" applyFont="1" applyFill="1" applyBorder="1" applyAlignment="1">
      <alignment horizontal="left"/>
    </xf>
    <xf numFmtId="10" fontId="9" fillId="68" borderId="9" xfId="562" applyNumberFormat="1" applyFont="1" applyFill="1" applyBorder="1" applyAlignment="1">
      <alignment horizontal="center"/>
    </xf>
    <xf numFmtId="0" fontId="9" fillId="0" borderId="33" xfId="492" applyBorder="1"/>
    <xf numFmtId="10" fontId="7" fillId="78" borderId="9" xfId="562" applyNumberFormat="1" applyFont="1" applyFill="1" applyBorder="1" applyAlignment="1">
      <alignment horizontal="center"/>
    </xf>
    <xf numFmtId="0" fontId="9" fillId="68" borderId="0" xfId="492" applyFont="1" applyFill="1" applyBorder="1"/>
    <xf numFmtId="0" fontId="144" fillId="68" borderId="0" xfId="492" applyFont="1" applyFill="1"/>
    <xf numFmtId="0" fontId="7" fillId="68" borderId="0" xfId="492" applyFont="1" applyFill="1"/>
    <xf numFmtId="0" fontId="144" fillId="68" borderId="0" xfId="492" applyFont="1" applyFill="1" applyAlignment="1">
      <alignment vertical="center" wrapText="1"/>
    </xf>
    <xf numFmtId="0" fontId="11" fillId="68" borderId="0" xfId="492" applyFont="1" applyFill="1"/>
    <xf numFmtId="0" fontId="144" fillId="68" borderId="10" xfId="492" applyFont="1" applyFill="1" applyBorder="1" applyAlignment="1">
      <alignment vertical="center" wrapText="1"/>
    </xf>
    <xf numFmtId="0" fontId="9" fillId="68" borderId="0" xfId="492" applyFont="1" applyFill="1" applyAlignment="1">
      <alignment horizontal="center"/>
    </xf>
    <xf numFmtId="0" fontId="9" fillId="68" borderId="19" xfId="492" applyFont="1" applyFill="1" applyBorder="1"/>
    <xf numFmtId="0" fontId="9" fillId="68" borderId="19" xfId="492" applyFont="1" applyFill="1" applyBorder="1" applyAlignment="1">
      <alignment horizontal="center"/>
    </xf>
    <xf numFmtId="0" fontId="0" fillId="0" borderId="0" xfId="0"/>
    <xf numFmtId="0" fontId="13" fillId="52" borderId="23" xfId="0" applyFont="1" applyFill="1" applyBorder="1" applyAlignment="1" applyProtection="1">
      <alignment horizontal="right"/>
      <protection locked="0"/>
    </xf>
    <xf numFmtId="0" fontId="13" fillId="52" borderId="23" xfId="0" applyFont="1" applyFill="1" applyBorder="1" applyProtection="1">
      <protection locked="0"/>
    </xf>
    <xf numFmtId="0" fontId="13" fillId="52" borderId="21" xfId="0" applyFont="1" applyFill="1" applyBorder="1" applyAlignment="1" applyProtection="1">
      <protection locked="0"/>
    </xf>
    <xf numFmtId="0" fontId="0" fillId="0" borderId="0" xfId="0"/>
    <xf numFmtId="2" fontId="86" fillId="52" borderId="0" xfId="0" applyNumberFormat="1" applyFont="1" applyFill="1" applyAlignment="1" applyProtection="1">
      <alignment horizontal="right" vertical="center"/>
      <protection locked="0"/>
    </xf>
    <xf numFmtId="1" fontId="82" fillId="52" borderId="0" xfId="0" applyNumberFormat="1" applyFont="1" applyFill="1" applyBorder="1" applyAlignment="1" applyProtection="1">
      <alignment horizontal="center" vertical="center"/>
      <protection locked="0"/>
    </xf>
    <xf numFmtId="2" fontId="69" fillId="52" borderId="0" xfId="0" applyNumberFormat="1" applyFont="1" applyFill="1" applyBorder="1" applyAlignment="1" applyProtection="1">
      <alignment horizontal="center" vertical="center"/>
      <protection locked="0"/>
    </xf>
    <xf numFmtId="0" fontId="82" fillId="52" borderId="0" xfId="0" applyFont="1" applyFill="1" applyAlignment="1" applyProtection="1">
      <alignment vertical="center"/>
      <protection locked="0"/>
    </xf>
    <xf numFmtId="1" fontId="82" fillId="52" borderId="0" xfId="0" applyNumberFormat="1" applyFont="1" applyFill="1" applyAlignment="1" applyProtection="1">
      <alignment horizontal="center" vertical="center"/>
      <protection locked="0"/>
    </xf>
    <xf numFmtId="2" fontId="86" fillId="52" borderId="0" xfId="0" applyNumberFormat="1" applyFont="1" applyFill="1" applyBorder="1" applyAlignment="1" applyProtection="1">
      <alignment horizontal="right" vertical="center"/>
      <protection locked="0"/>
    </xf>
    <xf numFmtId="1" fontId="69" fillId="52" borderId="0" xfId="0" applyNumberFormat="1" applyFont="1" applyFill="1" applyBorder="1" applyAlignment="1" applyProtection="1">
      <alignment horizontal="center" vertical="center"/>
      <protection locked="0"/>
    </xf>
    <xf numFmtId="2" fontId="69" fillId="52" borderId="0" xfId="0" applyNumberFormat="1" applyFont="1" applyFill="1" applyAlignment="1" applyProtection="1">
      <alignment horizontal="left" vertical="center"/>
      <protection locked="0"/>
    </xf>
    <xf numFmtId="2" fontId="82" fillId="52" borderId="0" xfId="0" applyNumberFormat="1" applyFont="1" applyFill="1" applyBorder="1" applyAlignment="1" applyProtection="1">
      <alignment horizontal="right" vertical="center"/>
      <protection locked="0"/>
    </xf>
    <xf numFmtId="0" fontId="69" fillId="52" borderId="0" xfId="0" applyNumberFormat="1" applyFont="1" applyFill="1" applyBorder="1" applyAlignment="1" applyProtection="1">
      <alignment vertical="center"/>
      <protection locked="0"/>
    </xf>
    <xf numFmtId="0" fontId="86" fillId="52" borderId="0" xfId="0" applyFont="1" applyFill="1" applyAlignment="1" applyProtection="1">
      <alignment horizontal="right" vertical="center"/>
      <protection locked="0"/>
    </xf>
    <xf numFmtId="0" fontId="82" fillId="52" borderId="0" xfId="0" applyNumberFormat="1" applyFont="1" applyFill="1" applyAlignment="1" applyProtection="1">
      <alignment horizontal="left" vertical="center"/>
      <protection locked="0"/>
    </xf>
    <xf numFmtId="1" fontId="82" fillId="52" borderId="0" xfId="0" applyNumberFormat="1" applyFont="1" applyFill="1" applyBorder="1" applyAlignment="1" applyProtection="1">
      <alignment horizontal="left" vertical="center" wrapText="1"/>
      <protection locked="0"/>
    </xf>
    <xf numFmtId="0" fontId="69" fillId="52" borderId="0" xfId="0" applyFont="1" applyFill="1" applyAlignment="1" applyProtection="1">
      <alignment horizontal="center" vertical="center" wrapText="1"/>
      <protection locked="0"/>
    </xf>
    <xf numFmtId="0" fontId="82" fillId="57" borderId="9" xfId="0" applyFont="1" applyFill="1" applyBorder="1" applyAlignment="1">
      <alignment horizontal="center" vertical="center" wrapText="1"/>
    </xf>
    <xf numFmtId="0" fontId="82" fillId="57" borderId="9" xfId="0" applyFont="1" applyFill="1" applyBorder="1" applyAlignment="1">
      <alignment horizontal="center" vertical="center"/>
    </xf>
    <xf numFmtId="0" fontId="0" fillId="0" borderId="9" xfId="0" applyBorder="1" applyAlignment="1">
      <alignment vertical="center"/>
    </xf>
    <xf numFmtId="49" fontId="0" fillId="0" borderId="9" xfId="0" applyNumberFormat="1" applyBorder="1" applyAlignment="1">
      <alignment horizontal="center" vertical="center"/>
    </xf>
    <xf numFmtId="0" fontId="0" fillId="0" borderId="9" xfId="0" applyBorder="1" applyAlignment="1">
      <alignment vertical="center" wrapText="1"/>
    </xf>
    <xf numFmtId="0" fontId="0" fillId="0" borderId="9" xfId="0" applyBorder="1" applyAlignment="1">
      <alignment horizontal="center" vertical="center"/>
    </xf>
    <xf numFmtId="2" fontId="69" fillId="52" borderId="0" xfId="0" applyNumberFormat="1" applyFont="1" applyFill="1" applyAlignment="1" applyProtection="1">
      <alignment horizontal="center" vertical="center"/>
      <protection locked="0"/>
    </xf>
    <xf numFmtId="14" fontId="0" fillId="0" borderId="9" xfId="0" applyNumberFormat="1" applyBorder="1" applyAlignment="1">
      <alignment horizontal="center" vertical="center"/>
    </xf>
    <xf numFmtId="2" fontId="69" fillId="52" borderId="64" xfId="0" applyNumberFormat="1" applyFont="1" applyFill="1" applyBorder="1" applyAlignment="1" applyProtection="1">
      <alignment horizontal="center" vertical="center"/>
      <protection locked="0"/>
    </xf>
    <xf numFmtId="0" fontId="82" fillId="52" borderId="67" xfId="0" applyFont="1" applyFill="1" applyBorder="1" applyAlignment="1" applyProtection="1">
      <alignment horizontal="center" vertical="center"/>
      <protection locked="0"/>
    </xf>
    <xf numFmtId="2" fontId="86" fillId="52" borderId="67" xfId="0" applyNumberFormat="1" applyFont="1" applyFill="1" applyBorder="1" applyAlignment="1" applyProtection="1">
      <alignment horizontal="center" vertical="center"/>
      <protection locked="0"/>
    </xf>
    <xf numFmtId="2" fontId="86" fillId="52" borderId="49" xfId="0" applyNumberFormat="1" applyFont="1" applyFill="1" applyBorder="1" applyAlignment="1" applyProtection="1">
      <alignment horizontal="center" vertical="center"/>
      <protection locked="0"/>
    </xf>
    <xf numFmtId="2" fontId="69" fillId="52" borderId="67" xfId="0" applyNumberFormat="1" applyFont="1" applyFill="1" applyBorder="1" applyAlignment="1" applyProtection="1">
      <alignment horizontal="center" vertical="center"/>
      <protection locked="0"/>
    </xf>
    <xf numFmtId="0" fontId="82" fillId="52" borderId="49" xfId="0" applyFont="1" applyFill="1" applyBorder="1" applyAlignment="1" applyProtection="1">
      <alignment horizontal="center" vertical="center"/>
      <protection locked="0"/>
    </xf>
    <xf numFmtId="200" fontId="69" fillId="52" borderId="0" xfId="0" applyNumberFormat="1" applyFont="1" applyFill="1" applyBorder="1" applyAlignment="1" applyProtection="1">
      <alignment horizontal="center" vertical="center"/>
      <protection locked="0"/>
    </xf>
    <xf numFmtId="200" fontId="82" fillId="52" borderId="0" xfId="0" applyNumberFormat="1" applyFont="1" applyFill="1" applyAlignment="1" applyProtection="1">
      <alignment horizontal="center" vertical="center"/>
    </xf>
    <xf numFmtId="200" fontId="69" fillId="52" borderId="0" xfId="0" applyNumberFormat="1" applyFont="1" applyFill="1" applyBorder="1" applyAlignment="1" applyProtection="1">
      <alignment horizontal="left" vertical="center"/>
    </xf>
    <xf numFmtId="200" fontId="86" fillId="52" borderId="0" xfId="0" applyNumberFormat="1" applyFont="1" applyFill="1" applyAlignment="1" applyProtection="1">
      <alignment horizontal="center" vertical="center"/>
      <protection locked="0"/>
    </xf>
    <xf numFmtId="200" fontId="123" fillId="52" borderId="42" xfId="0" applyNumberFormat="1" applyFont="1" applyFill="1" applyBorder="1" applyAlignment="1" applyProtection="1">
      <alignment horizontal="center" vertical="center" wrapText="1"/>
      <protection locked="0"/>
    </xf>
    <xf numFmtId="200" fontId="119" fillId="64" borderId="9" xfId="0" applyNumberFormat="1" applyFont="1" applyFill="1" applyBorder="1" applyAlignment="1" applyProtection="1">
      <alignment horizontal="center" vertical="center" wrapText="1"/>
    </xf>
    <xf numFmtId="200" fontId="119" fillId="52" borderId="44" xfId="0" applyNumberFormat="1" applyFont="1" applyFill="1" applyBorder="1" applyAlignment="1" applyProtection="1">
      <alignment horizontal="center" vertical="center" wrapText="1"/>
    </xf>
    <xf numFmtId="200" fontId="118" fillId="52" borderId="44" xfId="0" applyNumberFormat="1" applyFont="1" applyFill="1" applyBorder="1" applyAlignment="1" applyProtection="1">
      <alignment horizontal="center" vertical="center" wrapText="1"/>
    </xf>
    <xf numFmtId="200" fontId="118" fillId="64" borderId="9" xfId="0" applyNumberFormat="1" applyFont="1" applyFill="1" applyBorder="1" applyAlignment="1" applyProtection="1">
      <alignment horizontal="center" vertical="center" wrapText="1"/>
    </xf>
    <xf numFmtId="200" fontId="119" fillId="73" borderId="9" xfId="0" applyNumberFormat="1" applyFont="1" applyFill="1" applyBorder="1" applyAlignment="1" applyProtection="1">
      <alignment horizontal="center" vertical="center" wrapText="1"/>
    </xf>
    <xf numFmtId="200" fontId="17" fillId="52" borderId="0" xfId="0" applyNumberFormat="1" applyFont="1" applyFill="1" applyAlignment="1" applyProtection="1">
      <alignment horizontal="center" vertical="center"/>
      <protection locked="0"/>
    </xf>
    <xf numFmtId="2" fontId="69" fillId="59" borderId="9" xfId="682" applyNumberFormat="1" applyFont="1" applyFill="1" applyBorder="1" applyAlignment="1" applyProtection="1">
      <alignment horizontal="center" vertical="center" wrapText="1"/>
    </xf>
    <xf numFmtId="10" fontId="7" fillId="52" borderId="0" xfId="528" applyNumberFormat="1" applyFill="1" applyAlignment="1" applyProtection="1">
      <alignment horizontal="right" vertical="center"/>
      <protection locked="0"/>
    </xf>
    <xf numFmtId="10" fontId="7" fillId="52" borderId="0" xfId="528" applyNumberFormat="1" applyFill="1" applyBorder="1" applyAlignment="1" applyProtection="1">
      <alignment horizontal="right" vertical="center"/>
      <protection locked="0"/>
    </xf>
    <xf numFmtId="10" fontId="7" fillId="52" borderId="19" xfId="528" applyNumberFormat="1" applyFill="1" applyBorder="1" applyAlignment="1" applyProtection="1">
      <alignment horizontal="right" vertical="center"/>
      <protection locked="0"/>
    </xf>
    <xf numFmtId="10" fontId="7" fillId="52" borderId="20" xfId="528" applyNumberFormat="1" applyFill="1" applyBorder="1" applyAlignment="1" applyProtection="1">
      <alignment horizontal="right" vertical="center"/>
      <protection locked="0"/>
    </xf>
    <xf numFmtId="10" fontId="7" fillId="59" borderId="9" xfId="528" applyNumberFormat="1" applyFill="1" applyBorder="1" applyAlignment="1" applyProtection="1">
      <alignment horizontal="center" vertical="center" wrapText="1"/>
    </xf>
    <xf numFmtId="0" fontId="11" fillId="52" borderId="0" xfId="0" applyFont="1" applyFill="1" applyBorder="1" applyAlignment="1" applyProtection="1">
      <alignment horizontal="left"/>
      <protection locked="0"/>
    </xf>
    <xf numFmtId="0" fontId="0" fillId="0" borderId="0" xfId="0"/>
    <xf numFmtId="0" fontId="39" fillId="83" borderId="36" xfId="2234" applyFont="1" applyFill="1" applyBorder="1"/>
    <xf numFmtId="0" fontId="147" fillId="83" borderId="0" xfId="2234" applyFont="1" applyFill="1" applyBorder="1"/>
    <xf numFmtId="0" fontId="39" fillId="83" borderId="0" xfId="2234" applyFont="1" applyFill="1" applyBorder="1"/>
    <xf numFmtId="0" fontId="39" fillId="83" borderId="0" xfId="2234" applyFont="1" applyFill="1" applyBorder="1" applyAlignment="1">
      <alignment horizontal="center"/>
    </xf>
    <xf numFmtId="0" fontId="39" fillId="83" borderId="0" xfId="2234" applyFont="1" applyFill="1" applyBorder="1" applyAlignment="1"/>
    <xf numFmtId="0" fontId="39" fillId="83" borderId="37" xfId="2234" applyFont="1" applyFill="1" applyBorder="1"/>
    <xf numFmtId="0" fontId="0" fillId="83" borderId="4" xfId="2234" applyFont="1" applyFill="1"/>
    <xf numFmtId="0" fontId="148" fillId="33" borderId="0" xfId="2234" applyFont="1" applyBorder="1" applyAlignment="1">
      <alignment horizontal="left" vertical="top" wrapText="1"/>
    </xf>
    <xf numFmtId="0" fontId="149" fillId="83" borderId="0" xfId="2234" applyFont="1" applyFill="1" applyBorder="1"/>
    <xf numFmtId="0" fontId="149" fillId="83" borderId="101" xfId="2234" applyFont="1" applyFill="1" applyBorder="1"/>
    <xf numFmtId="0" fontId="39" fillId="83" borderId="101" xfId="2234" applyFont="1" applyFill="1" applyBorder="1"/>
    <xf numFmtId="0" fontId="150" fillId="83" borderId="0" xfId="2234" applyFont="1" applyFill="1" applyBorder="1" applyAlignment="1"/>
    <xf numFmtId="0" fontId="151" fillId="83" borderId="0" xfId="2234" applyFont="1" applyFill="1" applyBorder="1" applyAlignment="1" applyProtection="1">
      <alignment horizontal="center"/>
      <protection locked="0"/>
    </xf>
    <xf numFmtId="0" fontId="151" fillId="83" borderId="0" xfId="2234" applyFont="1" applyFill="1" applyBorder="1" applyAlignment="1" applyProtection="1">
      <alignment horizontal="left"/>
      <protection locked="0"/>
    </xf>
    <xf numFmtId="0" fontId="147" fillId="84" borderId="0" xfId="2234" applyFont="1" applyFill="1" applyBorder="1" applyAlignment="1">
      <alignment horizontal="left"/>
    </xf>
    <xf numFmtId="0" fontId="7" fillId="55" borderId="0" xfId="0" applyFont="1" applyFill="1" applyBorder="1" applyAlignment="1">
      <alignment horizontal="left"/>
    </xf>
    <xf numFmtId="0" fontId="142" fillId="55" borderId="0" xfId="54965" applyFill="1" applyBorder="1" applyAlignment="1" applyProtection="1">
      <alignment horizontal="left"/>
    </xf>
    <xf numFmtId="0" fontId="58" fillId="55" borderId="0" xfId="0" applyFont="1" applyFill="1" applyBorder="1" applyAlignment="1" applyProtection="1">
      <alignment horizontal="left"/>
    </xf>
    <xf numFmtId="0" fontId="9" fillId="48" borderId="0" xfId="494" applyFont="1" applyFill="1" applyBorder="1" applyAlignment="1">
      <alignment horizontal="center"/>
    </xf>
    <xf numFmtId="0" fontId="0" fillId="48" borderId="23" xfId="0" applyFill="1" applyBorder="1" applyAlignment="1">
      <alignment horizontal="center"/>
    </xf>
    <xf numFmtId="0" fontId="146" fillId="48" borderId="0" xfId="0" applyFont="1" applyFill="1" applyBorder="1" applyAlignment="1">
      <alignment horizontal="left" wrapText="1"/>
    </xf>
    <xf numFmtId="0" fontId="7" fillId="55" borderId="0" xfId="494" applyFont="1" applyFill="1" applyBorder="1" applyAlignment="1">
      <alignment horizontal="left" wrapText="1"/>
    </xf>
    <xf numFmtId="0" fontId="7" fillId="55" borderId="0" xfId="494" applyFont="1" applyFill="1" applyBorder="1" applyAlignment="1">
      <alignment horizontal="center"/>
    </xf>
    <xf numFmtId="0" fontId="7" fillId="55" borderId="0" xfId="494" applyFont="1" applyFill="1" applyBorder="1" applyAlignment="1">
      <alignment horizontal="left"/>
    </xf>
    <xf numFmtId="190" fontId="14" fillId="48" borderId="0" xfId="494" applyNumberFormat="1" applyFont="1" applyFill="1" applyBorder="1" applyAlignment="1">
      <alignment horizontal="left"/>
    </xf>
    <xf numFmtId="190" fontId="14" fillId="48" borderId="37" xfId="494" applyNumberFormat="1" applyFont="1" applyFill="1" applyBorder="1" applyAlignment="1">
      <alignment horizontal="left"/>
    </xf>
    <xf numFmtId="0" fontId="13" fillId="48" borderId="35" xfId="494" applyNumberFormat="1" applyFont="1" applyFill="1" applyBorder="1" applyAlignment="1">
      <alignment horizontal="left"/>
    </xf>
    <xf numFmtId="196" fontId="7" fillId="55" borderId="0" xfId="494" applyNumberFormat="1" applyFont="1" applyFill="1" applyBorder="1" applyAlignment="1">
      <alignment horizontal="center"/>
    </xf>
    <xf numFmtId="14" fontId="7" fillId="55" borderId="0" xfId="494" applyNumberFormat="1" applyFont="1" applyFill="1" applyBorder="1" applyAlignment="1">
      <alignment horizontal="center"/>
    </xf>
    <xf numFmtId="190" fontId="13" fillId="48" borderId="35" xfId="494" applyNumberFormat="1" applyFont="1" applyFill="1" applyBorder="1" applyAlignment="1">
      <alignment horizontal="left"/>
    </xf>
    <xf numFmtId="194" fontId="14" fillId="48" borderId="0" xfId="494" applyNumberFormat="1" applyFont="1" applyFill="1" applyBorder="1" applyAlignment="1">
      <alignment horizontal="left"/>
    </xf>
    <xf numFmtId="194" fontId="14" fillId="48" borderId="37" xfId="494" applyNumberFormat="1" applyFont="1" applyFill="1" applyBorder="1" applyAlignment="1">
      <alignment horizontal="left"/>
    </xf>
    <xf numFmtId="0" fontId="67" fillId="52" borderId="22" xfId="0" applyFont="1" applyFill="1" applyBorder="1" applyAlignment="1" applyProtection="1">
      <alignment horizontal="center" vertical="center"/>
      <protection locked="0"/>
    </xf>
    <xf numFmtId="0" fontId="67" fillId="52" borderId="23" xfId="0" applyFont="1" applyFill="1" applyBorder="1" applyAlignment="1" applyProtection="1">
      <alignment horizontal="center" vertical="center"/>
      <protection locked="0"/>
    </xf>
    <xf numFmtId="0" fontId="33" fillId="55" borderId="0" xfId="0" applyFont="1" applyFill="1" applyBorder="1" applyAlignment="1" applyProtection="1">
      <alignment horizontal="left"/>
      <protection locked="0"/>
    </xf>
    <xf numFmtId="0" fontId="71" fillId="55" borderId="0" xfId="0" applyFont="1" applyFill="1" applyBorder="1" applyAlignment="1" applyProtection="1">
      <alignment horizontal="left"/>
      <protection locked="0"/>
    </xf>
    <xf numFmtId="0" fontId="71" fillId="55" borderId="25" xfId="0" applyFont="1" applyFill="1" applyBorder="1" applyAlignment="1" applyProtection="1">
      <alignment horizontal="left"/>
      <protection locked="0"/>
    </xf>
    <xf numFmtId="0" fontId="33" fillId="68" borderId="0" xfId="0" applyFont="1" applyFill="1" applyBorder="1" applyAlignment="1" applyProtection="1">
      <alignment horizontal="left"/>
      <protection locked="0"/>
    </xf>
    <xf numFmtId="0" fontId="71" fillId="68" borderId="0" xfId="0" applyFont="1" applyFill="1" applyBorder="1" applyAlignment="1" applyProtection="1">
      <alignment horizontal="left"/>
      <protection locked="0"/>
    </xf>
    <xf numFmtId="0" fontId="71" fillId="68" borderId="25" xfId="0" applyFont="1" applyFill="1" applyBorder="1" applyAlignment="1" applyProtection="1">
      <alignment horizontal="left"/>
      <protection locked="0"/>
    </xf>
    <xf numFmtId="189" fontId="67" fillId="52" borderId="23" xfId="0" applyNumberFormat="1" applyFont="1" applyFill="1" applyBorder="1" applyAlignment="1" applyProtection="1">
      <alignment horizontal="left" vertical="top"/>
      <protection locked="0"/>
    </xf>
    <xf numFmtId="189" fontId="67" fillId="52" borderId="24" xfId="0" applyNumberFormat="1" applyFont="1" applyFill="1" applyBorder="1" applyAlignment="1" applyProtection="1">
      <alignment horizontal="left" vertical="top"/>
      <protection locked="0"/>
    </xf>
    <xf numFmtId="0" fontId="74" fillId="52" borderId="0" xfId="0" applyFont="1" applyFill="1" applyBorder="1" applyAlignment="1" applyProtection="1">
      <alignment horizontal="left"/>
      <protection locked="0"/>
    </xf>
    <xf numFmtId="0" fontId="3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left"/>
      <protection locked="0"/>
    </xf>
    <xf numFmtId="0" fontId="10" fillId="52" borderId="25" xfId="0" applyFont="1" applyFill="1" applyBorder="1" applyAlignment="1" applyProtection="1">
      <alignment horizontal="left"/>
      <protection locked="0"/>
    </xf>
    <xf numFmtId="0" fontId="72" fillId="69" borderId="0" xfId="0" applyFont="1" applyFill="1" applyBorder="1" applyAlignment="1" applyProtection="1">
      <alignment horizontal="left"/>
      <protection locked="0"/>
    </xf>
    <xf numFmtId="0" fontId="72"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17" fillId="50" borderId="0" xfId="0" applyFont="1" applyFill="1" applyBorder="1" applyAlignment="1" applyProtection="1">
      <alignment horizontal="left"/>
      <protection locked="0"/>
    </xf>
    <xf numFmtId="0" fontId="13" fillId="52" borderId="21" xfId="0" applyFont="1" applyFill="1" applyBorder="1" applyAlignment="1" applyProtection="1">
      <alignment horizontal="right"/>
      <protection locked="0"/>
    </xf>
    <xf numFmtId="0" fontId="13" fillId="52" borderId="0" xfId="0" applyFont="1" applyFill="1" applyBorder="1" applyAlignment="1" applyProtection="1">
      <alignment horizontal="right"/>
      <protection locked="0"/>
    </xf>
    <xf numFmtId="10" fontId="14" fillId="69" borderId="9" xfId="0" applyNumberFormat="1" applyFont="1" applyFill="1" applyBorder="1" applyAlignment="1" applyProtection="1">
      <alignment horizontal="center"/>
    </xf>
    <xf numFmtId="0" fontId="0" fillId="50" borderId="10" xfId="0" applyFill="1" applyBorder="1" applyAlignment="1" applyProtection="1">
      <alignment horizontal="left" wrapText="1"/>
      <protection locked="0"/>
    </xf>
    <xf numFmtId="0" fontId="0" fillId="50" borderId="27" xfId="0" applyFill="1" applyBorder="1" applyAlignment="1" applyProtection="1">
      <alignment horizontal="left" wrapText="1"/>
      <protection locked="0"/>
    </xf>
    <xf numFmtId="0" fontId="0" fillId="52" borderId="0" xfId="0" applyFill="1" applyBorder="1" applyAlignment="1" applyProtection="1">
      <alignment horizontal="center"/>
      <protection locked="0"/>
    </xf>
    <xf numFmtId="0" fontId="0" fillId="52" borderId="0" xfId="0" applyFill="1" applyBorder="1" applyAlignment="1" applyProtection="1">
      <alignment horizontal="center"/>
    </xf>
    <xf numFmtId="0" fontId="74" fillId="52" borderId="25" xfId="0" applyFont="1" applyFill="1" applyBorder="1" applyAlignment="1" applyProtection="1">
      <alignment horizontal="left"/>
      <protection locked="0"/>
    </xf>
    <xf numFmtId="10" fontId="14" fillId="52" borderId="0" xfId="528" applyNumberFormat="1" applyFont="1" applyFill="1" applyBorder="1" applyAlignment="1" applyProtection="1">
      <alignment horizontal="center"/>
    </xf>
    <xf numFmtId="0" fontId="71" fillId="52" borderId="0" xfId="0" applyFont="1" applyFill="1" applyBorder="1" applyAlignment="1" applyProtection="1">
      <alignment horizontal="left"/>
      <protection locked="0"/>
    </xf>
    <xf numFmtId="0" fontId="72" fillId="50"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13" fillId="52" borderId="0" xfId="0" applyFont="1" applyFill="1" applyBorder="1" applyAlignment="1" applyProtection="1">
      <alignment horizontal="center"/>
      <protection locked="0"/>
    </xf>
    <xf numFmtId="0" fontId="13" fillId="52" borderId="25" xfId="0" applyFont="1" applyFill="1" applyBorder="1" applyAlignment="1" applyProtection="1">
      <alignment horizontal="center"/>
      <protection locked="0"/>
    </xf>
    <xf numFmtId="17" fontId="9" fillId="69" borderId="0" xfId="0" applyNumberFormat="1" applyFont="1" applyFill="1" applyBorder="1" applyAlignment="1" applyProtection="1">
      <alignment horizontal="center"/>
      <protection locked="0"/>
    </xf>
    <xf numFmtId="17" fontId="9" fillId="69" borderId="25" xfId="0" applyNumberFormat="1" applyFont="1" applyFill="1" applyBorder="1" applyAlignment="1" applyProtection="1">
      <alignment horizontal="center"/>
      <protection locked="0"/>
    </xf>
    <xf numFmtId="49" fontId="14" fillId="69" borderId="0" xfId="0" applyNumberFormat="1" applyFont="1" applyFill="1" applyBorder="1" applyAlignment="1" applyProtection="1">
      <alignment horizontal="center"/>
      <protection locked="0"/>
    </xf>
    <xf numFmtId="49" fontId="14" fillId="69" borderId="25" xfId="0" applyNumberFormat="1" applyFont="1" applyFill="1" applyBorder="1" applyAlignment="1" applyProtection="1">
      <alignment horizontal="center"/>
      <protection locked="0"/>
    </xf>
    <xf numFmtId="0" fontId="13" fillId="52" borderId="67" xfId="0" applyFont="1" applyFill="1" applyBorder="1" applyAlignment="1" applyProtection="1">
      <alignment horizontal="right"/>
      <protection locked="0"/>
    </xf>
    <xf numFmtId="10" fontId="14" fillId="69" borderId="50" xfId="0" applyNumberFormat="1" applyFont="1" applyFill="1" applyBorder="1" applyAlignment="1" applyProtection="1">
      <alignment horizontal="center"/>
    </xf>
    <xf numFmtId="10" fontId="14" fillId="69" borderId="79" xfId="0" applyNumberFormat="1" applyFont="1" applyFill="1" applyBorder="1" applyAlignment="1" applyProtection="1">
      <alignment horizontal="center"/>
    </xf>
    <xf numFmtId="0" fontId="13" fillId="52" borderId="67" xfId="0" applyFont="1" applyFill="1" applyBorder="1" applyAlignment="1" applyProtection="1">
      <alignment horizontal="center"/>
      <protection locked="0"/>
    </xf>
    <xf numFmtId="0" fontId="89" fillId="53" borderId="70" xfId="416" applyFont="1" applyFill="1" applyBorder="1" applyAlignment="1" applyProtection="1">
      <alignment horizontal="left" vertical="center" wrapText="1"/>
    </xf>
    <xf numFmtId="0" fontId="89" fillId="53" borderId="71" xfId="416" applyFont="1" applyFill="1" applyBorder="1" applyAlignment="1" applyProtection="1">
      <alignment horizontal="left" vertical="center" wrapText="1"/>
    </xf>
    <xf numFmtId="0" fontId="89" fillId="53" borderId="72" xfId="416" applyFont="1" applyFill="1" applyBorder="1" applyAlignment="1" applyProtection="1">
      <alignment horizontal="left" vertical="center" wrapText="1"/>
    </xf>
    <xf numFmtId="0" fontId="83" fillId="53" borderId="19" xfId="416" applyFont="1" applyFill="1" applyBorder="1" applyAlignment="1" applyProtection="1">
      <alignment horizontal="center"/>
    </xf>
    <xf numFmtId="0" fontId="83" fillId="53" borderId="64" xfId="416" applyFont="1" applyFill="1" applyBorder="1" applyAlignment="1" applyProtection="1">
      <alignment horizontal="center"/>
    </xf>
    <xf numFmtId="0" fontId="100" fillId="53" borderId="46" xfId="416" applyFont="1" applyFill="1" applyBorder="1" applyAlignment="1" applyProtection="1">
      <alignment horizontal="center" vertical="center"/>
    </xf>
    <xf numFmtId="0" fontId="100" fillId="53" borderId="73" xfId="416" applyFont="1" applyFill="1" applyBorder="1" applyAlignment="1" applyProtection="1">
      <alignment horizontal="center" vertical="center"/>
    </xf>
    <xf numFmtId="0" fontId="89" fillId="53" borderId="74" xfId="416" applyFont="1" applyFill="1" applyBorder="1" applyAlignment="1" applyProtection="1">
      <alignment horizontal="left" vertical="center" wrapText="1"/>
    </xf>
    <xf numFmtId="0" fontId="89" fillId="53" borderId="75" xfId="416" applyFont="1" applyFill="1" applyBorder="1" applyAlignment="1" applyProtection="1">
      <alignment horizontal="left" vertical="center" wrapText="1"/>
    </xf>
    <xf numFmtId="0" fontId="89" fillId="53" borderId="76" xfId="416" applyFont="1" applyFill="1" applyBorder="1" applyAlignment="1" applyProtection="1">
      <alignment horizontal="left" vertical="center" wrapText="1"/>
    </xf>
    <xf numFmtId="0" fontId="83" fillId="53" borderId="0" xfId="416" applyFont="1" applyFill="1" applyBorder="1" applyAlignment="1" applyProtection="1">
      <alignment horizontal="left"/>
    </xf>
    <xf numFmtId="0" fontId="100" fillId="53" borderId="77" xfId="416" applyFont="1" applyFill="1" applyBorder="1" applyAlignment="1" applyProtection="1">
      <alignment horizontal="center" vertical="center" wrapText="1"/>
    </xf>
    <xf numFmtId="0" fontId="100" fillId="53" borderId="65" xfId="416" applyFont="1" applyFill="1" applyBorder="1" applyAlignment="1" applyProtection="1">
      <alignment horizontal="center" vertical="center" wrapText="1"/>
    </xf>
    <xf numFmtId="0" fontId="92" fillId="53" borderId="0" xfId="416" applyFont="1" applyFill="1" applyBorder="1" applyAlignment="1" applyProtection="1">
      <alignment horizontal="left"/>
    </xf>
    <xf numFmtId="0" fontId="92" fillId="53" borderId="67" xfId="416" applyFont="1" applyFill="1" applyBorder="1" applyAlignment="1" applyProtection="1">
      <alignment horizontal="left"/>
    </xf>
    <xf numFmtId="14" fontId="83" fillId="53" borderId="0" xfId="416" applyNumberFormat="1" applyFont="1" applyFill="1" applyBorder="1" applyAlignment="1" applyProtection="1">
      <alignment horizontal="left"/>
    </xf>
    <xf numFmtId="0" fontId="89" fillId="53" borderId="90" xfId="416" applyFont="1" applyFill="1" applyBorder="1" applyAlignment="1" applyProtection="1">
      <alignment horizontal="left" vertical="center" wrapText="1"/>
    </xf>
    <xf numFmtId="0" fontId="89" fillId="53" borderId="91" xfId="416" applyFont="1" applyFill="1" applyBorder="1" applyAlignment="1" applyProtection="1">
      <alignment horizontal="left" vertical="center" wrapText="1"/>
    </xf>
    <xf numFmtId="0" fontId="89" fillId="53" borderId="92" xfId="416" applyFont="1" applyFill="1" applyBorder="1" applyAlignment="1" applyProtection="1">
      <alignment horizontal="left" vertical="center" wrapText="1"/>
    </xf>
    <xf numFmtId="0" fontId="13" fillId="0" borderId="0" xfId="416" applyFont="1" applyAlignment="1" applyProtection="1">
      <alignment horizontal="center"/>
    </xf>
    <xf numFmtId="0" fontId="0" fillId="53" borderId="0" xfId="0" applyFont="1" applyFill="1" applyBorder="1" applyAlignment="1" applyProtection="1">
      <alignment horizontal="center"/>
    </xf>
    <xf numFmtId="0" fontId="103" fillId="53" borderId="0" xfId="416" applyFont="1" applyFill="1" applyAlignment="1" applyProtection="1">
      <alignment horizontal="center" wrapText="1"/>
    </xf>
    <xf numFmtId="0" fontId="83" fillId="53" borderId="19" xfId="416" applyFont="1" applyFill="1" applyBorder="1" applyAlignment="1" applyProtection="1">
      <alignment horizontal="left"/>
    </xf>
    <xf numFmtId="14" fontId="83" fillId="53" borderId="19" xfId="416" applyNumberFormat="1" applyFont="1" applyFill="1" applyBorder="1" applyAlignment="1" applyProtection="1">
      <alignment horizontal="left"/>
    </xf>
    <xf numFmtId="0" fontId="100" fillId="53" borderId="77" xfId="416" applyFont="1" applyFill="1" applyBorder="1" applyAlignment="1" applyProtection="1">
      <alignment horizontal="center" vertical="center"/>
    </xf>
    <xf numFmtId="0" fontId="100" fillId="53" borderId="65" xfId="416" applyFont="1" applyFill="1" applyBorder="1" applyAlignment="1" applyProtection="1">
      <alignment horizontal="center" vertical="center"/>
    </xf>
    <xf numFmtId="0" fontId="100" fillId="53" borderId="50" xfId="416" applyFont="1" applyFill="1" applyBorder="1" applyAlignment="1" applyProtection="1">
      <alignment horizontal="center" vertical="center" wrapText="1"/>
    </xf>
    <xf numFmtId="0" fontId="100" fillId="53" borderId="78" xfId="416" applyFont="1" applyFill="1" applyBorder="1" applyAlignment="1" applyProtection="1">
      <alignment horizontal="center" vertical="center" wrapText="1"/>
    </xf>
    <xf numFmtId="0" fontId="100" fillId="53" borderId="79" xfId="416" applyFont="1" applyFill="1" applyBorder="1" applyAlignment="1" applyProtection="1">
      <alignment horizontal="center" vertical="center" wrapText="1"/>
    </xf>
    <xf numFmtId="0" fontId="100" fillId="53" borderId="46" xfId="416" applyFont="1" applyFill="1" applyBorder="1" applyAlignment="1" applyProtection="1">
      <alignment horizontal="center" vertical="center" wrapText="1"/>
    </xf>
    <xf numFmtId="0" fontId="100" fillId="53" borderId="19" xfId="416" applyFont="1" applyFill="1" applyBorder="1" applyAlignment="1" applyProtection="1">
      <alignment horizontal="center" vertical="center" wrapText="1"/>
    </xf>
    <xf numFmtId="0" fontId="100" fillId="53" borderId="64" xfId="416" applyFont="1" applyFill="1" applyBorder="1" applyAlignment="1" applyProtection="1">
      <alignment horizontal="center" vertical="center" wrapText="1"/>
    </xf>
    <xf numFmtId="0" fontId="100" fillId="53" borderId="48" xfId="416" applyFont="1" applyFill="1" applyBorder="1" applyAlignment="1" applyProtection="1">
      <alignment horizontal="center" vertical="center" wrapText="1"/>
    </xf>
    <xf numFmtId="0" fontId="100" fillId="53" borderId="20" xfId="416" applyFont="1" applyFill="1" applyBorder="1" applyAlignment="1" applyProtection="1">
      <alignment horizontal="center" vertical="center" wrapText="1"/>
    </xf>
    <xf numFmtId="0" fontId="100" fillId="53" borderId="49" xfId="416" applyFont="1" applyFill="1" applyBorder="1" applyAlignment="1" applyProtection="1">
      <alignment horizontal="center" vertical="center" wrapText="1"/>
    </xf>
    <xf numFmtId="10" fontId="10" fillId="52" borderId="0" xfId="528" applyNumberFormat="1" applyFont="1" applyFill="1" applyBorder="1" applyAlignment="1" applyProtection="1">
      <alignment horizontal="left"/>
    </xf>
    <xf numFmtId="170" fontId="12" fillId="80" borderId="95" xfId="0" applyNumberFormat="1" applyFont="1" applyFill="1" applyBorder="1" applyAlignment="1" applyProtection="1">
      <alignment horizontal="center" vertical="center" wrapText="1"/>
    </xf>
    <xf numFmtId="170" fontId="12" fillId="80" borderId="68" xfId="0" applyNumberFormat="1" applyFont="1" applyFill="1" applyBorder="1" applyAlignment="1" applyProtection="1">
      <alignment horizontal="center" vertical="center" wrapText="1"/>
    </xf>
    <xf numFmtId="170" fontId="12" fillId="80" borderId="99" xfId="0" applyNumberFormat="1" applyFont="1" applyFill="1" applyBorder="1" applyAlignment="1" applyProtection="1">
      <alignment horizontal="center" vertical="center" wrapText="1"/>
    </xf>
    <xf numFmtId="0" fontId="92" fillId="48" borderId="60" xfId="416" applyFont="1" applyFill="1" applyBorder="1" applyAlignment="1" applyProtection="1">
      <alignment horizontal="left"/>
    </xf>
    <xf numFmtId="0" fontId="92" fillId="48" borderId="61" xfId="416" applyFont="1" applyFill="1" applyBorder="1" applyAlignment="1" applyProtection="1">
      <alignment horizontal="left"/>
    </xf>
    <xf numFmtId="2" fontId="69" fillId="52" borderId="0" xfId="0" applyNumberFormat="1" applyFont="1" applyFill="1" applyAlignment="1" applyProtection="1">
      <alignment horizontal="left" vertical="center"/>
    </xf>
    <xf numFmtId="2" fontId="70" fillId="52" borderId="0" xfId="0" applyNumberFormat="1" applyFont="1" applyFill="1" applyBorder="1" applyAlignment="1" applyProtection="1">
      <alignment horizontal="left" vertical="center"/>
    </xf>
    <xf numFmtId="2" fontId="86" fillId="52" borderId="0" xfId="0" applyNumberFormat="1" applyFont="1" applyFill="1" applyBorder="1" applyAlignment="1" applyProtection="1">
      <alignment horizontal="left" vertical="center"/>
    </xf>
    <xf numFmtId="2" fontId="69" fillId="52" borderId="0" xfId="0" applyNumberFormat="1" applyFont="1" applyFill="1" applyBorder="1" applyAlignment="1" applyProtection="1">
      <alignment horizontal="left" vertical="center"/>
    </xf>
    <xf numFmtId="0" fontId="130" fillId="77" borderId="9" xfId="390" applyFont="1" applyFill="1" applyBorder="1" applyAlignment="1">
      <alignment horizontal="center" vertical="center" wrapText="1"/>
    </xf>
    <xf numFmtId="0" fontId="130" fillId="77" borderId="9" xfId="390" applyFont="1" applyFill="1" applyBorder="1" applyAlignment="1">
      <alignment horizontal="center" vertical="center"/>
    </xf>
    <xf numFmtId="0" fontId="132" fillId="77" borderId="50" xfId="390" applyFont="1" applyFill="1" applyBorder="1" applyAlignment="1">
      <alignment horizontal="left" vertical="center"/>
    </xf>
    <xf numFmtId="0" fontId="132" fillId="77" borderId="78" xfId="390" applyFont="1" applyFill="1" applyBorder="1" applyAlignment="1">
      <alignment horizontal="left" vertical="center"/>
    </xf>
    <xf numFmtId="0" fontId="132" fillId="77" borderId="79" xfId="390" applyFont="1" applyFill="1" applyBorder="1" applyAlignment="1">
      <alignment horizontal="left" vertical="center"/>
    </xf>
    <xf numFmtId="0" fontId="7" fillId="0" borderId="50" xfId="390" applyFont="1" applyFill="1" applyBorder="1" applyAlignment="1">
      <alignment horizontal="left" vertical="center"/>
    </xf>
    <xf numFmtId="0" fontId="7" fillId="0" borderId="78" xfId="390" applyFont="1" applyFill="1" applyBorder="1" applyAlignment="1">
      <alignment horizontal="left" vertical="center"/>
    </xf>
    <xf numFmtId="0" fontId="7" fillId="0" borderId="79" xfId="390" applyFont="1" applyFill="1" applyBorder="1" applyAlignment="1">
      <alignment horizontal="left" vertical="center"/>
    </xf>
    <xf numFmtId="0" fontId="133" fillId="77" borderId="9" xfId="390" applyFont="1" applyFill="1" applyBorder="1" applyAlignment="1">
      <alignment horizontal="center" vertical="center"/>
    </xf>
    <xf numFmtId="189" fontId="7" fillId="0" borderId="9" xfId="390" applyNumberFormat="1" applyFont="1" applyFill="1" applyBorder="1" applyAlignment="1">
      <alignment horizontal="center" vertical="center"/>
    </xf>
    <xf numFmtId="0" fontId="143" fillId="0" borderId="0" xfId="0" applyFont="1" applyAlignment="1">
      <alignment horizontal="center" vertical="center" readingOrder="1"/>
    </xf>
    <xf numFmtId="0" fontId="106" fillId="52" borderId="0" xfId="0" applyFont="1" applyFill="1" applyBorder="1" applyAlignment="1" applyProtection="1">
      <alignment horizontal="center" vertical="center"/>
    </xf>
    <xf numFmtId="0" fontId="134" fillId="0" borderId="0" xfId="0" applyFont="1" applyFill="1" applyBorder="1" applyAlignment="1">
      <alignment horizontal="right"/>
    </xf>
    <xf numFmtId="0" fontId="9" fillId="68" borderId="9" xfId="492" applyFont="1" applyFill="1" applyBorder="1" applyAlignment="1">
      <alignment horizontal="center" vertical="center"/>
    </xf>
    <xf numFmtId="0" fontId="9" fillId="68" borderId="77" xfId="492" applyFont="1" applyFill="1" applyBorder="1" applyAlignment="1">
      <alignment horizontal="center" vertical="center" wrapText="1"/>
    </xf>
    <xf numFmtId="0" fontId="9" fillId="68" borderId="65" xfId="492" applyFont="1" applyFill="1" applyBorder="1" applyAlignment="1">
      <alignment horizontal="center" vertical="center" wrapText="1"/>
    </xf>
    <xf numFmtId="0" fontId="9" fillId="0" borderId="10" xfId="492" applyBorder="1" applyAlignment="1">
      <alignment horizontal="center" vertical="center"/>
    </xf>
    <xf numFmtId="0" fontId="9" fillId="68" borderId="0" xfId="492" applyFont="1" applyFill="1" applyBorder="1" applyAlignment="1">
      <alignment horizontal="center"/>
    </xf>
    <xf numFmtId="0" fontId="7" fillId="68" borderId="50" xfId="492" applyFont="1" applyFill="1" applyBorder="1" applyAlignment="1">
      <alignment horizontal="right"/>
    </xf>
    <xf numFmtId="0" fontId="7" fillId="68" borderId="79" xfId="492" applyFont="1" applyFill="1" applyBorder="1" applyAlignment="1">
      <alignment horizontal="right"/>
    </xf>
    <xf numFmtId="0" fontId="135" fillId="68" borderId="22" xfId="492" applyFont="1" applyFill="1" applyBorder="1" applyAlignment="1">
      <alignment vertical="center" wrapText="1"/>
    </xf>
    <xf numFmtId="0" fontId="135" fillId="68" borderId="23" xfId="492" applyFont="1" applyFill="1" applyBorder="1" applyAlignment="1">
      <alignment vertical="center" wrapText="1"/>
    </xf>
    <xf numFmtId="0" fontId="135" fillId="68" borderId="24" xfId="492" applyFont="1" applyFill="1" applyBorder="1" applyAlignment="1">
      <alignment vertical="center" wrapText="1"/>
    </xf>
    <xf numFmtId="0" fontId="135" fillId="68" borderId="21" xfId="492" applyFont="1" applyFill="1" applyBorder="1" applyAlignment="1">
      <alignment vertical="center" wrapText="1"/>
    </xf>
    <xf numFmtId="0" fontId="135" fillId="68" borderId="0" xfId="492" applyFont="1" applyFill="1" applyBorder="1" applyAlignment="1">
      <alignment vertical="center" wrapText="1"/>
    </xf>
    <xf numFmtId="0" fontId="135" fillId="68" borderId="25" xfId="492" applyFont="1" applyFill="1" applyBorder="1" applyAlignment="1">
      <alignment vertical="center" wrapText="1"/>
    </xf>
    <xf numFmtId="0" fontId="135" fillId="68" borderId="26" xfId="492" applyFont="1" applyFill="1" applyBorder="1" applyAlignment="1">
      <alignment vertical="center" wrapText="1"/>
    </xf>
    <xf numFmtId="0" fontId="135" fillId="68" borderId="10" xfId="492" applyFont="1" applyFill="1" applyBorder="1" applyAlignment="1">
      <alignment vertical="center" wrapText="1"/>
    </xf>
    <xf numFmtId="0" fontId="135" fillId="68" borderId="27" xfId="492" applyFont="1" applyFill="1" applyBorder="1" applyAlignment="1">
      <alignment vertical="center" wrapText="1"/>
    </xf>
    <xf numFmtId="0" fontId="135" fillId="68" borderId="22" xfId="492" applyFont="1" applyFill="1" applyBorder="1" applyAlignment="1">
      <alignment horizontal="left" vertical="center" wrapText="1"/>
    </xf>
    <xf numFmtId="0" fontId="135" fillId="68" borderId="23" xfId="492" applyFont="1" applyFill="1" applyBorder="1" applyAlignment="1">
      <alignment horizontal="left" vertical="center" wrapText="1"/>
    </xf>
    <xf numFmtId="0" fontId="135" fillId="68" borderId="24" xfId="492" applyFont="1" applyFill="1" applyBorder="1" applyAlignment="1">
      <alignment horizontal="left" vertical="center" wrapText="1"/>
    </xf>
    <xf numFmtId="0" fontId="135" fillId="68" borderId="21" xfId="492" applyFont="1" applyFill="1" applyBorder="1" applyAlignment="1">
      <alignment horizontal="left" vertical="center" wrapText="1"/>
    </xf>
    <xf numFmtId="0" fontId="135" fillId="68" borderId="0" xfId="492" applyFont="1" applyFill="1" applyBorder="1" applyAlignment="1">
      <alignment horizontal="left" vertical="center" wrapText="1"/>
    </xf>
    <xf numFmtId="0" fontId="135" fillId="68" borderId="25" xfId="492" applyFont="1" applyFill="1" applyBorder="1" applyAlignment="1">
      <alignment horizontal="left" vertical="center" wrapText="1"/>
    </xf>
    <xf numFmtId="0" fontId="135" fillId="68" borderId="26" xfId="492" applyFont="1" applyFill="1" applyBorder="1" applyAlignment="1">
      <alignment horizontal="left" vertical="center" wrapText="1"/>
    </xf>
    <xf numFmtId="0" fontId="135" fillId="68" borderId="10" xfId="492" applyFont="1" applyFill="1" applyBorder="1" applyAlignment="1">
      <alignment horizontal="left" vertical="center" wrapText="1"/>
    </xf>
    <xf numFmtId="0" fontId="135" fillId="68" borderId="27" xfId="492" applyFont="1" applyFill="1" applyBorder="1" applyAlignment="1">
      <alignment horizontal="left" vertical="center" wrapText="1"/>
    </xf>
    <xf numFmtId="0" fontId="145" fillId="68" borderId="22" xfId="492" applyFont="1" applyFill="1" applyBorder="1" applyAlignment="1">
      <alignment horizontal="left" vertical="center" wrapText="1"/>
    </xf>
    <xf numFmtId="0" fontId="145" fillId="68" borderId="23" xfId="492" applyFont="1" applyFill="1" applyBorder="1" applyAlignment="1">
      <alignment horizontal="left" vertical="center"/>
    </xf>
    <xf numFmtId="0" fontId="145" fillId="68" borderId="24" xfId="492" applyFont="1" applyFill="1" applyBorder="1" applyAlignment="1">
      <alignment horizontal="left" vertical="center"/>
    </xf>
    <xf numFmtId="0" fontId="145" fillId="68" borderId="21" xfId="492" applyFont="1" applyFill="1" applyBorder="1" applyAlignment="1">
      <alignment horizontal="left" vertical="center"/>
    </xf>
    <xf numFmtId="0" fontId="145" fillId="68" borderId="0" xfId="492" applyFont="1" applyFill="1" applyBorder="1" applyAlignment="1">
      <alignment horizontal="left" vertical="center"/>
    </xf>
    <xf numFmtId="0" fontId="145" fillId="68" borderId="25" xfId="492" applyFont="1" applyFill="1" applyBorder="1" applyAlignment="1">
      <alignment horizontal="left" vertical="center"/>
    </xf>
    <xf numFmtId="0" fontId="145" fillId="68" borderId="26" xfId="492" applyFont="1" applyFill="1" applyBorder="1" applyAlignment="1">
      <alignment horizontal="left" vertical="center"/>
    </xf>
    <xf numFmtId="0" fontId="145" fillId="68" borderId="10" xfId="492" applyFont="1" applyFill="1" applyBorder="1" applyAlignment="1">
      <alignment horizontal="left" vertical="center"/>
    </xf>
    <xf numFmtId="0" fontId="145" fillId="68" borderId="27" xfId="492" applyFont="1" applyFill="1" applyBorder="1" applyAlignment="1">
      <alignment horizontal="left" vertical="center"/>
    </xf>
    <xf numFmtId="175" fontId="78" fillId="48" borderId="0" xfId="495" applyNumberFormat="1" applyFont="1" applyFill="1" applyBorder="1" applyAlignment="1" applyProtection="1">
      <alignment horizontal="left" vertical="center"/>
    </xf>
    <xf numFmtId="1" fontId="69" fillId="59" borderId="50" xfId="682" applyNumberFormat="1" applyFont="1" applyFill="1" applyBorder="1" applyAlignment="1" applyProtection="1">
      <alignment horizontal="center" vertical="center"/>
    </xf>
    <xf numFmtId="1" fontId="69" fillId="59" borderId="78" xfId="682" applyNumberFormat="1" applyFont="1" applyFill="1" applyBorder="1" applyAlignment="1" applyProtection="1">
      <alignment horizontal="center" vertical="center"/>
    </xf>
    <xf numFmtId="176" fontId="70" fillId="59" borderId="9" xfId="682" applyNumberFormat="1" applyFont="1" applyFill="1" applyBorder="1" applyAlignment="1" applyProtection="1">
      <alignment horizontal="center" vertical="center" wrapText="1"/>
    </xf>
    <xf numFmtId="176" fontId="70" fillId="59" borderId="9" xfId="682" applyNumberFormat="1" applyFont="1" applyFill="1" applyBorder="1" applyAlignment="1" applyProtection="1">
      <alignment horizontal="center" vertical="center"/>
    </xf>
    <xf numFmtId="4" fontId="69" fillId="59" borderId="50" xfId="682" applyNumberFormat="1" applyFont="1" applyFill="1" applyBorder="1" applyAlignment="1" applyProtection="1">
      <alignment horizontal="center" vertical="center" wrapText="1"/>
    </xf>
    <xf numFmtId="4" fontId="69" fillId="59" borderId="78" xfId="682" applyNumberFormat="1" applyFont="1" applyFill="1" applyBorder="1" applyAlignment="1" applyProtection="1">
      <alignment horizontal="center" vertical="center" wrapText="1"/>
    </xf>
    <xf numFmtId="4" fontId="69" fillId="59" borderId="79" xfId="682" applyNumberFormat="1" applyFont="1" applyFill="1" applyBorder="1" applyAlignment="1" applyProtection="1">
      <alignment horizontal="center" vertical="center" wrapText="1"/>
    </xf>
    <xf numFmtId="1" fontId="68" fillId="67" borderId="48" xfId="493" applyNumberFormat="1" applyFont="1" applyFill="1" applyBorder="1" applyAlignment="1" applyProtection="1">
      <alignment horizontal="center" vertical="center"/>
      <protection hidden="1"/>
    </xf>
    <xf numFmtId="1" fontId="68" fillId="67" borderId="20" xfId="493" applyNumberFormat="1" applyFont="1" applyFill="1" applyBorder="1" applyAlignment="1" applyProtection="1">
      <alignment horizontal="center" vertical="center"/>
      <protection hidden="1"/>
    </xf>
    <xf numFmtId="0" fontId="41" fillId="59" borderId="77" xfId="490" applyNumberFormat="1" applyFont="1" applyFill="1" applyBorder="1" applyAlignment="1">
      <alignment horizontal="center" vertical="center" wrapText="1"/>
    </xf>
    <xf numFmtId="0" fontId="41" fillId="59" borderId="65" xfId="490" applyNumberFormat="1" applyFont="1" applyFill="1" applyBorder="1" applyAlignment="1">
      <alignment horizontal="center" vertical="center" wrapText="1"/>
    </xf>
    <xf numFmtId="0" fontId="69" fillId="59" borderId="84" xfId="490" applyFont="1" applyFill="1" applyBorder="1" applyAlignment="1">
      <alignment horizontal="center" vertical="center" wrapText="1"/>
    </xf>
    <xf numFmtId="0" fontId="69" fillId="59" borderId="65" xfId="490" applyFont="1" applyFill="1" applyBorder="1" applyAlignment="1">
      <alignment horizontal="center" vertical="center" wrapText="1"/>
    </xf>
    <xf numFmtId="201" fontId="69" fillId="59" borderId="84" xfId="490" applyNumberFormat="1" applyFont="1" applyFill="1" applyBorder="1" applyAlignment="1">
      <alignment horizontal="center" vertical="center" wrapText="1"/>
    </xf>
    <xf numFmtId="201" fontId="69" fillId="59" borderId="65" xfId="490" applyNumberFormat="1" applyFont="1" applyFill="1" applyBorder="1" applyAlignment="1">
      <alignment horizontal="center" vertical="center" wrapText="1"/>
    </xf>
    <xf numFmtId="4" fontId="69" fillId="59" borderId="84" xfId="490" applyNumberFormat="1" applyFont="1" applyFill="1" applyBorder="1" applyAlignment="1">
      <alignment horizontal="center" vertical="center" wrapText="1"/>
    </xf>
    <xf numFmtId="4" fontId="69" fillId="59" borderId="65" xfId="490" applyNumberFormat="1" applyFont="1" applyFill="1" applyBorder="1" applyAlignment="1">
      <alignment horizontal="center" vertical="center" wrapText="1"/>
    </xf>
    <xf numFmtId="2" fontId="70" fillId="59" borderId="77" xfId="682" applyNumberFormat="1" applyFont="1" applyFill="1" applyBorder="1" applyAlignment="1" applyProtection="1">
      <alignment horizontal="center" vertical="center" wrapText="1"/>
    </xf>
    <xf numFmtId="2" fontId="70" fillId="59" borderId="65" xfId="682" applyNumberFormat="1" applyFont="1" applyFill="1" applyBorder="1" applyAlignment="1" applyProtection="1">
      <alignment horizontal="center" vertical="center" wrapText="1"/>
    </xf>
    <xf numFmtId="0" fontId="80" fillId="58" borderId="40" xfId="264" applyNumberFormat="1" applyFont="1" applyFill="1" applyBorder="1" applyAlignment="1">
      <alignment horizontal="center" vertical="center" wrapText="1"/>
    </xf>
    <xf numFmtId="0" fontId="80" fillId="58" borderId="45" xfId="264" applyNumberFormat="1" applyFont="1" applyFill="1" applyBorder="1" applyAlignment="1">
      <alignment horizontal="center" vertical="center" wrapText="1"/>
    </xf>
    <xf numFmtId="0" fontId="31" fillId="58" borderId="81" xfId="264" applyFont="1" applyFill="1" applyBorder="1" applyAlignment="1">
      <alignment horizontal="center" vertical="center" wrapText="1"/>
    </xf>
    <xf numFmtId="0" fontId="31" fillId="58" borderId="82" xfId="264" applyFont="1" applyFill="1" applyBorder="1" applyAlignment="1">
      <alignment horizontal="center" vertical="center" wrapText="1"/>
    </xf>
    <xf numFmtId="0" fontId="31" fillId="58" borderId="40" xfId="264" applyFont="1" applyFill="1" applyBorder="1" applyAlignment="1">
      <alignment horizontal="center" vertical="center" wrapText="1"/>
    </xf>
    <xf numFmtId="4" fontId="31" fillId="58" borderId="41" xfId="264" applyNumberFormat="1" applyFont="1" applyFill="1" applyBorder="1" applyAlignment="1">
      <alignment horizontal="center" vertical="center" wrapText="1"/>
    </xf>
    <xf numFmtId="4" fontId="31" fillId="58" borderId="68" xfId="264" applyNumberFormat="1" applyFont="1" applyFill="1" applyBorder="1" applyAlignment="1">
      <alignment horizontal="center" vertical="center" wrapText="1"/>
    </xf>
    <xf numFmtId="2" fontId="82" fillId="52" borderId="20" xfId="0" applyNumberFormat="1" applyFont="1" applyFill="1" applyBorder="1" applyAlignment="1" applyProtection="1">
      <alignment horizontal="left" vertical="center"/>
      <protection locked="0"/>
    </xf>
    <xf numFmtId="167" fontId="69" fillId="52" borderId="0" xfId="0" applyNumberFormat="1" applyFont="1" applyFill="1" applyBorder="1" applyAlignment="1" applyProtection="1">
      <alignment horizontal="center" vertical="center"/>
      <protection locked="0"/>
    </xf>
    <xf numFmtId="0" fontId="69" fillId="52" borderId="0" xfId="0" applyNumberFormat="1" applyFont="1" applyFill="1" applyBorder="1" applyAlignment="1" applyProtection="1">
      <alignment horizontal="left" vertical="center"/>
      <protection locked="0"/>
    </xf>
    <xf numFmtId="0" fontId="69" fillId="52" borderId="0" xfId="0" applyFont="1" applyFill="1" applyAlignment="1" applyProtection="1">
      <alignment horizontal="center" vertical="center" wrapText="1"/>
      <protection locked="0"/>
    </xf>
    <xf numFmtId="0" fontId="77" fillId="57" borderId="50" xfId="0" applyFont="1" applyFill="1" applyBorder="1" applyAlignment="1">
      <alignment horizontal="center" vertical="center"/>
    </xf>
    <xf numFmtId="0" fontId="77" fillId="57" borderId="78" xfId="0" applyFont="1" applyFill="1" applyBorder="1" applyAlignment="1">
      <alignment horizontal="center" vertical="center"/>
    </xf>
    <xf numFmtId="0" fontId="77" fillId="57" borderId="79" xfId="0" applyFont="1" applyFill="1" applyBorder="1" applyAlignment="1">
      <alignment horizontal="center" vertical="center"/>
    </xf>
    <xf numFmtId="1" fontId="69" fillId="52" borderId="0" xfId="0" applyNumberFormat="1" applyFont="1" applyFill="1" applyBorder="1" applyAlignment="1" applyProtection="1">
      <alignment horizontal="left" vertical="center"/>
      <protection locked="0"/>
    </xf>
    <xf numFmtId="2" fontId="95" fillId="52" borderId="19" xfId="0" applyNumberFormat="1" applyFont="1" applyFill="1" applyBorder="1" applyAlignment="1" applyProtection="1">
      <alignment horizontal="left" vertical="center"/>
      <protection locked="0"/>
    </xf>
    <xf numFmtId="2" fontId="97" fillId="52" borderId="19" xfId="0" applyNumberFormat="1" applyFont="1" applyFill="1" applyBorder="1" applyAlignment="1" applyProtection="1">
      <alignment horizontal="left" vertical="center"/>
      <protection locked="0"/>
    </xf>
    <xf numFmtId="0" fontId="0" fillId="0" borderId="0" xfId="0"/>
    <xf numFmtId="1" fontId="97" fillId="52" borderId="19" xfId="0" applyNumberFormat="1" applyFont="1" applyFill="1" applyBorder="1" applyAlignment="1" applyProtection="1">
      <alignment horizontal="left" vertical="center"/>
      <protection locked="0"/>
    </xf>
    <xf numFmtId="2" fontId="95" fillId="52" borderId="80" xfId="0" applyNumberFormat="1" applyFont="1" applyFill="1" applyBorder="1" applyAlignment="1" applyProtection="1">
      <alignment horizontal="left" vertical="center"/>
      <protection locked="0"/>
    </xf>
    <xf numFmtId="0" fontId="97" fillId="52" borderId="20" xfId="0" applyNumberFormat="1" applyFont="1" applyFill="1" applyBorder="1" applyAlignment="1" applyProtection="1">
      <alignment horizontal="left" vertical="center"/>
      <protection locked="0"/>
    </xf>
    <xf numFmtId="1" fontId="105" fillId="52" borderId="0" xfId="0" applyNumberFormat="1" applyFont="1" applyFill="1" applyAlignment="1" applyProtection="1">
      <alignment horizontal="center" vertical="center"/>
      <protection locked="0"/>
    </xf>
    <xf numFmtId="2" fontId="97" fillId="52" borderId="0" xfId="0" applyNumberFormat="1" applyFont="1" applyFill="1" applyAlignment="1" applyProtection="1">
      <alignment horizontal="left" vertical="center"/>
      <protection locked="0"/>
    </xf>
    <xf numFmtId="2" fontId="97" fillId="52" borderId="0" xfId="0" applyNumberFormat="1" applyFont="1" applyFill="1" applyBorder="1" applyAlignment="1" applyProtection="1">
      <alignment horizontal="left" vertical="center"/>
      <protection locked="0"/>
    </xf>
    <xf numFmtId="2" fontId="95" fillId="52" borderId="0" xfId="0" applyNumberFormat="1" applyFont="1" applyFill="1" applyBorder="1" applyAlignment="1" applyProtection="1">
      <alignment horizontal="left" vertical="center"/>
      <protection locked="0"/>
    </xf>
    <xf numFmtId="2" fontId="95" fillId="52" borderId="20" xfId="0" applyNumberFormat="1" applyFont="1" applyFill="1" applyBorder="1" applyAlignment="1" applyProtection="1">
      <alignment horizontal="left" vertical="center"/>
      <protection locked="0"/>
    </xf>
    <xf numFmtId="1" fontId="102" fillId="0" borderId="47" xfId="493" applyNumberFormat="1" applyFont="1" applyFill="1" applyBorder="1" applyAlignment="1" applyProtection="1">
      <alignment horizontal="center" vertical="center"/>
      <protection hidden="1"/>
    </xf>
    <xf numFmtId="1" fontId="102" fillId="0" borderId="0" xfId="493" applyNumberFormat="1" applyFont="1" applyFill="1" applyBorder="1" applyAlignment="1" applyProtection="1">
      <alignment horizontal="center" vertical="center"/>
      <protection hidden="1"/>
    </xf>
    <xf numFmtId="0" fontId="0" fillId="0" borderId="22" xfId="0" applyBorder="1" applyAlignment="1">
      <alignment horizontal="center" wrapText="1"/>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6" fontId="68" fillId="67" borderId="41" xfId="493" applyNumberFormat="1" applyFont="1" applyFill="1" applyBorder="1" applyAlignment="1" applyProtection="1">
      <alignment horizontal="center" vertical="center"/>
      <protection hidden="1"/>
    </xf>
    <xf numFmtId="176" fontId="68" fillId="67" borderId="68" xfId="493" applyNumberFormat="1" applyFont="1" applyFill="1" applyBorder="1" applyAlignment="1" applyProtection="1">
      <alignment horizontal="center" vertical="center"/>
      <protection hidden="1"/>
    </xf>
    <xf numFmtId="176" fontId="68" fillId="67" borderId="69" xfId="493" applyNumberFormat="1" applyFont="1" applyFill="1" applyBorder="1" applyAlignment="1" applyProtection="1">
      <alignment horizontal="center" vertical="center"/>
      <protection hidden="1"/>
    </xf>
    <xf numFmtId="0" fontId="33" fillId="55" borderId="88" xfId="0" applyFont="1" applyFill="1" applyBorder="1" applyAlignment="1">
      <alignment horizontal="center" vertical="center" wrapText="1"/>
    </xf>
    <xf numFmtId="0" fontId="33" fillId="55" borderId="89" xfId="0" applyFont="1" applyFill="1" applyBorder="1" applyAlignment="1">
      <alignment horizontal="center" vertical="center" wrapText="1"/>
    </xf>
    <xf numFmtId="0" fontId="33" fillId="55" borderId="34" xfId="0" applyFont="1" applyFill="1" applyBorder="1" applyAlignment="1">
      <alignment horizontal="center" vertical="center" wrapText="1"/>
    </xf>
    <xf numFmtId="49" fontId="42" fillId="53" borderId="22" xfId="264" applyNumberFormat="1" applyFont="1" applyFill="1" applyBorder="1" applyAlignment="1" applyProtection="1">
      <alignment horizontal="center" vertical="center"/>
    </xf>
    <xf numFmtId="49" fontId="42" fillId="53" borderId="23" xfId="264" applyNumberFormat="1" applyFont="1" applyFill="1" applyBorder="1" applyAlignment="1" applyProtection="1">
      <alignment horizontal="center" vertical="center"/>
    </xf>
    <xf numFmtId="49" fontId="42" fillId="53" borderId="24" xfId="264" applyNumberFormat="1" applyFont="1" applyFill="1" applyBorder="1" applyAlignment="1" applyProtection="1">
      <alignment horizontal="center"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77" fillId="48" borderId="41" xfId="0" applyFont="1" applyFill="1" applyBorder="1" applyAlignment="1">
      <alignment horizontal="center"/>
    </xf>
    <xf numFmtId="0" fontId="77" fillId="48" borderId="68" xfId="0" applyFont="1" applyFill="1" applyBorder="1" applyAlignment="1">
      <alignment horizontal="center"/>
    </xf>
    <xf numFmtId="0" fontId="77" fillId="48" borderId="69" xfId="0" applyFont="1" applyFill="1" applyBorder="1" applyAlignment="1">
      <alignment horizontal="center"/>
    </xf>
    <xf numFmtId="0" fontId="77" fillId="48" borderId="41" xfId="0" applyFont="1" applyFill="1" applyBorder="1" applyAlignment="1">
      <alignment horizontal="center" vertical="center"/>
    </xf>
    <xf numFmtId="0" fontId="77" fillId="48" borderId="68" xfId="0" applyFont="1" applyFill="1" applyBorder="1" applyAlignment="1">
      <alignment horizontal="center" vertical="center"/>
    </xf>
    <xf numFmtId="0" fontId="77" fillId="48" borderId="69" xfId="0" applyFont="1" applyFill="1" applyBorder="1" applyAlignment="1">
      <alignment horizontal="center" vertical="center"/>
    </xf>
    <xf numFmtId="0" fontId="0" fillId="48" borderId="23" xfId="0" applyFill="1" applyBorder="1" applyAlignment="1">
      <alignment horizontal="left" vertical="center"/>
    </xf>
    <xf numFmtId="0" fontId="33" fillId="48" borderId="41" xfId="0" applyFont="1" applyFill="1" applyBorder="1" applyAlignment="1">
      <alignment horizontal="center" vertical="center"/>
    </xf>
    <xf numFmtId="0" fontId="33" fillId="48" borderId="68" xfId="0" applyFont="1" applyFill="1" applyBorder="1" applyAlignment="1">
      <alignment horizontal="center" vertical="center"/>
    </xf>
    <xf numFmtId="0" fontId="33" fillId="48" borderId="69" xfId="0" applyFont="1" applyFill="1" applyBorder="1" applyAlignment="1">
      <alignment horizontal="center" vertical="center"/>
    </xf>
    <xf numFmtId="0" fontId="0" fillId="48" borderId="41" xfId="0" applyFill="1" applyBorder="1" applyAlignment="1">
      <alignment horizontal="left" vertical="center"/>
    </xf>
    <xf numFmtId="0" fontId="0" fillId="48" borderId="68" xfId="0" applyFill="1" applyBorder="1" applyAlignment="1">
      <alignment horizontal="left" vertical="center"/>
    </xf>
    <xf numFmtId="0" fontId="0" fillId="48" borderId="69" xfId="0" applyFill="1" applyBorder="1" applyAlignment="1">
      <alignment horizontal="left" vertical="center"/>
    </xf>
    <xf numFmtId="0" fontId="33" fillId="48" borderId="41" xfId="0" applyFont="1" applyFill="1" applyBorder="1" applyAlignment="1">
      <alignment horizontal="left" vertical="center"/>
    </xf>
    <xf numFmtId="0" fontId="33" fillId="48" borderId="68" xfId="0" applyFont="1" applyFill="1" applyBorder="1" applyAlignment="1">
      <alignment horizontal="left" vertical="center"/>
    </xf>
    <xf numFmtId="0" fontId="33" fillId="48" borderId="69"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3" fillId="0" borderId="41" xfId="0" applyFont="1" applyBorder="1" applyAlignment="1">
      <alignment horizontal="center"/>
    </xf>
    <xf numFmtId="0" fontId="33" fillId="0" borderId="68"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54966">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10" xfId="923"/>
    <cellStyle name="Cálculo 2 10 2" xfId="924"/>
    <cellStyle name="Cálculo 2 10 2 2" xfId="925"/>
    <cellStyle name="Cálculo 2 10 2 2 2" xfId="926"/>
    <cellStyle name="Cálculo 2 10 2 2 2 2" xfId="927"/>
    <cellStyle name="Cálculo 2 10 2 2 3" xfId="928"/>
    <cellStyle name="Cálculo 2 10 2 2 3 2" xfId="929"/>
    <cellStyle name="Cálculo 2 10 2 2 3 3" xfId="930"/>
    <cellStyle name="Cálculo 2 10 2 2 3 4" xfId="931"/>
    <cellStyle name="Cálculo 2 10 2 2 3 5" xfId="932"/>
    <cellStyle name="Cálculo 2 10 2 2 4" xfId="933"/>
    <cellStyle name="Cálculo 2 10 2 2 4 2" xfId="934"/>
    <cellStyle name="Cálculo 2 10 2 2 4 3" xfId="935"/>
    <cellStyle name="Cálculo 2 10 2 2 4 4" xfId="936"/>
    <cellStyle name="Cálculo 2 10 2 2 5" xfId="937"/>
    <cellStyle name="Cálculo 2 10 2 2 6" xfId="938"/>
    <cellStyle name="Cálculo 2 10 2 2 7" xfId="939"/>
    <cellStyle name="Cálculo 2 10 2 2 8" xfId="940"/>
    <cellStyle name="Cálculo 2 10 2 3" xfId="941"/>
    <cellStyle name="Cálculo 2 10 2 3 2" xfId="942"/>
    <cellStyle name="Cálculo 2 10 2 3 2 2" xfId="943"/>
    <cellStyle name="Cálculo 2 10 2 3 3" xfId="944"/>
    <cellStyle name="Cálculo 2 10 2 3 3 2" xfId="945"/>
    <cellStyle name="Cálculo 2 10 2 3 3 3" xfId="946"/>
    <cellStyle name="Cálculo 2 10 2 3 3 4" xfId="947"/>
    <cellStyle name="Cálculo 2 10 2 3 3 5" xfId="948"/>
    <cellStyle name="Cálculo 2 10 2 3 4" xfId="949"/>
    <cellStyle name="Cálculo 2 10 2 3 4 2" xfId="950"/>
    <cellStyle name="Cálculo 2 10 2 3 4 3" xfId="951"/>
    <cellStyle name="Cálculo 2 10 2 3 4 4" xfId="952"/>
    <cellStyle name="Cálculo 2 10 2 3 5" xfId="953"/>
    <cellStyle name="Cálculo 2 10 2 3 6" xfId="954"/>
    <cellStyle name="Cálculo 2 10 2 3 7" xfId="955"/>
    <cellStyle name="Cálculo 2 10 2 3 8" xfId="956"/>
    <cellStyle name="Cálculo 2 10 2 4" xfId="957"/>
    <cellStyle name="Cálculo 2 10 2 4 2" xfId="958"/>
    <cellStyle name="Cálculo 2 10 2 4 2 2" xfId="959"/>
    <cellStyle name="Cálculo 2 10 2 4 2 3" xfId="960"/>
    <cellStyle name="Cálculo 2 10 2 4 2 4" xfId="961"/>
    <cellStyle name="Cálculo 2 10 2 4 2 5" xfId="962"/>
    <cellStyle name="Cálculo 2 10 2 4 3" xfId="963"/>
    <cellStyle name="Cálculo 2 10 2 4 3 2" xfId="964"/>
    <cellStyle name="Cálculo 2 10 2 4 3 3" xfId="965"/>
    <cellStyle name="Cálculo 2 10 2 4 3 4" xfId="966"/>
    <cellStyle name="Cálculo 2 10 2 4 4" xfId="967"/>
    <cellStyle name="Cálculo 2 10 2 4 5" xfId="968"/>
    <cellStyle name="Cálculo 2 10 2 4 6" xfId="969"/>
    <cellStyle name="Cálculo 2 10 2 4 7" xfId="970"/>
    <cellStyle name="Cálculo 2 10 2 5" xfId="971"/>
    <cellStyle name="Cálculo 2 10 2 5 2" xfId="972"/>
    <cellStyle name="Cálculo 2 10 2 5 2 2" xfId="973"/>
    <cellStyle name="Cálculo 2 10 2 5 3" xfId="974"/>
    <cellStyle name="Cálculo 2 10 2 5 4" xfId="975"/>
    <cellStyle name="Cálculo 2 10 2 5 5" xfId="976"/>
    <cellStyle name="Cálculo 2 10 2 5 6" xfId="977"/>
    <cellStyle name="Cálculo 2 10 2 6" xfId="978"/>
    <cellStyle name="Cálculo 2 10 2 6 2" xfId="979"/>
    <cellStyle name="Cálculo 2 10 2 6 3" xfId="980"/>
    <cellStyle name="Cálculo 2 10 2 6 4" xfId="981"/>
    <cellStyle name="Cálculo 2 10 2 6 5" xfId="982"/>
    <cellStyle name="Cálculo 2 10 2 7" xfId="983"/>
    <cellStyle name="Cálculo 2 10 2 7 2" xfId="984"/>
    <cellStyle name="Cálculo 2 10 2 7 3" xfId="985"/>
    <cellStyle name="Cálculo 2 10 2 7 4" xfId="986"/>
    <cellStyle name="Cálculo 2 10 2 7 5" xfId="987"/>
    <cellStyle name="Cálculo 2 10 2 8" xfId="988"/>
    <cellStyle name="Cálculo 2 10 3" xfId="989"/>
    <cellStyle name="Cálculo 2 10 3 2" xfId="990"/>
    <cellStyle name="Cálculo 2 10 3 2 2" xfId="991"/>
    <cellStyle name="Cálculo 2 10 3 3" xfId="992"/>
    <cellStyle name="Cálculo 2 10 3 3 2" xfId="993"/>
    <cellStyle name="Cálculo 2 10 3 3 3" xfId="994"/>
    <cellStyle name="Cálculo 2 10 3 3 4" xfId="995"/>
    <cellStyle name="Cálculo 2 10 3 3 5" xfId="996"/>
    <cellStyle name="Cálculo 2 10 3 4" xfId="997"/>
    <cellStyle name="Cálculo 2 10 3 4 2" xfId="998"/>
    <cellStyle name="Cálculo 2 10 3 4 3" xfId="999"/>
    <cellStyle name="Cálculo 2 10 3 4 4" xfId="1000"/>
    <cellStyle name="Cálculo 2 10 3 5" xfId="1001"/>
    <cellStyle name="Cálculo 2 10 3 6" xfId="1002"/>
    <cellStyle name="Cálculo 2 10 3 7" xfId="1003"/>
    <cellStyle name="Cálculo 2 10 3 8" xfId="1004"/>
    <cellStyle name="Cálculo 2 10 4" xfId="1005"/>
    <cellStyle name="Cálculo 2 10 4 2" xfId="1006"/>
    <cellStyle name="Cálculo 2 10 4 2 2" xfId="1007"/>
    <cellStyle name="Cálculo 2 10 4 2 3" xfId="1008"/>
    <cellStyle name="Cálculo 2 10 4 2 4" xfId="1009"/>
    <cellStyle name="Cálculo 2 10 4 2 5" xfId="1010"/>
    <cellStyle name="Cálculo 2 10 4 3" xfId="1011"/>
    <cellStyle name="Cálculo 2 10 4 3 2" xfId="1012"/>
    <cellStyle name="Cálculo 2 10 4 3 3" xfId="1013"/>
    <cellStyle name="Cálculo 2 10 4 3 4" xfId="1014"/>
    <cellStyle name="Cálculo 2 10 4 4" xfId="1015"/>
    <cellStyle name="Cálculo 2 10 4 4 2" xfId="1016"/>
    <cellStyle name="Cálculo 2 10 4 5" xfId="1017"/>
    <cellStyle name="Cálculo 2 10 4 6" xfId="1018"/>
    <cellStyle name="Cálculo 2 10 4 7" xfId="1019"/>
    <cellStyle name="Cálculo 2 10 4 8" xfId="1020"/>
    <cellStyle name="Cálculo 2 10 5" xfId="1021"/>
    <cellStyle name="Cálculo 2 10 5 2" xfId="1022"/>
    <cellStyle name="Cálculo 2 10 5 3" xfId="1023"/>
    <cellStyle name="Cálculo 2 10 5 4" xfId="1024"/>
    <cellStyle name="Cálculo 2 10 5 5" xfId="1025"/>
    <cellStyle name="Cálculo 2 10 6" xfId="1026"/>
    <cellStyle name="Cálculo 2 10 6 2" xfId="1027"/>
    <cellStyle name="Cálculo 2 10 6 3" xfId="1028"/>
    <cellStyle name="Cálculo 2 10 6 4" xfId="1029"/>
    <cellStyle name="Cálculo 2 10 7" xfId="1030"/>
    <cellStyle name="Cálculo 2 10 8" xfId="1031"/>
    <cellStyle name="Cálculo 2 11" xfId="1032"/>
    <cellStyle name="Cálculo 2 11 2" xfId="1033"/>
    <cellStyle name="Cálculo 2 11 2 2" xfId="1034"/>
    <cellStyle name="Cálculo 2 11 2 2 2" xfId="1035"/>
    <cellStyle name="Cálculo 2 11 2 3" xfId="1036"/>
    <cellStyle name="Cálculo 2 11 2 3 2" xfId="1037"/>
    <cellStyle name="Cálculo 2 11 2 3 3" xfId="1038"/>
    <cellStyle name="Cálculo 2 11 2 3 4" xfId="1039"/>
    <cellStyle name="Cálculo 2 11 2 3 5" xfId="1040"/>
    <cellStyle name="Cálculo 2 11 2 4" xfId="1041"/>
    <cellStyle name="Cálculo 2 11 2 4 2" xfId="1042"/>
    <cellStyle name="Cálculo 2 11 2 4 3" xfId="1043"/>
    <cellStyle name="Cálculo 2 11 2 4 4" xfId="1044"/>
    <cellStyle name="Cálculo 2 11 2 5" xfId="1045"/>
    <cellStyle name="Cálculo 2 11 2 6" xfId="1046"/>
    <cellStyle name="Cálculo 2 11 2 7" xfId="1047"/>
    <cellStyle name="Cálculo 2 11 2 8" xfId="1048"/>
    <cellStyle name="Cálculo 2 11 3" xfId="1049"/>
    <cellStyle name="Cálculo 2 11 3 2" xfId="1050"/>
    <cellStyle name="Cálculo 2 11 3 2 2" xfId="1051"/>
    <cellStyle name="Cálculo 2 11 3 3" xfId="1052"/>
    <cellStyle name="Cálculo 2 11 3 3 2" xfId="1053"/>
    <cellStyle name="Cálculo 2 11 3 3 3" xfId="1054"/>
    <cellStyle name="Cálculo 2 11 3 3 4" xfId="1055"/>
    <cellStyle name="Cálculo 2 11 3 3 5" xfId="1056"/>
    <cellStyle name="Cálculo 2 11 3 4" xfId="1057"/>
    <cellStyle name="Cálculo 2 11 3 4 2" xfId="1058"/>
    <cellStyle name="Cálculo 2 11 3 4 3" xfId="1059"/>
    <cellStyle name="Cálculo 2 11 3 4 4" xfId="1060"/>
    <cellStyle name="Cálculo 2 11 3 5" xfId="1061"/>
    <cellStyle name="Cálculo 2 11 3 6" xfId="1062"/>
    <cellStyle name="Cálculo 2 11 3 7" xfId="1063"/>
    <cellStyle name="Cálculo 2 11 3 8" xfId="1064"/>
    <cellStyle name="Cálculo 2 11 4" xfId="1065"/>
    <cellStyle name="Cálculo 2 11 4 2" xfId="1066"/>
    <cellStyle name="Cálculo 2 11 4 2 2" xfId="1067"/>
    <cellStyle name="Cálculo 2 11 4 2 3" xfId="1068"/>
    <cellStyle name="Cálculo 2 11 4 2 4" xfId="1069"/>
    <cellStyle name="Cálculo 2 11 4 2 5" xfId="1070"/>
    <cellStyle name="Cálculo 2 11 4 3" xfId="1071"/>
    <cellStyle name="Cálculo 2 11 4 4" xfId="1072"/>
    <cellStyle name="Cálculo 2 11 4 5" xfId="1073"/>
    <cellStyle name="Cálculo 2 11 4 6" xfId="1074"/>
    <cellStyle name="Cálculo 2 11 4 7" xfId="1075"/>
    <cellStyle name="Cálculo 2 11 5" xfId="1076"/>
    <cellStyle name="Cálculo 2 11 5 2" xfId="1077"/>
    <cellStyle name="Cálculo 2 11 5 2 2" xfId="1078"/>
    <cellStyle name="Cálculo 2 11 5 2 3" xfId="1079"/>
    <cellStyle name="Cálculo 2 11 5 2 4" xfId="1080"/>
    <cellStyle name="Cálculo 2 11 5 2 5" xfId="1081"/>
    <cellStyle name="Cálculo 2 11 5 3" xfId="1082"/>
    <cellStyle name="Cálculo 2 11 5 3 2" xfId="1083"/>
    <cellStyle name="Cálculo 2 11 5 3 3" xfId="1084"/>
    <cellStyle name="Cálculo 2 11 5 3 4" xfId="1085"/>
    <cellStyle name="Cálculo 2 11 5 4" xfId="1086"/>
    <cellStyle name="Cálculo 2 11 5 5" xfId="1087"/>
    <cellStyle name="Cálculo 2 11 5 6" xfId="1088"/>
    <cellStyle name="Cálculo 2 11 5 7" xfId="1089"/>
    <cellStyle name="Cálculo 2 11 6" xfId="1090"/>
    <cellStyle name="Cálculo 2 11 6 2" xfId="1091"/>
    <cellStyle name="Cálculo 2 11 6 2 2" xfId="1092"/>
    <cellStyle name="Cálculo 2 11 6 3" xfId="1093"/>
    <cellStyle name="Cálculo 2 11 6 4" xfId="1094"/>
    <cellStyle name="Cálculo 2 11 6 5" xfId="1095"/>
    <cellStyle name="Cálculo 2 11 6 6" xfId="1096"/>
    <cellStyle name="Cálculo 2 11 7" xfId="1097"/>
    <cellStyle name="Cálculo 2 11 7 2" xfId="1098"/>
    <cellStyle name="Cálculo 2 11 7 3" xfId="1099"/>
    <cellStyle name="Cálculo 2 11 7 4" xfId="1100"/>
    <cellStyle name="Cálculo 2 11 7 5" xfId="1101"/>
    <cellStyle name="Cálculo 2 11 8" xfId="1102"/>
    <cellStyle name="Cálculo 2 11 8 2" xfId="1103"/>
    <cellStyle name="Cálculo 2 11 8 3" xfId="1104"/>
    <cellStyle name="Cálculo 2 11 8 4" xfId="1105"/>
    <cellStyle name="Cálculo 2 11 9" xfId="1106"/>
    <cellStyle name="Cálculo 2 12" xfId="1107"/>
    <cellStyle name="Cálculo 2 12 2" xfId="1108"/>
    <cellStyle name="Cálculo 2 12 2 2" xfId="1109"/>
    <cellStyle name="Cálculo 2 12 3" xfId="1110"/>
    <cellStyle name="Cálculo 2 12 3 2" xfId="1111"/>
    <cellStyle name="Cálculo 2 12 3 3" xfId="1112"/>
    <cellStyle name="Cálculo 2 12 3 4" xfId="1113"/>
    <cellStyle name="Cálculo 2 12 3 5" xfId="1114"/>
    <cellStyle name="Cálculo 2 12 4" xfId="1115"/>
    <cellStyle name="Cálculo 2 12 4 2" xfId="1116"/>
    <cellStyle name="Cálculo 2 12 4 3" xfId="1117"/>
    <cellStyle name="Cálculo 2 12 4 4" xfId="1118"/>
    <cellStyle name="Cálculo 2 12 5" xfId="1119"/>
    <cellStyle name="Cálculo 2 12 6" xfId="1120"/>
    <cellStyle name="Cálculo 2 12 7" xfId="1121"/>
    <cellStyle name="Cálculo 2 12 8" xfId="1122"/>
    <cellStyle name="Cálculo 2 13" xfId="1123"/>
    <cellStyle name="Cálculo 2 13 2" xfId="1124"/>
    <cellStyle name="Cálculo 2 13 2 2" xfId="1125"/>
    <cellStyle name="Cálculo 2 13 2 3" xfId="1126"/>
    <cellStyle name="Cálculo 2 13 2 4" xfId="1127"/>
    <cellStyle name="Cálculo 2 13 2 5" xfId="1128"/>
    <cellStyle name="Cálculo 2 13 3" xfId="1129"/>
    <cellStyle name="Cálculo 2 13 3 2" xfId="1130"/>
    <cellStyle name="Cálculo 2 13 3 3" xfId="1131"/>
    <cellStyle name="Cálculo 2 13 3 4" xfId="1132"/>
    <cellStyle name="Cálculo 2 13 4" xfId="1133"/>
    <cellStyle name="Cálculo 2 13 4 2" xfId="1134"/>
    <cellStyle name="Cálculo 2 13 5" xfId="1135"/>
    <cellStyle name="Cálculo 2 13 6" xfId="1136"/>
    <cellStyle name="Cálculo 2 13 7" xfId="1137"/>
    <cellStyle name="Cálculo 2 13 8" xfId="1138"/>
    <cellStyle name="Cálculo 2 14" xfId="1139"/>
    <cellStyle name="Cálculo 2 15" xfId="1140"/>
    <cellStyle name="Cálculo 2 16" xfId="1141"/>
    <cellStyle name="Cálculo 2 2" xfId="180"/>
    <cellStyle name="Cálculo 2 2 10" xfId="1142"/>
    <cellStyle name="Cálculo 2 2 11" xfId="1143"/>
    <cellStyle name="Cálculo 2 2 2" xfId="181"/>
    <cellStyle name="Cálculo 2 2 2 10" xfId="1144"/>
    <cellStyle name="Cálculo 2 2 2 2" xfId="1145"/>
    <cellStyle name="Cálculo 2 2 2 2 2" xfId="1146"/>
    <cellStyle name="Cálculo 2 2 2 2 2 2" xfId="1147"/>
    <cellStyle name="Cálculo 2 2 2 2 2 2 2" xfId="1148"/>
    <cellStyle name="Cálculo 2 2 2 2 2 2 2 2" xfId="1149"/>
    <cellStyle name="Cálculo 2 2 2 2 2 2 3" xfId="1150"/>
    <cellStyle name="Cálculo 2 2 2 2 2 2 3 2" xfId="1151"/>
    <cellStyle name="Cálculo 2 2 2 2 2 2 3 3" xfId="1152"/>
    <cellStyle name="Cálculo 2 2 2 2 2 2 3 4" xfId="1153"/>
    <cellStyle name="Cálculo 2 2 2 2 2 2 3 5" xfId="1154"/>
    <cellStyle name="Cálculo 2 2 2 2 2 2 4" xfId="1155"/>
    <cellStyle name="Cálculo 2 2 2 2 2 2 4 2" xfId="1156"/>
    <cellStyle name="Cálculo 2 2 2 2 2 2 4 3" xfId="1157"/>
    <cellStyle name="Cálculo 2 2 2 2 2 2 4 4" xfId="1158"/>
    <cellStyle name="Cálculo 2 2 2 2 2 2 5" xfId="1159"/>
    <cellStyle name="Cálculo 2 2 2 2 2 2 6" xfId="1160"/>
    <cellStyle name="Cálculo 2 2 2 2 2 2 7" xfId="1161"/>
    <cellStyle name="Cálculo 2 2 2 2 2 2 8" xfId="1162"/>
    <cellStyle name="Cálculo 2 2 2 2 2 3" xfId="1163"/>
    <cellStyle name="Cálculo 2 2 2 2 2 3 2" xfId="1164"/>
    <cellStyle name="Cálculo 2 2 2 2 2 3 2 2" xfId="1165"/>
    <cellStyle name="Cálculo 2 2 2 2 2 3 3" xfId="1166"/>
    <cellStyle name="Cálculo 2 2 2 2 2 3 3 2" xfId="1167"/>
    <cellStyle name="Cálculo 2 2 2 2 2 3 3 3" xfId="1168"/>
    <cellStyle name="Cálculo 2 2 2 2 2 3 3 4" xfId="1169"/>
    <cellStyle name="Cálculo 2 2 2 2 2 3 3 5" xfId="1170"/>
    <cellStyle name="Cálculo 2 2 2 2 2 3 4" xfId="1171"/>
    <cellStyle name="Cálculo 2 2 2 2 2 3 4 2" xfId="1172"/>
    <cellStyle name="Cálculo 2 2 2 2 2 3 4 3" xfId="1173"/>
    <cellStyle name="Cálculo 2 2 2 2 2 3 4 4" xfId="1174"/>
    <cellStyle name="Cálculo 2 2 2 2 2 3 5" xfId="1175"/>
    <cellStyle name="Cálculo 2 2 2 2 2 3 6" xfId="1176"/>
    <cellStyle name="Cálculo 2 2 2 2 2 3 7" xfId="1177"/>
    <cellStyle name="Cálculo 2 2 2 2 2 3 8" xfId="1178"/>
    <cellStyle name="Cálculo 2 2 2 2 2 4" xfId="1179"/>
    <cellStyle name="Cálculo 2 2 2 2 2 4 2" xfId="1180"/>
    <cellStyle name="Cálculo 2 2 2 2 2 4 2 2" xfId="1181"/>
    <cellStyle name="Cálculo 2 2 2 2 2 4 2 3" xfId="1182"/>
    <cellStyle name="Cálculo 2 2 2 2 2 4 2 4" xfId="1183"/>
    <cellStyle name="Cálculo 2 2 2 2 2 4 2 5" xfId="1184"/>
    <cellStyle name="Cálculo 2 2 2 2 2 4 3" xfId="1185"/>
    <cellStyle name="Cálculo 2 2 2 2 2 4 3 2" xfId="1186"/>
    <cellStyle name="Cálculo 2 2 2 2 2 4 3 3" xfId="1187"/>
    <cellStyle name="Cálculo 2 2 2 2 2 4 3 4" xfId="1188"/>
    <cellStyle name="Cálculo 2 2 2 2 2 4 4" xfId="1189"/>
    <cellStyle name="Cálculo 2 2 2 2 2 4 5" xfId="1190"/>
    <cellStyle name="Cálculo 2 2 2 2 2 4 6" xfId="1191"/>
    <cellStyle name="Cálculo 2 2 2 2 2 4 7" xfId="1192"/>
    <cellStyle name="Cálculo 2 2 2 2 2 5" xfId="1193"/>
    <cellStyle name="Cálculo 2 2 2 2 2 5 2" xfId="1194"/>
    <cellStyle name="Cálculo 2 2 2 2 2 5 2 2" xfId="1195"/>
    <cellStyle name="Cálculo 2 2 2 2 2 5 3" xfId="1196"/>
    <cellStyle name="Cálculo 2 2 2 2 2 5 4" xfId="1197"/>
    <cellStyle name="Cálculo 2 2 2 2 2 5 5" xfId="1198"/>
    <cellStyle name="Cálculo 2 2 2 2 2 5 6" xfId="1199"/>
    <cellStyle name="Cálculo 2 2 2 2 2 6" xfId="1200"/>
    <cellStyle name="Cálculo 2 2 2 2 2 6 2" xfId="1201"/>
    <cellStyle name="Cálculo 2 2 2 2 2 6 3" xfId="1202"/>
    <cellStyle name="Cálculo 2 2 2 2 2 6 4" xfId="1203"/>
    <cellStyle name="Cálculo 2 2 2 2 2 6 5" xfId="1204"/>
    <cellStyle name="Cálculo 2 2 2 2 2 7" xfId="1205"/>
    <cellStyle name="Cálculo 2 2 2 2 2 7 2" xfId="1206"/>
    <cellStyle name="Cálculo 2 2 2 2 2 7 3" xfId="1207"/>
    <cellStyle name="Cálculo 2 2 2 2 2 7 4" xfId="1208"/>
    <cellStyle name="Cálculo 2 2 2 2 2 7 5" xfId="1209"/>
    <cellStyle name="Cálculo 2 2 2 2 2 8" xfId="1210"/>
    <cellStyle name="Cálculo 2 2 2 2 3" xfId="1211"/>
    <cellStyle name="Cálculo 2 2 2 2 3 2" xfId="1212"/>
    <cellStyle name="Cálculo 2 2 2 2 3 2 2" xfId="1213"/>
    <cellStyle name="Cálculo 2 2 2 2 3 3" xfId="1214"/>
    <cellStyle name="Cálculo 2 2 2 2 3 3 2" xfId="1215"/>
    <cellStyle name="Cálculo 2 2 2 2 3 3 3" xfId="1216"/>
    <cellStyle name="Cálculo 2 2 2 2 3 3 4" xfId="1217"/>
    <cellStyle name="Cálculo 2 2 2 2 3 3 5" xfId="1218"/>
    <cellStyle name="Cálculo 2 2 2 2 3 4" xfId="1219"/>
    <cellStyle name="Cálculo 2 2 2 2 3 4 2" xfId="1220"/>
    <cellStyle name="Cálculo 2 2 2 2 3 4 3" xfId="1221"/>
    <cellStyle name="Cálculo 2 2 2 2 3 4 4" xfId="1222"/>
    <cellStyle name="Cálculo 2 2 2 2 3 5" xfId="1223"/>
    <cellStyle name="Cálculo 2 2 2 2 3 6" xfId="1224"/>
    <cellStyle name="Cálculo 2 2 2 2 3 7" xfId="1225"/>
    <cellStyle name="Cálculo 2 2 2 2 3 8" xfId="1226"/>
    <cellStyle name="Cálculo 2 2 2 2 4" xfId="1227"/>
    <cellStyle name="Cálculo 2 2 2 2 4 2" xfId="1228"/>
    <cellStyle name="Cálculo 2 2 2 2 4 2 2" xfId="1229"/>
    <cellStyle name="Cálculo 2 2 2 2 4 2 3" xfId="1230"/>
    <cellStyle name="Cálculo 2 2 2 2 4 2 4" xfId="1231"/>
    <cellStyle name="Cálculo 2 2 2 2 4 2 5" xfId="1232"/>
    <cellStyle name="Cálculo 2 2 2 2 4 3" xfId="1233"/>
    <cellStyle name="Cálculo 2 2 2 2 4 3 2" xfId="1234"/>
    <cellStyle name="Cálculo 2 2 2 2 4 3 3" xfId="1235"/>
    <cellStyle name="Cálculo 2 2 2 2 4 3 4" xfId="1236"/>
    <cellStyle name="Cálculo 2 2 2 2 4 4" xfId="1237"/>
    <cellStyle name="Cálculo 2 2 2 2 4 4 2" xfId="1238"/>
    <cellStyle name="Cálculo 2 2 2 2 4 5" xfId="1239"/>
    <cellStyle name="Cálculo 2 2 2 2 4 6" xfId="1240"/>
    <cellStyle name="Cálculo 2 2 2 2 4 7" xfId="1241"/>
    <cellStyle name="Cálculo 2 2 2 2 4 8" xfId="1242"/>
    <cellStyle name="Cálculo 2 2 2 2 5" xfId="1243"/>
    <cellStyle name="Cálculo 2 2 2 2 5 2" xfId="1244"/>
    <cellStyle name="Cálculo 2 2 2 2 5 3" xfId="1245"/>
    <cellStyle name="Cálculo 2 2 2 2 5 4" xfId="1246"/>
    <cellStyle name="Cálculo 2 2 2 2 5 5" xfId="1247"/>
    <cellStyle name="Cálculo 2 2 2 2 6" xfId="1248"/>
    <cellStyle name="Cálculo 2 2 2 2 6 2" xfId="1249"/>
    <cellStyle name="Cálculo 2 2 2 2 6 3" xfId="1250"/>
    <cellStyle name="Cálculo 2 2 2 2 6 4" xfId="1251"/>
    <cellStyle name="Cálculo 2 2 2 2 7" xfId="1252"/>
    <cellStyle name="Cálculo 2 2 2 2 8" xfId="1253"/>
    <cellStyle name="Cálculo 2 2 2 3" xfId="1254"/>
    <cellStyle name="Cálculo 2 2 2 3 2" xfId="1255"/>
    <cellStyle name="Cálculo 2 2 2 3 2 2" xfId="1256"/>
    <cellStyle name="Cálculo 2 2 2 3 2 2 2" xfId="1257"/>
    <cellStyle name="Cálculo 2 2 2 3 2 2 2 2" xfId="1258"/>
    <cellStyle name="Cálculo 2 2 2 3 2 2 3" xfId="1259"/>
    <cellStyle name="Cálculo 2 2 2 3 2 2 3 2" xfId="1260"/>
    <cellStyle name="Cálculo 2 2 2 3 2 2 3 3" xfId="1261"/>
    <cellStyle name="Cálculo 2 2 2 3 2 2 3 4" xfId="1262"/>
    <cellStyle name="Cálculo 2 2 2 3 2 2 3 5" xfId="1263"/>
    <cellStyle name="Cálculo 2 2 2 3 2 2 4" xfId="1264"/>
    <cellStyle name="Cálculo 2 2 2 3 2 2 4 2" xfId="1265"/>
    <cellStyle name="Cálculo 2 2 2 3 2 2 4 3" xfId="1266"/>
    <cellStyle name="Cálculo 2 2 2 3 2 2 4 4" xfId="1267"/>
    <cellStyle name="Cálculo 2 2 2 3 2 2 5" xfId="1268"/>
    <cellStyle name="Cálculo 2 2 2 3 2 2 6" xfId="1269"/>
    <cellStyle name="Cálculo 2 2 2 3 2 2 7" xfId="1270"/>
    <cellStyle name="Cálculo 2 2 2 3 2 2 8" xfId="1271"/>
    <cellStyle name="Cálculo 2 2 2 3 2 3" xfId="1272"/>
    <cellStyle name="Cálculo 2 2 2 3 2 3 2" xfId="1273"/>
    <cellStyle name="Cálculo 2 2 2 3 2 3 2 2" xfId="1274"/>
    <cellStyle name="Cálculo 2 2 2 3 2 3 3" xfId="1275"/>
    <cellStyle name="Cálculo 2 2 2 3 2 3 3 2" xfId="1276"/>
    <cellStyle name="Cálculo 2 2 2 3 2 3 3 3" xfId="1277"/>
    <cellStyle name="Cálculo 2 2 2 3 2 3 3 4" xfId="1278"/>
    <cellStyle name="Cálculo 2 2 2 3 2 3 3 5" xfId="1279"/>
    <cellStyle name="Cálculo 2 2 2 3 2 3 4" xfId="1280"/>
    <cellStyle name="Cálculo 2 2 2 3 2 3 4 2" xfId="1281"/>
    <cellStyle name="Cálculo 2 2 2 3 2 3 4 3" xfId="1282"/>
    <cellStyle name="Cálculo 2 2 2 3 2 3 4 4" xfId="1283"/>
    <cellStyle name="Cálculo 2 2 2 3 2 3 5" xfId="1284"/>
    <cellStyle name="Cálculo 2 2 2 3 2 3 6" xfId="1285"/>
    <cellStyle name="Cálculo 2 2 2 3 2 3 7" xfId="1286"/>
    <cellStyle name="Cálculo 2 2 2 3 2 3 8" xfId="1287"/>
    <cellStyle name="Cálculo 2 2 2 3 2 4" xfId="1288"/>
    <cellStyle name="Cálculo 2 2 2 3 2 4 2" xfId="1289"/>
    <cellStyle name="Cálculo 2 2 2 3 2 4 2 2" xfId="1290"/>
    <cellStyle name="Cálculo 2 2 2 3 2 4 2 3" xfId="1291"/>
    <cellStyle name="Cálculo 2 2 2 3 2 4 2 4" xfId="1292"/>
    <cellStyle name="Cálculo 2 2 2 3 2 4 2 5" xfId="1293"/>
    <cellStyle name="Cálculo 2 2 2 3 2 4 3" xfId="1294"/>
    <cellStyle name="Cálculo 2 2 2 3 2 4 3 2" xfId="1295"/>
    <cellStyle name="Cálculo 2 2 2 3 2 4 3 3" xfId="1296"/>
    <cellStyle name="Cálculo 2 2 2 3 2 4 3 4" xfId="1297"/>
    <cellStyle name="Cálculo 2 2 2 3 2 4 4" xfId="1298"/>
    <cellStyle name="Cálculo 2 2 2 3 2 4 5" xfId="1299"/>
    <cellStyle name="Cálculo 2 2 2 3 2 4 6" xfId="1300"/>
    <cellStyle name="Cálculo 2 2 2 3 2 4 7" xfId="1301"/>
    <cellStyle name="Cálculo 2 2 2 3 2 5" xfId="1302"/>
    <cellStyle name="Cálculo 2 2 2 3 2 5 2" xfId="1303"/>
    <cellStyle name="Cálculo 2 2 2 3 2 5 2 2" xfId="1304"/>
    <cellStyle name="Cálculo 2 2 2 3 2 5 3" xfId="1305"/>
    <cellStyle name="Cálculo 2 2 2 3 2 5 4" xfId="1306"/>
    <cellStyle name="Cálculo 2 2 2 3 2 5 5" xfId="1307"/>
    <cellStyle name="Cálculo 2 2 2 3 2 5 6" xfId="1308"/>
    <cellStyle name="Cálculo 2 2 2 3 2 6" xfId="1309"/>
    <cellStyle name="Cálculo 2 2 2 3 2 6 2" xfId="1310"/>
    <cellStyle name="Cálculo 2 2 2 3 2 6 3" xfId="1311"/>
    <cellStyle name="Cálculo 2 2 2 3 2 6 4" xfId="1312"/>
    <cellStyle name="Cálculo 2 2 2 3 2 6 5" xfId="1313"/>
    <cellStyle name="Cálculo 2 2 2 3 2 7" xfId="1314"/>
    <cellStyle name="Cálculo 2 2 2 3 2 7 2" xfId="1315"/>
    <cellStyle name="Cálculo 2 2 2 3 2 7 3" xfId="1316"/>
    <cellStyle name="Cálculo 2 2 2 3 2 7 4" xfId="1317"/>
    <cellStyle name="Cálculo 2 2 2 3 2 7 5" xfId="1318"/>
    <cellStyle name="Cálculo 2 2 2 3 2 8" xfId="1319"/>
    <cellStyle name="Cálculo 2 2 2 3 3" xfId="1320"/>
    <cellStyle name="Cálculo 2 2 2 3 3 2" xfId="1321"/>
    <cellStyle name="Cálculo 2 2 2 3 3 2 2" xfId="1322"/>
    <cellStyle name="Cálculo 2 2 2 3 3 3" xfId="1323"/>
    <cellStyle name="Cálculo 2 2 2 3 3 3 2" xfId="1324"/>
    <cellStyle name="Cálculo 2 2 2 3 3 3 3" xfId="1325"/>
    <cellStyle name="Cálculo 2 2 2 3 3 3 4" xfId="1326"/>
    <cellStyle name="Cálculo 2 2 2 3 3 3 5" xfId="1327"/>
    <cellStyle name="Cálculo 2 2 2 3 3 4" xfId="1328"/>
    <cellStyle name="Cálculo 2 2 2 3 3 4 2" xfId="1329"/>
    <cellStyle name="Cálculo 2 2 2 3 3 4 3" xfId="1330"/>
    <cellStyle name="Cálculo 2 2 2 3 3 4 4" xfId="1331"/>
    <cellStyle name="Cálculo 2 2 2 3 3 5" xfId="1332"/>
    <cellStyle name="Cálculo 2 2 2 3 3 6" xfId="1333"/>
    <cellStyle name="Cálculo 2 2 2 3 3 7" xfId="1334"/>
    <cellStyle name="Cálculo 2 2 2 3 3 8" xfId="1335"/>
    <cellStyle name="Cálculo 2 2 2 3 4" xfId="1336"/>
    <cellStyle name="Cálculo 2 2 2 3 4 2" xfId="1337"/>
    <cellStyle name="Cálculo 2 2 2 3 4 2 2" xfId="1338"/>
    <cellStyle name="Cálculo 2 2 2 3 4 2 3" xfId="1339"/>
    <cellStyle name="Cálculo 2 2 2 3 4 2 4" xfId="1340"/>
    <cellStyle name="Cálculo 2 2 2 3 4 2 5" xfId="1341"/>
    <cellStyle name="Cálculo 2 2 2 3 4 3" xfId="1342"/>
    <cellStyle name="Cálculo 2 2 2 3 4 3 2" xfId="1343"/>
    <cellStyle name="Cálculo 2 2 2 3 4 3 3" xfId="1344"/>
    <cellStyle name="Cálculo 2 2 2 3 4 3 4" xfId="1345"/>
    <cellStyle name="Cálculo 2 2 2 3 4 4" xfId="1346"/>
    <cellStyle name="Cálculo 2 2 2 3 4 4 2" xfId="1347"/>
    <cellStyle name="Cálculo 2 2 2 3 4 5" xfId="1348"/>
    <cellStyle name="Cálculo 2 2 2 3 4 6" xfId="1349"/>
    <cellStyle name="Cálculo 2 2 2 3 4 7" xfId="1350"/>
    <cellStyle name="Cálculo 2 2 2 3 4 8" xfId="1351"/>
    <cellStyle name="Cálculo 2 2 2 3 5" xfId="1352"/>
    <cellStyle name="Cálculo 2 2 2 3 5 2" xfId="1353"/>
    <cellStyle name="Cálculo 2 2 2 3 5 3" xfId="1354"/>
    <cellStyle name="Cálculo 2 2 2 3 5 4" xfId="1355"/>
    <cellStyle name="Cálculo 2 2 2 3 5 5" xfId="1356"/>
    <cellStyle name="Cálculo 2 2 2 3 6" xfId="1357"/>
    <cellStyle name="Cálculo 2 2 2 3 6 2" xfId="1358"/>
    <cellStyle name="Cálculo 2 2 2 3 6 3" xfId="1359"/>
    <cellStyle name="Cálculo 2 2 2 3 6 4" xfId="1360"/>
    <cellStyle name="Cálculo 2 2 2 3 7" xfId="1361"/>
    <cellStyle name="Cálculo 2 2 2 3 8" xfId="1362"/>
    <cellStyle name="Cálculo 2 2 2 4" xfId="1363"/>
    <cellStyle name="Cálculo 2 2 2 4 2" xfId="1364"/>
    <cellStyle name="Cálculo 2 2 2 4 2 2" xfId="1365"/>
    <cellStyle name="Cálculo 2 2 2 4 2 2 2" xfId="1366"/>
    <cellStyle name="Cálculo 2 2 2 4 2 2 2 2" xfId="1367"/>
    <cellStyle name="Cálculo 2 2 2 4 2 2 3" xfId="1368"/>
    <cellStyle name="Cálculo 2 2 2 4 2 2 3 2" xfId="1369"/>
    <cellStyle name="Cálculo 2 2 2 4 2 2 3 3" xfId="1370"/>
    <cellStyle name="Cálculo 2 2 2 4 2 2 3 4" xfId="1371"/>
    <cellStyle name="Cálculo 2 2 2 4 2 2 3 5" xfId="1372"/>
    <cellStyle name="Cálculo 2 2 2 4 2 2 4" xfId="1373"/>
    <cellStyle name="Cálculo 2 2 2 4 2 2 4 2" xfId="1374"/>
    <cellStyle name="Cálculo 2 2 2 4 2 2 4 3" xfId="1375"/>
    <cellStyle name="Cálculo 2 2 2 4 2 2 4 4" xfId="1376"/>
    <cellStyle name="Cálculo 2 2 2 4 2 2 5" xfId="1377"/>
    <cellStyle name="Cálculo 2 2 2 4 2 2 6" xfId="1378"/>
    <cellStyle name="Cálculo 2 2 2 4 2 2 7" xfId="1379"/>
    <cellStyle name="Cálculo 2 2 2 4 2 2 8" xfId="1380"/>
    <cellStyle name="Cálculo 2 2 2 4 2 3" xfId="1381"/>
    <cellStyle name="Cálculo 2 2 2 4 2 3 2" xfId="1382"/>
    <cellStyle name="Cálculo 2 2 2 4 2 3 2 2" xfId="1383"/>
    <cellStyle name="Cálculo 2 2 2 4 2 3 3" xfId="1384"/>
    <cellStyle name="Cálculo 2 2 2 4 2 3 3 2" xfId="1385"/>
    <cellStyle name="Cálculo 2 2 2 4 2 3 3 3" xfId="1386"/>
    <cellStyle name="Cálculo 2 2 2 4 2 3 3 4" xfId="1387"/>
    <cellStyle name="Cálculo 2 2 2 4 2 3 3 5" xfId="1388"/>
    <cellStyle name="Cálculo 2 2 2 4 2 3 4" xfId="1389"/>
    <cellStyle name="Cálculo 2 2 2 4 2 3 4 2" xfId="1390"/>
    <cellStyle name="Cálculo 2 2 2 4 2 3 4 3" xfId="1391"/>
    <cellStyle name="Cálculo 2 2 2 4 2 3 4 4" xfId="1392"/>
    <cellStyle name="Cálculo 2 2 2 4 2 3 5" xfId="1393"/>
    <cellStyle name="Cálculo 2 2 2 4 2 3 6" xfId="1394"/>
    <cellStyle name="Cálculo 2 2 2 4 2 3 7" xfId="1395"/>
    <cellStyle name="Cálculo 2 2 2 4 2 3 8" xfId="1396"/>
    <cellStyle name="Cálculo 2 2 2 4 2 4" xfId="1397"/>
    <cellStyle name="Cálculo 2 2 2 4 2 4 2" xfId="1398"/>
    <cellStyle name="Cálculo 2 2 2 4 2 4 2 2" xfId="1399"/>
    <cellStyle name="Cálculo 2 2 2 4 2 4 2 3" xfId="1400"/>
    <cellStyle name="Cálculo 2 2 2 4 2 4 2 4" xfId="1401"/>
    <cellStyle name="Cálculo 2 2 2 4 2 4 2 5" xfId="1402"/>
    <cellStyle name="Cálculo 2 2 2 4 2 4 3" xfId="1403"/>
    <cellStyle name="Cálculo 2 2 2 4 2 4 3 2" xfId="1404"/>
    <cellStyle name="Cálculo 2 2 2 4 2 4 3 3" xfId="1405"/>
    <cellStyle name="Cálculo 2 2 2 4 2 4 3 4" xfId="1406"/>
    <cellStyle name="Cálculo 2 2 2 4 2 4 4" xfId="1407"/>
    <cellStyle name="Cálculo 2 2 2 4 2 4 5" xfId="1408"/>
    <cellStyle name="Cálculo 2 2 2 4 2 4 6" xfId="1409"/>
    <cellStyle name="Cálculo 2 2 2 4 2 4 7" xfId="1410"/>
    <cellStyle name="Cálculo 2 2 2 4 2 5" xfId="1411"/>
    <cellStyle name="Cálculo 2 2 2 4 2 5 2" xfId="1412"/>
    <cellStyle name="Cálculo 2 2 2 4 2 5 2 2" xfId="1413"/>
    <cellStyle name="Cálculo 2 2 2 4 2 5 3" xfId="1414"/>
    <cellStyle name="Cálculo 2 2 2 4 2 5 4" xfId="1415"/>
    <cellStyle name="Cálculo 2 2 2 4 2 5 5" xfId="1416"/>
    <cellStyle name="Cálculo 2 2 2 4 2 5 6" xfId="1417"/>
    <cellStyle name="Cálculo 2 2 2 4 2 6" xfId="1418"/>
    <cellStyle name="Cálculo 2 2 2 4 2 6 2" xfId="1419"/>
    <cellStyle name="Cálculo 2 2 2 4 2 6 3" xfId="1420"/>
    <cellStyle name="Cálculo 2 2 2 4 2 6 4" xfId="1421"/>
    <cellStyle name="Cálculo 2 2 2 4 2 6 5" xfId="1422"/>
    <cellStyle name="Cálculo 2 2 2 4 2 7" xfId="1423"/>
    <cellStyle name="Cálculo 2 2 2 4 2 7 2" xfId="1424"/>
    <cellStyle name="Cálculo 2 2 2 4 2 7 3" xfId="1425"/>
    <cellStyle name="Cálculo 2 2 2 4 2 7 4" xfId="1426"/>
    <cellStyle name="Cálculo 2 2 2 4 2 7 5" xfId="1427"/>
    <cellStyle name="Cálculo 2 2 2 4 2 8" xfId="1428"/>
    <cellStyle name="Cálculo 2 2 2 4 3" xfId="1429"/>
    <cellStyle name="Cálculo 2 2 2 4 3 2" xfId="1430"/>
    <cellStyle name="Cálculo 2 2 2 4 3 2 2" xfId="1431"/>
    <cellStyle name="Cálculo 2 2 2 4 3 3" xfId="1432"/>
    <cellStyle name="Cálculo 2 2 2 4 3 3 2" xfId="1433"/>
    <cellStyle name="Cálculo 2 2 2 4 3 3 3" xfId="1434"/>
    <cellStyle name="Cálculo 2 2 2 4 3 3 4" xfId="1435"/>
    <cellStyle name="Cálculo 2 2 2 4 3 3 5" xfId="1436"/>
    <cellStyle name="Cálculo 2 2 2 4 3 4" xfId="1437"/>
    <cellStyle name="Cálculo 2 2 2 4 3 4 2" xfId="1438"/>
    <cellStyle name="Cálculo 2 2 2 4 3 4 3" xfId="1439"/>
    <cellStyle name="Cálculo 2 2 2 4 3 4 4" xfId="1440"/>
    <cellStyle name="Cálculo 2 2 2 4 3 5" xfId="1441"/>
    <cellStyle name="Cálculo 2 2 2 4 3 6" xfId="1442"/>
    <cellStyle name="Cálculo 2 2 2 4 3 7" xfId="1443"/>
    <cellStyle name="Cálculo 2 2 2 4 3 8" xfId="1444"/>
    <cellStyle name="Cálculo 2 2 2 4 4" xfId="1445"/>
    <cellStyle name="Cálculo 2 2 2 4 4 2" xfId="1446"/>
    <cellStyle name="Cálculo 2 2 2 4 4 2 2" xfId="1447"/>
    <cellStyle name="Cálculo 2 2 2 4 4 2 3" xfId="1448"/>
    <cellStyle name="Cálculo 2 2 2 4 4 2 4" xfId="1449"/>
    <cellStyle name="Cálculo 2 2 2 4 4 2 5" xfId="1450"/>
    <cellStyle name="Cálculo 2 2 2 4 4 3" xfId="1451"/>
    <cellStyle name="Cálculo 2 2 2 4 4 3 2" xfId="1452"/>
    <cellStyle name="Cálculo 2 2 2 4 4 3 3" xfId="1453"/>
    <cellStyle name="Cálculo 2 2 2 4 4 3 4" xfId="1454"/>
    <cellStyle name="Cálculo 2 2 2 4 4 4" xfId="1455"/>
    <cellStyle name="Cálculo 2 2 2 4 4 4 2" xfId="1456"/>
    <cellStyle name="Cálculo 2 2 2 4 4 5" xfId="1457"/>
    <cellStyle name="Cálculo 2 2 2 4 4 6" xfId="1458"/>
    <cellStyle name="Cálculo 2 2 2 4 4 7" xfId="1459"/>
    <cellStyle name="Cálculo 2 2 2 4 4 8" xfId="1460"/>
    <cellStyle name="Cálculo 2 2 2 4 5" xfId="1461"/>
    <cellStyle name="Cálculo 2 2 2 4 5 2" xfId="1462"/>
    <cellStyle name="Cálculo 2 2 2 4 5 3" xfId="1463"/>
    <cellStyle name="Cálculo 2 2 2 4 5 4" xfId="1464"/>
    <cellStyle name="Cálculo 2 2 2 4 5 5" xfId="1465"/>
    <cellStyle name="Cálculo 2 2 2 4 6" xfId="1466"/>
    <cellStyle name="Cálculo 2 2 2 4 6 2" xfId="1467"/>
    <cellStyle name="Cálculo 2 2 2 4 6 3" xfId="1468"/>
    <cellStyle name="Cálculo 2 2 2 4 6 4" xfId="1469"/>
    <cellStyle name="Cálculo 2 2 2 4 7" xfId="1470"/>
    <cellStyle name="Cálculo 2 2 2 4 8" xfId="1471"/>
    <cellStyle name="Cálculo 2 2 2 5" xfId="1472"/>
    <cellStyle name="Cálculo 2 2 2 5 2" xfId="1473"/>
    <cellStyle name="Cálculo 2 2 2 5 2 2" xfId="1474"/>
    <cellStyle name="Cálculo 2 2 2 5 2 2 2" xfId="1475"/>
    <cellStyle name="Cálculo 2 2 2 5 2 3" xfId="1476"/>
    <cellStyle name="Cálculo 2 2 2 5 2 3 2" xfId="1477"/>
    <cellStyle name="Cálculo 2 2 2 5 2 3 3" xfId="1478"/>
    <cellStyle name="Cálculo 2 2 2 5 2 3 4" xfId="1479"/>
    <cellStyle name="Cálculo 2 2 2 5 2 3 5" xfId="1480"/>
    <cellStyle name="Cálculo 2 2 2 5 2 4" xfId="1481"/>
    <cellStyle name="Cálculo 2 2 2 5 2 4 2" xfId="1482"/>
    <cellStyle name="Cálculo 2 2 2 5 2 4 3" xfId="1483"/>
    <cellStyle name="Cálculo 2 2 2 5 2 4 4" xfId="1484"/>
    <cellStyle name="Cálculo 2 2 2 5 2 5" xfId="1485"/>
    <cellStyle name="Cálculo 2 2 2 5 2 6" xfId="1486"/>
    <cellStyle name="Cálculo 2 2 2 5 2 7" xfId="1487"/>
    <cellStyle name="Cálculo 2 2 2 5 2 8" xfId="1488"/>
    <cellStyle name="Cálculo 2 2 2 5 3" xfId="1489"/>
    <cellStyle name="Cálculo 2 2 2 5 3 2" xfId="1490"/>
    <cellStyle name="Cálculo 2 2 2 5 3 2 2" xfId="1491"/>
    <cellStyle name="Cálculo 2 2 2 5 3 3" xfId="1492"/>
    <cellStyle name="Cálculo 2 2 2 5 3 3 2" xfId="1493"/>
    <cellStyle name="Cálculo 2 2 2 5 3 3 3" xfId="1494"/>
    <cellStyle name="Cálculo 2 2 2 5 3 3 4" xfId="1495"/>
    <cellStyle name="Cálculo 2 2 2 5 3 3 5" xfId="1496"/>
    <cellStyle name="Cálculo 2 2 2 5 3 4" xfId="1497"/>
    <cellStyle name="Cálculo 2 2 2 5 3 4 2" xfId="1498"/>
    <cellStyle name="Cálculo 2 2 2 5 3 4 3" xfId="1499"/>
    <cellStyle name="Cálculo 2 2 2 5 3 4 4" xfId="1500"/>
    <cellStyle name="Cálculo 2 2 2 5 3 5" xfId="1501"/>
    <cellStyle name="Cálculo 2 2 2 5 3 6" xfId="1502"/>
    <cellStyle name="Cálculo 2 2 2 5 3 7" xfId="1503"/>
    <cellStyle name="Cálculo 2 2 2 5 3 8" xfId="1504"/>
    <cellStyle name="Cálculo 2 2 2 5 4" xfId="1505"/>
    <cellStyle name="Cálculo 2 2 2 5 4 2" xfId="1506"/>
    <cellStyle name="Cálculo 2 2 2 5 4 2 2" xfId="1507"/>
    <cellStyle name="Cálculo 2 2 2 5 4 2 3" xfId="1508"/>
    <cellStyle name="Cálculo 2 2 2 5 4 2 4" xfId="1509"/>
    <cellStyle name="Cálculo 2 2 2 5 4 2 5" xfId="1510"/>
    <cellStyle name="Cálculo 2 2 2 5 4 3" xfId="1511"/>
    <cellStyle name="Cálculo 2 2 2 5 4 4" xfId="1512"/>
    <cellStyle name="Cálculo 2 2 2 5 4 5" xfId="1513"/>
    <cellStyle name="Cálculo 2 2 2 5 4 6" xfId="1514"/>
    <cellStyle name="Cálculo 2 2 2 5 4 7" xfId="1515"/>
    <cellStyle name="Cálculo 2 2 2 5 5" xfId="1516"/>
    <cellStyle name="Cálculo 2 2 2 5 5 2" xfId="1517"/>
    <cellStyle name="Cálculo 2 2 2 5 5 2 2" xfId="1518"/>
    <cellStyle name="Cálculo 2 2 2 5 5 2 3" xfId="1519"/>
    <cellStyle name="Cálculo 2 2 2 5 5 2 4" xfId="1520"/>
    <cellStyle name="Cálculo 2 2 2 5 5 2 5" xfId="1521"/>
    <cellStyle name="Cálculo 2 2 2 5 5 3" xfId="1522"/>
    <cellStyle name="Cálculo 2 2 2 5 5 3 2" xfId="1523"/>
    <cellStyle name="Cálculo 2 2 2 5 5 3 3" xfId="1524"/>
    <cellStyle name="Cálculo 2 2 2 5 5 3 4" xfId="1525"/>
    <cellStyle name="Cálculo 2 2 2 5 5 4" xfId="1526"/>
    <cellStyle name="Cálculo 2 2 2 5 5 5" xfId="1527"/>
    <cellStyle name="Cálculo 2 2 2 5 5 6" xfId="1528"/>
    <cellStyle name="Cálculo 2 2 2 5 5 7" xfId="1529"/>
    <cellStyle name="Cálculo 2 2 2 5 6" xfId="1530"/>
    <cellStyle name="Cálculo 2 2 2 5 6 2" xfId="1531"/>
    <cellStyle name="Cálculo 2 2 2 5 6 2 2" xfId="1532"/>
    <cellStyle name="Cálculo 2 2 2 5 6 3" xfId="1533"/>
    <cellStyle name="Cálculo 2 2 2 5 6 4" xfId="1534"/>
    <cellStyle name="Cálculo 2 2 2 5 6 5" xfId="1535"/>
    <cellStyle name="Cálculo 2 2 2 5 6 6" xfId="1536"/>
    <cellStyle name="Cálculo 2 2 2 5 7" xfId="1537"/>
    <cellStyle name="Cálculo 2 2 2 5 7 2" xfId="1538"/>
    <cellStyle name="Cálculo 2 2 2 5 7 3" xfId="1539"/>
    <cellStyle name="Cálculo 2 2 2 5 7 4" xfId="1540"/>
    <cellStyle name="Cálculo 2 2 2 5 7 5" xfId="1541"/>
    <cellStyle name="Cálculo 2 2 2 5 8" xfId="1542"/>
    <cellStyle name="Cálculo 2 2 2 5 8 2" xfId="1543"/>
    <cellStyle name="Cálculo 2 2 2 5 8 3" xfId="1544"/>
    <cellStyle name="Cálculo 2 2 2 5 8 4" xfId="1545"/>
    <cellStyle name="Cálculo 2 2 2 5 9" xfId="1546"/>
    <cellStyle name="Cálculo 2 2 2 6" xfId="1547"/>
    <cellStyle name="Cálculo 2 2 2 6 2" xfId="1548"/>
    <cellStyle name="Cálculo 2 2 2 6 2 2" xfId="1549"/>
    <cellStyle name="Cálculo 2 2 2 6 3" xfId="1550"/>
    <cellStyle name="Cálculo 2 2 2 6 3 2" xfId="1551"/>
    <cellStyle name="Cálculo 2 2 2 6 3 3" xfId="1552"/>
    <cellStyle name="Cálculo 2 2 2 6 3 4" xfId="1553"/>
    <cellStyle name="Cálculo 2 2 2 6 3 5" xfId="1554"/>
    <cellStyle name="Cálculo 2 2 2 6 4" xfId="1555"/>
    <cellStyle name="Cálculo 2 2 2 6 4 2" xfId="1556"/>
    <cellStyle name="Cálculo 2 2 2 6 4 3" xfId="1557"/>
    <cellStyle name="Cálculo 2 2 2 6 4 4" xfId="1558"/>
    <cellStyle name="Cálculo 2 2 2 6 5" xfId="1559"/>
    <cellStyle name="Cálculo 2 2 2 6 6" xfId="1560"/>
    <cellStyle name="Cálculo 2 2 2 6 7" xfId="1561"/>
    <cellStyle name="Cálculo 2 2 2 6 8" xfId="1562"/>
    <cellStyle name="Cálculo 2 2 2 7" xfId="1563"/>
    <cellStyle name="Cálculo 2 2 2 7 2" xfId="1564"/>
    <cellStyle name="Cálculo 2 2 2 7 2 2" xfId="1565"/>
    <cellStyle name="Cálculo 2 2 2 7 2 3" xfId="1566"/>
    <cellStyle name="Cálculo 2 2 2 7 2 4" xfId="1567"/>
    <cellStyle name="Cálculo 2 2 2 7 2 5" xfId="1568"/>
    <cellStyle name="Cálculo 2 2 2 7 3" xfId="1569"/>
    <cellStyle name="Cálculo 2 2 2 7 3 2" xfId="1570"/>
    <cellStyle name="Cálculo 2 2 2 7 3 3" xfId="1571"/>
    <cellStyle name="Cálculo 2 2 2 7 3 4" xfId="1572"/>
    <cellStyle name="Cálculo 2 2 2 7 4" xfId="1573"/>
    <cellStyle name="Cálculo 2 2 2 7 4 2" xfId="1574"/>
    <cellStyle name="Cálculo 2 2 2 7 5" xfId="1575"/>
    <cellStyle name="Cálculo 2 2 2 7 6" xfId="1576"/>
    <cellStyle name="Cálculo 2 2 2 7 7" xfId="1577"/>
    <cellStyle name="Cálculo 2 2 2 7 8" xfId="1578"/>
    <cellStyle name="Cálculo 2 2 2 8" xfId="1579"/>
    <cellStyle name="Cálculo 2 2 2 9" xfId="1580"/>
    <cellStyle name="Cálculo 2 2 3" xfId="1581"/>
    <cellStyle name="Cálculo 2 2 3 2" xfId="1582"/>
    <cellStyle name="Cálculo 2 2 3 2 2" xfId="1583"/>
    <cellStyle name="Cálculo 2 2 3 2 2 2" xfId="1584"/>
    <cellStyle name="Cálculo 2 2 3 2 2 2 2" xfId="1585"/>
    <cellStyle name="Cálculo 2 2 3 2 2 3" xfId="1586"/>
    <cellStyle name="Cálculo 2 2 3 2 2 3 2" xfId="1587"/>
    <cellStyle name="Cálculo 2 2 3 2 2 3 3" xfId="1588"/>
    <cellStyle name="Cálculo 2 2 3 2 2 3 4" xfId="1589"/>
    <cellStyle name="Cálculo 2 2 3 2 2 3 5" xfId="1590"/>
    <cellStyle name="Cálculo 2 2 3 2 2 4" xfId="1591"/>
    <cellStyle name="Cálculo 2 2 3 2 2 4 2" xfId="1592"/>
    <cellStyle name="Cálculo 2 2 3 2 2 4 3" xfId="1593"/>
    <cellStyle name="Cálculo 2 2 3 2 2 4 4" xfId="1594"/>
    <cellStyle name="Cálculo 2 2 3 2 2 5" xfId="1595"/>
    <cellStyle name="Cálculo 2 2 3 2 2 6" xfId="1596"/>
    <cellStyle name="Cálculo 2 2 3 2 2 7" xfId="1597"/>
    <cellStyle name="Cálculo 2 2 3 2 2 8" xfId="1598"/>
    <cellStyle name="Cálculo 2 2 3 2 3" xfId="1599"/>
    <cellStyle name="Cálculo 2 2 3 2 3 2" xfId="1600"/>
    <cellStyle name="Cálculo 2 2 3 2 3 2 2" xfId="1601"/>
    <cellStyle name="Cálculo 2 2 3 2 3 3" xfId="1602"/>
    <cellStyle name="Cálculo 2 2 3 2 3 3 2" xfId="1603"/>
    <cellStyle name="Cálculo 2 2 3 2 3 3 3" xfId="1604"/>
    <cellStyle name="Cálculo 2 2 3 2 3 3 4" xfId="1605"/>
    <cellStyle name="Cálculo 2 2 3 2 3 3 5" xfId="1606"/>
    <cellStyle name="Cálculo 2 2 3 2 3 4" xfId="1607"/>
    <cellStyle name="Cálculo 2 2 3 2 3 4 2" xfId="1608"/>
    <cellStyle name="Cálculo 2 2 3 2 3 4 3" xfId="1609"/>
    <cellStyle name="Cálculo 2 2 3 2 3 4 4" xfId="1610"/>
    <cellStyle name="Cálculo 2 2 3 2 3 5" xfId="1611"/>
    <cellStyle name="Cálculo 2 2 3 2 3 6" xfId="1612"/>
    <cellStyle name="Cálculo 2 2 3 2 3 7" xfId="1613"/>
    <cellStyle name="Cálculo 2 2 3 2 3 8" xfId="1614"/>
    <cellStyle name="Cálculo 2 2 3 2 4" xfId="1615"/>
    <cellStyle name="Cálculo 2 2 3 2 4 2" xfId="1616"/>
    <cellStyle name="Cálculo 2 2 3 2 4 2 2" xfId="1617"/>
    <cellStyle name="Cálculo 2 2 3 2 4 2 3" xfId="1618"/>
    <cellStyle name="Cálculo 2 2 3 2 4 2 4" xfId="1619"/>
    <cellStyle name="Cálculo 2 2 3 2 4 2 5" xfId="1620"/>
    <cellStyle name="Cálculo 2 2 3 2 4 3" xfId="1621"/>
    <cellStyle name="Cálculo 2 2 3 2 4 3 2" xfId="1622"/>
    <cellStyle name="Cálculo 2 2 3 2 4 3 3" xfId="1623"/>
    <cellStyle name="Cálculo 2 2 3 2 4 3 4" xfId="1624"/>
    <cellStyle name="Cálculo 2 2 3 2 4 4" xfId="1625"/>
    <cellStyle name="Cálculo 2 2 3 2 4 5" xfId="1626"/>
    <cellStyle name="Cálculo 2 2 3 2 4 6" xfId="1627"/>
    <cellStyle name="Cálculo 2 2 3 2 4 7" xfId="1628"/>
    <cellStyle name="Cálculo 2 2 3 2 5" xfId="1629"/>
    <cellStyle name="Cálculo 2 2 3 2 5 2" xfId="1630"/>
    <cellStyle name="Cálculo 2 2 3 2 5 2 2" xfId="1631"/>
    <cellStyle name="Cálculo 2 2 3 2 5 3" xfId="1632"/>
    <cellStyle name="Cálculo 2 2 3 2 5 4" xfId="1633"/>
    <cellStyle name="Cálculo 2 2 3 2 5 5" xfId="1634"/>
    <cellStyle name="Cálculo 2 2 3 2 5 6" xfId="1635"/>
    <cellStyle name="Cálculo 2 2 3 2 6" xfId="1636"/>
    <cellStyle name="Cálculo 2 2 3 2 6 2" xfId="1637"/>
    <cellStyle name="Cálculo 2 2 3 2 6 3" xfId="1638"/>
    <cellStyle name="Cálculo 2 2 3 2 6 4" xfId="1639"/>
    <cellStyle name="Cálculo 2 2 3 2 6 5" xfId="1640"/>
    <cellStyle name="Cálculo 2 2 3 2 7" xfId="1641"/>
    <cellStyle name="Cálculo 2 2 3 2 7 2" xfId="1642"/>
    <cellStyle name="Cálculo 2 2 3 2 7 3" xfId="1643"/>
    <cellStyle name="Cálculo 2 2 3 2 7 4" xfId="1644"/>
    <cellStyle name="Cálculo 2 2 3 2 7 5" xfId="1645"/>
    <cellStyle name="Cálculo 2 2 3 2 8" xfId="1646"/>
    <cellStyle name="Cálculo 2 2 3 3" xfId="1647"/>
    <cellStyle name="Cálculo 2 2 3 3 2" xfId="1648"/>
    <cellStyle name="Cálculo 2 2 3 3 2 2" xfId="1649"/>
    <cellStyle name="Cálculo 2 2 3 3 3" xfId="1650"/>
    <cellStyle name="Cálculo 2 2 3 3 3 2" xfId="1651"/>
    <cellStyle name="Cálculo 2 2 3 3 3 3" xfId="1652"/>
    <cellStyle name="Cálculo 2 2 3 3 3 4" xfId="1653"/>
    <cellStyle name="Cálculo 2 2 3 3 3 5" xfId="1654"/>
    <cellStyle name="Cálculo 2 2 3 3 4" xfId="1655"/>
    <cellStyle name="Cálculo 2 2 3 3 4 2" xfId="1656"/>
    <cellStyle name="Cálculo 2 2 3 3 4 3" xfId="1657"/>
    <cellStyle name="Cálculo 2 2 3 3 4 4" xfId="1658"/>
    <cellStyle name="Cálculo 2 2 3 3 5" xfId="1659"/>
    <cellStyle name="Cálculo 2 2 3 3 6" xfId="1660"/>
    <cellStyle name="Cálculo 2 2 3 3 7" xfId="1661"/>
    <cellStyle name="Cálculo 2 2 3 3 8" xfId="1662"/>
    <cellStyle name="Cálculo 2 2 3 4" xfId="1663"/>
    <cellStyle name="Cálculo 2 2 3 4 2" xfId="1664"/>
    <cellStyle name="Cálculo 2 2 3 4 2 2" xfId="1665"/>
    <cellStyle name="Cálculo 2 2 3 4 2 3" xfId="1666"/>
    <cellStyle name="Cálculo 2 2 3 4 2 4" xfId="1667"/>
    <cellStyle name="Cálculo 2 2 3 4 2 5" xfId="1668"/>
    <cellStyle name="Cálculo 2 2 3 4 3" xfId="1669"/>
    <cellStyle name="Cálculo 2 2 3 4 3 2" xfId="1670"/>
    <cellStyle name="Cálculo 2 2 3 4 3 3" xfId="1671"/>
    <cellStyle name="Cálculo 2 2 3 4 3 4" xfId="1672"/>
    <cellStyle name="Cálculo 2 2 3 4 4" xfId="1673"/>
    <cellStyle name="Cálculo 2 2 3 4 4 2" xfId="1674"/>
    <cellStyle name="Cálculo 2 2 3 4 5" xfId="1675"/>
    <cellStyle name="Cálculo 2 2 3 4 6" xfId="1676"/>
    <cellStyle name="Cálculo 2 2 3 4 7" xfId="1677"/>
    <cellStyle name="Cálculo 2 2 3 4 8" xfId="1678"/>
    <cellStyle name="Cálculo 2 2 3 5" xfId="1679"/>
    <cellStyle name="Cálculo 2 2 3 5 2" xfId="1680"/>
    <cellStyle name="Cálculo 2 2 3 5 3" xfId="1681"/>
    <cellStyle name="Cálculo 2 2 3 5 4" xfId="1682"/>
    <cellStyle name="Cálculo 2 2 3 5 5" xfId="1683"/>
    <cellStyle name="Cálculo 2 2 3 6" xfId="1684"/>
    <cellStyle name="Cálculo 2 2 3 6 2" xfId="1685"/>
    <cellStyle name="Cálculo 2 2 3 6 3" xfId="1686"/>
    <cellStyle name="Cálculo 2 2 3 6 4" xfId="1687"/>
    <cellStyle name="Cálculo 2 2 3 7" xfId="1688"/>
    <cellStyle name="Cálculo 2 2 3 8" xfId="1689"/>
    <cellStyle name="Cálculo 2 2 4" xfId="1690"/>
    <cellStyle name="Cálculo 2 2 4 2" xfId="1691"/>
    <cellStyle name="Cálculo 2 2 4 2 2" xfId="1692"/>
    <cellStyle name="Cálculo 2 2 4 2 2 2" xfId="1693"/>
    <cellStyle name="Cálculo 2 2 4 2 2 2 2" xfId="1694"/>
    <cellStyle name="Cálculo 2 2 4 2 2 3" xfId="1695"/>
    <cellStyle name="Cálculo 2 2 4 2 2 3 2" xfId="1696"/>
    <cellStyle name="Cálculo 2 2 4 2 2 3 3" xfId="1697"/>
    <cellStyle name="Cálculo 2 2 4 2 2 3 4" xfId="1698"/>
    <cellStyle name="Cálculo 2 2 4 2 2 3 5" xfId="1699"/>
    <cellStyle name="Cálculo 2 2 4 2 2 4" xfId="1700"/>
    <cellStyle name="Cálculo 2 2 4 2 2 4 2" xfId="1701"/>
    <cellStyle name="Cálculo 2 2 4 2 2 4 3" xfId="1702"/>
    <cellStyle name="Cálculo 2 2 4 2 2 4 4" xfId="1703"/>
    <cellStyle name="Cálculo 2 2 4 2 2 5" xfId="1704"/>
    <cellStyle name="Cálculo 2 2 4 2 2 6" xfId="1705"/>
    <cellStyle name="Cálculo 2 2 4 2 2 7" xfId="1706"/>
    <cellStyle name="Cálculo 2 2 4 2 2 8" xfId="1707"/>
    <cellStyle name="Cálculo 2 2 4 2 3" xfId="1708"/>
    <cellStyle name="Cálculo 2 2 4 2 3 2" xfId="1709"/>
    <cellStyle name="Cálculo 2 2 4 2 3 2 2" xfId="1710"/>
    <cellStyle name="Cálculo 2 2 4 2 3 3" xfId="1711"/>
    <cellStyle name="Cálculo 2 2 4 2 3 3 2" xfId="1712"/>
    <cellStyle name="Cálculo 2 2 4 2 3 3 3" xfId="1713"/>
    <cellStyle name="Cálculo 2 2 4 2 3 3 4" xfId="1714"/>
    <cellStyle name="Cálculo 2 2 4 2 3 3 5" xfId="1715"/>
    <cellStyle name="Cálculo 2 2 4 2 3 4" xfId="1716"/>
    <cellStyle name="Cálculo 2 2 4 2 3 4 2" xfId="1717"/>
    <cellStyle name="Cálculo 2 2 4 2 3 4 3" xfId="1718"/>
    <cellStyle name="Cálculo 2 2 4 2 3 4 4" xfId="1719"/>
    <cellStyle name="Cálculo 2 2 4 2 3 5" xfId="1720"/>
    <cellStyle name="Cálculo 2 2 4 2 3 6" xfId="1721"/>
    <cellStyle name="Cálculo 2 2 4 2 3 7" xfId="1722"/>
    <cellStyle name="Cálculo 2 2 4 2 3 8" xfId="1723"/>
    <cellStyle name="Cálculo 2 2 4 2 4" xfId="1724"/>
    <cellStyle name="Cálculo 2 2 4 2 4 2" xfId="1725"/>
    <cellStyle name="Cálculo 2 2 4 2 4 2 2" xfId="1726"/>
    <cellStyle name="Cálculo 2 2 4 2 4 2 3" xfId="1727"/>
    <cellStyle name="Cálculo 2 2 4 2 4 2 4" xfId="1728"/>
    <cellStyle name="Cálculo 2 2 4 2 4 2 5" xfId="1729"/>
    <cellStyle name="Cálculo 2 2 4 2 4 3" xfId="1730"/>
    <cellStyle name="Cálculo 2 2 4 2 4 3 2" xfId="1731"/>
    <cellStyle name="Cálculo 2 2 4 2 4 3 3" xfId="1732"/>
    <cellStyle name="Cálculo 2 2 4 2 4 3 4" xfId="1733"/>
    <cellStyle name="Cálculo 2 2 4 2 4 4" xfId="1734"/>
    <cellStyle name="Cálculo 2 2 4 2 4 5" xfId="1735"/>
    <cellStyle name="Cálculo 2 2 4 2 4 6" xfId="1736"/>
    <cellStyle name="Cálculo 2 2 4 2 4 7" xfId="1737"/>
    <cellStyle name="Cálculo 2 2 4 2 5" xfId="1738"/>
    <cellStyle name="Cálculo 2 2 4 2 5 2" xfId="1739"/>
    <cellStyle name="Cálculo 2 2 4 2 5 2 2" xfId="1740"/>
    <cellStyle name="Cálculo 2 2 4 2 5 3" xfId="1741"/>
    <cellStyle name="Cálculo 2 2 4 2 5 4" xfId="1742"/>
    <cellStyle name="Cálculo 2 2 4 2 5 5" xfId="1743"/>
    <cellStyle name="Cálculo 2 2 4 2 5 6" xfId="1744"/>
    <cellStyle name="Cálculo 2 2 4 2 6" xfId="1745"/>
    <cellStyle name="Cálculo 2 2 4 2 6 2" xfId="1746"/>
    <cellStyle name="Cálculo 2 2 4 2 6 3" xfId="1747"/>
    <cellStyle name="Cálculo 2 2 4 2 6 4" xfId="1748"/>
    <cellStyle name="Cálculo 2 2 4 2 6 5" xfId="1749"/>
    <cellStyle name="Cálculo 2 2 4 2 7" xfId="1750"/>
    <cellStyle name="Cálculo 2 2 4 2 7 2" xfId="1751"/>
    <cellStyle name="Cálculo 2 2 4 2 7 3" xfId="1752"/>
    <cellStyle name="Cálculo 2 2 4 2 7 4" xfId="1753"/>
    <cellStyle name="Cálculo 2 2 4 2 7 5" xfId="1754"/>
    <cellStyle name="Cálculo 2 2 4 2 8" xfId="1755"/>
    <cellStyle name="Cálculo 2 2 4 3" xfId="1756"/>
    <cellStyle name="Cálculo 2 2 4 3 2" xfId="1757"/>
    <cellStyle name="Cálculo 2 2 4 3 2 2" xfId="1758"/>
    <cellStyle name="Cálculo 2 2 4 3 3" xfId="1759"/>
    <cellStyle name="Cálculo 2 2 4 3 3 2" xfId="1760"/>
    <cellStyle name="Cálculo 2 2 4 3 3 3" xfId="1761"/>
    <cellStyle name="Cálculo 2 2 4 3 3 4" xfId="1762"/>
    <cellStyle name="Cálculo 2 2 4 3 3 5" xfId="1763"/>
    <cellStyle name="Cálculo 2 2 4 3 4" xfId="1764"/>
    <cellStyle name="Cálculo 2 2 4 3 4 2" xfId="1765"/>
    <cellStyle name="Cálculo 2 2 4 3 4 3" xfId="1766"/>
    <cellStyle name="Cálculo 2 2 4 3 4 4" xfId="1767"/>
    <cellStyle name="Cálculo 2 2 4 3 5" xfId="1768"/>
    <cellStyle name="Cálculo 2 2 4 3 6" xfId="1769"/>
    <cellStyle name="Cálculo 2 2 4 3 7" xfId="1770"/>
    <cellStyle name="Cálculo 2 2 4 3 8" xfId="1771"/>
    <cellStyle name="Cálculo 2 2 4 4" xfId="1772"/>
    <cellStyle name="Cálculo 2 2 4 4 2" xfId="1773"/>
    <cellStyle name="Cálculo 2 2 4 4 2 2" xfId="1774"/>
    <cellStyle name="Cálculo 2 2 4 4 2 3" xfId="1775"/>
    <cellStyle name="Cálculo 2 2 4 4 2 4" xfId="1776"/>
    <cellStyle name="Cálculo 2 2 4 4 2 5" xfId="1777"/>
    <cellStyle name="Cálculo 2 2 4 4 3" xfId="1778"/>
    <cellStyle name="Cálculo 2 2 4 4 3 2" xfId="1779"/>
    <cellStyle name="Cálculo 2 2 4 4 3 3" xfId="1780"/>
    <cellStyle name="Cálculo 2 2 4 4 3 4" xfId="1781"/>
    <cellStyle name="Cálculo 2 2 4 4 4" xfId="1782"/>
    <cellStyle name="Cálculo 2 2 4 4 4 2" xfId="1783"/>
    <cellStyle name="Cálculo 2 2 4 4 5" xfId="1784"/>
    <cellStyle name="Cálculo 2 2 4 4 6" xfId="1785"/>
    <cellStyle name="Cálculo 2 2 4 4 7" xfId="1786"/>
    <cellStyle name="Cálculo 2 2 4 4 8" xfId="1787"/>
    <cellStyle name="Cálculo 2 2 4 5" xfId="1788"/>
    <cellStyle name="Cálculo 2 2 4 5 2" xfId="1789"/>
    <cellStyle name="Cálculo 2 2 4 5 3" xfId="1790"/>
    <cellStyle name="Cálculo 2 2 4 5 4" xfId="1791"/>
    <cellStyle name="Cálculo 2 2 4 5 5" xfId="1792"/>
    <cellStyle name="Cálculo 2 2 4 6" xfId="1793"/>
    <cellStyle name="Cálculo 2 2 4 6 2" xfId="1794"/>
    <cellStyle name="Cálculo 2 2 4 6 3" xfId="1795"/>
    <cellStyle name="Cálculo 2 2 4 6 4" xfId="1796"/>
    <cellStyle name="Cálculo 2 2 4 7" xfId="1797"/>
    <cellStyle name="Cálculo 2 2 4 8" xfId="1798"/>
    <cellStyle name="Cálculo 2 2 5" xfId="1799"/>
    <cellStyle name="Cálculo 2 2 5 2" xfId="1800"/>
    <cellStyle name="Cálculo 2 2 5 2 2" xfId="1801"/>
    <cellStyle name="Cálculo 2 2 5 2 2 2" xfId="1802"/>
    <cellStyle name="Cálculo 2 2 5 2 2 2 2" xfId="1803"/>
    <cellStyle name="Cálculo 2 2 5 2 2 3" xfId="1804"/>
    <cellStyle name="Cálculo 2 2 5 2 2 3 2" xfId="1805"/>
    <cellStyle name="Cálculo 2 2 5 2 2 3 3" xfId="1806"/>
    <cellStyle name="Cálculo 2 2 5 2 2 3 4" xfId="1807"/>
    <cellStyle name="Cálculo 2 2 5 2 2 3 5" xfId="1808"/>
    <cellStyle name="Cálculo 2 2 5 2 2 4" xfId="1809"/>
    <cellStyle name="Cálculo 2 2 5 2 2 4 2" xfId="1810"/>
    <cellStyle name="Cálculo 2 2 5 2 2 4 3" xfId="1811"/>
    <cellStyle name="Cálculo 2 2 5 2 2 4 4" xfId="1812"/>
    <cellStyle name="Cálculo 2 2 5 2 2 5" xfId="1813"/>
    <cellStyle name="Cálculo 2 2 5 2 2 6" xfId="1814"/>
    <cellStyle name="Cálculo 2 2 5 2 2 7" xfId="1815"/>
    <cellStyle name="Cálculo 2 2 5 2 2 8" xfId="1816"/>
    <cellStyle name="Cálculo 2 2 5 2 3" xfId="1817"/>
    <cellStyle name="Cálculo 2 2 5 2 3 2" xfId="1818"/>
    <cellStyle name="Cálculo 2 2 5 2 3 2 2" xfId="1819"/>
    <cellStyle name="Cálculo 2 2 5 2 3 3" xfId="1820"/>
    <cellStyle name="Cálculo 2 2 5 2 3 3 2" xfId="1821"/>
    <cellStyle name="Cálculo 2 2 5 2 3 3 3" xfId="1822"/>
    <cellStyle name="Cálculo 2 2 5 2 3 3 4" xfId="1823"/>
    <cellStyle name="Cálculo 2 2 5 2 3 3 5" xfId="1824"/>
    <cellStyle name="Cálculo 2 2 5 2 3 4" xfId="1825"/>
    <cellStyle name="Cálculo 2 2 5 2 3 4 2" xfId="1826"/>
    <cellStyle name="Cálculo 2 2 5 2 3 4 3" xfId="1827"/>
    <cellStyle name="Cálculo 2 2 5 2 3 4 4" xfId="1828"/>
    <cellStyle name="Cálculo 2 2 5 2 3 5" xfId="1829"/>
    <cellStyle name="Cálculo 2 2 5 2 3 6" xfId="1830"/>
    <cellStyle name="Cálculo 2 2 5 2 3 7" xfId="1831"/>
    <cellStyle name="Cálculo 2 2 5 2 3 8" xfId="1832"/>
    <cellStyle name="Cálculo 2 2 5 2 4" xfId="1833"/>
    <cellStyle name="Cálculo 2 2 5 2 4 2" xfId="1834"/>
    <cellStyle name="Cálculo 2 2 5 2 4 2 2" xfId="1835"/>
    <cellStyle name="Cálculo 2 2 5 2 4 2 3" xfId="1836"/>
    <cellStyle name="Cálculo 2 2 5 2 4 2 4" xfId="1837"/>
    <cellStyle name="Cálculo 2 2 5 2 4 2 5" xfId="1838"/>
    <cellStyle name="Cálculo 2 2 5 2 4 3" xfId="1839"/>
    <cellStyle name="Cálculo 2 2 5 2 4 3 2" xfId="1840"/>
    <cellStyle name="Cálculo 2 2 5 2 4 3 3" xfId="1841"/>
    <cellStyle name="Cálculo 2 2 5 2 4 3 4" xfId="1842"/>
    <cellStyle name="Cálculo 2 2 5 2 4 4" xfId="1843"/>
    <cellStyle name="Cálculo 2 2 5 2 4 5" xfId="1844"/>
    <cellStyle name="Cálculo 2 2 5 2 4 6" xfId="1845"/>
    <cellStyle name="Cálculo 2 2 5 2 4 7" xfId="1846"/>
    <cellStyle name="Cálculo 2 2 5 2 5" xfId="1847"/>
    <cellStyle name="Cálculo 2 2 5 2 5 2" xfId="1848"/>
    <cellStyle name="Cálculo 2 2 5 2 5 2 2" xfId="1849"/>
    <cellStyle name="Cálculo 2 2 5 2 5 3" xfId="1850"/>
    <cellStyle name="Cálculo 2 2 5 2 5 4" xfId="1851"/>
    <cellStyle name="Cálculo 2 2 5 2 5 5" xfId="1852"/>
    <cellStyle name="Cálculo 2 2 5 2 5 6" xfId="1853"/>
    <cellStyle name="Cálculo 2 2 5 2 6" xfId="1854"/>
    <cellStyle name="Cálculo 2 2 5 2 6 2" xfId="1855"/>
    <cellStyle name="Cálculo 2 2 5 2 6 3" xfId="1856"/>
    <cellStyle name="Cálculo 2 2 5 2 6 4" xfId="1857"/>
    <cellStyle name="Cálculo 2 2 5 2 6 5" xfId="1858"/>
    <cellStyle name="Cálculo 2 2 5 2 7" xfId="1859"/>
    <cellStyle name="Cálculo 2 2 5 2 7 2" xfId="1860"/>
    <cellStyle name="Cálculo 2 2 5 2 7 3" xfId="1861"/>
    <cellStyle name="Cálculo 2 2 5 2 7 4" xfId="1862"/>
    <cellStyle name="Cálculo 2 2 5 2 7 5" xfId="1863"/>
    <cellStyle name="Cálculo 2 2 5 2 8" xfId="1864"/>
    <cellStyle name="Cálculo 2 2 5 3" xfId="1865"/>
    <cellStyle name="Cálculo 2 2 5 3 2" xfId="1866"/>
    <cellStyle name="Cálculo 2 2 5 3 2 2" xfId="1867"/>
    <cellStyle name="Cálculo 2 2 5 3 3" xfId="1868"/>
    <cellStyle name="Cálculo 2 2 5 3 3 2" xfId="1869"/>
    <cellStyle name="Cálculo 2 2 5 3 3 3" xfId="1870"/>
    <cellStyle name="Cálculo 2 2 5 3 3 4" xfId="1871"/>
    <cellStyle name="Cálculo 2 2 5 3 3 5" xfId="1872"/>
    <cellStyle name="Cálculo 2 2 5 3 4" xfId="1873"/>
    <cellStyle name="Cálculo 2 2 5 3 4 2" xfId="1874"/>
    <cellStyle name="Cálculo 2 2 5 3 4 3" xfId="1875"/>
    <cellStyle name="Cálculo 2 2 5 3 4 4" xfId="1876"/>
    <cellStyle name="Cálculo 2 2 5 3 5" xfId="1877"/>
    <cellStyle name="Cálculo 2 2 5 3 6" xfId="1878"/>
    <cellStyle name="Cálculo 2 2 5 3 7" xfId="1879"/>
    <cellStyle name="Cálculo 2 2 5 3 8" xfId="1880"/>
    <cellStyle name="Cálculo 2 2 5 4" xfId="1881"/>
    <cellStyle name="Cálculo 2 2 5 4 2" xfId="1882"/>
    <cellStyle name="Cálculo 2 2 5 4 2 2" xfId="1883"/>
    <cellStyle name="Cálculo 2 2 5 4 2 3" xfId="1884"/>
    <cellStyle name="Cálculo 2 2 5 4 2 4" xfId="1885"/>
    <cellStyle name="Cálculo 2 2 5 4 2 5" xfId="1886"/>
    <cellStyle name="Cálculo 2 2 5 4 3" xfId="1887"/>
    <cellStyle name="Cálculo 2 2 5 4 3 2" xfId="1888"/>
    <cellStyle name="Cálculo 2 2 5 4 3 3" xfId="1889"/>
    <cellStyle name="Cálculo 2 2 5 4 3 4" xfId="1890"/>
    <cellStyle name="Cálculo 2 2 5 4 4" xfId="1891"/>
    <cellStyle name="Cálculo 2 2 5 4 4 2" xfId="1892"/>
    <cellStyle name="Cálculo 2 2 5 4 5" xfId="1893"/>
    <cellStyle name="Cálculo 2 2 5 4 6" xfId="1894"/>
    <cellStyle name="Cálculo 2 2 5 4 7" xfId="1895"/>
    <cellStyle name="Cálculo 2 2 5 4 8" xfId="1896"/>
    <cellStyle name="Cálculo 2 2 5 5" xfId="1897"/>
    <cellStyle name="Cálculo 2 2 5 5 2" xfId="1898"/>
    <cellStyle name="Cálculo 2 2 5 5 3" xfId="1899"/>
    <cellStyle name="Cálculo 2 2 5 5 4" xfId="1900"/>
    <cellStyle name="Cálculo 2 2 5 5 5" xfId="1901"/>
    <cellStyle name="Cálculo 2 2 5 6" xfId="1902"/>
    <cellStyle name="Cálculo 2 2 5 6 2" xfId="1903"/>
    <cellStyle name="Cálculo 2 2 5 6 3" xfId="1904"/>
    <cellStyle name="Cálculo 2 2 5 6 4" xfId="1905"/>
    <cellStyle name="Cálculo 2 2 5 7" xfId="1906"/>
    <cellStyle name="Cálculo 2 2 5 8" xfId="1907"/>
    <cellStyle name="Cálculo 2 2 6" xfId="1908"/>
    <cellStyle name="Cálculo 2 2 6 2" xfId="1909"/>
    <cellStyle name="Cálculo 2 2 6 2 2" xfId="1910"/>
    <cellStyle name="Cálculo 2 2 6 2 2 2" xfId="1911"/>
    <cellStyle name="Cálculo 2 2 6 2 3" xfId="1912"/>
    <cellStyle name="Cálculo 2 2 6 2 3 2" xfId="1913"/>
    <cellStyle name="Cálculo 2 2 6 2 3 3" xfId="1914"/>
    <cellStyle name="Cálculo 2 2 6 2 3 4" xfId="1915"/>
    <cellStyle name="Cálculo 2 2 6 2 3 5" xfId="1916"/>
    <cellStyle name="Cálculo 2 2 6 2 4" xfId="1917"/>
    <cellStyle name="Cálculo 2 2 6 2 4 2" xfId="1918"/>
    <cellStyle name="Cálculo 2 2 6 2 4 3" xfId="1919"/>
    <cellStyle name="Cálculo 2 2 6 2 4 4" xfId="1920"/>
    <cellStyle name="Cálculo 2 2 6 2 5" xfId="1921"/>
    <cellStyle name="Cálculo 2 2 6 2 6" xfId="1922"/>
    <cellStyle name="Cálculo 2 2 6 2 7" xfId="1923"/>
    <cellStyle name="Cálculo 2 2 6 2 8" xfId="1924"/>
    <cellStyle name="Cálculo 2 2 6 3" xfId="1925"/>
    <cellStyle name="Cálculo 2 2 6 3 2" xfId="1926"/>
    <cellStyle name="Cálculo 2 2 6 3 2 2" xfId="1927"/>
    <cellStyle name="Cálculo 2 2 6 3 3" xfId="1928"/>
    <cellStyle name="Cálculo 2 2 6 3 3 2" xfId="1929"/>
    <cellStyle name="Cálculo 2 2 6 3 3 3" xfId="1930"/>
    <cellStyle name="Cálculo 2 2 6 3 3 4" xfId="1931"/>
    <cellStyle name="Cálculo 2 2 6 3 3 5" xfId="1932"/>
    <cellStyle name="Cálculo 2 2 6 3 4" xfId="1933"/>
    <cellStyle name="Cálculo 2 2 6 3 4 2" xfId="1934"/>
    <cellStyle name="Cálculo 2 2 6 3 4 3" xfId="1935"/>
    <cellStyle name="Cálculo 2 2 6 3 4 4" xfId="1936"/>
    <cellStyle name="Cálculo 2 2 6 3 5" xfId="1937"/>
    <cellStyle name="Cálculo 2 2 6 3 6" xfId="1938"/>
    <cellStyle name="Cálculo 2 2 6 3 7" xfId="1939"/>
    <cellStyle name="Cálculo 2 2 6 3 8" xfId="1940"/>
    <cellStyle name="Cálculo 2 2 6 4" xfId="1941"/>
    <cellStyle name="Cálculo 2 2 6 4 2" xfId="1942"/>
    <cellStyle name="Cálculo 2 2 6 4 2 2" xfId="1943"/>
    <cellStyle name="Cálculo 2 2 6 4 2 3" xfId="1944"/>
    <cellStyle name="Cálculo 2 2 6 4 2 4" xfId="1945"/>
    <cellStyle name="Cálculo 2 2 6 4 2 5" xfId="1946"/>
    <cellStyle name="Cálculo 2 2 6 4 3" xfId="1947"/>
    <cellStyle name="Cálculo 2 2 6 4 4" xfId="1948"/>
    <cellStyle name="Cálculo 2 2 6 4 5" xfId="1949"/>
    <cellStyle name="Cálculo 2 2 6 4 6" xfId="1950"/>
    <cellStyle name="Cálculo 2 2 6 4 7" xfId="1951"/>
    <cellStyle name="Cálculo 2 2 6 5" xfId="1952"/>
    <cellStyle name="Cálculo 2 2 6 5 2" xfId="1953"/>
    <cellStyle name="Cálculo 2 2 6 5 2 2" xfId="1954"/>
    <cellStyle name="Cálculo 2 2 6 5 2 3" xfId="1955"/>
    <cellStyle name="Cálculo 2 2 6 5 2 4" xfId="1956"/>
    <cellStyle name="Cálculo 2 2 6 5 2 5" xfId="1957"/>
    <cellStyle name="Cálculo 2 2 6 5 3" xfId="1958"/>
    <cellStyle name="Cálculo 2 2 6 5 3 2" xfId="1959"/>
    <cellStyle name="Cálculo 2 2 6 5 3 3" xfId="1960"/>
    <cellStyle name="Cálculo 2 2 6 5 3 4" xfId="1961"/>
    <cellStyle name="Cálculo 2 2 6 5 4" xfId="1962"/>
    <cellStyle name="Cálculo 2 2 6 5 5" xfId="1963"/>
    <cellStyle name="Cálculo 2 2 6 5 6" xfId="1964"/>
    <cellStyle name="Cálculo 2 2 6 5 7" xfId="1965"/>
    <cellStyle name="Cálculo 2 2 6 6" xfId="1966"/>
    <cellStyle name="Cálculo 2 2 6 6 2" xfId="1967"/>
    <cellStyle name="Cálculo 2 2 6 6 2 2" xfId="1968"/>
    <cellStyle name="Cálculo 2 2 6 6 3" xfId="1969"/>
    <cellStyle name="Cálculo 2 2 6 6 4" xfId="1970"/>
    <cellStyle name="Cálculo 2 2 6 6 5" xfId="1971"/>
    <cellStyle name="Cálculo 2 2 6 6 6" xfId="1972"/>
    <cellStyle name="Cálculo 2 2 6 7" xfId="1973"/>
    <cellStyle name="Cálculo 2 2 6 7 2" xfId="1974"/>
    <cellStyle name="Cálculo 2 2 6 7 3" xfId="1975"/>
    <cellStyle name="Cálculo 2 2 6 7 4" xfId="1976"/>
    <cellStyle name="Cálculo 2 2 6 7 5" xfId="1977"/>
    <cellStyle name="Cálculo 2 2 6 8" xfId="1978"/>
    <cellStyle name="Cálculo 2 2 6 8 2" xfId="1979"/>
    <cellStyle name="Cálculo 2 2 6 8 3" xfId="1980"/>
    <cellStyle name="Cálculo 2 2 6 8 4" xfId="1981"/>
    <cellStyle name="Cálculo 2 2 6 9" xfId="1982"/>
    <cellStyle name="Cálculo 2 2 7" xfId="1983"/>
    <cellStyle name="Cálculo 2 2 7 2" xfId="1984"/>
    <cellStyle name="Cálculo 2 2 7 2 2" xfId="1985"/>
    <cellStyle name="Cálculo 2 2 7 3" xfId="1986"/>
    <cellStyle name="Cálculo 2 2 7 3 2" xfId="1987"/>
    <cellStyle name="Cálculo 2 2 7 3 3" xfId="1988"/>
    <cellStyle name="Cálculo 2 2 7 3 4" xfId="1989"/>
    <cellStyle name="Cálculo 2 2 7 3 5" xfId="1990"/>
    <cellStyle name="Cálculo 2 2 7 4" xfId="1991"/>
    <cellStyle name="Cálculo 2 2 7 4 2" xfId="1992"/>
    <cellStyle name="Cálculo 2 2 7 4 3" xfId="1993"/>
    <cellStyle name="Cálculo 2 2 7 4 4" xfId="1994"/>
    <cellStyle name="Cálculo 2 2 7 5" xfId="1995"/>
    <cellStyle name="Cálculo 2 2 7 6" xfId="1996"/>
    <cellStyle name="Cálculo 2 2 7 7" xfId="1997"/>
    <cellStyle name="Cálculo 2 2 7 8" xfId="1998"/>
    <cellStyle name="Cálculo 2 2 8" xfId="1999"/>
    <cellStyle name="Cálculo 2 2 8 2" xfId="2000"/>
    <cellStyle name="Cálculo 2 2 8 2 2" xfId="2001"/>
    <cellStyle name="Cálculo 2 2 8 2 3" xfId="2002"/>
    <cellStyle name="Cálculo 2 2 8 2 4" xfId="2003"/>
    <cellStyle name="Cálculo 2 2 8 2 5" xfId="2004"/>
    <cellStyle name="Cálculo 2 2 8 3" xfId="2005"/>
    <cellStyle name="Cálculo 2 2 8 3 2" xfId="2006"/>
    <cellStyle name="Cálculo 2 2 8 3 3" xfId="2007"/>
    <cellStyle name="Cálculo 2 2 8 3 4" xfId="2008"/>
    <cellStyle name="Cálculo 2 2 8 4" xfId="2009"/>
    <cellStyle name="Cálculo 2 2 8 4 2" xfId="2010"/>
    <cellStyle name="Cálculo 2 2 8 5" xfId="2011"/>
    <cellStyle name="Cálculo 2 2 8 6" xfId="2012"/>
    <cellStyle name="Cálculo 2 2 8 7" xfId="2013"/>
    <cellStyle name="Cálculo 2 2 8 8" xfId="2014"/>
    <cellStyle name="Cálculo 2 2 9" xfId="2015"/>
    <cellStyle name="Cálculo 2 2_CÁLCULO DE HORAS - tabela MARÇO 2014" xfId="182"/>
    <cellStyle name="Cálculo 2 3" xfId="183"/>
    <cellStyle name="Cálculo 2 3 10" xfId="2016"/>
    <cellStyle name="Cálculo 2 3 11" xfId="2017"/>
    <cellStyle name="Cálculo 2 3 2" xfId="184"/>
    <cellStyle name="Cálculo 2 3 2 10" xfId="2018"/>
    <cellStyle name="Cálculo 2 3 2 2" xfId="2019"/>
    <cellStyle name="Cálculo 2 3 2 2 2" xfId="2020"/>
    <cellStyle name="Cálculo 2 3 2 2 2 2" xfId="2021"/>
    <cellStyle name="Cálculo 2 3 2 2 2 2 2" xfId="2022"/>
    <cellStyle name="Cálculo 2 3 2 2 2 2 2 2" xfId="2023"/>
    <cellStyle name="Cálculo 2 3 2 2 2 2 3" xfId="2024"/>
    <cellStyle name="Cálculo 2 3 2 2 2 2 3 2" xfId="2025"/>
    <cellStyle name="Cálculo 2 3 2 2 2 2 3 3" xfId="2026"/>
    <cellStyle name="Cálculo 2 3 2 2 2 2 3 4" xfId="2027"/>
    <cellStyle name="Cálculo 2 3 2 2 2 2 3 5" xfId="2028"/>
    <cellStyle name="Cálculo 2 3 2 2 2 2 4" xfId="2029"/>
    <cellStyle name="Cálculo 2 3 2 2 2 2 4 2" xfId="2030"/>
    <cellStyle name="Cálculo 2 3 2 2 2 2 4 3" xfId="2031"/>
    <cellStyle name="Cálculo 2 3 2 2 2 2 4 4" xfId="2032"/>
    <cellStyle name="Cálculo 2 3 2 2 2 2 5" xfId="2033"/>
    <cellStyle name="Cálculo 2 3 2 2 2 2 6" xfId="2034"/>
    <cellStyle name="Cálculo 2 3 2 2 2 2 7" xfId="2035"/>
    <cellStyle name="Cálculo 2 3 2 2 2 2 8" xfId="2036"/>
    <cellStyle name="Cálculo 2 3 2 2 2 3" xfId="2037"/>
    <cellStyle name="Cálculo 2 3 2 2 2 3 2" xfId="2038"/>
    <cellStyle name="Cálculo 2 3 2 2 2 3 2 2" xfId="2039"/>
    <cellStyle name="Cálculo 2 3 2 2 2 3 3" xfId="2040"/>
    <cellStyle name="Cálculo 2 3 2 2 2 3 3 2" xfId="2041"/>
    <cellStyle name="Cálculo 2 3 2 2 2 3 3 3" xfId="2042"/>
    <cellStyle name="Cálculo 2 3 2 2 2 3 3 4" xfId="2043"/>
    <cellStyle name="Cálculo 2 3 2 2 2 3 3 5" xfId="2044"/>
    <cellStyle name="Cálculo 2 3 2 2 2 3 4" xfId="2045"/>
    <cellStyle name="Cálculo 2 3 2 2 2 3 4 2" xfId="2046"/>
    <cellStyle name="Cálculo 2 3 2 2 2 3 4 3" xfId="2047"/>
    <cellStyle name="Cálculo 2 3 2 2 2 3 4 4" xfId="2048"/>
    <cellStyle name="Cálculo 2 3 2 2 2 3 5" xfId="2049"/>
    <cellStyle name="Cálculo 2 3 2 2 2 3 6" xfId="2050"/>
    <cellStyle name="Cálculo 2 3 2 2 2 3 7" xfId="2051"/>
    <cellStyle name="Cálculo 2 3 2 2 2 3 8" xfId="2052"/>
    <cellStyle name="Cálculo 2 3 2 2 2 4" xfId="2053"/>
    <cellStyle name="Cálculo 2 3 2 2 2 4 2" xfId="2054"/>
    <cellStyle name="Cálculo 2 3 2 2 2 4 2 2" xfId="2055"/>
    <cellStyle name="Cálculo 2 3 2 2 2 4 2 3" xfId="2056"/>
    <cellStyle name="Cálculo 2 3 2 2 2 4 2 4" xfId="2057"/>
    <cellStyle name="Cálculo 2 3 2 2 2 4 2 5" xfId="2058"/>
    <cellStyle name="Cálculo 2 3 2 2 2 4 3" xfId="2059"/>
    <cellStyle name="Cálculo 2 3 2 2 2 4 3 2" xfId="2060"/>
    <cellStyle name="Cálculo 2 3 2 2 2 4 3 3" xfId="2061"/>
    <cellStyle name="Cálculo 2 3 2 2 2 4 3 4" xfId="2062"/>
    <cellStyle name="Cálculo 2 3 2 2 2 4 4" xfId="2063"/>
    <cellStyle name="Cálculo 2 3 2 2 2 4 5" xfId="2064"/>
    <cellStyle name="Cálculo 2 3 2 2 2 4 6" xfId="2065"/>
    <cellStyle name="Cálculo 2 3 2 2 2 4 7" xfId="2066"/>
    <cellStyle name="Cálculo 2 3 2 2 2 5" xfId="2067"/>
    <cellStyle name="Cálculo 2 3 2 2 2 5 2" xfId="2068"/>
    <cellStyle name="Cálculo 2 3 2 2 2 5 2 2" xfId="2069"/>
    <cellStyle name="Cálculo 2 3 2 2 2 5 3" xfId="2070"/>
    <cellStyle name="Cálculo 2 3 2 2 2 5 4" xfId="2071"/>
    <cellStyle name="Cálculo 2 3 2 2 2 5 5" xfId="2072"/>
    <cellStyle name="Cálculo 2 3 2 2 2 5 6" xfId="2073"/>
    <cellStyle name="Cálculo 2 3 2 2 2 6" xfId="2074"/>
    <cellStyle name="Cálculo 2 3 2 2 2 6 2" xfId="2075"/>
    <cellStyle name="Cálculo 2 3 2 2 2 6 3" xfId="2076"/>
    <cellStyle name="Cálculo 2 3 2 2 2 6 4" xfId="2077"/>
    <cellStyle name="Cálculo 2 3 2 2 2 6 5" xfId="2078"/>
    <cellStyle name="Cálculo 2 3 2 2 2 7" xfId="2079"/>
    <cellStyle name="Cálculo 2 3 2 2 2 7 2" xfId="2080"/>
    <cellStyle name="Cálculo 2 3 2 2 2 7 3" xfId="2081"/>
    <cellStyle name="Cálculo 2 3 2 2 2 7 4" xfId="2082"/>
    <cellStyle name="Cálculo 2 3 2 2 2 7 5" xfId="2083"/>
    <cellStyle name="Cálculo 2 3 2 2 2 8" xfId="2084"/>
    <cellStyle name="Cálculo 2 3 2 2 3" xfId="2085"/>
    <cellStyle name="Cálculo 2 3 2 2 3 2" xfId="2086"/>
    <cellStyle name="Cálculo 2 3 2 2 3 2 2" xfId="2087"/>
    <cellStyle name="Cálculo 2 3 2 2 3 3" xfId="2088"/>
    <cellStyle name="Cálculo 2 3 2 2 3 3 2" xfId="2089"/>
    <cellStyle name="Cálculo 2 3 2 2 3 3 3" xfId="2090"/>
    <cellStyle name="Cálculo 2 3 2 2 3 3 4" xfId="2091"/>
    <cellStyle name="Cálculo 2 3 2 2 3 3 5" xfId="2092"/>
    <cellStyle name="Cálculo 2 3 2 2 3 4" xfId="2093"/>
    <cellStyle name="Cálculo 2 3 2 2 3 4 2" xfId="2094"/>
    <cellStyle name="Cálculo 2 3 2 2 3 4 3" xfId="2095"/>
    <cellStyle name="Cálculo 2 3 2 2 3 4 4" xfId="2096"/>
    <cellStyle name="Cálculo 2 3 2 2 3 5" xfId="2097"/>
    <cellStyle name="Cálculo 2 3 2 2 3 6" xfId="2098"/>
    <cellStyle name="Cálculo 2 3 2 2 3 7" xfId="2099"/>
    <cellStyle name="Cálculo 2 3 2 2 3 8" xfId="2100"/>
    <cellStyle name="Cálculo 2 3 2 2 4" xfId="2101"/>
    <cellStyle name="Cálculo 2 3 2 2 4 2" xfId="2102"/>
    <cellStyle name="Cálculo 2 3 2 2 4 2 2" xfId="2103"/>
    <cellStyle name="Cálculo 2 3 2 2 4 2 3" xfId="2104"/>
    <cellStyle name="Cálculo 2 3 2 2 4 2 4" xfId="2105"/>
    <cellStyle name="Cálculo 2 3 2 2 4 2 5" xfId="2106"/>
    <cellStyle name="Cálculo 2 3 2 2 4 3" xfId="2107"/>
    <cellStyle name="Cálculo 2 3 2 2 4 3 2" xfId="2108"/>
    <cellStyle name="Cálculo 2 3 2 2 4 3 3" xfId="2109"/>
    <cellStyle name="Cálculo 2 3 2 2 4 3 4" xfId="2110"/>
    <cellStyle name="Cálculo 2 3 2 2 4 4" xfId="2111"/>
    <cellStyle name="Cálculo 2 3 2 2 4 4 2" xfId="2112"/>
    <cellStyle name="Cálculo 2 3 2 2 4 5" xfId="2113"/>
    <cellStyle name="Cálculo 2 3 2 2 4 6" xfId="2114"/>
    <cellStyle name="Cálculo 2 3 2 2 4 7" xfId="2115"/>
    <cellStyle name="Cálculo 2 3 2 2 4 8" xfId="2116"/>
    <cellStyle name="Cálculo 2 3 2 2 5" xfId="2117"/>
    <cellStyle name="Cálculo 2 3 2 2 5 2" xfId="2118"/>
    <cellStyle name="Cálculo 2 3 2 2 5 3" xfId="2119"/>
    <cellStyle name="Cálculo 2 3 2 2 5 4" xfId="2120"/>
    <cellStyle name="Cálculo 2 3 2 2 5 5" xfId="2121"/>
    <cellStyle name="Cálculo 2 3 2 2 6" xfId="2122"/>
    <cellStyle name="Cálculo 2 3 2 2 6 2" xfId="2123"/>
    <cellStyle name="Cálculo 2 3 2 2 6 3" xfId="2124"/>
    <cellStyle name="Cálculo 2 3 2 2 6 4" xfId="2125"/>
    <cellStyle name="Cálculo 2 3 2 2 7" xfId="2126"/>
    <cellStyle name="Cálculo 2 3 2 2 8" xfId="2127"/>
    <cellStyle name="Cálculo 2 3 2 3" xfId="2128"/>
    <cellStyle name="Cálculo 2 3 2 3 2" xfId="2129"/>
    <cellStyle name="Cálculo 2 3 2 3 2 2" xfId="2130"/>
    <cellStyle name="Cálculo 2 3 2 3 2 2 2" xfId="2131"/>
    <cellStyle name="Cálculo 2 3 2 3 2 2 2 2" xfId="2132"/>
    <cellStyle name="Cálculo 2 3 2 3 2 2 3" xfId="2133"/>
    <cellStyle name="Cálculo 2 3 2 3 2 2 3 2" xfId="2134"/>
    <cellStyle name="Cálculo 2 3 2 3 2 2 3 3" xfId="2135"/>
    <cellStyle name="Cálculo 2 3 2 3 2 2 3 4" xfId="2136"/>
    <cellStyle name="Cálculo 2 3 2 3 2 2 3 5" xfId="2137"/>
    <cellStyle name="Cálculo 2 3 2 3 2 2 4" xfId="2138"/>
    <cellStyle name="Cálculo 2 3 2 3 2 2 4 2" xfId="2139"/>
    <cellStyle name="Cálculo 2 3 2 3 2 2 4 3" xfId="2140"/>
    <cellStyle name="Cálculo 2 3 2 3 2 2 4 4" xfId="2141"/>
    <cellStyle name="Cálculo 2 3 2 3 2 2 5" xfId="2142"/>
    <cellStyle name="Cálculo 2 3 2 3 2 2 6" xfId="2143"/>
    <cellStyle name="Cálculo 2 3 2 3 2 2 7" xfId="2144"/>
    <cellStyle name="Cálculo 2 3 2 3 2 2 8" xfId="2145"/>
    <cellStyle name="Cálculo 2 3 2 3 2 3" xfId="2146"/>
    <cellStyle name="Cálculo 2 3 2 3 2 3 2" xfId="2147"/>
    <cellStyle name="Cálculo 2 3 2 3 2 3 2 2" xfId="2148"/>
    <cellStyle name="Cálculo 2 3 2 3 2 3 3" xfId="2149"/>
    <cellStyle name="Cálculo 2 3 2 3 2 3 3 2" xfId="2150"/>
    <cellStyle name="Cálculo 2 3 2 3 2 3 3 3" xfId="2151"/>
    <cellStyle name="Cálculo 2 3 2 3 2 3 3 4" xfId="2152"/>
    <cellStyle name="Cálculo 2 3 2 3 2 3 3 5" xfId="2153"/>
    <cellStyle name="Cálculo 2 3 2 3 2 3 4" xfId="2154"/>
    <cellStyle name="Cálculo 2 3 2 3 2 3 4 2" xfId="2155"/>
    <cellStyle name="Cálculo 2 3 2 3 2 3 4 3" xfId="2156"/>
    <cellStyle name="Cálculo 2 3 2 3 2 3 4 4" xfId="2157"/>
    <cellStyle name="Cálculo 2 3 2 3 2 3 5" xfId="2158"/>
    <cellStyle name="Cálculo 2 3 2 3 2 3 6" xfId="2159"/>
    <cellStyle name="Cálculo 2 3 2 3 2 3 7" xfId="2160"/>
    <cellStyle name="Cálculo 2 3 2 3 2 3 8" xfId="2161"/>
    <cellStyle name="Cálculo 2 3 2 3 2 4" xfId="2162"/>
    <cellStyle name="Cálculo 2 3 2 3 2 4 2" xfId="2163"/>
    <cellStyle name="Cálculo 2 3 2 3 2 4 2 2" xfId="2164"/>
    <cellStyle name="Cálculo 2 3 2 3 2 4 2 3" xfId="2165"/>
    <cellStyle name="Cálculo 2 3 2 3 2 4 2 4" xfId="2166"/>
    <cellStyle name="Cálculo 2 3 2 3 2 4 2 5" xfId="2167"/>
    <cellStyle name="Cálculo 2 3 2 3 2 4 3" xfId="2168"/>
    <cellStyle name="Cálculo 2 3 2 3 2 4 3 2" xfId="2169"/>
    <cellStyle name="Cálculo 2 3 2 3 2 4 3 3" xfId="2170"/>
    <cellStyle name="Cálculo 2 3 2 3 2 4 3 4" xfId="2171"/>
    <cellStyle name="Cálculo 2 3 2 3 2 4 4" xfId="2172"/>
    <cellStyle name="Cálculo 2 3 2 3 2 4 5" xfId="2173"/>
    <cellStyle name="Cálculo 2 3 2 3 2 4 6" xfId="2174"/>
    <cellStyle name="Cálculo 2 3 2 3 2 4 7" xfId="2175"/>
    <cellStyle name="Cálculo 2 3 2 3 2 5" xfId="2176"/>
    <cellStyle name="Cálculo 2 3 2 3 2 5 2" xfId="2177"/>
    <cellStyle name="Cálculo 2 3 2 3 2 5 2 2" xfId="2178"/>
    <cellStyle name="Cálculo 2 3 2 3 2 5 3" xfId="2179"/>
    <cellStyle name="Cálculo 2 3 2 3 2 5 4" xfId="2180"/>
    <cellStyle name="Cálculo 2 3 2 3 2 5 5" xfId="2181"/>
    <cellStyle name="Cálculo 2 3 2 3 2 5 6" xfId="2182"/>
    <cellStyle name="Cálculo 2 3 2 3 2 6" xfId="2183"/>
    <cellStyle name="Cálculo 2 3 2 3 2 6 2" xfId="2184"/>
    <cellStyle name="Cálculo 2 3 2 3 2 6 3" xfId="2185"/>
    <cellStyle name="Cálculo 2 3 2 3 2 6 4" xfId="2186"/>
    <cellStyle name="Cálculo 2 3 2 3 2 6 5" xfId="2187"/>
    <cellStyle name="Cálculo 2 3 2 3 2 7" xfId="2188"/>
    <cellStyle name="Cálculo 2 3 2 3 2 7 2" xfId="2189"/>
    <cellStyle name="Cálculo 2 3 2 3 2 7 3" xfId="2190"/>
    <cellStyle name="Cálculo 2 3 2 3 2 7 4" xfId="2191"/>
    <cellStyle name="Cálculo 2 3 2 3 2 7 5" xfId="2192"/>
    <cellStyle name="Cálculo 2 3 2 3 2 8" xfId="2193"/>
    <cellStyle name="Cálculo 2 3 2 3 3" xfId="2194"/>
    <cellStyle name="Cálculo 2 3 2 3 3 2" xfId="2195"/>
    <cellStyle name="Cálculo 2 3 2 3 3 2 2" xfId="2196"/>
    <cellStyle name="Cálculo 2 3 2 3 3 3" xfId="2197"/>
    <cellStyle name="Cálculo 2 3 2 3 3 3 2" xfId="2198"/>
    <cellStyle name="Cálculo 2 3 2 3 3 3 3" xfId="2199"/>
    <cellStyle name="Cálculo 2 3 2 3 3 3 4" xfId="2200"/>
    <cellStyle name="Cálculo 2 3 2 3 3 3 5" xfId="2201"/>
    <cellStyle name="Cálculo 2 3 2 3 3 4" xfId="2202"/>
    <cellStyle name="Cálculo 2 3 2 3 3 4 2" xfId="2203"/>
    <cellStyle name="Cálculo 2 3 2 3 3 4 3" xfId="2204"/>
    <cellStyle name="Cálculo 2 3 2 3 3 4 4" xfId="2205"/>
    <cellStyle name="Cálculo 2 3 2 3 3 5" xfId="2206"/>
    <cellStyle name="Cálculo 2 3 2 3 3 6" xfId="2207"/>
    <cellStyle name="Cálculo 2 3 2 3 3 7" xfId="2208"/>
    <cellStyle name="Cálculo 2 3 2 3 3 8" xfId="2209"/>
    <cellStyle name="Cálculo 2 3 2 3 4" xfId="2210"/>
    <cellStyle name="Cálculo 2 3 2 3 4 2" xfId="2211"/>
    <cellStyle name="Cálculo 2 3 2 3 4 2 2" xfId="2212"/>
    <cellStyle name="Cálculo 2 3 2 3 4 2 3" xfId="2213"/>
    <cellStyle name="Cálculo 2 3 2 3 4 2 4" xfId="2214"/>
    <cellStyle name="Cálculo 2 3 2 3 4 2 5" xfId="2215"/>
    <cellStyle name="Cálculo 2 3 2 3 4 3" xfId="2216"/>
    <cellStyle name="Cálculo 2 3 2 3 4 3 2" xfId="2217"/>
    <cellStyle name="Cálculo 2 3 2 3 4 3 3" xfId="2218"/>
    <cellStyle name="Cálculo 2 3 2 3 4 3 4" xfId="2219"/>
    <cellStyle name="Cálculo 2 3 2 3 4 4" xfId="2220"/>
    <cellStyle name="Cálculo 2 3 2 3 4 4 2" xfId="2221"/>
    <cellStyle name="Cálculo 2 3 2 3 4 5" xfId="2222"/>
    <cellStyle name="Cálculo 2 3 2 3 4 6" xfId="2223"/>
    <cellStyle name="Cálculo 2 3 2 3 4 7" xfId="2224"/>
    <cellStyle name="Cálculo 2 3 2 3 4 8" xfId="2225"/>
    <cellStyle name="Cálculo 2 3 2 3 5" xfId="2226"/>
    <cellStyle name="Cálculo 2 3 2 3 5 2" xfId="2227"/>
    <cellStyle name="Cálculo 2 3 2 3 5 3" xfId="2228"/>
    <cellStyle name="Cálculo 2 3 2 3 5 4" xfId="2229"/>
    <cellStyle name="Cálculo 2 3 2 3 5 5" xfId="2230"/>
    <cellStyle name="Cálculo 2 3 2 3 6" xfId="2231"/>
    <cellStyle name="Cálculo 2 3 2 3 6 2" xfId="2232"/>
    <cellStyle name="Cálculo 2 3 2 3 6 3" xfId="2233"/>
    <cellStyle name="Cálculo 2 3 2 3 6 4" xfId="2234"/>
    <cellStyle name="Cálculo 2 3 2 3 7" xfId="2235"/>
    <cellStyle name="Cálculo 2 3 2 3 8" xfId="2236"/>
    <cellStyle name="Cálculo 2 3 2 4" xfId="2237"/>
    <cellStyle name="Cálculo 2 3 2 4 2" xfId="2238"/>
    <cellStyle name="Cálculo 2 3 2 4 2 2" xfId="2239"/>
    <cellStyle name="Cálculo 2 3 2 4 2 2 2" xfId="2240"/>
    <cellStyle name="Cálculo 2 3 2 4 2 2 2 2" xfId="2241"/>
    <cellStyle name="Cálculo 2 3 2 4 2 2 3" xfId="2242"/>
    <cellStyle name="Cálculo 2 3 2 4 2 2 3 2" xfId="2243"/>
    <cellStyle name="Cálculo 2 3 2 4 2 2 3 3" xfId="2244"/>
    <cellStyle name="Cálculo 2 3 2 4 2 2 3 4" xfId="2245"/>
    <cellStyle name="Cálculo 2 3 2 4 2 2 3 5" xfId="2246"/>
    <cellStyle name="Cálculo 2 3 2 4 2 2 4" xfId="2247"/>
    <cellStyle name="Cálculo 2 3 2 4 2 2 4 2" xfId="2248"/>
    <cellStyle name="Cálculo 2 3 2 4 2 2 4 3" xfId="2249"/>
    <cellStyle name="Cálculo 2 3 2 4 2 2 4 4" xfId="2250"/>
    <cellStyle name="Cálculo 2 3 2 4 2 2 5" xfId="2251"/>
    <cellStyle name="Cálculo 2 3 2 4 2 2 6" xfId="2252"/>
    <cellStyle name="Cálculo 2 3 2 4 2 2 7" xfId="2253"/>
    <cellStyle name="Cálculo 2 3 2 4 2 2 8" xfId="2254"/>
    <cellStyle name="Cálculo 2 3 2 4 2 3" xfId="2255"/>
    <cellStyle name="Cálculo 2 3 2 4 2 3 2" xfId="2256"/>
    <cellStyle name="Cálculo 2 3 2 4 2 3 2 2" xfId="2257"/>
    <cellStyle name="Cálculo 2 3 2 4 2 3 3" xfId="2258"/>
    <cellStyle name="Cálculo 2 3 2 4 2 3 3 2" xfId="2259"/>
    <cellStyle name="Cálculo 2 3 2 4 2 3 3 3" xfId="2260"/>
    <cellStyle name="Cálculo 2 3 2 4 2 3 3 4" xfId="2261"/>
    <cellStyle name="Cálculo 2 3 2 4 2 3 3 5" xfId="2262"/>
    <cellStyle name="Cálculo 2 3 2 4 2 3 4" xfId="2263"/>
    <cellStyle name="Cálculo 2 3 2 4 2 3 4 2" xfId="2264"/>
    <cellStyle name="Cálculo 2 3 2 4 2 3 4 3" xfId="2265"/>
    <cellStyle name="Cálculo 2 3 2 4 2 3 4 4" xfId="2266"/>
    <cellStyle name="Cálculo 2 3 2 4 2 3 5" xfId="2267"/>
    <cellStyle name="Cálculo 2 3 2 4 2 3 6" xfId="2268"/>
    <cellStyle name="Cálculo 2 3 2 4 2 3 7" xfId="2269"/>
    <cellStyle name="Cálculo 2 3 2 4 2 3 8" xfId="2270"/>
    <cellStyle name="Cálculo 2 3 2 4 2 4" xfId="2271"/>
    <cellStyle name="Cálculo 2 3 2 4 2 4 2" xfId="2272"/>
    <cellStyle name="Cálculo 2 3 2 4 2 4 2 2" xfId="2273"/>
    <cellStyle name="Cálculo 2 3 2 4 2 4 2 3" xfId="2274"/>
    <cellStyle name="Cálculo 2 3 2 4 2 4 2 4" xfId="2275"/>
    <cellStyle name="Cálculo 2 3 2 4 2 4 2 5" xfId="2276"/>
    <cellStyle name="Cálculo 2 3 2 4 2 4 3" xfId="2277"/>
    <cellStyle name="Cálculo 2 3 2 4 2 4 3 2" xfId="2278"/>
    <cellStyle name="Cálculo 2 3 2 4 2 4 3 3" xfId="2279"/>
    <cellStyle name="Cálculo 2 3 2 4 2 4 3 4" xfId="2280"/>
    <cellStyle name="Cálculo 2 3 2 4 2 4 4" xfId="2281"/>
    <cellStyle name="Cálculo 2 3 2 4 2 4 5" xfId="2282"/>
    <cellStyle name="Cálculo 2 3 2 4 2 4 6" xfId="2283"/>
    <cellStyle name="Cálculo 2 3 2 4 2 4 7" xfId="2284"/>
    <cellStyle name="Cálculo 2 3 2 4 2 5" xfId="2285"/>
    <cellStyle name="Cálculo 2 3 2 4 2 5 2" xfId="2286"/>
    <cellStyle name="Cálculo 2 3 2 4 2 5 2 2" xfId="2287"/>
    <cellStyle name="Cálculo 2 3 2 4 2 5 3" xfId="2288"/>
    <cellStyle name="Cálculo 2 3 2 4 2 5 4" xfId="2289"/>
    <cellStyle name="Cálculo 2 3 2 4 2 5 5" xfId="2290"/>
    <cellStyle name="Cálculo 2 3 2 4 2 5 6" xfId="2291"/>
    <cellStyle name="Cálculo 2 3 2 4 2 6" xfId="2292"/>
    <cellStyle name="Cálculo 2 3 2 4 2 6 2" xfId="2293"/>
    <cellStyle name="Cálculo 2 3 2 4 2 6 3" xfId="2294"/>
    <cellStyle name="Cálculo 2 3 2 4 2 6 4" xfId="2295"/>
    <cellStyle name="Cálculo 2 3 2 4 2 6 5" xfId="2296"/>
    <cellStyle name="Cálculo 2 3 2 4 2 7" xfId="2297"/>
    <cellStyle name="Cálculo 2 3 2 4 2 7 2" xfId="2298"/>
    <cellStyle name="Cálculo 2 3 2 4 2 7 3" xfId="2299"/>
    <cellStyle name="Cálculo 2 3 2 4 2 7 4" xfId="2300"/>
    <cellStyle name="Cálculo 2 3 2 4 2 7 5" xfId="2301"/>
    <cellStyle name="Cálculo 2 3 2 4 2 8" xfId="2302"/>
    <cellStyle name="Cálculo 2 3 2 4 3" xfId="2303"/>
    <cellStyle name="Cálculo 2 3 2 4 3 2" xfId="2304"/>
    <cellStyle name="Cálculo 2 3 2 4 3 2 2" xfId="2305"/>
    <cellStyle name="Cálculo 2 3 2 4 3 3" xfId="2306"/>
    <cellStyle name="Cálculo 2 3 2 4 3 3 2" xfId="2307"/>
    <cellStyle name="Cálculo 2 3 2 4 3 3 3" xfId="2308"/>
    <cellStyle name="Cálculo 2 3 2 4 3 3 4" xfId="2309"/>
    <cellStyle name="Cálculo 2 3 2 4 3 3 5" xfId="2310"/>
    <cellStyle name="Cálculo 2 3 2 4 3 4" xfId="2311"/>
    <cellStyle name="Cálculo 2 3 2 4 3 4 2" xfId="2312"/>
    <cellStyle name="Cálculo 2 3 2 4 3 4 3" xfId="2313"/>
    <cellStyle name="Cálculo 2 3 2 4 3 4 4" xfId="2314"/>
    <cellStyle name="Cálculo 2 3 2 4 3 5" xfId="2315"/>
    <cellStyle name="Cálculo 2 3 2 4 3 6" xfId="2316"/>
    <cellStyle name="Cálculo 2 3 2 4 3 7" xfId="2317"/>
    <cellStyle name="Cálculo 2 3 2 4 3 8" xfId="2318"/>
    <cellStyle name="Cálculo 2 3 2 4 4" xfId="2319"/>
    <cellStyle name="Cálculo 2 3 2 4 4 2" xfId="2320"/>
    <cellStyle name="Cálculo 2 3 2 4 4 2 2" xfId="2321"/>
    <cellStyle name="Cálculo 2 3 2 4 4 2 3" xfId="2322"/>
    <cellStyle name="Cálculo 2 3 2 4 4 2 4" xfId="2323"/>
    <cellStyle name="Cálculo 2 3 2 4 4 2 5" xfId="2324"/>
    <cellStyle name="Cálculo 2 3 2 4 4 3" xfId="2325"/>
    <cellStyle name="Cálculo 2 3 2 4 4 3 2" xfId="2326"/>
    <cellStyle name="Cálculo 2 3 2 4 4 3 3" xfId="2327"/>
    <cellStyle name="Cálculo 2 3 2 4 4 3 4" xfId="2328"/>
    <cellStyle name="Cálculo 2 3 2 4 4 4" xfId="2329"/>
    <cellStyle name="Cálculo 2 3 2 4 4 4 2" xfId="2330"/>
    <cellStyle name="Cálculo 2 3 2 4 4 5" xfId="2331"/>
    <cellStyle name="Cálculo 2 3 2 4 4 6" xfId="2332"/>
    <cellStyle name="Cálculo 2 3 2 4 4 7" xfId="2333"/>
    <cellStyle name="Cálculo 2 3 2 4 4 8" xfId="2334"/>
    <cellStyle name="Cálculo 2 3 2 4 5" xfId="2335"/>
    <cellStyle name="Cálculo 2 3 2 4 5 2" xfId="2336"/>
    <cellStyle name="Cálculo 2 3 2 4 5 3" xfId="2337"/>
    <cellStyle name="Cálculo 2 3 2 4 5 4" xfId="2338"/>
    <cellStyle name="Cálculo 2 3 2 4 5 5" xfId="2339"/>
    <cellStyle name="Cálculo 2 3 2 4 6" xfId="2340"/>
    <cellStyle name="Cálculo 2 3 2 4 6 2" xfId="2341"/>
    <cellStyle name="Cálculo 2 3 2 4 6 3" xfId="2342"/>
    <cellStyle name="Cálculo 2 3 2 4 6 4" xfId="2343"/>
    <cellStyle name="Cálculo 2 3 2 4 7" xfId="2344"/>
    <cellStyle name="Cálculo 2 3 2 4 8" xfId="2345"/>
    <cellStyle name="Cálculo 2 3 2 5" xfId="2346"/>
    <cellStyle name="Cálculo 2 3 2 5 2" xfId="2347"/>
    <cellStyle name="Cálculo 2 3 2 5 2 2" xfId="2348"/>
    <cellStyle name="Cálculo 2 3 2 5 2 2 2" xfId="2349"/>
    <cellStyle name="Cálculo 2 3 2 5 2 3" xfId="2350"/>
    <cellStyle name="Cálculo 2 3 2 5 2 3 2" xfId="2351"/>
    <cellStyle name="Cálculo 2 3 2 5 2 3 3" xfId="2352"/>
    <cellStyle name="Cálculo 2 3 2 5 2 3 4" xfId="2353"/>
    <cellStyle name="Cálculo 2 3 2 5 2 3 5" xfId="2354"/>
    <cellStyle name="Cálculo 2 3 2 5 2 4" xfId="2355"/>
    <cellStyle name="Cálculo 2 3 2 5 2 4 2" xfId="2356"/>
    <cellStyle name="Cálculo 2 3 2 5 2 4 3" xfId="2357"/>
    <cellStyle name="Cálculo 2 3 2 5 2 4 4" xfId="2358"/>
    <cellStyle name="Cálculo 2 3 2 5 2 5" xfId="2359"/>
    <cellStyle name="Cálculo 2 3 2 5 2 6" xfId="2360"/>
    <cellStyle name="Cálculo 2 3 2 5 2 7" xfId="2361"/>
    <cellStyle name="Cálculo 2 3 2 5 2 8" xfId="2362"/>
    <cellStyle name="Cálculo 2 3 2 5 3" xfId="2363"/>
    <cellStyle name="Cálculo 2 3 2 5 3 2" xfId="2364"/>
    <cellStyle name="Cálculo 2 3 2 5 3 2 2" xfId="2365"/>
    <cellStyle name="Cálculo 2 3 2 5 3 3" xfId="2366"/>
    <cellStyle name="Cálculo 2 3 2 5 3 3 2" xfId="2367"/>
    <cellStyle name="Cálculo 2 3 2 5 3 3 3" xfId="2368"/>
    <cellStyle name="Cálculo 2 3 2 5 3 3 4" xfId="2369"/>
    <cellStyle name="Cálculo 2 3 2 5 3 3 5" xfId="2370"/>
    <cellStyle name="Cálculo 2 3 2 5 3 4" xfId="2371"/>
    <cellStyle name="Cálculo 2 3 2 5 3 4 2" xfId="2372"/>
    <cellStyle name="Cálculo 2 3 2 5 3 4 3" xfId="2373"/>
    <cellStyle name="Cálculo 2 3 2 5 3 4 4" xfId="2374"/>
    <cellStyle name="Cálculo 2 3 2 5 3 5" xfId="2375"/>
    <cellStyle name="Cálculo 2 3 2 5 3 6" xfId="2376"/>
    <cellStyle name="Cálculo 2 3 2 5 3 7" xfId="2377"/>
    <cellStyle name="Cálculo 2 3 2 5 3 8" xfId="2378"/>
    <cellStyle name="Cálculo 2 3 2 5 4" xfId="2379"/>
    <cellStyle name="Cálculo 2 3 2 5 4 2" xfId="2380"/>
    <cellStyle name="Cálculo 2 3 2 5 4 2 2" xfId="2381"/>
    <cellStyle name="Cálculo 2 3 2 5 4 2 3" xfId="2382"/>
    <cellStyle name="Cálculo 2 3 2 5 4 2 4" xfId="2383"/>
    <cellStyle name="Cálculo 2 3 2 5 4 2 5" xfId="2384"/>
    <cellStyle name="Cálculo 2 3 2 5 4 3" xfId="2385"/>
    <cellStyle name="Cálculo 2 3 2 5 4 4" xfId="2386"/>
    <cellStyle name="Cálculo 2 3 2 5 4 5" xfId="2387"/>
    <cellStyle name="Cálculo 2 3 2 5 4 6" xfId="2388"/>
    <cellStyle name="Cálculo 2 3 2 5 4 7" xfId="2389"/>
    <cellStyle name="Cálculo 2 3 2 5 5" xfId="2390"/>
    <cellStyle name="Cálculo 2 3 2 5 5 2" xfId="2391"/>
    <cellStyle name="Cálculo 2 3 2 5 5 2 2" xfId="2392"/>
    <cellStyle name="Cálculo 2 3 2 5 5 2 3" xfId="2393"/>
    <cellStyle name="Cálculo 2 3 2 5 5 2 4" xfId="2394"/>
    <cellStyle name="Cálculo 2 3 2 5 5 2 5" xfId="2395"/>
    <cellStyle name="Cálculo 2 3 2 5 5 3" xfId="2396"/>
    <cellStyle name="Cálculo 2 3 2 5 5 3 2" xfId="2397"/>
    <cellStyle name="Cálculo 2 3 2 5 5 3 3" xfId="2398"/>
    <cellStyle name="Cálculo 2 3 2 5 5 3 4" xfId="2399"/>
    <cellStyle name="Cálculo 2 3 2 5 5 4" xfId="2400"/>
    <cellStyle name="Cálculo 2 3 2 5 5 5" xfId="2401"/>
    <cellStyle name="Cálculo 2 3 2 5 5 6" xfId="2402"/>
    <cellStyle name="Cálculo 2 3 2 5 5 7" xfId="2403"/>
    <cellStyle name="Cálculo 2 3 2 5 6" xfId="2404"/>
    <cellStyle name="Cálculo 2 3 2 5 6 2" xfId="2405"/>
    <cellStyle name="Cálculo 2 3 2 5 6 2 2" xfId="2406"/>
    <cellStyle name="Cálculo 2 3 2 5 6 3" xfId="2407"/>
    <cellStyle name="Cálculo 2 3 2 5 6 4" xfId="2408"/>
    <cellStyle name="Cálculo 2 3 2 5 6 5" xfId="2409"/>
    <cellStyle name="Cálculo 2 3 2 5 6 6" xfId="2410"/>
    <cellStyle name="Cálculo 2 3 2 5 7" xfId="2411"/>
    <cellStyle name="Cálculo 2 3 2 5 7 2" xfId="2412"/>
    <cellStyle name="Cálculo 2 3 2 5 7 3" xfId="2413"/>
    <cellStyle name="Cálculo 2 3 2 5 7 4" xfId="2414"/>
    <cellStyle name="Cálculo 2 3 2 5 7 5" xfId="2415"/>
    <cellStyle name="Cálculo 2 3 2 5 8" xfId="2416"/>
    <cellStyle name="Cálculo 2 3 2 5 8 2" xfId="2417"/>
    <cellStyle name="Cálculo 2 3 2 5 8 3" xfId="2418"/>
    <cellStyle name="Cálculo 2 3 2 5 8 4" xfId="2419"/>
    <cellStyle name="Cálculo 2 3 2 5 9" xfId="2420"/>
    <cellStyle name="Cálculo 2 3 2 6" xfId="2421"/>
    <cellStyle name="Cálculo 2 3 2 6 2" xfId="2422"/>
    <cellStyle name="Cálculo 2 3 2 6 2 2" xfId="2423"/>
    <cellStyle name="Cálculo 2 3 2 6 3" xfId="2424"/>
    <cellStyle name="Cálculo 2 3 2 6 3 2" xfId="2425"/>
    <cellStyle name="Cálculo 2 3 2 6 3 3" xfId="2426"/>
    <cellStyle name="Cálculo 2 3 2 6 3 4" xfId="2427"/>
    <cellStyle name="Cálculo 2 3 2 6 3 5" xfId="2428"/>
    <cellStyle name="Cálculo 2 3 2 6 4" xfId="2429"/>
    <cellStyle name="Cálculo 2 3 2 6 4 2" xfId="2430"/>
    <cellStyle name="Cálculo 2 3 2 6 4 3" xfId="2431"/>
    <cellStyle name="Cálculo 2 3 2 6 4 4" xfId="2432"/>
    <cellStyle name="Cálculo 2 3 2 6 5" xfId="2433"/>
    <cellStyle name="Cálculo 2 3 2 6 6" xfId="2434"/>
    <cellStyle name="Cálculo 2 3 2 6 7" xfId="2435"/>
    <cellStyle name="Cálculo 2 3 2 6 8" xfId="2436"/>
    <cellStyle name="Cálculo 2 3 2 7" xfId="2437"/>
    <cellStyle name="Cálculo 2 3 2 7 2" xfId="2438"/>
    <cellStyle name="Cálculo 2 3 2 7 2 2" xfId="2439"/>
    <cellStyle name="Cálculo 2 3 2 7 2 3" xfId="2440"/>
    <cellStyle name="Cálculo 2 3 2 7 2 4" xfId="2441"/>
    <cellStyle name="Cálculo 2 3 2 7 2 5" xfId="2442"/>
    <cellStyle name="Cálculo 2 3 2 7 3" xfId="2443"/>
    <cellStyle name="Cálculo 2 3 2 7 3 2" xfId="2444"/>
    <cellStyle name="Cálculo 2 3 2 7 3 3" xfId="2445"/>
    <cellStyle name="Cálculo 2 3 2 7 3 4" xfId="2446"/>
    <cellStyle name="Cálculo 2 3 2 7 4" xfId="2447"/>
    <cellStyle name="Cálculo 2 3 2 7 4 2" xfId="2448"/>
    <cellStyle name="Cálculo 2 3 2 7 5" xfId="2449"/>
    <cellStyle name="Cálculo 2 3 2 7 6" xfId="2450"/>
    <cellStyle name="Cálculo 2 3 2 7 7" xfId="2451"/>
    <cellStyle name="Cálculo 2 3 2 7 8" xfId="2452"/>
    <cellStyle name="Cálculo 2 3 2 8" xfId="2453"/>
    <cellStyle name="Cálculo 2 3 2 9" xfId="2454"/>
    <cellStyle name="Cálculo 2 3 3" xfId="2455"/>
    <cellStyle name="Cálculo 2 3 3 2" xfId="2456"/>
    <cellStyle name="Cálculo 2 3 3 2 2" xfId="2457"/>
    <cellStyle name="Cálculo 2 3 3 2 2 2" xfId="2458"/>
    <cellStyle name="Cálculo 2 3 3 2 2 2 2" xfId="2459"/>
    <cellStyle name="Cálculo 2 3 3 2 2 3" xfId="2460"/>
    <cellStyle name="Cálculo 2 3 3 2 2 3 2" xfId="2461"/>
    <cellStyle name="Cálculo 2 3 3 2 2 3 3" xfId="2462"/>
    <cellStyle name="Cálculo 2 3 3 2 2 3 4" xfId="2463"/>
    <cellStyle name="Cálculo 2 3 3 2 2 3 5" xfId="2464"/>
    <cellStyle name="Cálculo 2 3 3 2 2 4" xfId="2465"/>
    <cellStyle name="Cálculo 2 3 3 2 2 4 2" xfId="2466"/>
    <cellStyle name="Cálculo 2 3 3 2 2 4 3" xfId="2467"/>
    <cellStyle name="Cálculo 2 3 3 2 2 4 4" xfId="2468"/>
    <cellStyle name="Cálculo 2 3 3 2 2 5" xfId="2469"/>
    <cellStyle name="Cálculo 2 3 3 2 2 6" xfId="2470"/>
    <cellStyle name="Cálculo 2 3 3 2 2 7" xfId="2471"/>
    <cellStyle name="Cálculo 2 3 3 2 2 8" xfId="2472"/>
    <cellStyle name="Cálculo 2 3 3 2 3" xfId="2473"/>
    <cellStyle name="Cálculo 2 3 3 2 3 2" xfId="2474"/>
    <cellStyle name="Cálculo 2 3 3 2 3 2 2" xfId="2475"/>
    <cellStyle name="Cálculo 2 3 3 2 3 3" xfId="2476"/>
    <cellStyle name="Cálculo 2 3 3 2 3 3 2" xfId="2477"/>
    <cellStyle name="Cálculo 2 3 3 2 3 3 3" xfId="2478"/>
    <cellStyle name="Cálculo 2 3 3 2 3 3 4" xfId="2479"/>
    <cellStyle name="Cálculo 2 3 3 2 3 3 5" xfId="2480"/>
    <cellStyle name="Cálculo 2 3 3 2 3 4" xfId="2481"/>
    <cellStyle name="Cálculo 2 3 3 2 3 4 2" xfId="2482"/>
    <cellStyle name="Cálculo 2 3 3 2 3 4 3" xfId="2483"/>
    <cellStyle name="Cálculo 2 3 3 2 3 4 4" xfId="2484"/>
    <cellStyle name="Cálculo 2 3 3 2 3 5" xfId="2485"/>
    <cellStyle name="Cálculo 2 3 3 2 3 6" xfId="2486"/>
    <cellStyle name="Cálculo 2 3 3 2 3 7" xfId="2487"/>
    <cellStyle name="Cálculo 2 3 3 2 3 8" xfId="2488"/>
    <cellStyle name="Cálculo 2 3 3 2 4" xfId="2489"/>
    <cellStyle name="Cálculo 2 3 3 2 4 2" xfId="2490"/>
    <cellStyle name="Cálculo 2 3 3 2 4 2 2" xfId="2491"/>
    <cellStyle name="Cálculo 2 3 3 2 4 2 3" xfId="2492"/>
    <cellStyle name="Cálculo 2 3 3 2 4 2 4" xfId="2493"/>
    <cellStyle name="Cálculo 2 3 3 2 4 2 5" xfId="2494"/>
    <cellStyle name="Cálculo 2 3 3 2 4 3" xfId="2495"/>
    <cellStyle name="Cálculo 2 3 3 2 4 3 2" xfId="2496"/>
    <cellStyle name="Cálculo 2 3 3 2 4 3 3" xfId="2497"/>
    <cellStyle name="Cálculo 2 3 3 2 4 3 4" xfId="2498"/>
    <cellStyle name="Cálculo 2 3 3 2 4 4" xfId="2499"/>
    <cellStyle name="Cálculo 2 3 3 2 4 5" xfId="2500"/>
    <cellStyle name="Cálculo 2 3 3 2 4 6" xfId="2501"/>
    <cellStyle name="Cálculo 2 3 3 2 4 7" xfId="2502"/>
    <cellStyle name="Cálculo 2 3 3 2 5" xfId="2503"/>
    <cellStyle name="Cálculo 2 3 3 2 5 2" xfId="2504"/>
    <cellStyle name="Cálculo 2 3 3 2 5 2 2" xfId="2505"/>
    <cellStyle name="Cálculo 2 3 3 2 5 3" xfId="2506"/>
    <cellStyle name="Cálculo 2 3 3 2 5 4" xfId="2507"/>
    <cellStyle name="Cálculo 2 3 3 2 5 5" xfId="2508"/>
    <cellStyle name="Cálculo 2 3 3 2 5 6" xfId="2509"/>
    <cellStyle name="Cálculo 2 3 3 2 6" xfId="2510"/>
    <cellStyle name="Cálculo 2 3 3 2 6 2" xfId="2511"/>
    <cellStyle name="Cálculo 2 3 3 2 6 3" xfId="2512"/>
    <cellStyle name="Cálculo 2 3 3 2 6 4" xfId="2513"/>
    <cellStyle name="Cálculo 2 3 3 2 6 5" xfId="2514"/>
    <cellStyle name="Cálculo 2 3 3 2 7" xfId="2515"/>
    <cellStyle name="Cálculo 2 3 3 2 7 2" xfId="2516"/>
    <cellStyle name="Cálculo 2 3 3 2 7 3" xfId="2517"/>
    <cellStyle name="Cálculo 2 3 3 2 7 4" xfId="2518"/>
    <cellStyle name="Cálculo 2 3 3 2 7 5" xfId="2519"/>
    <cellStyle name="Cálculo 2 3 3 2 8" xfId="2520"/>
    <cellStyle name="Cálculo 2 3 3 3" xfId="2521"/>
    <cellStyle name="Cálculo 2 3 3 3 2" xfId="2522"/>
    <cellStyle name="Cálculo 2 3 3 3 2 2" xfId="2523"/>
    <cellStyle name="Cálculo 2 3 3 3 3" xfId="2524"/>
    <cellStyle name="Cálculo 2 3 3 3 3 2" xfId="2525"/>
    <cellStyle name="Cálculo 2 3 3 3 3 3" xfId="2526"/>
    <cellStyle name="Cálculo 2 3 3 3 3 4" xfId="2527"/>
    <cellStyle name="Cálculo 2 3 3 3 3 5" xfId="2528"/>
    <cellStyle name="Cálculo 2 3 3 3 4" xfId="2529"/>
    <cellStyle name="Cálculo 2 3 3 3 4 2" xfId="2530"/>
    <cellStyle name="Cálculo 2 3 3 3 4 3" xfId="2531"/>
    <cellStyle name="Cálculo 2 3 3 3 4 4" xfId="2532"/>
    <cellStyle name="Cálculo 2 3 3 3 5" xfId="2533"/>
    <cellStyle name="Cálculo 2 3 3 3 6" xfId="2534"/>
    <cellStyle name="Cálculo 2 3 3 3 7" xfId="2535"/>
    <cellStyle name="Cálculo 2 3 3 3 8" xfId="2536"/>
    <cellStyle name="Cálculo 2 3 3 4" xfId="2537"/>
    <cellStyle name="Cálculo 2 3 3 4 2" xfId="2538"/>
    <cellStyle name="Cálculo 2 3 3 4 2 2" xfId="2539"/>
    <cellStyle name="Cálculo 2 3 3 4 2 3" xfId="2540"/>
    <cellStyle name="Cálculo 2 3 3 4 2 4" xfId="2541"/>
    <cellStyle name="Cálculo 2 3 3 4 2 5" xfId="2542"/>
    <cellStyle name="Cálculo 2 3 3 4 3" xfId="2543"/>
    <cellStyle name="Cálculo 2 3 3 4 3 2" xfId="2544"/>
    <cellStyle name="Cálculo 2 3 3 4 3 3" xfId="2545"/>
    <cellStyle name="Cálculo 2 3 3 4 3 4" xfId="2546"/>
    <cellStyle name="Cálculo 2 3 3 4 4" xfId="2547"/>
    <cellStyle name="Cálculo 2 3 3 4 4 2" xfId="2548"/>
    <cellStyle name="Cálculo 2 3 3 4 5" xfId="2549"/>
    <cellStyle name="Cálculo 2 3 3 4 6" xfId="2550"/>
    <cellStyle name="Cálculo 2 3 3 4 7" xfId="2551"/>
    <cellStyle name="Cálculo 2 3 3 4 8" xfId="2552"/>
    <cellStyle name="Cálculo 2 3 3 5" xfId="2553"/>
    <cellStyle name="Cálculo 2 3 3 5 2" xfId="2554"/>
    <cellStyle name="Cálculo 2 3 3 5 3" xfId="2555"/>
    <cellStyle name="Cálculo 2 3 3 5 4" xfId="2556"/>
    <cellStyle name="Cálculo 2 3 3 5 5" xfId="2557"/>
    <cellStyle name="Cálculo 2 3 3 6" xfId="2558"/>
    <cellStyle name="Cálculo 2 3 3 6 2" xfId="2559"/>
    <cellStyle name="Cálculo 2 3 3 6 3" xfId="2560"/>
    <cellStyle name="Cálculo 2 3 3 6 4" xfId="2561"/>
    <cellStyle name="Cálculo 2 3 3 7" xfId="2562"/>
    <cellStyle name="Cálculo 2 3 3 8" xfId="2563"/>
    <cellStyle name="Cálculo 2 3 4" xfId="2564"/>
    <cellStyle name="Cálculo 2 3 4 2" xfId="2565"/>
    <cellStyle name="Cálculo 2 3 4 2 2" xfId="2566"/>
    <cellStyle name="Cálculo 2 3 4 2 2 2" xfId="2567"/>
    <cellStyle name="Cálculo 2 3 4 2 2 2 2" xfId="2568"/>
    <cellStyle name="Cálculo 2 3 4 2 2 3" xfId="2569"/>
    <cellStyle name="Cálculo 2 3 4 2 2 3 2" xfId="2570"/>
    <cellStyle name="Cálculo 2 3 4 2 2 3 3" xfId="2571"/>
    <cellStyle name="Cálculo 2 3 4 2 2 3 4" xfId="2572"/>
    <cellStyle name="Cálculo 2 3 4 2 2 3 5" xfId="2573"/>
    <cellStyle name="Cálculo 2 3 4 2 2 4" xfId="2574"/>
    <cellStyle name="Cálculo 2 3 4 2 2 4 2" xfId="2575"/>
    <cellStyle name="Cálculo 2 3 4 2 2 4 3" xfId="2576"/>
    <cellStyle name="Cálculo 2 3 4 2 2 4 4" xfId="2577"/>
    <cellStyle name="Cálculo 2 3 4 2 2 5" xfId="2578"/>
    <cellStyle name="Cálculo 2 3 4 2 2 6" xfId="2579"/>
    <cellStyle name="Cálculo 2 3 4 2 2 7" xfId="2580"/>
    <cellStyle name="Cálculo 2 3 4 2 2 8" xfId="2581"/>
    <cellStyle name="Cálculo 2 3 4 2 3" xfId="2582"/>
    <cellStyle name="Cálculo 2 3 4 2 3 2" xfId="2583"/>
    <cellStyle name="Cálculo 2 3 4 2 3 2 2" xfId="2584"/>
    <cellStyle name="Cálculo 2 3 4 2 3 3" xfId="2585"/>
    <cellStyle name="Cálculo 2 3 4 2 3 3 2" xfId="2586"/>
    <cellStyle name="Cálculo 2 3 4 2 3 3 3" xfId="2587"/>
    <cellStyle name="Cálculo 2 3 4 2 3 3 4" xfId="2588"/>
    <cellStyle name="Cálculo 2 3 4 2 3 3 5" xfId="2589"/>
    <cellStyle name="Cálculo 2 3 4 2 3 4" xfId="2590"/>
    <cellStyle name="Cálculo 2 3 4 2 3 4 2" xfId="2591"/>
    <cellStyle name="Cálculo 2 3 4 2 3 4 3" xfId="2592"/>
    <cellStyle name="Cálculo 2 3 4 2 3 4 4" xfId="2593"/>
    <cellStyle name="Cálculo 2 3 4 2 3 5" xfId="2594"/>
    <cellStyle name="Cálculo 2 3 4 2 3 6" xfId="2595"/>
    <cellStyle name="Cálculo 2 3 4 2 3 7" xfId="2596"/>
    <cellStyle name="Cálculo 2 3 4 2 3 8" xfId="2597"/>
    <cellStyle name="Cálculo 2 3 4 2 4" xfId="2598"/>
    <cellStyle name="Cálculo 2 3 4 2 4 2" xfId="2599"/>
    <cellStyle name="Cálculo 2 3 4 2 4 2 2" xfId="2600"/>
    <cellStyle name="Cálculo 2 3 4 2 4 2 3" xfId="2601"/>
    <cellStyle name="Cálculo 2 3 4 2 4 2 4" xfId="2602"/>
    <cellStyle name="Cálculo 2 3 4 2 4 2 5" xfId="2603"/>
    <cellStyle name="Cálculo 2 3 4 2 4 3" xfId="2604"/>
    <cellStyle name="Cálculo 2 3 4 2 4 3 2" xfId="2605"/>
    <cellStyle name="Cálculo 2 3 4 2 4 3 3" xfId="2606"/>
    <cellStyle name="Cálculo 2 3 4 2 4 3 4" xfId="2607"/>
    <cellStyle name="Cálculo 2 3 4 2 4 4" xfId="2608"/>
    <cellStyle name="Cálculo 2 3 4 2 4 5" xfId="2609"/>
    <cellStyle name="Cálculo 2 3 4 2 4 6" xfId="2610"/>
    <cellStyle name="Cálculo 2 3 4 2 4 7" xfId="2611"/>
    <cellStyle name="Cálculo 2 3 4 2 5" xfId="2612"/>
    <cellStyle name="Cálculo 2 3 4 2 5 2" xfId="2613"/>
    <cellStyle name="Cálculo 2 3 4 2 5 2 2" xfId="2614"/>
    <cellStyle name="Cálculo 2 3 4 2 5 3" xfId="2615"/>
    <cellStyle name="Cálculo 2 3 4 2 5 4" xfId="2616"/>
    <cellStyle name="Cálculo 2 3 4 2 5 5" xfId="2617"/>
    <cellStyle name="Cálculo 2 3 4 2 5 6" xfId="2618"/>
    <cellStyle name="Cálculo 2 3 4 2 6" xfId="2619"/>
    <cellStyle name="Cálculo 2 3 4 2 6 2" xfId="2620"/>
    <cellStyle name="Cálculo 2 3 4 2 6 3" xfId="2621"/>
    <cellStyle name="Cálculo 2 3 4 2 6 4" xfId="2622"/>
    <cellStyle name="Cálculo 2 3 4 2 6 5" xfId="2623"/>
    <cellStyle name="Cálculo 2 3 4 2 7" xfId="2624"/>
    <cellStyle name="Cálculo 2 3 4 2 7 2" xfId="2625"/>
    <cellStyle name="Cálculo 2 3 4 2 7 3" xfId="2626"/>
    <cellStyle name="Cálculo 2 3 4 2 7 4" xfId="2627"/>
    <cellStyle name="Cálculo 2 3 4 2 7 5" xfId="2628"/>
    <cellStyle name="Cálculo 2 3 4 2 8" xfId="2629"/>
    <cellStyle name="Cálculo 2 3 4 3" xfId="2630"/>
    <cellStyle name="Cálculo 2 3 4 3 2" xfId="2631"/>
    <cellStyle name="Cálculo 2 3 4 3 2 2" xfId="2632"/>
    <cellStyle name="Cálculo 2 3 4 3 3" xfId="2633"/>
    <cellStyle name="Cálculo 2 3 4 3 3 2" xfId="2634"/>
    <cellStyle name="Cálculo 2 3 4 3 3 3" xfId="2635"/>
    <cellStyle name="Cálculo 2 3 4 3 3 4" xfId="2636"/>
    <cellStyle name="Cálculo 2 3 4 3 3 5" xfId="2637"/>
    <cellStyle name="Cálculo 2 3 4 3 4" xfId="2638"/>
    <cellStyle name="Cálculo 2 3 4 3 4 2" xfId="2639"/>
    <cellStyle name="Cálculo 2 3 4 3 4 3" xfId="2640"/>
    <cellStyle name="Cálculo 2 3 4 3 4 4" xfId="2641"/>
    <cellStyle name="Cálculo 2 3 4 3 5" xfId="2642"/>
    <cellStyle name="Cálculo 2 3 4 3 6" xfId="2643"/>
    <cellStyle name="Cálculo 2 3 4 3 7" xfId="2644"/>
    <cellStyle name="Cálculo 2 3 4 3 8" xfId="2645"/>
    <cellStyle name="Cálculo 2 3 4 4" xfId="2646"/>
    <cellStyle name="Cálculo 2 3 4 4 2" xfId="2647"/>
    <cellStyle name="Cálculo 2 3 4 4 2 2" xfId="2648"/>
    <cellStyle name="Cálculo 2 3 4 4 2 3" xfId="2649"/>
    <cellStyle name="Cálculo 2 3 4 4 2 4" xfId="2650"/>
    <cellStyle name="Cálculo 2 3 4 4 2 5" xfId="2651"/>
    <cellStyle name="Cálculo 2 3 4 4 3" xfId="2652"/>
    <cellStyle name="Cálculo 2 3 4 4 3 2" xfId="2653"/>
    <cellStyle name="Cálculo 2 3 4 4 3 3" xfId="2654"/>
    <cellStyle name="Cálculo 2 3 4 4 3 4" xfId="2655"/>
    <cellStyle name="Cálculo 2 3 4 4 4" xfId="2656"/>
    <cellStyle name="Cálculo 2 3 4 4 4 2" xfId="2657"/>
    <cellStyle name="Cálculo 2 3 4 4 5" xfId="2658"/>
    <cellStyle name="Cálculo 2 3 4 4 6" xfId="2659"/>
    <cellStyle name="Cálculo 2 3 4 4 7" xfId="2660"/>
    <cellStyle name="Cálculo 2 3 4 4 8" xfId="2661"/>
    <cellStyle name="Cálculo 2 3 4 5" xfId="2662"/>
    <cellStyle name="Cálculo 2 3 4 5 2" xfId="2663"/>
    <cellStyle name="Cálculo 2 3 4 5 3" xfId="2664"/>
    <cellStyle name="Cálculo 2 3 4 5 4" xfId="2665"/>
    <cellStyle name="Cálculo 2 3 4 5 5" xfId="2666"/>
    <cellStyle name="Cálculo 2 3 4 6" xfId="2667"/>
    <cellStyle name="Cálculo 2 3 4 6 2" xfId="2668"/>
    <cellStyle name="Cálculo 2 3 4 6 3" xfId="2669"/>
    <cellStyle name="Cálculo 2 3 4 6 4" xfId="2670"/>
    <cellStyle name="Cálculo 2 3 4 7" xfId="2671"/>
    <cellStyle name="Cálculo 2 3 4 8" xfId="2672"/>
    <cellStyle name="Cálculo 2 3 5" xfId="2673"/>
    <cellStyle name="Cálculo 2 3 5 2" xfId="2674"/>
    <cellStyle name="Cálculo 2 3 5 2 2" xfId="2675"/>
    <cellStyle name="Cálculo 2 3 5 2 2 2" xfId="2676"/>
    <cellStyle name="Cálculo 2 3 5 2 2 2 2" xfId="2677"/>
    <cellStyle name="Cálculo 2 3 5 2 2 3" xfId="2678"/>
    <cellStyle name="Cálculo 2 3 5 2 2 3 2" xfId="2679"/>
    <cellStyle name="Cálculo 2 3 5 2 2 3 3" xfId="2680"/>
    <cellStyle name="Cálculo 2 3 5 2 2 3 4" xfId="2681"/>
    <cellStyle name="Cálculo 2 3 5 2 2 3 5" xfId="2682"/>
    <cellStyle name="Cálculo 2 3 5 2 2 4" xfId="2683"/>
    <cellStyle name="Cálculo 2 3 5 2 2 4 2" xfId="2684"/>
    <cellStyle name="Cálculo 2 3 5 2 2 4 3" xfId="2685"/>
    <cellStyle name="Cálculo 2 3 5 2 2 4 4" xfId="2686"/>
    <cellStyle name="Cálculo 2 3 5 2 2 5" xfId="2687"/>
    <cellStyle name="Cálculo 2 3 5 2 2 6" xfId="2688"/>
    <cellStyle name="Cálculo 2 3 5 2 2 7" xfId="2689"/>
    <cellStyle name="Cálculo 2 3 5 2 2 8" xfId="2690"/>
    <cellStyle name="Cálculo 2 3 5 2 3" xfId="2691"/>
    <cellStyle name="Cálculo 2 3 5 2 3 2" xfId="2692"/>
    <cellStyle name="Cálculo 2 3 5 2 3 2 2" xfId="2693"/>
    <cellStyle name="Cálculo 2 3 5 2 3 3" xfId="2694"/>
    <cellStyle name="Cálculo 2 3 5 2 3 3 2" xfId="2695"/>
    <cellStyle name="Cálculo 2 3 5 2 3 3 3" xfId="2696"/>
    <cellStyle name="Cálculo 2 3 5 2 3 3 4" xfId="2697"/>
    <cellStyle name="Cálculo 2 3 5 2 3 3 5" xfId="2698"/>
    <cellStyle name="Cálculo 2 3 5 2 3 4" xfId="2699"/>
    <cellStyle name="Cálculo 2 3 5 2 3 4 2" xfId="2700"/>
    <cellStyle name="Cálculo 2 3 5 2 3 4 3" xfId="2701"/>
    <cellStyle name="Cálculo 2 3 5 2 3 4 4" xfId="2702"/>
    <cellStyle name="Cálculo 2 3 5 2 3 5" xfId="2703"/>
    <cellStyle name="Cálculo 2 3 5 2 3 6" xfId="2704"/>
    <cellStyle name="Cálculo 2 3 5 2 3 7" xfId="2705"/>
    <cellStyle name="Cálculo 2 3 5 2 3 8" xfId="2706"/>
    <cellStyle name="Cálculo 2 3 5 2 4" xfId="2707"/>
    <cellStyle name="Cálculo 2 3 5 2 4 2" xfId="2708"/>
    <cellStyle name="Cálculo 2 3 5 2 4 2 2" xfId="2709"/>
    <cellStyle name="Cálculo 2 3 5 2 4 2 3" xfId="2710"/>
    <cellStyle name="Cálculo 2 3 5 2 4 2 4" xfId="2711"/>
    <cellStyle name="Cálculo 2 3 5 2 4 2 5" xfId="2712"/>
    <cellStyle name="Cálculo 2 3 5 2 4 3" xfId="2713"/>
    <cellStyle name="Cálculo 2 3 5 2 4 3 2" xfId="2714"/>
    <cellStyle name="Cálculo 2 3 5 2 4 3 3" xfId="2715"/>
    <cellStyle name="Cálculo 2 3 5 2 4 3 4" xfId="2716"/>
    <cellStyle name="Cálculo 2 3 5 2 4 4" xfId="2717"/>
    <cellStyle name="Cálculo 2 3 5 2 4 5" xfId="2718"/>
    <cellStyle name="Cálculo 2 3 5 2 4 6" xfId="2719"/>
    <cellStyle name="Cálculo 2 3 5 2 4 7" xfId="2720"/>
    <cellStyle name="Cálculo 2 3 5 2 5" xfId="2721"/>
    <cellStyle name="Cálculo 2 3 5 2 5 2" xfId="2722"/>
    <cellStyle name="Cálculo 2 3 5 2 5 2 2" xfId="2723"/>
    <cellStyle name="Cálculo 2 3 5 2 5 3" xfId="2724"/>
    <cellStyle name="Cálculo 2 3 5 2 5 4" xfId="2725"/>
    <cellStyle name="Cálculo 2 3 5 2 5 5" xfId="2726"/>
    <cellStyle name="Cálculo 2 3 5 2 5 6" xfId="2727"/>
    <cellStyle name="Cálculo 2 3 5 2 6" xfId="2728"/>
    <cellStyle name="Cálculo 2 3 5 2 6 2" xfId="2729"/>
    <cellStyle name="Cálculo 2 3 5 2 6 3" xfId="2730"/>
    <cellStyle name="Cálculo 2 3 5 2 6 4" xfId="2731"/>
    <cellStyle name="Cálculo 2 3 5 2 6 5" xfId="2732"/>
    <cellStyle name="Cálculo 2 3 5 2 7" xfId="2733"/>
    <cellStyle name="Cálculo 2 3 5 2 7 2" xfId="2734"/>
    <cellStyle name="Cálculo 2 3 5 2 7 3" xfId="2735"/>
    <cellStyle name="Cálculo 2 3 5 2 7 4" xfId="2736"/>
    <cellStyle name="Cálculo 2 3 5 2 7 5" xfId="2737"/>
    <cellStyle name="Cálculo 2 3 5 2 8" xfId="2738"/>
    <cellStyle name="Cálculo 2 3 5 3" xfId="2739"/>
    <cellStyle name="Cálculo 2 3 5 3 2" xfId="2740"/>
    <cellStyle name="Cálculo 2 3 5 3 2 2" xfId="2741"/>
    <cellStyle name="Cálculo 2 3 5 3 3" xfId="2742"/>
    <cellStyle name="Cálculo 2 3 5 3 3 2" xfId="2743"/>
    <cellStyle name="Cálculo 2 3 5 3 3 3" xfId="2744"/>
    <cellStyle name="Cálculo 2 3 5 3 3 4" xfId="2745"/>
    <cellStyle name="Cálculo 2 3 5 3 3 5" xfId="2746"/>
    <cellStyle name="Cálculo 2 3 5 3 4" xfId="2747"/>
    <cellStyle name="Cálculo 2 3 5 3 4 2" xfId="2748"/>
    <cellStyle name="Cálculo 2 3 5 3 4 3" xfId="2749"/>
    <cellStyle name="Cálculo 2 3 5 3 4 4" xfId="2750"/>
    <cellStyle name="Cálculo 2 3 5 3 5" xfId="2751"/>
    <cellStyle name="Cálculo 2 3 5 3 6" xfId="2752"/>
    <cellStyle name="Cálculo 2 3 5 3 7" xfId="2753"/>
    <cellStyle name="Cálculo 2 3 5 3 8" xfId="2754"/>
    <cellStyle name="Cálculo 2 3 5 4" xfId="2755"/>
    <cellStyle name="Cálculo 2 3 5 4 2" xfId="2756"/>
    <cellStyle name="Cálculo 2 3 5 4 2 2" xfId="2757"/>
    <cellStyle name="Cálculo 2 3 5 4 2 3" xfId="2758"/>
    <cellStyle name="Cálculo 2 3 5 4 2 4" xfId="2759"/>
    <cellStyle name="Cálculo 2 3 5 4 2 5" xfId="2760"/>
    <cellStyle name="Cálculo 2 3 5 4 3" xfId="2761"/>
    <cellStyle name="Cálculo 2 3 5 4 3 2" xfId="2762"/>
    <cellStyle name="Cálculo 2 3 5 4 3 3" xfId="2763"/>
    <cellStyle name="Cálculo 2 3 5 4 3 4" xfId="2764"/>
    <cellStyle name="Cálculo 2 3 5 4 4" xfId="2765"/>
    <cellStyle name="Cálculo 2 3 5 4 4 2" xfId="2766"/>
    <cellStyle name="Cálculo 2 3 5 4 5" xfId="2767"/>
    <cellStyle name="Cálculo 2 3 5 4 6" xfId="2768"/>
    <cellStyle name="Cálculo 2 3 5 4 7" xfId="2769"/>
    <cellStyle name="Cálculo 2 3 5 4 8" xfId="2770"/>
    <cellStyle name="Cálculo 2 3 5 5" xfId="2771"/>
    <cellStyle name="Cálculo 2 3 5 5 2" xfId="2772"/>
    <cellStyle name="Cálculo 2 3 5 5 3" xfId="2773"/>
    <cellStyle name="Cálculo 2 3 5 5 4" xfId="2774"/>
    <cellStyle name="Cálculo 2 3 5 5 5" xfId="2775"/>
    <cellStyle name="Cálculo 2 3 5 6" xfId="2776"/>
    <cellStyle name="Cálculo 2 3 5 6 2" xfId="2777"/>
    <cellStyle name="Cálculo 2 3 5 6 3" xfId="2778"/>
    <cellStyle name="Cálculo 2 3 5 6 4" xfId="2779"/>
    <cellStyle name="Cálculo 2 3 5 7" xfId="2780"/>
    <cellStyle name="Cálculo 2 3 5 8" xfId="2781"/>
    <cellStyle name="Cálculo 2 3 6" xfId="2782"/>
    <cellStyle name="Cálculo 2 3 6 2" xfId="2783"/>
    <cellStyle name="Cálculo 2 3 6 2 2" xfId="2784"/>
    <cellStyle name="Cálculo 2 3 6 2 2 2" xfId="2785"/>
    <cellStyle name="Cálculo 2 3 6 2 3" xfId="2786"/>
    <cellStyle name="Cálculo 2 3 6 2 3 2" xfId="2787"/>
    <cellStyle name="Cálculo 2 3 6 2 3 3" xfId="2788"/>
    <cellStyle name="Cálculo 2 3 6 2 3 4" xfId="2789"/>
    <cellStyle name="Cálculo 2 3 6 2 3 5" xfId="2790"/>
    <cellStyle name="Cálculo 2 3 6 2 4" xfId="2791"/>
    <cellStyle name="Cálculo 2 3 6 2 4 2" xfId="2792"/>
    <cellStyle name="Cálculo 2 3 6 2 4 3" xfId="2793"/>
    <cellStyle name="Cálculo 2 3 6 2 4 4" xfId="2794"/>
    <cellStyle name="Cálculo 2 3 6 2 5" xfId="2795"/>
    <cellStyle name="Cálculo 2 3 6 2 6" xfId="2796"/>
    <cellStyle name="Cálculo 2 3 6 2 7" xfId="2797"/>
    <cellStyle name="Cálculo 2 3 6 2 8" xfId="2798"/>
    <cellStyle name="Cálculo 2 3 6 3" xfId="2799"/>
    <cellStyle name="Cálculo 2 3 6 3 2" xfId="2800"/>
    <cellStyle name="Cálculo 2 3 6 3 2 2" xfId="2801"/>
    <cellStyle name="Cálculo 2 3 6 3 3" xfId="2802"/>
    <cellStyle name="Cálculo 2 3 6 3 3 2" xfId="2803"/>
    <cellStyle name="Cálculo 2 3 6 3 3 3" xfId="2804"/>
    <cellStyle name="Cálculo 2 3 6 3 3 4" xfId="2805"/>
    <cellStyle name="Cálculo 2 3 6 3 3 5" xfId="2806"/>
    <cellStyle name="Cálculo 2 3 6 3 4" xfId="2807"/>
    <cellStyle name="Cálculo 2 3 6 3 4 2" xfId="2808"/>
    <cellStyle name="Cálculo 2 3 6 3 4 3" xfId="2809"/>
    <cellStyle name="Cálculo 2 3 6 3 4 4" xfId="2810"/>
    <cellStyle name="Cálculo 2 3 6 3 5" xfId="2811"/>
    <cellStyle name="Cálculo 2 3 6 3 6" xfId="2812"/>
    <cellStyle name="Cálculo 2 3 6 3 7" xfId="2813"/>
    <cellStyle name="Cálculo 2 3 6 3 8" xfId="2814"/>
    <cellStyle name="Cálculo 2 3 6 4" xfId="2815"/>
    <cellStyle name="Cálculo 2 3 6 4 2" xfId="2816"/>
    <cellStyle name="Cálculo 2 3 6 4 2 2" xfId="2817"/>
    <cellStyle name="Cálculo 2 3 6 4 2 3" xfId="2818"/>
    <cellStyle name="Cálculo 2 3 6 4 2 4" xfId="2819"/>
    <cellStyle name="Cálculo 2 3 6 4 2 5" xfId="2820"/>
    <cellStyle name="Cálculo 2 3 6 4 3" xfId="2821"/>
    <cellStyle name="Cálculo 2 3 6 4 4" xfId="2822"/>
    <cellStyle name="Cálculo 2 3 6 4 5" xfId="2823"/>
    <cellStyle name="Cálculo 2 3 6 4 6" xfId="2824"/>
    <cellStyle name="Cálculo 2 3 6 4 7" xfId="2825"/>
    <cellStyle name="Cálculo 2 3 6 5" xfId="2826"/>
    <cellStyle name="Cálculo 2 3 6 5 2" xfId="2827"/>
    <cellStyle name="Cálculo 2 3 6 5 2 2" xfId="2828"/>
    <cellStyle name="Cálculo 2 3 6 5 2 3" xfId="2829"/>
    <cellStyle name="Cálculo 2 3 6 5 2 4" xfId="2830"/>
    <cellStyle name="Cálculo 2 3 6 5 2 5" xfId="2831"/>
    <cellStyle name="Cálculo 2 3 6 5 3" xfId="2832"/>
    <cellStyle name="Cálculo 2 3 6 5 3 2" xfId="2833"/>
    <cellStyle name="Cálculo 2 3 6 5 3 3" xfId="2834"/>
    <cellStyle name="Cálculo 2 3 6 5 3 4" xfId="2835"/>
    <cellStyle name="Cálculo 2 3 6 5 4" xfId="2836"/>
    <cellStyle name="Cálculo 2 3 6 5 5" xfId="2837"/>
    <cellStyle name="Cálculo 2 3 6 5 6" xfId="2838"/>
    <cellStyle name="Cálculo 2 3 6 5 7" xfId="2839"/>
    <cellStyle name="Cálculo 2 3 6 6" xfId="2840"/>
    <cellStyle name="Cálculo 2 3 6 6 2" xfId="2841"/>
    <cellStyle name="Cálculo 2 3 6 6 2 2" xfId="2842"/>
    <cellStyle name="Cálculo 2 3 6 6 3" xfId="2843"/>
    <cellStyle name="Cálculo 2 3 6 6 4" xfId="2844"/>
    <cellStyle name="Cálculo 2 3 6 6 5" xfId="2845"/>
    <cellStyle name="Cálculo 2 3 6 6 6" xfId="2846"/>
    <cellStyle name="Cálculo 2 3 6 7" xfId="2847"/>
    <cellStyle name="Cálculo 2 3 6 7 2" xfId="2848"/>
    <cellStyle name="Cálculo 2 3 6 7 3" xfId="2849"/>
    <cellStyle name="Cálculo 2 3 6 7 4" xfId="2850"/>
    <cellStyle name="Cálculo 2 3 6 7 5" xfId="2851"/>
    <cellStyle name="Cálculo 2 3 6 8" xfId="2852"/>
    <cellStyle name="Cálculo 2 3 6 8 2" xfId="2853"/>
    <cellStyle name="Cálculo 2 3 6 8 3" xfId="2854"/>
    <cellStyle name="Cálculo 2 3 6 8 4" xfId="2855"/>
    <cellStyle name="Cálculo 2 3 6 9" xfId="2856"/>
    <cellStyle name="Cálculo 2 3 7" xfId="2857"/>
    <cellStyle name="Cálculo 2 3 7 2" xfId="2858"/>
    <cellStyle name="Cálculo 2 3 7 2 2" xfId="2859"/>
    <cellStyle name="Cálculo 2 3 7 3" xfId="2860"/>
    <cellStyle name="Cálculo 2 3 7 3 2" xfId="2861"/>
    <cellStyle name="Cálculo 2 3 7 3 3" xfId="2862"/>
    <cellStyle name="Cálculo 2 3 7 3 4" xfId="2863"/>
    <cellStyle name="Cálculo 2 3 7 3 5" xfId="2864"/>
    <cellStyle name="Cálculo 2 3 7 4" xfId="2865"/>
    <cellStyle name="Cálculo 2 3 7 4 2" xfId="2866"/>
    <cellStyle name="Cálculo 2 3 7 4 3" xfId="2867"/>
    <cellStyle name="Cálculo 2 3 7 4 4" xfId="2868"/>
    <cellStyle name="Cálculo 2 3 7 5" xfId="2869"/>
    <cellStyle name="Cálculo 2 3 7 6" xfId="2870"/>
    <cellStyle name="Cálculo 2 3 7 7" xfId="2871"/>
    <cellStyle name="Cálculo 2 3 7 8" xfId="2872"/>
    <cellStyle name="Cálculo 2 3 8" xfId="2873"/>
    <cellStyle name="Cálculo 2 3 8 2" xfId="2874"/>
    <cellStyle name="Cálculo 2 3 8 2 2" xfId="2875"/>
    <cellStyle name="Cálculo 2 3 8 2 3" xfId="2876"/>
    <cellStyle name="Cálculo 2 3 8 2 4" xfId="2877"/>
    <cellStyle name="Cálculo 2 3 8 2 5" xfId="2878"/>
    <cellStyle name="Cálculo 2 3 8 3" xfId="2879"/>
    <cellStyle name="Cálculo 2 3 8 3 2" xfId="2880"/>
    <cellStyle name="Cálculo 2 3 8 3 3" xfId="2881"/>
    <cellStyle name="Cálculo 2 3 8 3 4" xfId="2882"/>
    <cellStyle name="Cálculo 2 3 8 4" xfId="2883"/>
    <cellStyle name="Cálculo 2 3 8 4 2" xfId="2884"/>
    <cellStyle name="Cálculo 2 3 8 5" xfId="2885"/>
    <cellStyle name="Cálculo 2 3 8 6" xfId="2886"/>
    <cellStyle name="Cálculo 2 3 8 7" xfId="2887"/>
    <cellStyle name="Cálculo 2 3 8 8" xfId="2888"/>
    <cellStyle name="Cálculo 2 3 9" xfId="2889"/>
    <cellStyle name="Cálculo 2 3_CÁLCULO DE HORAS - tabela MARÇO 2014" xfId="185"/>
    <cellStyle name="Cálculo 2 4" xfId="186"/>
    <cellStyle name="Cálculo 2 4 10" xfId="2890"/>
    <cellStyle name="Cálculo 2 4 2" xfId="2891"/>
    <cellStyle name="Cálculo 2 4 2 2" xfId="2892"/>
    <cellStyle name="Cálculo 2 4 2 2 2" xfId="2893"/>
    <cellStyle name="Cálculo 2 4 2 2 2 2" xfId="2894"/>
    <cellStyle name="Cálculo 2 4 2 2 2 2 2" xfId="2895"/>
    <cellStyle name="Cálculo 2 4 2 2 2 3" xfId="2896"/>
    <cellStyle name="Cálculo 2 4 2 2 2 3 2" xfId="2897"/>
    <cellStyle name="Cálculo 2 4 2 2 2 3 3" xfId="2898"/>
    <cellStyle name="Cálculo 2 4 2 2 2 3 4" xfId="2899"/>
    <cellStyle name="Cálculo 2 4 2 2 2 3 5" xfId="2900"/>
    <cellStyle name="Cálculo 2 4 2 2 2 4" xfId="2901"/>
    <cellStyle name="Cálculo 2 4 2 2 2 4 2" xfId="2902"/>
    <cellStyle name="Cálculo 2 4 2 2 2 4 3" xfId="2903"/>
    <cellStyle name="Cálculo 2 4 2 2 2 4 4" xfId="2904"/>
    <cellStyle name="Cálculo 2 4 2 2 2 5" xfId="2905"/>
    <cellStyle name="Cálculo 2 4 2 2 2 6" xfId="2906"/>
    <cellStyle name="Cálculo 2 4 2 2 2 7" xfId="2907"/>
    <cellStyle name="Cálculo 2 4 2 2 2 8" xfId="2908"/>
    <cellStyle name="Cálculo 2 4 2 2 3" xfId="2909"/>
    <cellStyle name="Cálculo 2 4 2 2 3 2" xfId="2910"/>
    <cellStyle name="Cálculo 2 4 2 2 3 2 2" xfId="2911"/>
    <cellStyle name="Cálculo 2 4 2 2 3 3" xfId="2912"/>
    <cellStyle name="Cálculo 2 4 2 2 3 3 2" xfId="2913"/>
    <cellStyle name="Cálculo 2 4 2 2 3 3 3" xfId="2914"/>
    <cellStyle name="Cálculo 2 4 2 2 3 3 4" xfId="2915"/>
    <cellStyle name="Cálculo 2 4 2 2 3 3 5" xfId="2916"/>
    <cellStyle name="Cálculo 2 4 2 2 3 4" xfId="2917"/>
    <cellStyle name="Cálculo 2 4 2 2 3 4 2" xfId="2918"/>
    <cellStyle name="Cálculo 2 4 2 2 3 4 3" xfId="2919"/>
    <cellStyle name="Cálculo 2 4 2 2 3 4 4" xfId="2920"/>
    <cellStyle name="Cálculo 2 4 2 2 3 5" xfId="2921"/>
    <cellStyle name="Cálculo 2 4 2 2 3 6" xfId="2922"/>
    <cellStyle name="Cálculo 2 4 2 2 3 7" xfId="2923"/>
    <cellStyle name="Cálculo 2 4 2 2 3 8" xfId="2924"/>
    <cellStyle name="Cálculo 2 4 2 2 4" xfId="2925"/>
    <cellStyle name="Cálculo 2 4 2 2 4 2" xfId="2926"/>
    <cellStyle name="Cálculo 2 4 2 2 4 2 2" xfId="2927"/>
    <cellStyle name="Cálculo 2 4 2 2 4 2 3" xfId="2928"/>
    <cellStyle name="Cálculo 2 4 2 2 4 2 4" xfId="2929"/>
    <cellStyle name="Cálculo 2 4 2 2 4 2 5" xfId="2930"/>
    <cellStyle name="Cálculo 2 4 2 2 4 3" xfId="2931"/>
    <cellStyle name="Cálculo 2 4 2 2 4 3 2" xfId="2932"/>
    <cellStyle name="Cálculo 2 4 2 2 4 3 3" xfId="2933"/>
    <cellStyle name="Cálculo 2 4 2 2 4 3 4" xfId="2934"/>
    <cellStyle name="Cálculo 2 4 2 2 4 4" xfId="2935"/>
    <cellStyle name="Cálculo 2 4 2 2 4 5" xfId="2936"/>
    <cellStyle name="Cálculo 2 4 2 2 4 6" xfId="2937"/>
    <cellStyle name="Cálculo 2 4 2 2 4 7" xfId="2938"/>
    <cellStyle name="Cálculo 2 4 2 2 5" xfId="2939"/>
    <cellStyle name="Cálculo 2 4 2 2 5 2" xfId="2940"/>
    <cellStyle name="Cálculo 2 4 2 2 5 2 2" xfId="2941"/>
    <cellStyle name="Cálculo 2 4 2 2 5 3" xfId="2942"/>
    <cellStyle name="Cálculo 2 4 2 2 5 4" xfId="2943"/>
    <cellStyle name="Cálculo 2 4 2 2 5 5" xfId="2944"/>
    <cellStyle name="Cálculo 2 4 2 2 5 6" xfId="2945"/>
    <cellStyle name="Cálculo 2 4 2 2 6" xfId="2946"/>
    <cellStyle name="Cálculo 2 4 2 2 6 2" xfId="2947"/>
    <cellStyle name="Cálculo 2 4 2 2 6 3" xfId="2948"/>
    <cellStyle name="Cálculo 2 4 2 2 6 4" xfId="2949"/>
    <cellStyle name="Cálculo 2 4 2 2 6 5" xfId="2950"/>
    <cellStyle name="Cálculo 2 4 2 2 7" xfId="2951"/>
    <cellStyle name="Cálculo 2 4 2 2 7 2" xfId="2952"/>
    <cellStyle name="Cálculo 2 4 2 2 7 3" xfId="2953"/>
    <cellStyle name="Cálculo 2 4 2 2 7 4" xfId="2954"/>
    <cellStyle name="Cálculo 2 4 2 2 7 5" xfId="2955"/>
    <cellStyle name="Cálculo 2 4 2 2 8" xfId="2956"/>
    <cellStyle name="Cálculo 2 4 2 3" xfId="2957"/>
    <cellStyle name="Cálculo 2 4 2 3 2" xfId="2958"/>
    <cellStyle name="Cálculo 2 4 2 3 2 2" xfId="2959"/>
    <cellStyle name="Cálculo 2 4 2 3 3" xfId="2960"/>
    <cellStyle name="Cálculo 2 4 2 3 3 2" xfId="2961"/>
    <cellStyle name="Cálculo 2 4 2 3 3 3" xfId="2962"/>
    <cellStyle name="Cálculo 2 4 2 3 3 4" xfId="2963"/>
    <cellStyle name="Cálculo 2 4 2 3 3 5" xfId="2964"/>
    <cellStyle name="Cálculo 2 4 2 3 4" xfId="2965"/>
    <cellStyle name="Cálculo 2 4 2 3 4 2" xfId="2966"/>
    <cellStyle name="Cálculo 2 4 2 3 4 3" xfId="2967"/>
    <cellStyle name="Cálculo 2 4 2 3 4 4" xfId="2968"/>
    <cellStyle name="Cálculo 2 4 2 3 5" xfId="2969"/>
    <cellStyle name="Cálculo 2 4 2 3 6" xfId="2970"/>
    <cellStyle name="Cálculo 2 4 2 3 7" xfId="2971"/>
    <cellStyle name="Cálculo 2 4 2 3 8" xfId="2972"/>
    <cellStyle name="Cálculo 2 4 2 4" xfId="2973"/>
    <cellStyle name="Cálculo 2 4 2 4 2" xfId="2974"/>
    <cellStyle name="Cálculo 2 4 2 4 2 2" xfId="2975"/>
    <cellStyle name="Cálculo 2 4 2 4 2 3" xfId="2976"/>
    <cellStyle name="Cálculo 2 4 2 4 2 4" xfId="2977"/>
    <cellStyle name="Cálculo 2 4 2 4 2 5" xfId="2978"/>
    <cellStyle name="Cálculo 2 4 2 4 3" xfId="2979"/>
    <cellStyle name="Cálculo 2 4 2 4 3 2" xfId="2980"/>
    <cellStyle name="Cálculo 2 4 2 4 3 3" xfId="2981"/>
    <cellStyle name="Cálculo 2 4 2 4 3 4" xfId="2982"/>
    <cellStyle name="Cálculo 2 4 2 4 4" xfId="2983"/>
    <cellStyle name="Cálculo 2 4 2 4 4 2" xfId="2984"/>
    <cellStyle name="Cálculo 2 4 2 4 5" xfId="2985"/>
    <cellStyle name="Cálculo 2 4 2 4 6" xfId="2986"/>
    <cellStyle name="Cálculo 2 4 2 4 7" xfId="2987"/>
    <cellStyle name="Cálculo 2 4 2 4 8" xfId="2988"/>
    <cellStyle name="Cálculo 2 4 2 5" xfId="2989"/>
    <cellStyle name="Cálculo 2 4 2 5 2" xfId="2990"/>
    <cellStyle name="Cálculo 2 4 2 5 3" xfId="2991"/>
    <cellStyle name="Cálculo 2 4 2 5 4" xfId="2992"/>
    <cellStyle name="Cálculo 2 4 2 5 5" xfId="2993"/>
    <cellStyle name="Cálculo 2 4 2 6" xfId="2994"/>
    <cellStyle name="Cálculo 2 4 2 6 2" xfId="2995"/>
    <cellStyle name="Cálculo 2 4 2 6 3" xfId="2996"/>
    <cellStyle name="Cálculo 2 4 2 6 4" xfId="2997"/>
    <cellStyle name="Cálculo 2 4 2 7" xfId="2998"/>
    <cellStyle name="Cálculo 2 4 2 8" xfId="2999"/>
    <cellStyle name="Cálculo 2 4 3" xfId="3000"/>
    <cellStyle name="Cálculo 2 4 3 2" xfId="3001"/>
    <cellStyle name="Cálculo 2 4 3 2 2" xfId="3002"/>
    <cellStyle name="Cálculo 2 4 3 2 2 2" xfId="3003"/>
    <cellStyle name="Cálculo 2 4 3 2 2 2 2" xfId="3004"/>
    <cellStyle name="Cálculo 2 4 3 2 2 3" xfId="3005"/>
    <cellStyle name="Cálculo 2 4 3 2 2 3 2" xfId="3006"/>
    <cellStyle name="Cálculo 2 4 3 2 2 3 3" xfId="3007"/>
    <cellStyle name="Cálculo 2 4 3 2 2 3 4" xfId="3008"/>
    <cellStyle name="Cálculo 2 4 3 2 2 3 5" xfId="3009"/>
    <cellStyle name="Cálculo 2 4 3 2 2 4" xfId="3010"/>
    <cellStyle name="Cálculo 2 4 3 2 2 4 2" xfId="3011"/>
    <cellStyle name="Cálculo 2 4 3 2 2 4 3" xfId="3012"/>
    <cellStyle name="Cálculo 2 4 3 2 2 4 4" xfId="3013"/>
    <cellStyle name="Cálculo 2 4 3 2 2 5" xfId="3014"/>
    <cellStyle name="Cálculo 2 4 3 2 2 6" xfId="3015"/>
    <cellStyle name="Cálculo 2 4 3 2 2 7" xfId="3016"/>
    <cellStyle name="Cálculo 2 4 3 2 2 8" xfId="3017"/>
    <cellStyle name="Cálculo 2 4 3 2 3" xfId="3018"/>
    <cellStyle name="Cálculo 2 4 3 2 3 2" xfId="3019"/>
    <cellStyle name="Cálculo 2 4 3 2 3 2 2" xfId="3020"/>
    <cellStyle name="Cálculo 2 4 3 2 3 3" xfId="3021"/>
    <cellStyle name="Cálculo 2 4 3 2 3 3 2" xfId="3022"/>
    <cellStyle name="Cálculo 2 4 3 2 3 3 3" xfId="3023"/>
    <cellStyle name="Cálculo 2 4 3 2 3 3 4" xfId="3024"/>
    <cellStyle name="Cálculo 2 4 3 2 3 3 5" xfId="3025"/>
    <cellStyle name="Cálculo 2 4 3 2 3 4" xfId="3026"/>
    <cellStyle name="Cálculo 2 4 3 2 3 4 2" xfId="3027"/>
    <cellStyle name="Cálculo 2 4 3 2 3 4 3" xfId="3028"/>
    <cellStyle name="Cálculo 2 4 3 2 3 4 4" xfId="3029"/>
    <cellStyle name="Cálculo 2 4 3 2 3 5" xfId="3030"/>
    <cellStyle name="Cálculo 2 4 3 2 3 6" xfId="3031"/>
    <cellStyle name="Cálculo 2 4 3 2 3 7" xfId="3032"/>
    <cellStyle name="Cálculo 2 4 3 2 3 8" xfId="3033"/>
    <cellStyle name="Cálculo 2 4 3 2 4" xfId="3034"/>
    <cellStyle name="Cálculo 2 4 3 2 4 2" xfId="3035"/>
    <cellStyle name="Cálculo 2 4 3 2 4 2 2" xfId="3036"/>
    <cellStyle name="Cálculo 2 4 3 2 4 2 3" xfId="3037"/>
    <cellStyle name="Cálculo 2 4 3 2 4 2 4" xfId="3038"/>
    <cellStyle name="Cálculo 2 4 3 2 4 2 5" xfId="3039"/>
    <cellStyle name="Cálculo 2 4 3 2 4 3" xfId="3040"/>
    <cellStyle name="Cálculo 2 4 3 2 4 3 2" xfId="3041"/>
    <cellStyle name="Cálculo 2 4 3 2 4 3 3" xfId="3042"/>
    <cellStyle name="Cálculo 2 4 3 2 4 3 4" xfId="3043"/>
    <cellStyle name="Cálculo 2 4 3 2 4 4" xfId="3044"/>
    <cellStyle name="Cálculo 2 4 3 2 4 5" xfId="3045"/>
    <cellStyle name="Cálculo 2 4 3 2 4 6" xfId="3046"/>
    <cellStyle name="Cálculo 2 4 3 2 4 7" xfId="3047"/>
    <cellStyle name="Cálculo 2 4 3 2 5" xfId="3048"/>
    <cellStyle name="Cálculo 2 4 3 2 5 2" xfId="3049"/>
    <cellStyle name="Cálculo 2 4 3 2 5 2 2" xfId="3050"/>
    <cellStyle name="Cálculo 2 4 3 2 5 3" xfId="3051"/>
    <cellStyle name="Cálculo 2 4 3 2 5 4" xfId="3052"/>
    <cellStyle name="Cálculo 2 4 3 2 5 5" xfId="3053"/>
    <cellStyle name="Cálculo 2 4 3 2 5 6" xfId="3054"/>
    <cellStyle name="Cálculo 2 4 3 2 6" xfId="3055"/>
    <cellStyle name="Cálculo 2 4 3 2 6 2" xfId="3056"/>
    <cellStyle name="Cálculo 2 4 3 2 6 3" xfId="3057"/>
    <cellStyle name="Cálculo 2 4 3 2 6 4" xfId="3058"/>
    <cellStyle name="Cálculo 2 4 3 2 6 5" xfId="3059"/>
    <cellStyle name="Cálculo 2 4 3 2 7" xfId="3060"/>
    <cellStyle name="Cálculo 2 4 3 2 7 2" xfId="3061"/>
    <cellStyle name="Cálculo 2 4 3 2 7 3" xfId="3062"/>
    <cellStyle name="Cálculo 2 4 3 2 7 4" xfId="3063"/>
    <cellStyle name="Cálculo 2 4 3 2 7 5" xfId="3064"/>
    <cellStyle name="Cálculo 2 4 3 2 8" xfId="3065"/>
    <cellStyle name="Cálculo 2 4 3 3" xfId="3066"/>
    <cellStyle name="Cálculo 2 4 3 3 2" xfId="3067"/>
    <cellStyle name="Cálculo 2 4 3 3 2 2" xfId="3068"/>
    <cellStyle name="Cálculo 2 4 3 3 3" xfId="3069"/>
    <cellStyle name="Cálculo 2 4 3 3 3 2" xfId="3070"/>
    <cellStyle name="Cálculo 2 4 3 3 3 3" xfId="3071"/>
    <cellStyle name="Cálculo 2 4 3 3 3 4" xfId="3072"/>
    <cellStyle name="Cálculo 2 4 3 3 3 5" xfId="3073"/>
    <cellStyle name="Cálculo 2 4 3 3 4" xfId="3074"/>
    <cellStyle name="Cálculo 2 4 3 3 4 2" xfId="3075"/>
    <cellStyle name="Cálculo 2 4 3 3 4 3" xfId="3076"/>
    <cellStyle name="Cálculo 2 4 3 3 4 4" xfId="3077"/>
    <cellStyle name="Cálculo 2 4 3 3 5" xfId="3078"/>
    <cellStyle name="Cálculo 2 4 3 3 6" xfId="3079"/>
    <cellStyle name="Cálculo 2 4 3 3 7" xfId="3080"/>
    <cellStyle name="Cálculo 2 4 3 3 8" xfId="3081"/>
    <cellStyle name="Cálculo 2 4 3 4" xfId="3082"/>
    <cellStyle name="Cálculo 2 4 3 4 2" xfId="3083"/>
    <cellStyle name="Cálculo 2 4 3 4 2 2" xfId="3084"/>
    <cellStyle name="Cálculo 2 4 3 4 2 3" xfId="3085"/>
    <cellStyle name="Cálculo 2 4 3 4 2 4" xfId="3086"/>
    <cellStyle name="Cálculo 2 4 3 4 2 5" xfId="3087"/>
    <cellStyle name="Cálculo 2 4 3 4 3" xfId="3088"/>
    <cellStyle name="Cálculo 2 4 3 4 3 2" xfId="3089"/>
    <cellStyle name="Cálculo 2 4 3 4 3 3" xfId="3090"/>
    <cellStyle name="Cálculo 2 4 3 4 3 4" xfId="3091"/>
    <cellStyle name="Cálculo 2 4 3 4 4" xfId="3092"/>
    <cellStyle name="Cálculo 2 4 3 4 4 2" xfId="3093"/>
    <cellStyle name="Cálculo 2 4 3 4 5" xfId="3094"/>
    <cellStyle name="Cálculo 2 4 3 4 6" xfId="3095"/>
    <cellStyle name="Cálculo 2 4 3 4 7" xfId="3096"/>
    <cellStyle name="Cálculo 2 4 3 4 8" xfId="3097"/>
    <cellStyle name="Cálculo 2 4 3 5" xfId="3098"/>
    <cellStyle name="Cálculo 2 4 3 5 2" xfId="3099"/>
    <cellStyle name="Cálculo 2 4 3 5 3" xfId="3100"/>
    <cellStyle name="Cálculo 2 4 3 5 4" xfId="3101"/>
    <cellStyle name="Cálculo 2 4 3 5 5" xfId="3102"/>
    <cellStyle name="Cálculo 2 4 3 6" xfId="3103"/>
    <cellStyle name="Cálculo 2 4 3 6 2" xfId="3104"/>
    <cellStyle name="Cálculo 2 4 3 6 3" xfId="3105"/>
    <cellStyle name="Cálculo 2 4 3 6 4" xfId="3106"/>
    <cellStyle name="Cálculo 2 4 3 7" xfId="3107"/>
    <cellStyle name="Cálculo 2 4 3 8" xfId="3108"/>
    <cellStyle name="Cálculo 2 4 4" xfId="3109"/>
    <cellStyle name="Cálculo 2 4 4 2" xfId="3110"/>
    <cellStyle name="Cálculo 2 4 4 2 2" xfId="3111"/>
    <cellStyle name="Cálculo 2 4 4 2 2 2" xfId="3112"/>
    <cellStyle name="Cálculo 2 4 4 2 2 2 2" xfId="3113"/>
    <cellStyle name="Cálculo 2 4 4 2 2 3" xfId="3114"/>
    <cellStyle name="Cálculo 2 4 4 2 2 3 2" xfId="3115"/>
    <cellStyle name="Cálculo 2 4 4 2 2 3 3" xfId="3116"/>
    <cellStyle name="Cálculo 2 4 4 2 2 3 4" xfId="3117"/>
    <cellStyle name="Cálculo 2 4 4 2 2 3 5" xfId="3118"/>
    <cellStyle name="Cálculo 2 4 4 2 2 4" xfId="3119"/>
    <cellStyle name="Cálculo 2 4 4 2 2 4 2" xfId="3120"/>
    <cellStyle name="Cálculo 2 4 4 2 2 4 3" xfId="3121"/>
    <cellStyle name="Cálculo 2 4 4 2 2 4 4" xfId="3122"/>
    <cellStyle name="Cálculo 2 4 4 2 2 5" xfId="3123"/>
    <cellStyle name="Cálculo 2 4 4 2 2 6" xfId="3124"/>
    <cellStyle name="Cálculo 2 4 4 2 2 7" xfId="3125"/>
    <cellStyle name="Cálculo 2 4 4 2 2 8" xfId="3126"/>
    <cellStyle name="Cálculo 2 4 4 2 3" xfId="3127"/>
    <cellStyle name="Cálculo 2 4 4 2 3 2" xfId="3128"/>
    <cellStyle name="Cálculo 2 4 4 2 3 2 2" xfId="3129"/>
    <cellStyle name="Cálculo 2 4 4 2 3 3" xfId="3130"/>
    <cellStyle name="Cálculo 2 4 4 2 3 3 2" xfId="3131"/>
    <cellStyle name="Cálculo 2 4 4 2 3 3 3" xfId="3132"/>
    <cellStyle name="Cálculo 2 4 4 2 3 3 4" xfId="3133"/>
    <cellStyle name="Cálculo 2 4 4 2 3 3 5" xfId="3134"/>
    <cellStyle name="Cálculo 2 4 4 2 3 4" xfId="3135"/>
    <cellStyle name="Cálculo 2 4 4 2 3 4 2" xfId="3136"/>
    <cellStyle name="Cálculo 2 4 4 2 3 4 3" xfId="3137"/>
    <cellStyle name="Cálculo 2 4 4 2 3 4 4" xfId="3138"/>
    <cellStyle name="Cálculo 2 4 4 2 3 5" xfId="3139"/>
    <cellStyle name="Cálculo 2 4 4 2 3 6" xfId="3140"/>
    <cellStyle name="Cálculo 2 4 4 2 3 7" xfId="3141"/>
    <cellStyle name="Cálculo 2 4 4 2 3 8" xfId="3142"/>
    <cellStyle name="Cálculo 2 4 4 2 4" xfId="3143"/>
    <cellStyle name="Cálculo 2 4 4 2 4 2" xfId="3144"/>
    <cellStyle name="Cálculo 2 4 4 2 4 2 2" xfId="3145"/>
    <cellStyle name="Cálculo 2 4 4 2 4 2 3" xfId="3146"/>
    <cellStyle name="Cálculo 2 4 4 2 4 2 4" xfId="3147"/>
    <cellStyle name="Cálculo 2 4 4 2 4 2 5" xfId="3148"/>
    <cellStyle name="Cálculo 2 4 4 2 4 3" xfId="3149"/>
    <cellStyle name="Cálculo 2 4 4 2 4 3 2" xfId="3150"/>
    <cellStyle name="Cálculo 2 4 4 2 4 3 3" xfId="3151"/>
    <cellStyle name="Cálculo 2 4 4 2 4 3 4" xfId="3152"/>
    <cellStyle name="Cálculo 2 4 4 2 4 4" xfId="3153"/>
    <cellStyle name="Cálculo 2 4 4 2 4 5" xfId="3154"/>
    <cellStyle name="Cálculo 2 4 4 2 4 6" xfId="3155"/>
    <cellStyle name="Cálculo 2 4 4 2 4 7" xfId="3156"/>
    <cellStyle name="Cálculo 2 4 4 2 5" xfId="3157"/>
    <cellStyle name="Cálculo 2 4 4 2 5 2" xfId="3158"/>
    <cellStyle name="Cálculo 2 4 4 2 5 2 2" xfId="3159"/>
    <cellStyle name="Cálculo 2 4 4 2 5 3" xfId="3160"/>
    <cellStyle name="Cálculo 2 4 4 2 5 4" xfId="3161"/>
    <cellStyle name="Cálculo 2 4 4 2 5 5" xfId="3162"/>
    <cellStyle name="Cálculo 2 4 4 2 5 6" xfId="3163"/>
    <cellStyle name="Cálculo 2 4 4 2 6" xfId="3164"/>
    <cellStyle name="Cálculo 2 4 4 2 6 2" xfId="3165"/>
    <cellStyle name="Cálculo 2 4 4 2 6 3" xfId="3166"/>
    <cellStyle name="Cálculo 2 4 4 2 6 4" xfId="3167"/>
    <cellStyle name="Cálculo 2 4 4 2 6 5" xfId="3168"/>
    <cellStyle name="Cálculo 2 4 4 2 7" xfId="3169"/>
    <cellStyle name="Cálculo 2 4 4 2 7 2" xfId="3170"/>
    <cellStyle name="Cálculo 2 4 4 2 7 3" xfId="3171"/>
    <cellStyle name="Cálculo 2 4 4 2 7 4" xfId="3172"/>
    <cellStyle name="Cálculo 2 4 4 2 7 5" xfId="3173"/>
    <cellStyle name="Cálculo 2 4 4 2 8" xfId="3174"/>
    <cellStyle name="Cálculo 2 4 4 3" xfId="3175"/>
    <cellStyle name="Cálculo 2 4 4 3 2" xfId="3176"/>
    <cellStyle name="Cálculo 2 4 4 3 2 2" xfId="3177"/>
    <cellStyle name="Cálculo 2 4 4 3 3" xfId="3178"/>
    <cellStyle name="Cálculo 2 4 4 3 3 2" xfId="3179"/>
    <cellStyle name="Cálculo 2 4 4 3 3 3" xfId="3180"/>
    <cellStyle name="Cálculo 2 4 4 3 3 4" xfId="3181"/>
    <cellStyle name="Cálculo 2 4 4 3 3 5" xfId="3182"/>
    <cellStyle name="Cálculo 2 4 4 3 4" xfId="3183"/>
    <cellStyle name="Cálculo 2 4 4 3 4 2" xfId="3184"/>
    <cellStyle name="Cálculo 2 4 4 3 4 3" xfId="3185"/>
    <cellStyle name="Cálculo 2 4 4 3 4 4" xfId="3186"/>
    <cellStyle name="Cálculo 2 4 4 3 5" xfId="3187"/>
    <cellStyle name="Cálculo 2 4 4 3 6" xfId="3188"/>
    <cellStyle name="Cálculo 2 4 4 3 7" xfId="3189"/>
    <cellStyle name="Cálculo 2 4 4 3 8" xfId="3190"/>
    <cellStyle name="Cálculo 2 4 4 4" xfId="3191"/>
    <cellStyle name="Cálculo 2 4 4 4 2" xfId="3192"/>
    <cellStyle name="Cálculo 2 4 4 4 2 2" xfId="3193"/>
    <cellStyle name="Cálculo 2 4 4 4 2 3" xfId="3194"/>
    <cellStyle name="Cálculo 2 4 4 4 2 4" xfId="3195"/>
    <cellStyle name="Cálculo 2 4 4 4 2 5" xfId="3196"/>
    <cellStyle name="Cálculo 2 4 4 4 3" xfId="3197"/>
    <cellStyle name="Cálculo 2 4 4 4 3 2" xfId="3198"/>
    <cellStyle name="Cálculo 2 4 4 4 3 3" xfId="3199"/>
    <cellStyle name="Cálculo 2 4 4 4 3 4" xfId="3200"/>
    <cellStyle name="Cálculo 2 4 4 4 4" xfId="3201"/>
    <cellStyle name="Cálculo 2 4 4 4 4 2" xfId="3202"/>
    <cellStyle name="Cálculo 2 4 4 4 5" xfId="3203"/>
    <cellStyle name="Cálculo 2 4 4 4 6" xfId="3204"/>
    <cellStyle name="Cálculo 2 4 4 4 7" xfId="3205"/>
    <cellStyle name="Cálculo 2 4 4 4 8" xfId="3206"/>
    <cellStyle name="Cálculo 2 4 4 5" xfId="3207"/>
    <cellStyle name="Cálculo 2 4 4 5 2" xfId="3208"/>
    <cellStyle name="Cálculo 2 4 4 5 3" xfId="3209"/>
    <cellStyle name="Cálculo 2 4 4 5 4" xfId="3210"/>
    <cellStyle name="Cálculo 2 4 4 5 5" xfId="3211"/>
    <cellStyle name="Cálculo 2 4 4 6" xfId="3212"/>
    <cellStyle name="Cálculo 2 4 4 6 2" xfId="3213"/>
    <cellStyle name="Cálculo 2 4 4 6 3" xfId="3214"/>
    <cellStyle name="Cálculo 2 4 4 6 4" xfId="3215"/>
    <cellStyle name="Cálculo 2 4 4 7" xfId="3216"/>
    <cellStyle name="Cálculo 2 4 4 8" xfId="3217"/>
    <cellStyle name="Cálculo 2 4 5" xfId="3218"/>
    <cellStyle name="Cálculo 2 4 5 2" xfId="3219"/>
    <cellStyle name="Cálculo 2 4 5 2 2" xfId="3220"/>
    <cellStyle name="Cálculo 2 4 5 2 2 2" xfId="3221"/>
    <cellStyle name="Cálculo 2 4 5 2 3" xfId="3222"/>
    <cellStyle name="Cálculo 2 4 5 2 3 2" xfId="3223"/>
    <cellStyle name="Cálculo 2 4 5 2 3 3" xfId="3224"/>
    <cellStyle name="Cálculo 2 4 5 2 3 4" xfId="3225"/>
    <cellStyle name="Cálculo 2 4 5 2 3 5" xfId="3226"/>
    <cellStyle name="Cálculo 2 4 5 2 4" xfId="3227"/>
    <cellStyle name="Cálculo 2 4 5 2 4 2" xfId="3228"/>
    <cellStyle name="Cálculo 2 4 5 2 4 3" xfId="3229"/>
    <cellStyle name="Cálculo 2 4 5 2 4 4" xfId="3230"/>
    <cellStyle name="Cálculo 2 4 5 2 5" xfId="3231"/>
    <cellStyle name="Cálculo 2 4 5 2 6" xfId="3232"/>
    <cellStyle name="Cálculo 2 4 5 2 7" xfId="3233"/>
    <cellStyle name="Cálculo 2 4 5 2 8" xfId="3234"/>
    <cellStyle name="Cálculo 2 4 5 3" xfId="3235"/>
    <cellStyle name="Cálculo 2 4 5 3 2" xfId="3236"/>
    <cellStyle name="Cálculo 2 4 5 3 2 2" xfId="3237"/>
    <cellStyle name="Cálculo 2 4 5 3 3" xfId="3238"/>
    <cellStyle name="Cálculo 2 4 5 3 3 2" xfId="3239"/>
    <cellStyle name="Cálculo 2 4 5 3 3 3" xfId="3240"/>
    <cellStyle name="Cálculo 2 4 5 3 3 4" xfId="3241"/>
    <cellStyle name="Cálculo 2 4 5 3 3 5" xfId="3242"/>
    <cellStyle name="Cálculo 2 4 5 3 4" xfId="3243"/>
    <cellStyle name="Cálculo 2 4 5 3 4 2" xfId="3244"/>
    <cellStyle name="Cálculo 2 4 5 3 4 3" xfId="3245"/>
    <cellStyle name="Cálculo 2 4 5 3 4 4" xfId="3246"/>
    <cellStyle name="Cálculo 2 4 5 3 5" xfId="3247"/>
    <cellStyle name="Cálculo 2 4 5 3 6" xfId="3248"/>
    <cellStyle name="Cálculo 2 4 5 3 7" xfId="3249"/>
    <cellStyle name="Cálculo 2 4 5 3 8" xfId="3250"/>
    <cellStyle name="Cálculo 2 4 5 4" xfId="3251"/>
    <cellStyle name="Cálculo 2 4 5 4 2" xfId="3252"/>
    <cellStyle name="Cálculo 2 4 5 4 2 2" xfId="3253"/>
    <cellStyle name="Cálculo 2 4 5 4 2 3" xfId="3254"/>
    <cellStyle name="Cálculo 2 4 5 4 2 4" xfId="3255"/>
    <cellStyle name="Cálculo 2 4 5 4 2 5" xfId="3256"/>
    <cellStyle name="Cálculo 2 4 5 4 3" xfId="3257"/>
    <cellStyle name="Cálculo 2 4 5 4 4" xfId="3258"/>
    <cellStyle name="Cálculo 2 4 5 4 5" xfId="3259"/>
    <cellStyle name="Cálculo 2 4 5 4 6" xfId="3260"/>
    <cellStyle name="Cálculo 2 4 5 4 7" xfId="3261"/>
    <cellStyle name="Cálculo 2 4 5 5" xfId="3262"/>
    <cellStyle name="Cálculo 2 4 5 5 2" xfId="3263"/>
    <cellStyle name="Cálculo 2 4 5 5 2 2" xfId="3264"/>
    <cellStyle name="Cálculo 2 4 5 5 2 3" xfId="3265"/>
    <cellStyle name="Cálculo 2 4 5 5 2 4" xfId="3266"/>
    <cellStyle name="Cálculo 2 4 5 5 2 5" xfId="3267"/>
    <cellStyle name="Cálculo 2 4 5 5 3" xfId="3268"/>
    <cellStyle name="Cálculo 2 4 5 5 3 2" xfId="3269"/>
    <cellStyle name="Cálculo 2 4 5 5 3 3" xfId="3270"/>
    <cellStyle name="Cálculo 2 4 5 5 3 4" xfId="3271"/>
    <cellStyle name="Cálculo 2 4 5 5 4" xfId="3272"/>
    <cellStyle name="Cálculo 2 4 5 5 5" xfId="3273"/>
    <cellStyle name="Cálculo 2 4 5 5 6" xfId="3274"/>
    <cellStyle name="Cálculo 2 4 5 5 7" xfId="3275"/>
    <cellStyle name="Cálculo 2 4 5 6" xfId="3276"/>
    <cellStyle name="Cálculo 2 4 5 6 2" xfId="3277"/>
    <cellStyle name="Cálculo 2 4 5 6 2 2" xfId="3278"/>
    <cellStyle name="Cálculo 2 4 5 6 3" xfId="3279"/>
    <cellStyle name="Cálculo 2 4 5 6 4" xfId="3280"/>
    <cellStyle name="Cálculo 2 4 5 6 5" xfId="3281"/>
    <cellStyle name="Cálculo 2 4 5 6 6" xfId="3282"/>
    <cellStyle name="Cálculo 2 4 5 7" xfId="3283"/>
    <cellStyle name="Cálculo 2 4 5 7 2" xfId="3284"/>
    <cellStyle name="Cálculo 2 4 5 7 3" xfId="3285"/>
    <cellStyle name="Cálculo 2 4 5 7 4" xfId="3286"/>
    <cellStyle name="Cálculo 2 4 5 7 5" xfId="3287"/>
    <cellStyle name="Cálculo 2 4 5 8" xfId="3288"/>
    <cellStyle name="Cálculo 2 4 5 8 2" xfId="3289"/>
    <cellStyle name="Cálculo 2 4 5 8 3" xfId="3290"/>
    <cellStyle name="Cálculo 2 4 5 8 4" xfId="3291"/>
    <cellStyle name="Cálculo 2 4 5 9" xfId="3292"/>
    <cellStyle name="Cálculo 2 4 6" xfId="3293"/>
    <cellStyle name="Cálculo 2 4 6 2" xfId="3294"/>
    <cellStyle name="Cálculo 2 4 6 2 2" xfId="3295"/>
    <cellStyle name="Cálculo 2 4 6 3" xfId="3296"/>
    <cellStyle name="Cálculo 2 4 6 3 2" xfId="3297"/>
    <cellStyle name="Cálculo 2 4 6 3 3" xfId="3298"/>
    <cellStyle name="Cálculo 2 4 6 3 4" xfId="3299"/>
    <cellStyle name="Cálculo 2 4 6 3 5" xfId="3300"/>
    <cellStyle name="Cálculo 2 4 6 4" xfId="3301"/>
    <cellStyle name="Cálculo 2 4 6 4 2" xfId="3302"/>
    <cellStyle name="Cálculo 2 4 6 4 3" xfId="3303"/>
    <cellStyle name="Cálculo 2 4 6 4 4" xfId="3304"/>
    <cellStyle name="Cálculo 2 4 6 5" xfId="3305"/>
    <cellStyle name="Cálculo 2 4 6 6" xfId="3306"/>
    <cellStyle name="Cálculo 2 4 6 7" xfId="3307"/>
    <cellStyle name="Cálculo 2 4 6 8" xfId="3308"/>
    <cellStyle name="Cálculo 2 4 7" xfId="3309"/>
    <cellStyle name="Cálculo 2 4 7 2" xfId="3310"/>
    <cellStyle name="Cálculo 2 4 7 2 2" xfId="3311"/>
    <cellStyle name="Cálculo 2 4 7 2 3" xfId="3312"/>
    <cellStyle name="Cálculo 2 4 7 2 4" xfId="3313"/>
    <cellStyle name="Cálculo 2 4 7 2 5" xfId="3314"/>
    <cellStyle name="Cálculo 2 4 7 3" xfId="3315"/>
    <cellStyle name="Cálculo 2 4 7 3 2" xfId="3316"/>
    <cellStyle name="Cálculo 2 4 7 3 3" xfId="3317"/>
    <cellStyle name="Cálculo 2 4 7 3 4" xfId="3318"/>
    <cellStyle name="Cálculo 2 4 7 4" xfId="3319"/>
    <cellStyle name="Cálculo 2 4 7 4 2" xfId="3320"/>
    <cellStyle name="Cálculo 2 4 7 5" xfId="3321"/>
    <cellStyle name="Cálculo 2 4 7 6" xfId="3322"/>
    <cellStyle name="Cálculo 2 4 7 7" xfId="3323"/>
    <cellStyle name="Cálculo 2 4 7 8" xfId="3324"/>
    <cellStyle name="Cálculo 2 4 8" xfId="3325"/>
    <cellStyle name="Cálculo 2 4 9" xfId="3326"/>
    <cellStyle name="Cálculo 2 5" xfId="3327"/>
    <cellStyle name="Cálculo 2 5 2" xfId="3328"/>
    <cellStyle name="Cálculo 2 5 2 2" xfId="3329"/>
    <cellStyle name="Cálculo 2 5 2 2 2" xfId="3330"/>
    <cellStyle name="Cálculo 2 5 2 2 2 2" xfId="3331"/>
    <cellStyle name="Cálculo 2 5 2 2 3" xfId="3332"/>
    <cellStyle name="Cálculo 2 5 2 2 3 2" xfId="3333"/>
    <cellStyle name="Cálculo 2 5 2 2 3 3" xfId="3334"/>
    <cellStyle name="Cálculo 2 5 2 2 3 4" xfId="3335"/>
    <cellStyle name="Cálculo 2 5 2 2 3 5" xfId="3336"/>
    <cellStyle name="Cálculo 2 5 2 2 4" xfId="3337"/>
    <cellStyle name="Cálculo 2 5 2 2 4 2" xfId="3338"/>
    <cellStyle name="Cálculo 2 5 2 2 4 3" xfId="3339"/>
    <cellStyle name="Cálculo 2 5 2 2 4 4" xfId="3340"/>
    <cellStyle name="Cálculo 2 5 2 2 5" xfId="3341"/>
    <cellStyle name="Cálculo 2 5 2 2 6" xfId="3342"/>
    <cellStyle name="Cálculo 2 5 2 2 7" xfId="3343"/>
    <cellStyle name="Cálculo 2 5 2 2 8" xfId="3344"/>
    <cellStyle name="Cálculo 2 5 2 3" xfId="3345"/>
    <cellStyle name="Cálculo 2 5 2 3 2" xfId="3346"/>
    <cellStyle name="Cálculo 2 5 2 3 2 2" xfId="3347"/>
    <cellStyle name="Cálculo 2 5 2 3 3" xfId="3348"/>
    <cellStyle name="Cálculo 2 5 2 3 3 2" xfId="3349"/>
    <cellStyle name="Cálculo 2 5 2 3 3 3" xfId="3350"/>
    <cellStyle name="Cálculo 2 5 2 3 3 4" xfId="3351"/>
    <cellStyle name="Cálculo 2 5 2 3 3 5" xfId="3352"/>
    <cellStyle name="Cálculo 2 5 2 3 4" xfId="3353"/>
    <cellStyle name="Cálculo 2 5 2 3 4 2" xfId="3354"/>
    <cellStyle name="Cálculo 2 5 2 3 4 3" xfId="3355"/>
    <cellStyle name="Cálculo 2 5 2 3 4 4" xfId="3356"/>
    <cellStyle name="Cálculo 2 5 2 3 5" xfId="3357"/>
    <cellStyle name="Cálculo 2 5 2 3 6" xfId="3358"/>
    <cellStyle name="Cálculo 2 5 2 3 7" xfId="3359"/>
    <cellStyle name="Cálculo 2 5 2 3 8" xfId="3360"/>
    <cellStyle name="Cálculo 2 5 2 4" xfId="3361"/>
    <cellStyle name="Cálculo 2 5 2 4 2" xfId="3362"/>
    <cellStyle name="Cálculo 2 5 2 4 2 2" xfId="3363"/>
    <cellStyle name="Cálculo 2 5 2 4 2 3" xfId="3364"/>
    <cellStyle name="Cálculo 2 5 2 4 2 4" xfId="3365"/>
    <cellStyle name="Cálculo 2 5 2 4 2 5" xfId="3366"/>
    <cellStyle name="Cálculo 2 5 2 4 3" xfId="3367"/>
    <cellStyle name="Cálculo 2 5 2 4 3 2" xfId="3368"/>
    <cellStyle name="Cálculo 2 5 2 4 3 3" xfId="3369"/>
    <cellStyle name="Cálculo 2 5 2 4 3 4" xfId="3370"/>
    <cellStyle name="Cálculo 2 5 2 4 4" xfId="3371"/>
    <cellStyle name="Cálculo 2 5 2 4 5" xfId="3372"/>
    <cellStyle name="Cálculo 2 5 2 4 6" xfId="3373"/>
    <cellStyle name="Cálculo 2 5 2 4 7" xfId="3374"/>
    <cellStyle name="Cálculo 2 5 2 5" xfId="3375"/>
    <cellStyle name="Cálculo 2 5 2 5 2" xfId="3376"/>
    <cellStyle name="Cálculo 2 5 2 5 2 2" xfId="3377"/>
    <cellStyle name="Cálculo 2 5 2 5 3" xfId="3378"/>
    <cellStyle name="Cálculo 2 5 2 5 4" xfId="3379"/>
    <cellStyle name="Cálculo 2 5 2 5 5" xfId="3380"/>
    <cellStyle name="Cálculo 2 5 2 5 6" xfId="3381"/>
    <cellStyle name="Cálculo 2 5 2 6" xfId="3382"/>
    <cellStyle name="Cálculo 2 5 2 6 2" xfId="3383"/>
    <cellStyle name="Cálculo 2 5 2 6 3" xfId="3384"/>
    <cellStyle name="Cálculo 2 5 2 6 4" xfId="3385"/>
    <cellStyle name="Cálculo 2 5 2 6 5" xfId="3386"/>
    <cellStyle name="Cálculo 2 5 2 7" xfId="3387"/>
    <cellStyle name="Cálculo 2 5 2 7 2" xfId="3388"/>
    <cellStyle name="Cálculo 2 5 2 7 3" xfId="3389"/>
    <cellStyle name="Cálculo 2 5 2 7 4" xfId="3390"/>
    <cellStyle name="Cálculo 2 5 2 7 5" xfId="3391"/>
    <cellStyle name="Cálculo 2 5 2 8" xfId="3392"/>
    <cellStyle name="Cálculo 2 5 3" xfId="3393"/>
    <cellStyle name="Cálculo 2 5 3 2" xfId="3394"/>
    <cellStyle name="Cálculo 2 5 3 2 2" xfId="3395"/>
    <cellStyle name="Cálculo 2 5 3 3" xfId="3396"/>
    <cellStyle name="Cálculo 2 5 3 3 2" xfId="3397"/>
    <cellStyle name="Cálculo 2 5 3 3 3" xfId="3398"/>
    <cellStyle name="Cálculo 2 5 3 3 4" xfId="3399"/>
    <cellStyle name="Cálculo 2 5 3 3 5" xfId="3400"/>
    <cellStyle name="Cálculo 2 5 3 4" xfId="3401"/>
    <cellStyle name="Cálculo 2 5 3 4 2" xfId="3402"/>
    <cellStyle name="Cálculo 2 5 3 4 3" xfId="3403"/>
    <cellStyle name="Cálculo 2 5 3 4 4" xfId="3404"/>
    <cellStyle name="Cálculo 2 5 3 5" xfId="3405"/>
    <cellStyle name="Cálculo 2 5 3 6" xfId="3406"/>
    <cellStyle name="Cálculo 2 5 3 7" xfId="3407"/>
    <cellStyle name="Cálculo 2 5 3 8" xfId="3408"/>
    <cellStyle name="Cálculo 2 5 4" xfId="3409"/>
    <cellStyle name="Cálculo 2 5 4 2" xfId="3410"/>
    <cellStyle name="Cálculo 2 5 4 2 2" xfId="3411"/>
    <cellStyle name="Cálculo 2 5 4 2 3" xfId="3412"/>
    <cellStyle name="Cálculo 2 5 4 2 4" xfId="3413"/>
    <cellStyle name="Cálculo 2 5 4 2 5" xfId="3414"/>
    <cellStyle name="Cálculo 2 5 4 3" xfId="3415"/>
    <cellStyle name="Cálculo 2 5 4 3 2" xfId="3416"/>
    <cellStyle name="Cálculo 2 5 4 3 3" xfId="3417"/>
    <cellStyle name="Cálculo 2 5 4 3 4" xfId="3418"/>
    <cellStyle name="Cálculo 2 5 4 4" xfId="3419"/>
    <cellStyle name="Cálculo 2 5 4 4 2" xfId="3420"/>
    <cellStyle name="Cálculo 2 5 4 5" xfId="3421"/>
    <cellStyle name="Cálculo 2 5 4 6" xfId="3422"/>
    <cellStyle name="Cálculo 2 5 4 7" xfId="3423"/>
    <cellStyle name="Cálculo 2 5 4 8" xfId="3424"/>
    <cellStyle name="Cálculo 2 5 5" xfId="3425"/>
    <cellStyle name="Cálculo 2 5 5 2" xfId="3426"/>
    <cellStyle name="Cálculo 2 5 5 3" xfId="3427"/>
    <cellStyle name="Cálculo 2 5 5 4" xfId="3428"/>
    <cellStyle name="Cálculo 2 5 5 5" xfId="3429"/>
    <cellStyle name="Cálculo 2 5 6" xfId="3430"/>
    <cellStyle name="Cálculo 2 5 6 2" xfId="3431"/>
    <cellStyle name="Cálculo 2 5 6 3" xfId="3432"/>
    <cellStyle name="Cálculo 2 5 6 4" xfId="3433"/>
    <cellStyle name="Cálculo 2 5 7" xfId="3434"/>
    <cellStyle name="Cálculo 2 5 8" xfId="3435"/>
    <cellStyle name="Cálculo 2 6" xfId="3436"/>
    <cellStyle name="Cálculo 2 6 2" xfId="3437"/>
    <cellStyle name="Cálculo 2 6 2 2" xfId="3438"/>
    <cellStyle name="Cálculo 2 6 2 2 2" xfId="3439"/>
    <cellStyle name="Cálculo 2 6 2 2 2 2" xfId="3440"/>
    <cellStyle name="Cálculo 2 6 2 2 3" xfId="3441"/>
    <cellStyle name="Cálculo 2 6 2 2 3 2" xfId="3442"/>
    <cellStyle name="Cálculo 2 6 2 2 3 3" xfId="3443"/>
    <cellStyle name="Cálculo 2 6 2 2 3 4" xfId="3444"/>
    <cellStyle name="Cálculo 2 6 2 2 3 5" xfId="3445"/>
    <cellStyle name="Cálculo 2 6 2 2 4" xfId="3446"/>
    <cellStyle name="Cálculo 2 6 2 2 4 2" xfId="3447"/>
    <cellStyle name="Cálculo 2 6 2 2 4 3" xfId="3448"/>
    <cellStyle name="Cálculo 2 6 2 2 4 4" xfId="3449"/>
    <cellStyle name="Cálculo 2 6 2 2 5" xfId="3450"/>
    <cellStyle name="Cálculo 2 6 2 2 6" xfId="3451"/>
    <cellStyle name="Cálculo 2 6 2 2 7" xfId="3452"/>
    <cellStyle name="Cálculo 2 6 2 2 8" xfId="3453"/>
    <cellStyle name="Cálculo 2 6 2 3" xfId="3454"/>
    <cellStyle name="Cálculo 2 6 2 3 2" xfId="3455"/>
    <cellStyle name="Cálculo 2 6 2 3 2 2" xfId="3456"/>
    <cellStyle name="Cálculo 2 6 2 3 3" xfId="3457"/>
    <cellStyle name="Cálculo 2 6 2 3 3 2" xfId="3458"/>
    <cellStyle name="Cálculo 2 6 2 3 3 3" xfId="3459"/>
    <cellStyle name="Cálculo 2 6 2 3 3 4" xfId="3460"/>
    <cellStyle name="Cálculo 2 6 2 3 3 5" xfId="3461"/>
    <cellStyle name="Cálculo 2 6 2 3 4" xfId="3462"/>
    <cellStyle name="Cálculo 2 6 2 3 4 2" xfId="3463"/>
    <cellStyle name="Cálculo 2 6 2 3 4 3" xfId="3464"/>
    <cellStyle name="Cálculo 2 6 2 3 4 4" xfId="3465"/>
    <cellStyle name="Cálculo 2 6 2 3 5" xfId="3466"/>
    <cellStyle name="Cálculo 2 6 2 3 6" xfId="3467"/>
    <cellStyle name="Cálculo 2 6 2 3 7" xfId="3468"/>
    <cellStyle name="Cálculo 2 6 2 3 8" xfId="3469"/>
    <cellStyle name="Cálculo 2 6 2 4" xfId="3470"/>
    <cellStyle name="Cálculo 2 6 2 4 2" xfId="3471"/>
    <cellStyle name="Cálculo 2 6 2 4 2 2" xfId="3472"/>
    <cellStyle name="Cálculo 2 6 2 4 2 3" xfId="3473"/>
    <cellStyle name="Cálculo 2 6 2 4 2 4" xfId="3474"/>
    <cellStyle name="Cálculo 2 6 2 4 2 5" xfId="3475"/>
    <cellStyle name="Cálculo 2 6 2 4 3" xfId="3476"/>
    <cellStyle name="Cálculo 2 6 2 4 3 2" xfId="3477"/>
    <cellStyle name="Cálculo 2 6 2 4 3 3" xfId="3478"/>
    <cellStyle name="Cálculo 2 6 2 4 3 4" xfId="3479"/>
    <cellStyle name="Cálculo 2 6 2 4 4" xfId="3480"/>
    <cellStyle name="Cálculo 2 6 2 4 5" xfId="3481"/>
    <cellStyle name="Cálculo 2 6 2 4 6" xfId="3482"/>
    <cellStyle name="Cálculo 2 6 2 4 7" xfId="3483"/>
    <cellStyle name="Cálculo 2 6 2 5" xfId="3484"/>
    <cellStyle name="Cálculo 2 6 2 5 2" xfId="3485"/>
    <cellStyle name="Cálculo 2 6 2 5 2 2" xfId="3486"/>
    <cellStyle name="Cálculo 2 6 2 5 3" xfId="3487"/>
    <cellStyle name="Cálculo 2 6 2 5 4" xfId="3488"/>
    <cellStyle name="Cálculo 2 6 2 5 5" xfId="3489"/>
    <cellStyle name="Cálculo 2 6 2 5 6" xfId="3490"/>
    <cellStyle name="Cálculo 2 6 2 6" xfId="3491"/>
    <cellStyle name="Cálculo 2 6 2 6 2" xfId="3492"/>
    <cellStyle name="Cálculo 2 6 2 6 3" xfId="3493"/>
    <cellStyle name="Cálculo 2 6 2 6 4" xfId="3494"/>
    <cellStyle name="Cálculo 2 6 2 6 5" xfId="3495"/>
    <cellStyle name="Cálculo 2 6 2 7" xfId="3496"/>
    <cellStyle name="Cálculo 2 6 2 7 2" xfId="3497"/>
    <cellStyle name="Cálculo 2 6 2 7 3" xfId="3498"/>
    <cellStyle name="Cálculo 2 6 2 7 4" xfId="3499"/>
    <cellStyle name="Cálculo 2 6 2 7 5" xfId="3500"/>
    <cellStyle name="Cálculo 2 6 2 8" xfId="3501"/>
    <cellStyle name="Cálculo 2 6 3" xfId="3502"/>
    <cellStyle name="Cálculo 2 6 3 2" xfId="3503"/>
    <cellStyle name="Cálculo 2 6 3 2 2" xfId="3504"/>
    <cellStyle name="Cálculo 2 6 3 3" xfId="3505"/>
    <cellStyle name="Cálculo 2 6 3 3 2" xfId="3506"/>
    <cellStyle name="Cálculo 2 6 3 3 3" xfId="3507"/>
    <cellStyle name="Cálculo 2 6 3 3 4" xfId="3508"/>
    <cellStyle name="Cálculo 2 6 3 3 5" xfId="3509"/>
    <cellStyle name="Cálculo 2 6 3 4" xfId="3510"/>
    <cellStyle name="Cálculo 2 6 3 4 2" xfId="3511"/>
    <cellStyle name="Cálculo 2 6 3 4 3" xfId="3512"/>
    <cellStyle name="Cálculo 2 6 3 4 4" xfId="3513"/>
    <cellStyle name="Cálculo 2 6 3 5" xfId="3514"/>
    <cellStyle name="Cálculo 2 6 3 6" xfId="3515"/>
    <cellStyle name="Cálculo 2 6 3 7" xfId="3516"/>
    <cellStyle name="Cálculo 2 6 3 8" xfId="3517"/>
    <cellStyle name="Cálculo 2 6 4" xfId="3518"/>
    <cellStyle name="Cálculo 2 6 4 2" xfId="3519"/>
    <cellStyle name="Cálculo 2 6 4 2 2" xfId="3520"/>
    <cellStyle name="Cálculo 2 6 4 2 3" xfId="3521"/>
    <cellStyle name="Cálculo 2 6 4 2 4" xfId="3522"/>
    <cellStyle name="Cálculo 2 6 4 2 5" xfId="3523"/>
    <cellStyle name="Cálculo 2 6 4 3" xfId="3524"/>
    <cellStyle name="Cálculo 2 6 4 3 2" xfId="3525"/>
    <cellStyle name="Cálculo 2 6 4 3 3" xfId="3526"/>
    <cellStyle name="Cálculo 2 6 4 3 4" xfId="3527"/>
    <cellStyle name="Cálculo 2 6 4 4" xfId="3528"/>
    <cellStyle name="Cálculo 2 6 4 4 2" xfId="3529"/>
    <cellStyle name="Cálculo 2 6 4 5" xfId="3530"/>
    <cellStyle name="Cálculo 2 6 4 6" xfId="3531"/>
    <cellStyle name="Cálculo 2 6 4 7" xfId="3532"/>
    <cellStyle name="Cálculo 2 6 4 8" xfId="3533"/>
    <cellStyle name="Cálculo 2 6 5" xfId="3534"/>
    <cellStyle name="Cálculo 2 6 5 2" xfId="3535"/>
    <cellStyle name="Cálculo 2 6 5 3" xfId="3536"/>
    <cellStyle name="Cálculo 2 6 5 4" xfId="3537"/>
    <cellStyle name="Cálculo 2 6 5 5" xfId="3538"/>
    <cellStyle name="Cálculo 2 6 6" xfId="3539"/>
    <cellStyle name="Cálculo 2 6 6 2" xfId="3540"/>
    <cellStyle name="Cálculo 2 6 6 3" xfId="3541"/>
    <cellStyle name="Cálculo 2 6 6 4" xfId="3542"/>
    <cellStyle name="Cálculo 2 6 7" xfId="3543"/>
    <cellStyle name="Cálculo 2 6 8" xfId="3544"/>
    <cellStyle name="Cálculo 2 7" xfId="3545"/>
    <cellStyle name="Cálculo 2 7 2" xfId="3546"/>
    <cellStyle name="Cálculo 2 7 2 2" xfId="3547"/>
    <cellStyle name="Cálculo 2 7 2 2 2" xfId="3548"/>
    <cellStyle name="Cálculo 2 7 2 2 2 2" xfId="3549"/>
    <cellStyle name="Cálculo 2 7 2 2 3" xfId="3550"/>
    <cellStyle name="Cálculo 2 7 2 2 3 2" xfId="3551"/>
    <cellStyle name="Cálculo 2 7 2 2 3 3" xfId="3552"/>
    <cellStyle name="Cálculo 2 7 2 2 3 4" xfId="3553"/>
    <cellStyle name="Cálculo 2 7 2 2 3 5" xfId="3554"/>
    <cellStyle name="Cálculo 2 7 2 2 4" xfId="3555"/>
    <cellStyle name="Cálculo 2 7 2 2 4 2" xfId="3556"/>
    <cellStyle name="Cálculo 2 7 2 2 4 3" xfId="3557"/>
    <cellStyle name="Cálculo 2 7 2 2 4 4" xfId="3558"/>
    <cellStyle name="Cálculo 2 7 2 2 5" xfId="3559"/>
    <cellStyle name="Cálculo 2 7 2 2 6" xfId="3560"/>
    <cellStyle name="Cálculo 2 7 2 2 7" xfId="3561"/>
    <cellStyle name="Cálculo 2 7 2 2 8" xfId="3562"/>
    <cellStyle name="Cálculo 2 7 2 3" xfId="3563"/>
    <cellStyle name="Cálculo 2 7 2 3 2" xfId="3564"/>
    <cellStyle name="Cálculo 2 7 2 3 2 2" xfId="3565"/>
    <cellStyle name="Cálculo 2 7 2 3 3" xfId="3566"/>
    <cellStyle name="Cálculo 2 7 2 3 3 2" xfId="3567"/>
    <cellStyle name="Cálculo 2 7 2 3 3 3" xfId="3568"/>
    <cellStyle name="Cálculo 2 7 2 3 3 4" xfId="3569"/>
    <cellStyle name="Cálculo 2 7 2 3 3 5" xfId="3570"/>
    <cellStyle name="Cálculo 2 7 2 3 4" xfId="3571"/>
    <cellStyle name="Cálculo 2 7 2 3 4 2" xfId="3572"/>
    <cellStyle name="Cálculo 2 7 2 3 4 3" xfId="3573"/>
    <cellStyle name="Cálculo 2 7 2 3 4 4" xfId="3574"/>
    <cellStyle name="Cálculo 2 7 2 3 5" xfId="3575"/>
    <cellStyle name="Cálculo 2 7 2 3 6" xfId="3576"/>
    <cellStyle name="Cálculo 2 7 2 3 7" xfId="3577"/>
    <cellStyle name="Cálculo 2 7 2 3 8" xfId="3578"/>
    <cellStyle name="Cálculo 2 7 2 4" xfId="3579"/>
    <cellStyle name="Cálculo 2 7 2 4 2" xfId="3580"/>
    <cellStyle name="Cálculo 2 7 2 4 2 2" xfId="3581"/>
    <cellStyle name="Cálculo 2 7 2 4 2 3" xfId="3582"/>
    <cellStyle name="Cálculo 2 7 2 4 2 4" xfId="3583"/>
    <cellStyle name="Cálculo 2 7 2 4 2 5" xfId="3584"/>
    <cellStyle name="Cálculo 2 7 2 4 3" xfId="3585"/>
    <cellStyle name="Cálculo 2 7 2 4 3 2" xfId="3586"/>
    <cellStyle name="Cálculo 2 7 2 4 3 3" xfId="3587"/>
    <cellStyle name="Cálculo 2 7 2 4 3 4" xfId="3588"/>
    <cellStyle name="Cálculo 2 7 2 4 4" xfId="3589"/>
    <cellStyle name="Cálculo 2 7 2 4 5" xfId="3590"/>
    <cellStyle name="Cálculo 2 7 2 4 6" xfId="3591"/>
    <cellStyle name="Cálculo 2 7 2 4 7" xfId="3592"/>
    <cellStyle name="Cálculo 2 7 2 5" xfId="3593"/>
    <cellStyle name="Cálculo 2 7 2 5 2" xfId="3594"/>
    <cellStyle name="Cálculo 2 7 2 5 2 2" xfId="3595"/>
    <cellStyle name="Cálculo 2 7 2 5 3" xfId="3596"/>
    <cellStyle name="Cálculo 2 7 2 5 4" xfId="3597"/>
    <cellStyle name="Cálculo 2 7 2 5 5" xfId="3598"/>
    <cellStyle name="Cálculo 2 7 2 5 6" xfId="3599"/>
    <cellStyle name="Cálculo 2 7 2 6" xfId="3600"/>
    <cellStyle name="Cálculo 2 7 2 6 2" xfId="3601"/>
    <cellStyle name="Cálculo 2 7 2 6 3" xfId="3602"/>
    <cellStyle name="Cálculo 2 7 2 6 4" xfId="3603"/>
    <cellStyle name="Cálculo 2 7 2 6 5" xfId="3604"/>
    <cellStyle name="Cálculo 2 7 2 7" xfId="3605"/>
    <cellStyle name="Cálculo 2 7 2 7 2" xfId="3606"/>
    <cellStyle name="Cálculo 2 7 2 7 3" xfId="3607"/>
    <cellStyle name="Cálculo 2 7 2 7 4" xfId="3608"/>
    <cellStyle name="Cálculo 2 7 2 7 5" xfId="3609"/>
    <cellStyle name="Cálculo 2 7 2 8" xfId="3610"/>
    <cellStyle name="Cálculo 2 7 3" xfId="3611"/>
    <cellStyle name="Cálculo 2 7 3 2" xfId="3612"/>
    <cellStyle name="Cálculo 2 7 3 2 2" xfId="3613"/>
    <cellStyle name="Cálculo 2 7 3 3" xfId="3614"/>
    <cellStyle name="Cálculo 2 7 3 3 2" xfId="3615"/>
    <cellStyle name="Cálculo 2 7 3 3 3" xfId="3616"/>
    <cellStyle name="Cálculo 2 7 3 3 4" xfId="3617"/>
    <cellStyle name="Cálculo 2 7 3 3 5" xfId="3618"/>
    <cellStyle name="Cálculo 2 7 3 4" xfId="3619"/>
    <cellStyle name="Cálculo 2 7 3 4 2" xfId="3620"/>
    <cellStyle name="Cálculo 2 7 3 4 3" xfId="3621"/>
    <cellStyle name="Cálculo 2 7 3 4 4" xfId="3622"/>
    <cellStyle name="Cálculo 2 7 3 5" xfId="3623"/>
    <cellStyle name="Cálculo 2 7 3 6" xfId="3624"/>
    <cellStyle name="Cálculo 2 7 3 7" xfId="3625"/>
    <cellStyle name="Cálculo 2 7 3 8" xfId="3626"/>
    <cellStyle name="Cálculo 2 7 4" xfId="3627"/>
    <cellStyle name="Cálculo 2 7 4 2" xfId="3628"/>
    <cellStyle name="Cálculo 2 7 4 2 2" xfId="3629"/>
    <cellStyle name="Cálculo 2 7 4 2 3" xfId="3630"/>
    <cellStyle name="Cálculo 2 7 4 2 4" xfId="3631"/>
    <cellStyle name="Cálculo 2 7 4 2 5" xfId="3632"/>
    <cellStyle name="Cálculo 2 7 4 3" xfId="3633"/>
    <cellStyle name="Cálculo 2 7 4 3 2" xfId="3634"/>
    <cellStyle name="Cálculo 2 7 4 3 3" xfId="3635"/>
    <cellStyle name="Cálculo 2 7 4 3 4" xfId="3636"/>
    <cellStyle name="Cálculo 2 7 4 4" xfId="3637"/>
    <cellStyle name="Cálculo 2 7 4 4 2" xfId="3638"/>
    <cellStyle name="Cálculo 2 7 4 5" xfId="3639"/>
    <cellStyle name="Cálculo 2 7 4 6" xfId="3640"/>
    <cellStyle name="Cálculo 2 7 4 7" xfId="3641"/>
    <cellStyle name="Cálculo 2 7 4 8" xfId="3642"/>
    <cellStyle name="Cálculo 2 7 5" xfId="3643"/>
    <cellStyle name="Cálculo 2 7 5 2" xfId="3644"/>
    <cellStyle name="Cálculo 2 7 5 3" xfId="3645"/>
    <cellStyle name="Cálculo 2 7 5 4" xfId="3646"/>
    <cellStyle name="Cálculo 2 7 5 5" xfId="3647"/>
    <cellStyle name="Cálculo 2 7 6" xfId="3648"/>
    <cellStyle name="Cálculo 2 7 6 2" xfId="3649"/>
    <cellStyle name="Cálculo 2 7 6 3" xfId="3650"/>
    <cellStyle name="Cálculo 2 7 6 4" xfId="3651"/>
    <cellStyle name="Cálculo 2 7 7" xfId="3652"/>
    <cellStyle name="Cálculo 2 7 8" xfId="3653"/>
    <cellStyle name="Cálculo 2 8" xfId="3654"/>
    <cellStyle name="Cálculo 2 8 2" xfId="3655"/>
    <cellStyle name="Cálculo 2 8 2 2" xfId="3656"/>
    <cellStyle name="Cálculo 2 8 2 2 2" xfId="3657"/>
    <cellStyle name="Cálculo 2 8 2 2 2 2" xfId="3658"/>
    <cellStyle name="Cálculo 2 8 2 2 3" xfId="3659"/>
    <cellStyle name="Cálculo 2 8 2 2 3 2" xfId="3660"/>
    <cellStyle name="Cálculo 2 8 2 2 3 3" xfId="3661"/>
    <cellStyle name="Cálculo 2 8 2 2 3 4" xfId="3662"/>
    <cellStyle name="Cálculo 2 8 2 2 3 5" xfId="3663"/>
    <cellStyle name="Cálculo 2 8 2 2 4" xfId="3664"/>
    <cellStyle name="Cálculo 2 8 2 2 4 2" xfId="3665"/>
    <cellStyle name="Cálculo 2 8 2 2 4 3" xfId="3666"/>
    <cellStyle name="Cálculo 2 8 2 2 4 4" xfId="3667"/>
    <cellStyle name="Cálculo 2 8 2 2 5" xfId="3668"/>
    <cellStyle name="Cálculo 2 8 2 2 6" xfId="3669"/>
    <cellStyle name="Cálculo 2 8 2 2 7" xfId="3670"/>
    <cellStyle name="Cálculo 2 8 2 2 8" xfId="3671"/>
    <cellStyle name="Cálculo 2 8 2 3" xfId="3672"/>
    <cellStyle name="Cálculo 2 8 2 3 2" xfId="3673"/>
    <cellStyle name="Cálculo 2 8 2 3 2 2" xfId="3674"/>
    <cellStyle name="Cálculo 2 8 2 3 3" xfId="3675"/>
    <cellStyle name="Cálculo 2 8 2 3 3 2" xfId="3676"/>
    <cellStyle name="Cálculo 2 8 2 3 3 3" xfId="3677"/>
    <cellStyle name="Cálculo 2 8 2 3 3 4" xfId="3678"/>
    <cellStyle name="Cálculo 2 8 2 3 3 5" xfId="3679"/>
    <cellStyle name="Cálculo 2 8 2 3 4" xfId="3680"/>
    <cellStyle name="Cálculo 2 8 2 3 4 2" xfId="3681"/>
    <cellStyle name="Cálculo 2 8 2 3 4 3" xfId="3682"/>
    <cellStyle name="Cálculo 2 8 2 3 4 4" xfId="3683"/>
    <cellStyle name="Cálculo 2 8 2 3 5" xfId="3684"/>
    <cellStyle name="Cálculo 2 8 2 3 6" xfId="3685"/>
    <cellStyle name="Cálculo 2 8 2 3 7" xfId="3686"/>
    <cellStyle name="Cálculo 2 8 2 3 8" xfId="3687"/>
    <cellStyle name="Cálculo 2 8 2 4" xfId="3688"/>
    <cellStyle name="Cálculo 2 8 2 4 2" xfId="3689"/>
    <cellStyle name="Cálculo 2 8 2 4 2 2" xfId="3690"/>
    <cellStyle name="Cálculo 2 8 2 4 2 3" xfId="3691"/>
    <cellStyle name="Cálculo 2 8 2 4 2 4" xfId="3692"/>
    <cellStyle name="Cálculo 2 8 2 4 2 5" xfId="3693"/>
    <cellStyle name="Cálculo 2 8 2 4 3" xfId="3694"/>
    <cellStyle name="Cálculo 2 8 2 4 3 2" xfId="3695"/>
    <cellStyle name="Cálculo 2 8 2 4 3 3" xfId="3696"/>
    <cellStyle name="Cálculo 2 8 2 4 3 4" xfId="3697"/>
    <cellStyle name="Cálculo 2 8 2 4 4" xfId="3698"/>
    <cellStyle name="Cálculo 2 8 2 4 5" xfId="3699"/>
    <cellStyle name="Cálculo 2 8 2 4 6" xfId="3700"/>
    <cellStyle name="Cálculo 2 8 2 4 7" xfId="3701"/>
    <cellStyle name="Cálculo 2 8 2 5" xfId="3702"/>
    <cellStyle name="Cálculo 2 8 2 5 2" xfId="3703"/>
    <cellStyle name="Cálculo 2 8 2 5 2 2" xfId="3704"/>
    <cellStyle name="Cálculo 2 8 2 5 3" xfId="3705"/>
    <cellStyle name="Cálculo 2 8 2 5 4" xfId="3706"/>
    <cellStyle name="Cálculo 2 8 2 5 5" xfId="3707"/>
    <cellStyle name="Cálculo 2 8 2 5 6" xfId="3708"/>
    <cellStyle name="Cálculo 2 8 2 6" xfId="3709"/>
    <cellStyle name="Cálculo 2 8 2 6 2" xfId="3710"/>
    <cellStyle name="Cálculo 2 8 2 6 3" xfId="3711"/>
    <cellStyle name="Cálculo 2 8 2 6 4" xfId="3712"/>
    <cellStyle name="Cálculo 2 8 2 6 5" xfId="3713"/>
    <cellStyle name="Cálculo 2 8 2 7" xfId="3714"/>
    <cellStyle name="Cálculo 2 8 2 7 2" xfId="3715"/>
    <cellStyle name="Cálculo 2 8 2 7 3" xfId="3716"/>
    <cellStyle name="Cálculo 2 8 2 7 4" xfId="3717"/>
    <cellStyle name="Cálculo 2 8 2 7 5" xfId="3718"/>
    <cellStyle name="Cálculo 2 8 2 8" xfId="3719"/>
    <cellStyle name="Cálculo 2 8 3" xfId="3720"/>
    <cellStyle name="Cálculo 2 8 3 2" xfId="3721"/>
    <cellStyle name="Cálculo 2 8 3 2 2" xfId="3722"/>
    <cellStyle name="Cálculo 2 8 3 3" xfId="3723"/>
    <cellStyle name="Cálculo 2 8 3 3 2" xfId="3724"/>
    <cellStyle name="Cálculo 2 8 3 3 3" xfId="3725"/>
    <cellStyle name="Cálculo 2 8 3 3 4" xfId="3726"/>
    <cellStyle name="Cálculo 2 8 3 3 5" xfId="3727"/>
    <cellStyle name="Cálculo 2 8 3 4" xfId="3728"/>
    <cellStyle name="Cálculo 2 8 3 4 2" xfId="3729"/>
    <cellStyle name="Cálculo 2 8 3 4 3" xfId="3730"/>
    <cellStyle name="Cálculo 2 8 3 4 4" xfId="3731"/>
    <cellStyle name="Cálculo 2 8 3 5" xfId="3732"/>
    <cellStyle name="Cálculo 2 8 3 6" xfId="3733"/>
    <cellStyle name="Cálculo 2 8 3 7" xfId="3734"/>
    <cellStyle name="Cálculo 2 8 3 8" xfId="3735"/>
    <cellStyle name="Cálculo 2 8 4" xfId="3736"/>
    <cellStyle name="Cálculo 2 8 4 2" xfId="3737"/>
    <cellStyle name="Cálculo 2 8 4 2 2" xfId="3738"/>
    <cellStyle name="Cálculo 2 8 4 2 3" xfId="3739"/>
    <cellStyle name="Cálculo 2 8 4 2 4" xfId="3740"/>
    <cellStyle name="Cálculo 2 8 4 2 5" xfId="3741"/>
    <cellStyle name="Cálculo 2 8 4 3" xfId="3742"/>
    <cellStyle name="Cálculo 2 8 4 3 2" xfId="3743"/>
    <cellStyle name="Cálculo 2 8 4 3 3" xfId="3744"/>
    <cellStyle name="Cálculo 2 8 4 3 4" xfId="3745"/>
    <cellStyle name="Cálculo 2 8 4 4" xfId="3746"/>
    <cellStyle name="Cálculo 2 8 4 4 2" xfId="3747"/>
    <cellStyle name="Cálculo 2 8 4 5" xfId="3748"/>
    <cellStyle name="Cálculo 2 8 4 6" xfId="3749"/>
    <cellStyle name="Cálculo 2 8 4 7" xfId="3750"/>
    <cellStyle name="Cálculo 2 8 4 8" xfId="3751"/>
    <cellStyle name="Cálculo 2 8 5" xfId="3752"/>
    <cellStyle name="Cálculo 2 8 5 2" xfId="3753"/>
    <cellStyle name="Cálculo 2 8 5 3" xfId="3754"/>
    <cellStyle name="Cálculo 2 8 5 4" xfId="3755"/>
    <cellStyle name="Cálculo 2 8 5 5" xfId="3756"/>
    <cellStyle name="Cálculo 2 8 6" xfId="3757"/>
    <cellStyle name="Cálculo 2 8 6 2" xfId="3758"/>
    <cellStyle name="Cálculo 2 8 6 3" xfId="3759"/>
    <cellStyle name="Cálculo 2 8 6 4" xfId="3760"/>
    <cellStyle name="Cálculo 2 8 7" xfId="3761"/>
    <cellStyle name="Cálculo 2 8 8" xfId="3762"/>
    <cellStyle name="Cálculo 2 9" xfId="3763"/>
    <cellStyle name="Cálculo 2 9 2" xfId="3764"/>
    <cellStyle name="Cálculo 2 9 2 2" xfId="3765"/>
    <cellStyle name="Cálculo 2 9 2 2 2" xfId="3766"/>
    <cellStyle name="Cálculo 2 9 2 2 2 2" xfId="3767"/>
    <cellStyle name="Cálculo 2 9 2 2 3" xfId="3768"/>
    <cellStyle name="Cálculo 2 9 2 2 3 2" xfId="3769"/>
    <cellStyle name="Cálculo 2 9 2 2 3 3" xfId="3770"/>
    <cellStyle name="Cálculo 2 9 2 2 3 4" xfId="3771"/>
    <cellStyle name="Cálculo 2 9 2 2 3 5" xfId="3772"/>
    <cellStyle name="Cálculo 2 9 2 2 4" xfId="3773"/>
    <cellStyle name="Cálculo 2 9 2 2 4 2" xfId="3774"/>
    <cellStyle name="Cálculo 2 9 2 2 4 3" xfId="3775"/>
    <cellStyle name="Cálculo 2 9 2 2 4 4" xfId="3776"/>
    <cellStyle name="Cálculo 2 9 2 2 5" xfId="3777"/>
    <cellStyle name="Cálculo 2 9 2 2 6" xfId="3778"/>
    <cellStyle name="Cálculo 2 9 2 2 7" xfId="3779"/>
    <cellStyle name="Cálculo 2 9 2 2 8" xfId="3780"/>
    <cellStyle name="Cálculo 2 9 2 3" xfId="3781"/>
    <cellStyle name="Cálculo 2 9 2 3 2" xfId="3782"/>
    <cellStyle name="Cálculo 2 9 2 3 2 2" xfId="3783"/>
    <cellStyle name="Cálculo 2 9 2 3 3" xfId="3784"/>
    <cellStyle name="Cálculo 2 9 2 3 3 2" xfId="3785"/>
    <cellStyle name="Cálculo 2 9 2 3 3 3" xfId="3786"/>
    <cellStyle name="Cálculo 2 9 2 3 3 4" xfId="3787"/>
    <cellStyle name="Cálculo 2 9 2 3 3 5" xfId="3788"/>
    <cellStyle name="Cálculo 2 9 2 3 4" xfId="3789"/>
    <cellStyle name="Cálculo 2 9 2 3 4 2" xfId="3790"/>
    <cellStyle name="Cálculo 2 9 2 3 4 3" xfId="3791"/>
    <cellStyle name="Cálculo 2 9 2 3 4 4" xfId="3792"/>
    <cellStyle name="Cálculo 2 9 2 3 5" xfId="3793"/>
    <cellStyle name="Cálculo 2 9 2 3 6" xfId="3794"/>
    <cellStyle name="Cálculo 2 9 2 3 7" xfId="3795"/>
    <cellStyle name="Cálculo 2 9 2 3 8" xfId="3796"/>
    <cellStyle name="Cálculo 2 9 2 4" xfId="3797"/>
    <cellStyle name="Cálculo 2 9 2 4 2" xfId="3798"/>
    <cellStyle name="Cálculo 2 9 2 4 2 2" xfId="3799"/>
    <cellStyle name="Cálculo 2 9 2 4 2 3" xfId="3800"/>
    <cellStyle name="Cálculo 2 9 2 4 2 4" xfId="3801"/>
    <cellStyle name="Cálculo 2 9 2 4 2 5" xfId="3802"/>
    <cellStyle name="Cálculo 2 9 2 4 3" xfId="3803"/>
    <cellStyle name="Cálculo 2 9 2 4 3 2" xfId="3804"/>
    <cellStyle name="Cálculo 2 9 2 4 3 3" xfId="3805"/>
    <cellStyle name="Cálculo 2 9 2 4 3 4" xfId="3806"/>
    <cellStyle name="Cálculo 2 9 2 4 4" xfId="3807"/>
    <cellStyle name="Cálculo 2 9 2 4 5" xfId="3808"/>
    <cellStyle name="Cálculo 2 9 2 4 6" xfId="3809"/>
    <cellStyle name="Cálculo 2 9 2 4 7" xfId="3810"/>
    <cellStyle name="Cálculo 2 9 2 5" xfId="3811"/>
    <cellStyle name="Cálculo 2 9 2 5 2" xfId="3812"/>
    <cellStyle name="Cálculo 2 9 2 5 2 2" xfId="3813"/>
    <cellStyle name="Cálculo 2 9 2 5 3" xfId="3814"/>
    <cellStyle name="Cálculo 2 9 2 5 4" xfId="3815"/>
    <cellStyle name="Cálculo 2 9 2 5 5" xfId="3816"/>
    <cellStyle name="Cálculo 2 9 2 5 6" xfId="3817"/>
    <cellStyle name="Cálculo 2 9 2 6" xfId="3818"/>
    <cellStyle name="Cálculo 2 9 2 6 2" xfId="3819"/>
    <cellStyle name="Cálculo 2 9 2 6 3" xfId="3820"/>
    <cellStyle name="Cálculo 2 9 2 6 4" xfId="3821"/>
    <cellStyle name="Cálculo 2 9 2 6 5" xfId="3822"/>
    <cellStyle name="Cálculo 2 9 2 7" xfId="3823"/>
    <cellStyle name="Cálculo 2 9 2 7 2" xfId="3824"/>
    <cellStyle name="Cálculo 2 9 2 7 3" xfId="3825"/>
    <cellStyle name="Cálculo 2 9 2 7 4" xfId="3826"/>
    <cellStyle name="Cálculo 2 9 2 7 5" xfId="3827"/>
    <cellStyle name="Cálculo 2 9 2 8" xfId="3828"/>
    <cellStyle name="Cálculo 2 9 3" xfId="3829"/>
    <cellStyle name="Cálculo 2 9 3 2" xfId="3830"/>
    <cellStyle name="Cálculo 2 9 3 2 2" xfId="3831"/>
    <cellStyle name="Cálculo 2 9 3 3" xfId="3832"/>
    <cellStyle name="Cálculo 2 9 3 3 2" xfId="3833"/>
    <cellStyle name="Cálculo 2 9 3 3 3" xfId="3834"/>
    <cellStyle name="Cálculo 2 9 3 3 4" xfId="3835"/>
    <cellStyle name="Cálculo 2 9 3 3 5" xfId="3836"/>
    <cellStyle name="Cálculo 2 9 3 4" xfId="3837"/>
    <cellStyle name="Cálculo 2 9 3 4 2" xfId="3838"/>
    <cellStyle name="Cálculo 2 9 3 4 3" xfId="3839"/>
    <cellStyle name="Cálculo 2 9 3 4 4" xfId="3840"/>
    <cellStyle name="Cálculo 2 9 3 5" xfId="3841"/>
    <cellStyle name="Cálculo 2 9 3 6" xfId="3842"/>
    <cellStyle name="Cálculo 2 9 3 7" xfId="3843"/>
    <cellStyle name="Cálculo 2 9 3 8" xfId="3844"/>
    <cellStyle name="Cálculo 2 9 4" xfId="3845"/>
    <cellStyle name="Cálculo 2 9 4 2" xfId="3846"/>
    <cellStyle name="Cálculo 2 9 4 2 2" xfId="3847"/>
    <cellStyle name="Cálculo 2 9 4 2 3" xfId="3848"/>
    <cellStyle name="Cálculo 2 9 4 2 4" xfId="3849"/>
    <cellStyle name="Cálculo 2 9 4 2 5" xfId="3850"/>
    <cellStyle name="Cálculo 2 9 4 3" xfId="3851"/>
    <cellStyle name="Cálculo 2 9 4 3 2" xfId="3852"/>
    <cellStyle name="Cálculo 2 9 4 3 3" xfId="3853"/>
    <cellStyle name="Cálculo 2 9 4 3 4" xfId="3854"/>
    <cellStyle name="Cálculo 2 9 4 4" xfId="3855"/>
    <cellStyle name="Cálculo 2 9 4 4 2" xfId="3856"/>
    <cellStyle name="Cálculo 2 9 4 5" xfId="3857"/>
    <cellStyle name="Cálculo 2 9 4 6" xfId="3858"/>
    <cellStyle name="Cálculo 2 9 4 7" xfId="3859"/>
    <cellStyle name="Cálculo 2 9 4 8" xfId="3860"/>
    <cellStyle name="Cálculo 2 9 5" xfId="3861"/>
    <cellStyle name="Cálculo 2 9 5 2" xfId="3862"/>
    <cellStyle name="Cálculo 2 9 5 3" xfId="3863"/>
    <cellStyle name="Cálculo 2 9 5 4" xfId="3864"/>
    <cellStyle name="Cálculo 2 9 5 5" xfId="3865"/>
    <cellStyle name="Cálculo 2 9 6" xfId="3866"/>
    <cellStyle name="Cálculo 2 9 6 2" xfId="3867"/>
    <cellStyle name="Cálculo 2 9 6 3" xfId="3868"/>
    <cellStyle name="Cálculo 2 9 6 4" xfId="3869"/>
    <cellStyle name="Cálculo 2 9 7" xfId="3870"/>
    <cellStyle name="Cálculo 2 9 8" xfId="3871"/>
    <cellStyle name="Cálculo 2_AQPNG_ORC_R01_2013_11_22(OBRA COMPLETA) 29112013-2" xfId="187"/>
    <cellStyle name="Cálculo 3" xfId="188"/>
    <cellStyle name="Cálculo 3 10" xfId="3872"/>
    <cellStyle name="Cálculo 3 11" xfId="3873"/>
    <cellStyle name="Cálculo 3 2" xfId="189"/>
    <cellStyle name="Cálculo 3 2 10" xfId="3874"/>
    <cellStyle name="Cálculo 3 2 2" xfId="3875"/>
    <cellStyle name="Cálculo 3 2 2 2" xfId="3876"/>
    <cellStyle name="Cálculo 3 2 2 2 2" xfId="3877"/>
    <cellStyle name="Cálculo 3 2 2 2 2 2" xfId="3878"/>
    <cellStyle name="Cálculo 3 2 2 2 2 2 2" xfId="3879"/>
    <cellStyle name="Cálculo 3 2 2 2 2 3" xfId="3880"/>
    <cellStyle name="Cálculo 3 2 2 2 2 3 2" xfId="3881"/>
    <cellStyle name="Cálculo 3 2 2 2 2 3 3" xfId="3882"/>
    <cellStyle name="Cálculo 3 2 2 2 2 3 4" xfId="3883"/>
    <cellStyle name="Cálculo 3 2 2 2 2 3 5" xfId="3884"/>
    <cellStyle name="Cálculo 3 2 2 2 2 4" xfId="3885"/>
    <cellStyle name="Cálculo 3 2 2 2 2 4 2" xfId="3886"/>
    <cellStyle name="Cálculo 3 2 2 2 2 4 3" xfId="3887"/>
    <cellStyle name="Cálculo 3 2 2 2 2 4 4" xfId="3888"/>
    <cellStyle name="Cálculo 3 2 2 2 2 5" xfId="3889"/>
    <cellStyle name="Cálculo 3 2 2 2 2 6" xfId="3890"/>
    <cellStyle name="Cálculo 3 2 2 2 2 7" xfId="3891"/>
    <cellStyle name="Cálculo 3 2 2 2 2 8" xfId="3892"/>
    <cellStyle name="Cálculo 3 2 2 2 3" xfId="3893"/>
    <cellStyle name="Cálculo 3 2 2 2 3 2" xfId="3894"/>
    <cellStyle name="Cálculo 3 2 2 2 3 2 2" xfId="3895"/>
    <cellStyle name="Cálculo 3 2 2 2 3 3" xfId="3896"/>
    <cellStyle name="Cálculo 3 2 2 2 3 3 2" xfId="3897"/>
    <cellStyle name="Cálculo 3 2 2 2 3 3 3" xfId="3898"/>
    <cellStyle name="Cálculo 3 2 2 2 3 3 4" xfId="3899"/>
    <cellStyle name="Cálculo 3 2 2 2 3 3 5" xfId="3900"/>
    <cellStyle name="Cálculo 3 2 2 2 3 4" xfId="3901"/>
    <cellStyle name="Cálculo 3 2 2 2 3 4 2" xfId="3902"/>
    <cellStyle name="Cálculo 3 2 2 2 3 4 3" xfId="3903"/>
    <cellStyle name="Cálculo 3 2 2 2 3 4 4" xfId="3904"/>
    <cellStyle name="Cálculo 3 2 2 2 3 5" xfId="3905"/>
    <cellStyle name="Cálculo 3 2 2 2 3 6" xfId="3906"/>
    <cellStyle name="Cálculo 3 2 2 2 3 7" xfId="3907"/>
    <cellStyle name="Cálculo 3 2 2 2 3 8" xfId="3908"/>
    <cellStyle name="Cálculo 3 2 2 2 4" xfId="3909"/>
    <cellStyle name="Cálculo 3 2 2 2 4 2" xfId="3910"/>
    <cellStyle name="Cálculo 3 2 2 2 4 2 2" xfId="3911"/>
    <cellStyle name="Cálculo 3 2 2 2 4 2 3" xfId="3912"/>
    <cellStyle name="Cálculo 3 2 2 2 4 2 4" xfId="3913"/>
    <cellStyle name="Cálculo 3 2 2 2 4 2 5" xfId="3914"/>
    <cellStyle name="Cálculo 3 2 2 2 4 3" xfId="3915"/>
    <cellStyle name="Cálculo 3 2 2 2 4 3 2" xfId="3916"/>
    <cellStyle name="Cálculo 3 2 2 2 4 3 3" xfId="3917"/>
    <cellStyle name="Cálculo 3 2 2 2 4 3 4" xfId="3918"/>
    <cellStyle name="Cálculo 3 2 2 2 4 4" xfId="3919"/>
    <cellStyle name="Cálculo 3 2 2 2 4 5" xfId="3920"/>
    <cellStyle name="Cálculo 3 2 2 2 4 6" xfId="3921"/>
    <cellStyle name="Cálculo 3 2 2 2 4 7" xfId="3922"/>
    <cellStyle name="Cálculo 3 2 2 2 5" xfId="3923"/>
    <cellStyle name="Cálculo 3 2 2 2 5 2" xfId="3924"/>
    <cellStyle name="Cálculo 3 2 2 2 5 2 2" xfId="3925"/>
    <cellStyle name="Cálculo 3 2 2 2 5 3" xfId="3926"/>
    <cellStyle name="Cálculo 3 2 2 2 5 4" xfId="3927"/>
    <cellStyle name="Cálculo 3 2 2 2 5 5" xfId="3928"/>
    <cellStyle name="Cálculo 3 2 2 2 5 6" xfId="3929"/>
    <cellStyle name="Cálculo 3 2 2 2 6" xfId="3930"/>
    <cellStyle name="Cálculo 3 2 2 2 6 2" xfId="3931"/>
    <cellStyle name="Cálculo 3 2 2 2 6 3" xfId="3932"/>
    <cellStyle name="Cálculo 3 2 2 2 6 4" xfId="3933"/>
    <cellStyle name="Cálculo 3 2 2 2 6 5" xfId="3934"/>
    <cellStyle name="Cálculo 3 2 2 2 7" xfId="3935"/>
    <cellStyle name="Cálculo 3 2 2 2 7 2" xfId="3936"/>
    <cellStyle name="Cálculo 3 2 2 2 7 3" xfId="3937"/>
    <cellStyle name="Cálculo 3 2 2 2 7 4" xfId="3938"/>
    <cellStyle name="Cálculo 3 2 2 2 7 5" xfId="3939"/>
    <cellStyle name="Cálculo 3 2 2 2 8" xfId="3940"/>
    <cellStyle name="Cálculo 3 2 2 3" xfId="3941"/>
    <cellStyle name="Cálculo 3 2 2 3 2" xfId="3942"/>
    <cellStyle name="Cálculo 3 2 2 3 2 2" xfId="3943"/>
    <cellStyle name="Cálculo 3 2 2 3 3" xfId="3944"/>
    <cellStyle name="Cálculo 3 2 2 3 3 2" xfId="3945"/>
    <cellStyle name="Cálculo 3 2 2 3 3 3" xfId="3946"/>
    <cellStyle name="Cálculo 3 2 2 3 3 4" xfId="3947"/>
    <cellStyle name="Cálculo 3 2 2 3 3 5" xfId="3948"/>
    <cellStyle name="Cálculo 3 2 2 3 4" xfId="3949"/>
    <cellStyle name="Cálculo 3 2 2 3 4 2" xfId="3950"/>
    <cellStyle name="Cálculo 3 2 2 3 4 3" xfId="3951"/>
    <cellStyle name="Cálculo 3 2 2 3 4 4" xfId="3952"/>
    <cellStyle name="Cálculo 3 2 2 3 5" xfId="3953"/>
    <cellStyle name="Cálculo 3 2 2 3 6" xfId="3954"/>
    <cellStyle name="Cálculo 3 2 2 3 7" xfId="3955"/>
    <cellStyle name="Cálculo 3 2 2 3 8" xfId="3956"/>
    <cellStyle name="Cálculo 3 2 2 4" xfId="3957"/>
    <cellStyle name="Cálculo 3 2 2 4 2" xfId="3958"/>
    <cellStyle name="Cálculo 3 2 2 4 2 2" xfId="3959"/>
    <cellStyle name="Cálculo 3 2 2 4 2 3" xfId="3960"/>
    <cellStyle name="Cálculo 3 2 2 4 2 4" xfId="3961"/>
    <cellStyle name="Cálculo 3 2 2 4 2 5" xfId="3962"/>
    <cellStyle name="Cálculo 3 2 2 4 3" xfId="3963"/>
    <cellStyle name="Cálculo 3 2 2 4 3 2" xfId="3964"/>
    <cellStyle name="Cálculo 3 2 2 4 3 3" xfId="3965"/>
    <cellStyle name="Cálculo 3 2 2 4 3 4" xfId="3966"/>
    <cellStyle name="Cálculo 3 2 2 4 4" xfId="3967"/>
    <cellStyle name="Cálculo 3 2 2 4 4 2" xfId="3968"/>
    <cellStyle name="Cálculo 3 2 2 4 5" xfId="3969"/>
    <cellStyle name="Cálculo 3 2 2 4 6" xfId="3970"/>
    <cellStyle name="Cálculo 3 2 2 4 7" xfId="3971"/>
    <cellStyle name="Cálculo 3 2 2 4 8" xfId="3972"/>
    <cellStyle name="Cálculo 3 2 2 5" xfId="3973"/>
    <cellStyle name="Cálculo 3 2 2 5 2" xfId="3974"/>
    <cellStyle name="Cálculo 3 2 2 5 3" xfId="3975"/>
    <cellStyle name="Cálculo 3 2 2 5 4" xfId="3976"/>
    <cellStyle name="Cálculo 3 2 2 5 5" xfId="3977"/>
    <cellStyle name="Cálculo 3 2 2 6" xfId="3978"/>
    <cellStyle name="Cálculo 3 2 2 6 2" xfId="3979"/>
    <cellStyle name="Cálculo 3 2 2 6 3" xfId="3980"/>
    <cellStyle name="Cálculo 3 2 2 6 4" xfId="3981"/>
    <cellStyle name="Cálculo 3 2 2 7" xfId="3982"/>
    <cellStyle name="Cálculo 3 2 2 8" xfId="3983"/>
    <cellStyle name="Cálculo 3 2 3" xfId="3984"/>
    <cellStyle name="Cálculo 3 2 3 2" xfId="3985"/>
    <cellStyle name="Cálculo 3 2 3 2 2" xfId="3986"/>
    <cellStyle name="Cálculo 3 2 3 2 2 2" xfId="3987"/>
    <cellStyle name="Cálculo 3 2 3 2 2 2 2" xfId="3988"/>
    <cellStyle name="Cálculo 3 2 3 2 2 3" xfId="3989"/>
    <cellStyle name="Cálculo 3 2 3 2 2 3 2" xfId="3990"/>
    <cellStyle name="Cálculo 3 2 3 2 2 3 3" xfId="3991"/>
    <cellStyle name="Cálculo 3 2 3 2 2 3 4" xfId="3992"/>
    <cellStyle name="Cálculo 3 2 3 2 2 3 5" xfId="3993"/>
    <cellStyle name="Cálculo 3 2 3 2 2 4" xfId="3994"/>
    <cellStyle name="Cálculo 3 2 3 2 2 4 2" xfId="3995"/>
    <cellStyle name="Cálculo 3 2 3 2 2 4 3" xfId="3996"/>
    <cellStyle name="Cálculo 3 2 3 2 2 4 4" xfId="3997"/>
    <cellStyle name="Cálculo 3 2 3 2 2 5" xfId="3998"/>
    <cellStyle name="Cálculo 3 2 3 2 2 6" xfId="3999"/>
    <cellStyle name="Cálculo 3 2 3 2 2 7" xfId="4000"/>
    <cellStyle name="Cálculo 3 2 3 2 2 8" xfId="4001"/>
    <cellStyle name="Cálculo 3 2 3 2 3" xfId="4002"/>
    <cellStyle name="Cálculo 3 2 3 2 3 2" xfId="4003"/>
    <cellStyle name="Cálculo 3 2 3 2 3 2 2" xfId="4004"/>
    <cellStyle name="Cálculo 3 2 3 2 3 3" xfId="4005"/>
    <cellStyle name="Cálculo 3 2 3 2 3 3 2" xfId="4006"/>
    <cellStyle name="Cálculo 3 2 3 2 3 3 3" xfId="4007"/>
    <cellStyle name="Cálculo 3 2 3 2 3 3 4" xfId="4008"/>
    <cellStyle name="Cálculo 3 2 3 2 3 3 5" xfId="4009"/>
    <cellStyle name="Cálculo 3 2 3 2 3 4" xfId="4010"/>
    <cellStyle name="Cálculo 3 2 3 2 3 4 2" xfId="4011"/>
    <cellStyle name="Cálculo 3 2 3 2 3 4 3" xfId="4012"/>
    <cellStyle name="Cálculo 3 2 3 2 3 4 4" xfId="4013"/>
    <cellStyle name="Cálculo 3 2 3 2 3 5" xfId="4014"/>
    <cellStyle name="Cálculo 3 2 3 2 3 6" xfId="4015"/>
    <cellStyle name="Cálculo 3 2 3 2 3 7" xfId="4016"/>
    <cellStyle name="Cálculo 3 2 3 2 3 8" xfId="4017"/>
    <cellStyle name="Cálculo 3 2 3 2 4" xfId="4018"/>
    <cellStyle name="Cálculo 3 2 3 2 4 2" xfId="4019"/>
    <cellStyle name="Cálculo 3 2 3 2 4 2 2" xfId="4020"/>
    <cellStyle name="Cálculo 3 2 3 2 4 2 3" xfId="4021"/>
    <cellStyle name="Cálculo 3 2 3 2 4 2 4" xfId="4022"/>
    <cellStyle name="Cálculo 3 2 3 2 4 2 5" xfId="4023"/>
    <cellStyle name="Cálculo 3 2 3 2 4 3" xfId="4024"/>
    <cellStyle name="Cálculo 3 2 3 2 4 3 2" xfId="4025"/>
    <cellStyle name="Cálculo 3 2 3 2 4 3 3" xfId="4026"/>
    <cellStyle name="Cálculo 3 2 3 2 4 3 4" xfId="4027"/>
    <cellStyle name="Cálculo 3 2 3 2 4 4" xfId="4028"/>
    <cellStyle name="Cálculo 3 2 3 2 4 5" xfId="4029"/>
    <cellStyle name="Cálculo 3 2 3 2 4 6" xfId="4030"/>
    <cellStyle name="Cálculo 3 2 3 2 4 7" xfId="4031"/>
    <cellStyle name="Cálculo 3 2 3 2 5" xfId="4032"/>
    <cellStyle name="Cálculo 3 2 3 2 5 2" xfId="4033"/>
    <cellStyle name="Cálculo 3 2 3 2 5 2 2" xfId="4034"/>
    <cellStyle name="Cálculo 3 2 3 2 5 3" xfId="4035"/>
    <cellStyle name="Cálculo 3 2 3 2 5 4" xfId="4036"/>
    <cellStyle name="Cálculo 3 2 3 2 5 5" xfId="4037"/>
    <cellStyle name="Cálculo 3 2 3 2 5 6" xfId="4038"/>
    <cellStyle name="Cálculo 3 2 3 2 6" xfId="4039"/>
    <cellStyle name="Cálculo 3 2 3 2 6 2" xfId="4040"/>
    <cellStyle name="Cálculo 3 2 3 2 6 3" xfId="4041"/>
    <cellStyle name="Cálculo 3 2 3 2 6 4" xfId="4042"/>
    <cellStyle name="Cálculo 3 2 3 2 6 5" xfId="4043"/>
    <cellStyle name="Cálculo 3 2 3 2 7" xfId="4044"/>
    <cellStyle name="Cálculo 3 2 3 2 7 2" xfId="4045"/>
    <cellStyle name="Cálculo 3 2 3 2 7 3" xfId="4046"/>
    <cellStyle name="Cálculo 3 2 3 2 7 4" xfId="4047"/>
    <cellStyle name="Cálculo 3 2 3 2 7 5" xfId="4048"/>
    <cellStyle name="Cálculo 3 2 3 2 8" xfId="4049"/>
    <cellStyle name="Cálculo 3 2 3 3" xfId="4050"/>
    <cellStyle name="Cálculo 3 2 3 3 2" xfId="4051"/>
    <cellStyle name="Cálculo 3 2 3 3 2 2" xfId="4052"/>
    <cellStyle name="Cálculo 3 2 3 3 3" xfId="4053"/>
    <cellStyle name="Cálculo 3 2 3 3 3 2" xfId="4054"/>
    <cellStyle name="Cálculo 3 2 3 3 3 3" xfId="4055"/>
    <cellStyle name="Cálculo 3 2 3 3 3 4" xfId="4056"/>
    <cellStyle name="Cálculo 3 2 3 3 3 5" xfId="4057"/>
    <cellStyle name="Cálculo 3 2 3 3 4" xfId="4058"/>
    <cellStyle name="Cálculo 3 2 3 3 4 2" xfId="4059"/>
    <cellStyle name="Cálculo 3 2 3 3 4 3" xfId="4060"/>
    <cellStyle name="Cálculo 3 2 3 3 4 4" xfId="4061"/>
    <cellStyle name="Cálculo 3 2 3 3 5" xfId="4062"/>
    <cellStyle name="Cálculo 3 2 3 3 6" xfId="4063"/>
    <cellStyle name="Cálculo 3 2 3 3 7" xfId="4064"/>
    <cellStyle name="Cálculo 3 2 3 3 8" xfId="4065"/>
    <cellStyle name="Cálculo 3 2 3 4" xfId="4066"/>
    <cellStyle name="Cálculo 3 2 3 4 2" xfId="4067"/>
    <cellStyle name="Cálculo 3 2 3 4 2 2" xfId="4068"/>
    <cellStyle name="Cálculo 3 2 3 4 2 3" xfId="4069"/>
    <cellStyle name="Cálculo 3 2 3 4 2 4" xfId="4070"/>
    <cellStyle name="Cálculo 3 2 3 4 2 5" xfId="4071"/>
    <cellStyle name="Cálculo 3 2 3 4 3" xfId="4072"/>
    <cellStyle name="Cálculo 3 2 3 4 3 2" xfId="4073"/>
    <cellStyle name="Cálculo 3 2 3 4 3 3" xfId="4074"/>
    <cellStyle name="Cálculo 3 2 3 4 3 4" xfId="4075"/>
    <cellStyle name="Cálculo 3 2 3 4 4" xfId="4076"/>
    <cellStyle name="Cálculo 3 2 3 4 4 2" xfId="4077"/>
    <cellStyle name="Cálculo 3 2 3 4 5" xfId="4078"/>
    <cellStyle name="Cálculo 3 2 3 4 6" xfId="4079"/>
    <cellStyle name="Cálculo 3 2 3 4 7" xfId="4080"/>
    <cellStyle name="Cálculo 3 2 3 4 8" xfId="4081"/>
    <cellStyle name="Cálculo 3 2 3 5" xfId="4082"/>
    <cellStyle name="Cálculo 3 2 3 5 2" xfId="4083"/>
    <cellStyle name="Cálculo 3 2 3 5 3" xfId="4084"/>
    <cellStyle name="Cálculo 3 2 3 5 4" xfId="4085"/>
    <cellStyle name="Cálculo 3 2 3 5 5" xfId="4086"/>
    <cellStyle name="Cálculo 3 2 3 6" xfId="4087"/>
    <cellStyle name="Cálculo 3 2 3 6 2" xfId="4088"/>
    <cellStyle name="Cálculo 3 2 3 6 3" xfId="4089"/>
    <cellStyle name="Cálculo 3 2 3 6 4" xfId="4090"/>
    <cellStyle name="Cálculo 3 2 3 7" xfId="4091"/>
    <cellStyle name="Cálculo 3 2 3 8" xfId="4092"/>
    <cellStyle name="Cálculo 3 2 4" xfId="4093"/>
    <cellStyle name="Cálculo 3 2 4 2" xfId="4094"/>
    <cellStyle name="Cálculo 3 2 4 2 2" xfId="4095"/>
    <cellStyle name="Cálculo 3 2 4 2 2 2" xfId="4096"/>
    <cellStyle name="Cálculo 3 2 4 2 2 2 2" xfId="4097"/>
    <cellStyle name="Cálculo 3 2 4 2 2 3" xfId="4098"/>
    <cellStyle name="Cálculo 3 2 4 2 2 3 2" xfId="4099"/>
    <cellStyle name="Cálculo 3 2 4 2 2 3 3" xfId="4100"/>
    <cellStyle name="Cálculo 3 2 4 2 2 3 4" xfId="4101"/>
    <cellStyle name="Cálculo 3 2 4 2 2 3 5" xfId="4102"/>
    <cellStyle name="Cálculo 3 2 4 2 2 4" xfId="4103"/>
    <cellStyle name="Cálculo 3 2 4 2 2 4 2" xfId="4104"/>
    <cellStyle name="Cálculo 3 2 4 2 2 4 3" xfId="4105"/>
    <cellStyle name="Cálculo 3 2 4 2 2 4 4" xfId="4106"/>
    <cellStyle name="Cálculo 3 2 4 2 2 5" xfId="4107"/>
    <cellStyle name="Cálculo 3 2 4 2 2 6" xfId="4108"/>
    <cellStyle name="Cálculo 3 2 4 2 2 7" xfId="4109"/>
    <cellStyle name="Cálculo 3 2 4 2 2 8" xfId="4110"/>
    <cellStyle name="Cálculo 3 2 4 2 3" xfId="4111"/>
    <cellStyle name="Cálculo 3 2 4 2 3 2" xfId="4112"/>
    <cellStyle name="Cálculo 3 2 4 2 3 2 2" xfId="4113"/>
    <cellStyle name="Cálculo 3 2 4 2 3 3" xfId="4114"/>
    <cellStyle name="Cálculo 3 2 4 2 3 3 2" xfId="4115"/>
    <cellStyle name="Cálculo 3 2 4 2 3 3 3" xfId="4116"/>
    <cellStyle name="Cálculo 3 2 4 2 3 3 4" xfId="4117"/>
    <cellStyle name="Cálculo 3 2 4 2 3 3 5" xfId="4118"/>
    <cellStyle name="Cálculo 3 2 4 2 3 4" xfId="4119"/>
    <cellStyle name="Cálculo 3 2 4 2 3 4 2" xfId="4120"/>
    <cellStyle name="Cálculo 3 2 4 2 3 4 3" xfId="4121"/>
    <cellStyle name="Cálculo 3 2 4 2 3 4 4" xfId="4122"/>
    <cellStyle name="Cálculo 3 2 4 2 3 5" xfId="4123"/>
    <cellStyle name="Cálculo 3 2 4 2 3 6" xfId="4124"/>
    <cellStyle name="Cálculo 3 2 4 2 3 7" xfId="4125"/>
    <cellStyle name="Cálculo 3 2 4 2 3 8" xfId="4126"/>
    <cellStyle name="Cálculo 3 2 4 2 4" xfId="4127"/>
    <cellStyle name="Cálculo 3 2 4 2 4 2" xfId="4128"/>
    <cellStyle name="Cálculo 3 2 4 2 4 2 2" xfId="4129"/>
    <cellStyle name="Cálculo 3 2 4 2 4 2 3" xfId="4130"/>
    <cellStyle name="Cálculo 3 2 4 2 4 2 4" xfId="4131"/>
    <cellStyle name="Cálculo 3 2 4 2 4 2 5" xfId="4132"/>
    <cellStyle name="Cálculo 3 2 4 2 4 3" xfId="4133"/>
    <cellStyle name="Cálculo 3 2 4 2 4 3 2" xfId="4134"/>
    <cellStyle name="Cálculo 3 2 4 2 4 3 3" xfId="4135"/>
    <cellStyle name="Cálculo 3 2 4 2 4 3 4" xfId="4136"/>
    <cellStyle name="Cálculo 3 2 4 2 4 4" xfId="4137"/>
    <cellStyle name="Cálculo 3 2 4 2 4 5" xfId="4138"/>
    <cellStyle name="Cálculo 3 2 4 2 4 6" xfId="4139"/>
    <cellStyle name="Cálculo 3 2 4 2 4 7" xfId="4140"/>
    <cellStyle name="Cálculo 3 2 4 2 5" xfId="4141"/>
    <cellStyle name="Cálculo 3 2 4 2 5 2" xfId="4142"/>
    <cellStyle name="Cálculo 3 2 4 2 5 2 2" xfId="4143"/>
    <cellStyle name="Cálculo 3 2 4 2 5 3" xfId="4144"/>
    <cellStyle name="Cálculo 3 2 4 2 5 4" xfId="4145"/>
    <cellStyle name="Cálculo 3 2 4 2 5 5" xfId="4146"/>
    <cellStyle name="Cálculo 3 2 4 2 5 6" xfId="4147"/>
    <cellStyle name="Cálculo 3 2 4 2 6" xfId="4148"/>
    <cellStyle name="Cálculo 3 2 4 2 6 2" xfId="4149"/>
    <cellStyle name="Cálculo 3 2 4 2 6 3" xfId="4150"/>
    <cellStyle name="Cálculo 3 2 4 2 6 4" xfId="4151"/>
    <cellStyle name="Cálculo 3 2 4 2 6 5" xfId="4152"/>
    <cellStyle name="Cálculo 3 2 4 2 7" xfId="4153"/>
    <cellStyle name="Cálculo 3 2 4 2 7 2" xfId="4154"/>
    <cellStyle name="Cálculo 3 2 4 2 7 3" xfId="4155"/>
    <cellStyle name="Cálculo 3 2 4 2 7 4" xfId="4156"/>
    <cellStyle name="Cálculo 3 2 4 2 7 5" xfId="4157"/>
    <cellStyle name="Cálculo 3 2 4 2 8" xfId="4158"/>
    <cellStyle name="Cálculo 3 2 4 3" xfId="4159"/>
    <cellStyle name="Cálculo 3 2 4 3 2" xfId="4160"/>
    <cellStyle name="Cálculo 3 2 4 3 2 2" xfId="4161"/>
    <cellStyle name="Cálculo 3 2 4 3 3" xfId="4162"/>
    <cellStyle name="Cálculo 3 2 4 3 3 2" xfId="4163"/>
    <cellStyle name="Cálculo 3 2 4 3 3 3" xfId="4164"/>
    <cellStyle name="Cálculo 3 2 4 3 3 4" xfId="4165"/>
    <cellStyle name="Cálculo 3 2 4 3 3 5" xfId="4166"/>
    <cellStyle name="Cálculo 3 2 4 3 4" xfId="4167"/>
    <cellStyle name="Cálculo 3 2 4 3 4 2" xfId="4168"/>
    <cellStyle name="Cálculo 3 2 4 3 4 3" xfId="4169"/>
    <cellStyle name="Cálculo 3 2 4 3 4 4" xfId="4170"/>
    <cellStyle name="Cálculo 3 2 4 3 5" xfId="4171"/>
    <cellStyle name="Cálculo 3 2 4 3 6" xfId="4172"/>
    <cellStyle name="Cálculo 3 2 4 3 7" xfId="4173"/>
    <cellStyle name="Cálculo 3 2 4 3 8" xfId="4174"/>
    <cellStyle name="Cálculo 3 2 4 4" xfId="4175"/>
    <cellStyle name="Cálculo 3 2 4 4 2" xfId="4176"/>
    <cellStyle name="Cálculo 3 2 4 4 2 2" xfId="4177"/>
    <cellStyle name="Cálculo 3 2 4 4 2 3" xfId="4178"/>
    <cellStyle name="Cálculo 3 2 4 4 2 4" xfId="4179"/>
    <cellStyle name="Cálculo 3 2 4 4 2 5" xfId="4180"/>
    <cellStyle name="Cálculo 3 2 4 4 3" xfId="4181"/>
    <cellStyle name="Cálculo 3 2 4 4 3 2" xfId="4182"/>
    <cellStyle name="Cálculo 3 2 4 4 3 3" xfId="4183"/>
    <cellStyle name="Cálculo 3 2 4 4 3 4" xfId="4184"/>
    <cellStyle name="Cálculo 3 2 4 4 4" xfId="4185"/>
    <cellStyle name="Cálculo 3 2 4 4 4 2" xfId="4186"/>
    <cellStyle name="Cálculo 3 2 4 4 5" xfId="4187"/>
    <cellStyle name="Cálculo 3 2 4 4 6" xfId="4188"/>
    <cellStyle name="Cálculo 3 2 4 4 7" xfId="4189"/>
    <cellStyle name="Cálculo 3 2 4 4 8" xfId="4190"/>
    <cellStyle name="Cálculo 3 2 4 5" xfId="4191"/>
    <cellStyle name="Cálculo 3 2 4 5 2" xfId="4192"/>
    <cellStyle name="Cálculo 3 2 4 5 3" xfId="4193"/>
    <cellStyle name="Cálculo 3 2 4 5 4" xfId="4194"/>
    <cellStyle name="Cálculo 3 2 4 5 5" xfId="4195"/>
    <cellStyle name="Cálculo 3 2 4 6" xfId="4196"/>
    <cellStyle name="Cálculo 3 2 4 6 2" xfId="4197"/>
    <cellStyle name="Cálculo 3 2 4 6 3" xfId="4198"/>
    <cellStyle name="Cálculo 3 2 4 6 4" xfId="4199"/>
    <cellStyle name="Cálculo 3 2 4 7" xfId="4200"/>
    <cellStyle name="Cálculo 3 2 4 8" xfId="4201"/>
    <cellStyle name="Cálculo 3 2 5" xfId="4202"/>
    <cellStyle name="Cálculo 3 2 5 2" xfId="4203"/>
    <cellStyle name="Cálculo 3 2 5 2 2" xfId="4204"/>
    <cellStyle name="Cálculo 3 2 5 2 2 2" xfId="4205"/>
    <cellStyle name="Cálculo 3 2 5 2 3" xfId="4206"/>
    <cellStyle name="Cálculo 3 2 5 2 3 2" xfId="4207"/>
    <cellStyle name="Cálculo 3 2 5 2 3 3" xfId="4208"/>
    <cellStyle name="Cálculo 3 2 5 2 3 4" xfId="4209"/>
    <cellStyle name="Cálculo 3 2 5 2 3 5" xfId="4210"/>
    <cellStyle name="Cálculo 3 2 5 2 4" xfId="4211"/>
    <cellStyle name="Cálculo 3 2 5 2 4 2" xfId="4212"/>
    <cellStyle name="Cálculo 3 2 5 2 4 3" xfId="4213"/>
    <cellStyle name="Cálculo 3 2 5 2 4 4" xfId="4214"/>
    <cellStyle name="Cálculo 3 2 5 2 5" xfId="4215"/>
    <cellStyle name="Cálculo 3 2 5 2 6" xfId="4216"/>
    <cellStyle name="Cálculo 3 2 5 2 7" xfId="4217"/>
    <cellStyle name="Cálculo 3 2 5 2 8" xfId="4218"/>
    <cellStyle name="Cálculo 3 2 5 3" xfId="4219"/>
    <cellStyle name="Cálculo 3 2 5 3 2" xfId="4220"/>
    <cellStyle name="Cálculo 3 2 5 3 2 2" xfId="4221"/>
    <cellStyle name="Cálculo 3 2 5 3 3" xfId="4222"/>
    <cellStyle name="Cálculo 3 2 5 3 3 2" xfId="4223"/>
    <cellStyle name="Cálculo 3 2 5 3 3 3" xfId="4224"/>
    <cellStyle name="Cálculo 3 2 5 3 3 4" xfId="4225"/>
    <cellStyle name="Cálculo 3 2 5 3 3 5" xfId="4226"/>
    <cellStyle name="Cálculo 3 2 5 3 4" xfId="4227"/>
    <cellStyle name="Cálculo 3 2 5 3 4 2" xfId="4228"/>
    <cellStyle name="Cálculo 3 2 5 3 4 3" xfId="4229"/>
    <cellStyle name="Cálculo 3 2 5 3 4 4" xfId="4230"/>
    <cellStyle name="Cálculo 3 2 5 3 5" xfId="4231"/>
    <cellStyle name="Cálculo 3 2 5 3 6" xfId="4232"/>
    <cellStyle name="Cálculo 3 2 5 3 7" xfId="4233"/>
    <cellStyle name="Cálculo 3 2 5 3 8" xfId="4234"/>
    <cellStyle name="Cálculo 3 2 5 4" xfId="4235"/>
    <cellStyle name="Cálculo 3 2 5 4 2" xfId="4236"/>
    <cellStyle name="Cálculo 3 2 5 4 2 2" xfId="4237"/>
    <cellStyle name="Cálculo 3 2 5 4 2 3" xfId="4238"/>
    <cellStyle name="Cálculo 3 2 5 4 2 4" xfId="4239"/>
    <cellStyle name="Cálculo 3 2 5 4 2 5" xfId="4240"/>
    <cellStyle name="Cálculo 3 2 5 4 3" xfId="4241"/>
    <cellStyle name="Cálculo 3 2 5 4 4" xfId="4242"/>
    <cellStyle name="Cálculo 3 2 5 4 5" xfId="4243"/>
    <cellStyle name="Cálculo 3 2 5 4 6" xfId="4244"/>
    <cellStyle name="Cálculo 3 2 5 4 7" xfId="4245"/>
    <cellStyle name="Cálculo 3 2 5 5" xfId="4246"/>
    <cellStyle name="Cálculo 3 2 5 5 2" xfId="4247"/>
    <cellStyle name="Cálculo 3 2 5 5 2 2" xfId="4248"/>
    <cellStyle name="Cálculo 3 2 5 5 2 3" xfId="4249"/>
    <cellStyle name="Cálculo 3 2 5 5 2 4" xfId="4250"/>
    <cellStyle name="Cálculo 3 2 5 5 2 5" xfId="4251"/>
    <cellStyle name="Cálculo 3 2 5 5 3" xfId="4252"/>
    <cellStyle name="Cálculo 3 2 5 5 3 2" xfId="4253"/>
    <cellStyle name="Cálculo 3 2 5 5 3 3" xfId="4254"/>
    <cellStyle name="Cálculo 3 2 5 5 3 4" xfId="4255"/>
    <cellStyle name="Cálculo 3 2 5 5 4" xfId="4256"/>
    <cellStyle name="Cálculo 3 2 5 5 5" xfId="4257"/>
    <cellStyle name="Cálculo 3 2 5 5 6" xfId="4258"/>
    <cellStyle name="Cálculo 3 2 5 5 7" xfId="4259"/>
    <cellStyle name="Cálculo 3 2 5 6" xfId="4260"/>
    <cellStyle name="Cálculo 3 2 5 6 2" xfId="4261"/>
    <cellStyle name="Cálculo 3 2 5 6 2 2" xfId="4262"/>
    <cellStyle name="Cálculo 3 2 5 6 3" xfId="4263"/>
    <cellStyle name="Cálculo 3 2 5 6 4" xfId="4264"/>
    <cellStyle name="Cálculo 3 2 5 6 5" xfId="4265"/>
    <cellStyle name="Cálculo 3 2 5 6 6" xfId="4266"/>
    <cellStyle name="Cálculo 3 2 5 7" xfId="4267"/>
    <cellStyle name="Cálculo 3 2 5 7 2" xfId="4268"/>
    <cellStyle name="Cálculo 3 2 5 7 3" xfId="4269"/>
    <cellStyle name="Cálculo 3 2 5 7 4" xfId="4270"/>
    <cellStyle name="Cálculo 3 2 5 7 5" xfId="4271"/>
    <cellStyle name="Cálculo 3 2 5 8" xfId="4272"/>
    <cellStyle name="Cálculo 3 2 5 8 2" xfId="4273"/>
    <cellStyle name="Cálculo 3 2 5 8 3" xfId="4274"/>
    <cellStyle name="Cálculo 3 2 5 8 4" xfId="4275"/>
    <cellStyle name="Cálculo 3 2 5 9" xfId="4276"/>
    <cellStyle name="Cálculo 3 2 6" xfId="4277"/>
    <cellStyle name="Cálculo 3 2 6 2" xfId="4278"/>
    <cellStyle name="Cálculo 3 2 6 2 2" xfId="4279"/>
    <cellStyle name="Cálculo 3 2 6 3" xfId="4280"/>
    <cellStyle name="Cálculo 3 2 6 3 2" xfId="4281"/>
    <cellStyle name="Cálculo 3 2 6 3 3" xfId="4282"/>
    <cellStyle name="Cálculo 3 2 6 3 4" xfId="4283"/>
    <cellStyle name="Cálculo 3 2 6 3 5" xfId="4284"/>
    <cellStyle name="Cálculo 3 2 6 4" xfId="4285"/>
    <cellStyle name="Cálculo 3 2 6 4 2" xfId="4286"/>
    <cellStyle name="Cálculo 3 2 6 4 3" xfId="4287"/>
    <cellStyle name="Cálculo 3 2 6 4 4" xfId="4288"/>
    <cellStyle name="Cálculo 3 2 6 5" xfId="4289"/>
    <cellStyle name="Cálculo 3 2 6 6" xfId="4290"/>
    <cellStyle name="Cálculo 3 2 6 7" xfId="4291"/>
    <cellStyle name="Cálculo 3 2 6 8" xfId="4292"/>
    <cellStyle name="Cálculo 3 2 7" xfId="4293"/>
    <cellStyle name="Cálculo 3 2 7 2" xfId="4294"/>
    <cellStyle name="Cálculo 3 2 7 2 2" xfId="4295"/>
    <cellStyle name="Cálculo 3 2 7 2 3" xfId="4296"/>
    <cellStyle name="Cálculo 3 2 7 2 4" xfId="4297"/>
    <cellStyle name="Cálculo 3 2 7 2 5" xfId="4298"/>
    <cellStyle name="Cálculo 3 2 7 3" xfId="4299"/>
    <cellStyle name="Cálculo 3 2 7 3 2" xfId="4300"/>
    <cellStyle name="Cálculo 3 2 7 3 3" xfId="4301"/>
    <cellStyle name="Cálculo 3 2 7 3 4" xfId="4302"/>
    <cellStyle name="Cálculo 3 2 7 4" xfId="4303"/>
    <cellStyle name="Cálculo 3 2 7 4 2" xfId="4304"/>
    <cellStyle name="Cálculo 3 2 7 5" xfId="4305"/>
    <cellStyle name="Cálculo 3 2 7 6" xfId="4306"/>
    <cellStyle name="Cálculo 3 2 7 7" xfId="4307"/>
    <cellStyle name="Cálculo 3 2 7 8" xfId="4308"/>
    <cellStyle name="Cálculo 3 2 8" xfId="4309"/>
    <cellStyle name="Cálculo 3 2 9" xfId="4310"/>
    <cellStyle name="Cálculo 3 3" xfId="4311"/>
    <cellStyle name="Cálculo 3 3 2" xfId="4312"/>
    <cellStyle name="Cálculo 3 3 2 2" xfId="4313"/>
    <cellStyle name="Cálculo 3 3 2 2 2" xfId="4314"/>
    <cellStyle name="Cálculo 3 3 2 2 2 2" xfId="4315"/>
    <cellStyle name="Cálculo 3 3 2 2 3" xfId="4316"/>
    <cellStyle name="Cálculo 3 3 2 2 3 2" xfId="4317"/>
    <cellStyle name="Cálculo 3 3 2 2 3 3" xfId="4318"/>
    <cellStyle name="Cálculo 3 3 2 2 3 4" xfId="4319"/>
    <cellStyle name="Cálculo 3 3 2 2 3 5" xfId="4320"/>
    <cellStyle name="Cálculo 3 3 2 2 4" xfId="4321"/>
    <cellStyle name="Cálculo 3 3 2 2 4 2" xfId="4322"/>
    <cellStyle name="Cálculo 3 3 2 2 4 3" xfId="4323"/>
    <cellStyle name="Cálculo 3 3 2 2 4 4" xfId="4324"/>
    <cellStyle name="Cálculo 3 3 2 2 5" xfId="4325"/>
    <cellStyle name="Cálculo 3 3 2 2 6" xfId="4326"/>
    <cellStyle name="Cálculo 3 3 2 2 7" xfId="4327"/>
    <cellStyle name="Cálculo 3 3 2 2 8" xfId="4328"/>
    <cellStyle name="Cálculo 3 3 2 3" xfId="4329"/>
    <cellStyle name="Cálculo 3 3 2 3 2" xfId="4330"/>
    <cellStyle name="Cálculo 3 3 2 3 2 2" xfId="4331"/>
    <cellStyle name="Cálculo 3 3 2 3 3" xfId="4332"/>
    <cellStyle name="Cálculo 3 3 2 3 3 2" xfId="4333"/>
    <cellStyle name="Cálculo 3 3 2 3 3 3" xfId="4334"/>
    <cellStyle name="Cálculo 3 3 2 3 3 4" xfId="4335"/>
    <cellStyle name="Cálculo 3 3 2 3 3 5" xfId="4336"/>
    <cellStyle name="Cálculo 3 3 2 3 4" xfId="4337"/>
    <cellStyle name="Cálculo 3 3 2 3 4 2" xfId="4338"/>
    <cellStyle name="Cálculo 3 3 2 3 4 3" xfId="4339"/>
    <cellStyle name="Cálculo 3 3 2 3 4 4" xfId="4340"/>
    <cellStyle name="Cálculo 3 3 2 3 5" xfId="4341"/>
    <cellStyle name="Cálculo 3 3 2 3 6" xfId="4342"/>
    <cellStyle name="Cálculo 3 3 2 3 7" xfId="4343"/>
    <cellStyle name="Cálculo 3 3 2 3 8" xfId="4344"/>
    <cellStyle name="Cálculo 3 3 2 4" xfId="4345"/>
    <cellStyle name="Cálculo 3 3 2 4 2" xfId="4346"/>
    <cellStyle name="Cálculo 3 3 2 4 2 2" xfId="4347"/>
    <cellStyle name="Cálculo 3 3 2 4 2 3" xfId="4348"/>
    <cellStyle name="Cálculo 3 3 2 4 2 4" xfId="4349"/>
    <cellStyle name="Cálculo 3 3 2 4 2 5" xfId="4350"/>
    <cellStyle name="Cálculo 3 3 2 4 3" xfId="4351"/>
    <cellStyle name="Cálculo 3 3 2 4 3 2" xfId="4352"/>
    <cellStyle name="Cálculo 3 3 2 4 3 3" xfId="4353"/>
    <cellStyle name="Cálculo 3 3 2 4 3 4" xfId="4354"/>
    <cellStyle name="Cálculo 3 3 2 4 4" xfId="4355"/>
    <cellStyle name="Cálculo 3 3 2 4 5" xfId="4356"/>
    <cellStyle name="Cálculo 3 3 2 4 6" xfId="4357"/>
    <cellStyle name="Cálculo 3 3 2 4 7" xfId="4358"/>
    <cellStyle name="Cálculo 3 3 2 5" xfId="4359"/>
    <cellStyle name="Cálculo 3 3 2 5 2" xfId="4360"/>
    <cellStyle name="Cálculo 3 3 2 5 2 2" xfId="4361"/>
    <cellStyle name="Cálculo 3 3 2 5 3" xfId="4362"/>
    <cellStyle name="Cálculo 3 3 2 5 4" xfId="4363"/>
    <cellStyle name="Cálculo 3 3 2 5 5" xfId="4364"/>
    <cellStyle name="Cálculo 3 3 2 5 6" xfId="4365"/>
    <cellStyle name="Cálculo 3 3 2 6" xfId="4366"/>
    <cellStyle name="Cálculo 3 3 2 6 2" xfId="4367"/>
    <cellStyle name="Cálculo 3 3 2 6 3" xfId="4368"/>
    <cellStyle name="Cálculo 3 3 2 6 4" xfId="4369"/>
    <cellStyle name="Cálculo 3 3 2 6 5" xfId="4370"/>
    <cellStyle name="Cálculo 3 3 2 7" xfId="4371"/>
    <cellStyle name="Cálculo 3 3 2 7 2" xfId="4372"/>
    <cellStyle name="Cálculo 3 3 2 7 3" xfId="4373"/>
    <cellStyle name="Cálculo 3 3 2 7 4" xfId="4374"/>
    <cellStyle name="Cálculo 3 3 2 7 5" xfId="4375"/>
    <cellStyle name="Cálculo 3 3 2 8" xfId="4376"/>
    <cellStyle name="Cálculo 3 3 3" xfId="4377"/>
    <cellStyle name="Cálculo 3 3 3 2" xfId="4378"/>
    <cellStyle name="Cálculo 3 3 3 2 2" xfId="4379"/>
    <cellStyle name="Cálculo 3 3 3 3" xfId="4380"/>
    <cellStyle name="Cálculo 3 3 3 3 2" xfId="4381"/>
    <cellStyle name="Cálculo 3 3 3 3 3" xfId="4382"/>
    <cellStyle name="Cálculo 3 3 3 3 4" xfId="4383"/>
    <cellStyle name="Cálculo 3 3 3 3 5" xfId="4384"/>
    <cellStyle name="Cálculo 3 3 3 4" xfId="4385"/>
    <cellStyle name="Cálculo 3 3 3 4 2" xfId="4386"/>
    <cellStyle name="Cálculo 3 3 3 4 3" xfId="4387"/>
    <cellStyle name="Cálculo 3 3 3 4 4" xfId="4388"/>
    <cellStyle name="Cálculo 3 3 3 5" xfId="4389"/>
    <cellStyle name="Cálculo 3 3 3 6" xfId="4390"/>
    <cellStyle name="Cálculo 3 3 3 7" xfId="4391"/>
    <cellStyle name="Cálculo 3 3 3 8" xfId="4392"/>
    <cellStyle name="Cálculo 3 3 4" xfId="4393"/>
    <cellStyle name="Cálculo 3 3 4 2" xfId="4394"/>
    <cellStyle name="Cálculo 3 3 4 2 2" xfId="4395"/>
    <cellStyle name="Cálculo 3 3 4 2 3" xfId="4396"/>
    <cellStyle name="Cálculo 3 3 4 2 4" xfId="4397"/>
    <cellStyle name="Cálculo 3 3 4 2 5" xfId="4398"/>
    <cellStyle name="Cálculo 3 3 4 3" xfId="4399"/>
    <cellStyle name="Cálculo 3 3 4 3 2" xfId="4400"/>
    <cellStyle name="Cálculo 3 3 4 3 3" xfId="4401"/>
    <cellStyle name="Cálculo 3 3 4 3 4" xfId="4402"/>
    <cellStyle name="Cálculo 3 3 4 4" xfId="4403"/>
    <cellStyle name="Cálculo 3 3 4 4 2" xfId="4404"/>
    <cellStyle name="Cálculo 3 3 4 5" xfId="4405"/>
    <cellStyle name="Cálculo 3 3 4 6" xfId="4406"/>
    <cellStyle name="Cálculo 3 3 4 7" xfId="4407"/>
    <cellStyle name="Cálculo 3 3 4 8" xfId="4408"/>
    <cellStyle name="Cálculo 3 3 5" xfId="4409"/>
    <cellStyle name="Cálculo 3 3 5 2" xfId="4410"/>
    <cellStyle name="Cálculo 3 3 5 3" xfId="4411"/>
    <cellStyle name="Cálculo 3 3 5 4" xfId="4412"/>
    <cellStyle name="Cálculo 3 3 5 5" xfId="4413"/>
    <cellStyle name="Cálculo 3 3 6" xfId="4414"/>
    <cellStyle name="Cálculo 3 3 6 2" xfId="4415"/>
    <cellStyle name="Cálculo 3 3 6 3" xfId="4416"/>
    <cellStyle name="Cálculo 3 3 6 4" xfId="4417"/>
    <cellStyle name="Cálculo 3 3 7" xfId="4418"/>
    <cellStyle name="Cálculo 3 3 8" xfId="4419"/>
    <cellStyle name="Cálculo 3 4" xfId="4420"/>
    <cellStyle name="Cálculo 3 4 2" xfId="4421"/>
    <cellStyle name="Cálculo 3 4 2 2" xfId="4422"/>
    <cellStyle name="Cálculo 3 4 2 2 2" xfId="4423"/>
    <cellStyle name="Cálculo 3 4 2 2 2 2" xfId="4424"/>
    <cellStyle name="Cálculo 3 4 2 2 3" xfId="4425"/>
    <cellStyle name="Cálculo 3 4 2 2 3 2" xfId="4426"/>
    <cellStyle name="Cálculo 3 4 2 2 3 3" xfId="4427"/>
    <cellStyle name="Cálculo 3 4 2 2 3 4" xfId="4428"/>
    <cellStyle name="Cálculo 3 4 2 2 3 5" xfId="4429"/>
    <cellStyle name="Cálculo 3 4 2 2 4" xfId="4430"/>
    <cellStyle name="Cálculo 3 4 2 2 4 2" xfId="4431"/>
    <cellStyle name="Cálculo 3 4 2 2 4 3" xfId="4432"/>
    <cellStyle name="Cálculo 3 4 2 2 4 4" xfId="4433"/>
    <cellStyle name="Cálculo 3 4 2 2 5" xfId="4434"/>
    <cellStyle name="Cálculo 3 4 2 2 6" xfId="4435"/>
    <cellStyle name="Cálculo 3 4 2 2 7" xfId="4436"/>
    <cellStyle name="Cálculo 3 4 2 2 8" xfId="4437"/>
    <cellStyle name="Cálculo 3 4 2 3" xfId="4438"/>
    <cellStyle name="Cálculo 3 4 2 3 2" xfId="4439"/>
    <cellStyle name="Cálculo 3 4 2 3 2 2" xfId="4440"/>
    <cellStyle name="Cálculo 3 4 2 3 3" xfId="4441"/>
    <cellStyle name="Cálculo 3 4 2 3 3 2" xfId="4442"/>
    <cellStyle name="Cálculo 3 4 2 3 3 3" xfId="4443"/>
    <cellStyle name="Cálculo 3 4 2 3 3 4" xfId="4444"/>
    <cellStyle name="Cálculo 3 4 2 3 3 5" xfId="4445"/>
    <cellStyle name="Cálculo 3 4 2 3 4" xfId="4446"/>
    <cellStyle name="Cálculo 3 4 2 3 4 2" xfId="4447"/>
    <cellStyle name="Cálculo 3 4 2 3 4 3" xfId="4448"/>
    <cellStyle name="Cálculo 3 4 2 3 4 4" xfId="4449"/>
    <cellStyle name="Cálculo 3 4 2 3 5" xfId="4450"/>
    <cellStyle name="Cálculo 3 4 2 3 6" xfId="4451"/>
    <cellStyle name="Cálculo 3 4 2 3 7" xfId="4452"/>
    <cellStyle name="Cálculo 3 4 2 3 8" xfId="4453"/>
    <cellStyle name="Cálculo 3 4 2 4" xfId="4454"/>
    <cellStyle name="Cálculo 3 4 2 4 2" xfId="4455"/>
    <cellStyle name="Cálculo 3 4 2 4 2 2" xfId="4456"/>
    <cellStyle name="Cálculo 3 4 2 4 2 3" xfId="4457"/>
    <cellStyle name="Cálculo 3 4 2 4 2 4" xfId="4458"/>
    <cellStyle name="Cálculo 3 4 2 4 2 5" xfId="4459"/>
    <cellStyle name="Cálculo 3 4 2 4 3" xfId="4460"/>
    <cellStyle name="Cálculo 3 4 2 4 3 2" xfId="4461"/>
    <cellStyle name="Cálculo 3 4 2 4 3 3" xfId="4462"/>
    <cellStyle name="Cálculo 3 4 2 4 3 4" xfId="4463"/>
    <cellStyle name="Cálculo 3 4 2 4 4" xfId="4464"/>
    <cellStyle name="Cálculo 3 4 2 4 5" xfId="4465"/>
    <cellStyle name="Cálculo 3 4 2 4 6" xfId="4466"/>
    <cellStyle name="Cálculo 3 4 2 4 7" xfId="4467"/>
    <cellStyle name="Cálculo 3 4 2 5" xfId="4468"/>
    <cellStyle name="Cálculo 3 4 2 5 2" xfId="4469"/>
    <cellStyle name="Cálculo 3 4 2 5 2 2" xfId="4470"/>
    <cellStyle name="Cálculo 3 4 2 5 3" xfId="4471"/>
    <cellStyle name="Cálculo 3 4 2 5 4" xfId="4472"/>
    <cellStyle name="Cálculo 3 4 2 5 5" xfId="4473"/>
    <cellStyle name="Cálculo 3 4 2 5 6" xfId="4474"/>
    <cellStyle name="Cálculo 3 4 2 6" xfId="4475"/>
    <cellStyle name="Cálculo 3 4 2 6 2" xfId="4476"/>
    <cellStyle name="Cálculo 3 4 2 6 3" xfId="4477"/>
    <cellStyle name="Cálculo 3 4 2 6 4" xfId="4478"/>
    <cellStyle name="Cálculo 3 4 2 6 5" xfId="4479"/>
    <cellStyle name="Cálculo 3 4 2 7" xfId="4480"/>
    <cellStyle name="Cálculo 3 4 2 7 2" xfId="4481"/>
    <cellStyle name="Cálculo 3 4 2 7 3" xfId="4482"/>
    <cellStyle name="Cálculo 3 4 2 7 4" xfId="4483"/>
    <cellStyle name="Cálculo 3 4 2 7 5" xfId="4484"/>
    <cellStyle name="Cálculo 3 4 2 8" xfId="4485"/>
    <cellStyle name="Cálculo 3 4 3" xfId="4486"/>
    <cellStyle name="Cálculo 3 4 3 2" xfId="4487"/>
    <cellStyle name="Cálculo 3 4 3 2 2" xfId="4488"/>
    <cellStyle name="Cálculo 3 4 3 3" xfId="4489"/>
    <cellStyle name="Cálculo 3 4 3 3 2" xfId="4490"/>
    <cellStyle name="Cálculo 3 4 3 3 3" xfId="4491"/>
    <cellStyle name="Cálculo 3 4 3 3 4" xfId="4492"/>
    <cellStyle name="Cálculo 3 4 3 3 5" xfId="4493"/>
    <cellStyle name="Cálculo 3 4 3 4" xfId="4494"/>
    <cellStyle name="Cálculo 3 4 3 4 2" xfId="4495"/>
    <cellStyle name="Cálculo 3 4 3 4 3" xfId="4496"/>
    <cellStyle name="Cálculo 3 4 3 4 4" xfId="4497"/>
    <cellStyle name="Cálculo 3 4 3 5" xfId="4498"/>
    <cellStyle name="Cálculo 3 4 3 6" xfId="4499"/>
    <cellStyle name="Cálculo 3 4 3 7" xfId="4500"/>
    <cellStyle name="Cálculo 3 4 3 8" xfId="4501"/>
    <cellStyle name="Cálculo 3 4 4" xfId="4502"/>
    <cellStyle name="Cálculo 3 4 4 2" xfId="4503"/>
    <cellStyle name="Cálculo 3 4 4 2 2" xfId="4504"/>
    <cellStyle name="Cálculo 3 4 4 2 3" xfId="4505"/>
    <cellStyle name="Cálculo 3 4 4 2 4" xfId="4506"/>
    <cellStyle name="Cálculo 3 4 4 2 5" xfId="4507"/>
    <cellStyle name="Cálculo 3 4 4 3" xfId="4508"/>
    <cellStyle name="Cálculo 3 4 4 3 2" xfId="4509"/>
    <cellStyle name="Cálculo 3 4 4 3 3" xfId="4510"/>
    <cellStyle name="Cálculo 3 4 4 3 4" xfId="4511"/>
    <cellStyle name="Cálculo 3 4 4 4" xfId="4512"/>
    <cellStyle name="Cálculo 3 4 4 4 2" xfId="4513"/>
    <cellStyle name="Cálculo 3 4 4 5" xfId="4514"/>
    <cellStyle name="Cálculo 3 4 4 6" xfId="4515"/>
    <cellStyle name="Cálculo 3 4 4 7" xfId="4516"/>
    <cellStyle name="Cálculo 3 4 4 8" xfId="4517"/>
    <cellStyle name="Cálculo 3 4 5" xfId="4518"/>
    <cellStyle name="Cálculo 3 4 5 2" xfId="4519"/>
    <cellStyle name="Cálculo 3 4 5 3" xfId="4520"/>
    <cellStyle name="Cálculo 3 4 5 4" xfId="4521"/>
    <cellStyle name="Cálculo 3 4 5 5" xfId="4522"/>
    <cellStyle name="Cálculo 3 4 6" xfId="4523"/>
    <cellStyle name="Cálculo 3 4 6 2" xfId="4524"/>
    <cellStyle name="Cálculo 3 4 6 3" xfId="4525"/>
    <cellStyle name="Cálculo 3 4 6 4" xfId="4526"/>
    <cellStyle name="Cálculo 3 4 7" xfId="4527"/>
    <cellStyle name="Cálculo 3 4 8" xfId="4528"/>
    <cellStyle name="Cálculo 3 5" xfId="4529"/>
    <cellStyle name="Cálculo 3 5 2" xfId="4530"/>
    <cellStyle name="Cálculo 3 5 2 2" xfId="4531"/>
    <cellStyle name="Cálculo 3 5 2 2 2" xfId="4532"/>
    <cellStyle name="Cálculo 3 5 2 2 2 2" xfId="4533"/>
    <cellStyle name="Cálculo 3 5 2 2 3" xfId="4534"/>
    <cellStyle name="Cálculo 3 5 2 2 3 2" xfId="4535"/>
    <cellStyle name="Cálculo 3 5 2 2 3 3" xfId="4536"/>
    <cellStyle name="Cálculo 3 5 2 2 3 4" xfId="4537"/>
    <cellStyle name="Cálculo 3 5 2 2 3 5" xfId="4538"/>
    <cellStyle name="Cálculo 3 5 2 2 4" xfId="4539"/>
    <cellStyle name="Cálculo 3 5 2 2 4 2" xfId="4540"/>
    <cellStyle name="Cálculo 3 5 2 2 4 3" xfId="4541"/>
    <cellStyle name="Cálculo 3 5 2 2 4 4" xfId="4542"/>
    <cellStyle name="Cálculo 3 5 2 2 5" xfId="4543"/>
    <cellStyle name="Cálculo 3 5 2 2 6" xfId="4544"/>
    <cellStyle name="Cálculo 3 5 2 2 7" xfId="4545"/>
    <cellStyle name="Cálculo 3 5 2 2 8" xfId="4546"/>
    <cellStyle name="Cálculo 3 5 2 3" xfId="4547"/>
    <cellStyle name="Cálculo 3 5 2 3 2" xfId="4548"/>
    <cellStyle name="Cálculo 3 5 2 3 2 2" xfId="4549"/>
    <cellStyle name="Cálculo 3 5 2 3 3" xfId="4550"/>
    <cellStyle name="Cálculo 3 5 2 3 3 2" xfId="4551"/>
    <cellStyle name="Cálculo 3 5 2 3 3 3" xfId="4552"/>
    <cellStyle name="Cálculo 3 5 2 3 3 4" xfId="4553"/>
    <cellStyle name="Cálculo 3 5 2 3 3 5" xfId="4554"/>
    <cellStyle name="Cálculo 3 5 2 3 4" xfId="4555"/>
    <cellStyle name="Cálculo 3 5 2 3 4 2" xfId="4556"/>
    <cellStyle name="Cálculo 3 5 2 3 4 3" xfId="4557"/>
    <cellStyle name="Cálculo 3 5 2 3 4 4" xfId="4558"/>
    <cellStyle name="Cálculo 3 5 2 3 5" xfId="4559"/>
    <cellStyle name="Cálculo 3 5 2 3 6" xfId="4560"/>
    <cellStyle name="Cálculo 3 5 2 3 7" xfId="4561"/>
    <cellStyle name="Cálculo 3 5 2 3 8" xfId="4562"/>
    <cellStyle name="Cálculo 3 5 2 4" xfId="4563"/>
    <cellStyle name="Cálculo 3 5 2 4 2" xfId="4564"/>
    <cellStyle name="Cálculo 3 5 2 4 2 2" xfId="4565"/>
    <cellStyle name="Cálculo 3 5 2 4 2 3" xfId="4566"/>
    <cellStyle name="Cálculo 3 5 2 4 2 4" xfId="4567"/>
    <cellStyle name="Cálculo 3 5 2 4 2 5" xfId="4568"/>
    <cellStyle name="Cálculo 3 5 2 4 3" xfId="4569"/>
    <cellStyle name="Cálculo 3 5 2 4 3 2" xfId="4570"/>
    <cellStyle name="Cálculo 3 5 2 4 3 3" xfId="4571"/>
    <cellStyle name="Cálculo 3 5 2 4 3 4" xfId="4572"/>
    <cellStyle name="Cálculo 3 5 2 4 4" xfId="4573"/>
    <cellStyle name="Cálculo 3 5 2 4 5" xfId="4574"/>
    <cellStyle name="Cálculo 3 5 2 4 6" xfId="4575"/>
    <cellStyle name="Cálculo 3 5 2 4 7" xfId="4576"/>
    <cellStyle name="Cálculo 3 5 2 5" xfId="4577"/>
    <cellStyle name="Cálculo 3 5 2 5 2" xfId="4578"/>
    <cellStyle name="Cálculo 3 5 2 5 2 2" xfId="4579"/>
    <cellStyle name="Cálculo 3 5 2 5 3" xfId="4580"/>
    <cellStyle name="Cálculo 3 5 2 5 4" xfId="4581"/>
    <cellStyle name="Cálculo 3 5 2 5 5" xfId="4582"/>
    <cellStyle name="Cálculo 3 5 2 5 6" xfId="4583"/>
    <cellStyle name="Cálculo 3 5 2 6" xfId="4584"/>
    <cellStyle name="Cálculo 3 5 2 6 2" xfId="4585"/>
    <cellStyle name="Cálculo 3 5 2 6 3" xfId="4586"/>
    <cellStyle name="Cálculo 3 5 2 6 4" xfId="4587"/>
    <cellStyle name="Cálculo 3 5 2 6 5" xfId="4588"/>
    <cellStyle name="Cálculo 3 5 2 7" xfId="4589"/>
    <cellStyle name="Cálculo 3 5 2 7 2" xfId="4590"/>
    <cellStyle name="Cálculo 3 5 2 7 3" xfId="4591"/>
    <cellStyle name="Cálculo 3 5 2 7 4" xfId="4592"/>
    <cellStyle name="Cálculo 3 5 2 7 5" xfId="4593"/>
    <cellStyle name="Cálculo 3 5 2 8" xfId="4594"/>
    <cellStyle name="Cálculo 3 5 3" xfId="4595"/>
    <cellStyle name="Cálculo 3 5 3 2" xfId="4596"/>
    <cellStyle name="Cálculo 3 5 3 2 2" xfId="4597"/>
    <cellStyle name="Cálculo 3 5 3 3" xfId="4598"/>
    <cellStyle name="Cálculo 3 5 3 3 2" xfId="4599"/>
    <cellStyle name="Cálculo 3 5 3 3 3" xfId="4600"/>
    <cellStyle name="Cálculo 3 5 3 3 4" xfId="4601"/>
    <cellStyle name="Cálculo 3 5 3 3 5" xfId="4602"/>
    <cellStyle name="Cálculo 3 5 3 4" xfId="4603"/>
    <cellStyle name="Cálculo 3 5 3 4 2" xfId="4604"/>
    <cellStyle name="Cálculo 3 5 3 4 3" xfId="4605"/>
    <cellStyle name="Cálculo 3 5 3 4 4" xfId="4606"/>
    <cellStyle name="Cálculo 3 5 3 5" xfId="4607"/>
    <cellStyle name="Cálculo 3 5 3 6" xfId="4608"/>
    <cellStyle name="Cálculo 3 5 3 7" xfId="4609"/>
    <cellStyle name="Cálculo 3 5 3 8" xfId="4610"/>
    <cellStyle name="Cálculo 3 5 4" xfId="4611"/>
    <cellStyle name="Cálculo 3 5 4 2" xfId="4612"/>
    <cellStyle name="Cálculo 3 5 4 2 2" xfId="4613"/>
    <cellStyle name="Cálculo 3 5 4 2 3" xfId="4614"/>
    <cellStyle name="Cálculo 3 5 4 2 4" xfId="4615"/>
    <cellStyle name="Cálculo 3 5 4 2 5" xfId="4616"/>
    <cellStyle name="Cálculo 3 5 4 3" xfId="4617"/>
    <cellStyle name="Cálculo 3 5 4 3 2" xfId="4618"/>
    <cellStyle name="Cálculo 3 5 4 3 3" xfId="4619"/>
    <cellStyle name="Cálculo 3 5 4 3 4" xfId="4620"/>
    <cellStyle name="Cálculo 3 5 4 4" xfId="4621"/>
    <cellStyle name="Cálculo 3 5 4 4 2" xfId="4622"/>
    <cellStyle name="Cálculo 3 5 4 5" xfId="4623"/>
    <cellStyle name="Cálculo 3 5 4 6" xfId="4624"/>
    <cellStyle name="Cálculo 3 5 4 7" xfId="4625"/>
    <cellStyle name="Cálculo 3 5 4 8" xfId="4626"/>
    <cellStyle name="Cálculo 3 5 5" xfId="4627"/>
    <cellStyle name="Cálculo 3 5 5 2" xfId="4628"/>
    <cellStyle name="Cálculo 3 5 5 3" xfId="4629"/>
    <cellStyle name="Cálculo 3 5 5 4" xfId="4630"/>
    <cellStyle name="Cálculo 3 5 5 5" xfId="4631"/>
    <cellStyle name="Cálculo 3 5 6" xfId="4632"/>
    <cellStyle name="Cálculo 3 5 6 2" xfId="4633"/>
    <cellStyle name="Cálculo 3 5 6 3" xfId="4634"/>
    <cellStyle name="Cálculo 3 5 6 4" xfId="4635"/>
    <cellStyle name="Cálculo 3 5 7" xfId="4636"/>
    <cellStyle name="Cálculo 3 5 8" xfId="4637"/>
    <cellStyle name="Cálculo 3 6" xfId="4638"/>
    <cellStyle name="Cálculo 3 6 2" xfId="4639"/>
    <cellStyle name="Cálculo 3 6 2 2" xfId="4640"/>
    <cellStyle name="Cálculo 3 6 2 2 2" xfId="4641"/>
    <cellStyle name="Cálculo 3 6 2 3" xfId="4642"/>
    <cellStyle name="Cálculo 3 6 2 3 2" xfId="4643"/>
    <cellStyle name="Cálculo 3 6 2 3 3" xfId="4644"/>
    <cellStyle name="Cálculo 3 6 2 3 4" xfId="4645"/>
    <cellStyle name="Cálculo 3 6 2 3 5" xfId="4646"/>
    <cellStyle name="Cálculo 3 6 2 4" xfId="4647"/>
    <cellStyle name="Cálculo 3 6 2 4 2" xfId="4648"/>
    <cellStyle name="Cálculo 3 6 2 4 3" xfId="4649"/>
    <cellStyle name="Cálculo 3 6 2 4 4" xfId="4650"/>
    <cellStyle name="Cálculo 3 6 2 5" xfId="4651"/>
    <cellStyle name="Cálculo 3 6 2 6" xfId="4652"/>
    <cellStyle name="Cálculo 3 6 2 7" xfId="4653"/>
    <cellStyle name="Cálculo 3 6 2 8" xfId="4654"/>
    <cellStyle name="Cálculo 3 6 3" xfId="4655"/>
    <cellStyle name="Cálculo 3 6 3 2" xfId="4656"/>
    <cellStyle name="Cálculo 3 6 3 2 2" xfId="4657"/>
    <cellStyle name="Cálculo 3 6 3 3" xfId="4658"/>
    <cellStyle name="Cálculo 3 6 3 3 2" xfId="4659"/>
    <cellStyle name="Cálculo 3 6 3 3 3" xfId="4660"/>
    <cellStyle name="Cálculo 3 6 3 3 4" xfId="4661"/>
    <cellStyle name="Cálculo 3 6 3 3 5" xfId="4662"/>
    <cellStyle name="Cálculo 3 6 3 4" xfId="4663"/>
    <cellStyle name="Cálculo 3 6 3 4 2" xfId="4664"/>
    <cellStyle name="Cálculo 3 6 3 4 3" xfId="4665"/>
    <cellStyle name="Cálculo 3 6 3 4 4" xfId="4666"/>
    <cellStyle name="Cálculo 3 6 3 5" xfId="4667"/>
    <cellStyle name="Cálculo 3 6 3 6" xfId="4668"/>
    <cellStyle name="Cálculo 3 6 3 7" xfId="4669"/>
    <cellStyle name="Cálculo 3 6 3 8" xfId="4670"/>
    <cellStyle name="Cálculo 3 6 4" xfId="4671"/>
    <cellStyle name="Cálculo 3 6 4 2" xfId="4672"/>
    <cellStyle name="Cálculo 3 6 4 2 2" xfId="4673"/>
    <cellStyle name="Cálculo 3 6 4 2 3" xfId="4674"/>
    <cellStyle name="Cálculo 3 6 4 2 4" xfId="4675"/>
    <cellStyle name="Cálculo 3 6 4 2 5" xfId="4676"/>
    <cellStyle name="Cálculo 3 6 4 3" xfId="4677"/>
    <cellStyle name="Cálculo 3 6 4 4" xfId="4678"/>
    <cellStyle name="Cálculo 3 6 4 5" xfId="4679"/>
    <cellStyle name="Cálculo 3 6 4 6" xfId="4680"/>
    <cellStyle name="Cálculo 3 6 4 7" xfId="4681"/>
    <cellStyle name="Cálculo 3 6 5" xfId="4682"/>
    <cellStyle name="Cálculo 3 6 5 2" xfId="4683"/>
    <cellStyle name="Cálculo 3 6 5 2 2" xfId="4684"/>
    <cellStyle name="Cálculo 3 6 5 2 3" xfId="4685"/>
    <cellStyle name="Cálculo 3 6 5 2 4" xfId="4686"/>
    <cellStyle name="Cálculo 3 6 5 2 5" xfId="4687"/>
    <cellStyle name="Cálculo 3 6 5 3" xfId="4688"/>
    <cellStyle name="Cálculo 3 6 5 3 2" xfId="4689"/>
    <cellStyle name="Cálculo 3 6 5 3 3" xfId="4690"/>
    <cellStyle name="Cálculo 3 6 5 3 4" xfId="4691"/>
    <cellStyle name="Cálculo 3 6 5 4" xfId="4692"/>
    <cellStyle name="Cálculo 3 6 5 5" xfId="4693"/>
    <cellStyle name="Cálculo 3 6 5 6" xfId="4694"/>
    <cellStyle name="Cálculo 3 6 5 7" xfId="4695"/>
    <cellStyle name="Cálculo 3 6 6" xfId="4696"/>
    <cellStyle name="Cálculo 3 6 6 2" xfId="4697"/>
    <cellStyle name="Cálculo 3 6 6 2 2" xfId="4698"/>
    <cellStyle name="Cálculo 3 6 6 3" xfId="4699"/>
    <cellStyle name="Cálculo 3 6 6 4" xfId="4700"/>
    <cellStyle name="Cálculo 3 6 6 5" xfId="4701"/>
    <cellStyle name="Cálculo 3 6 6 6" xfId="4702"/>
    <cellStyle name="Cálculo 3 6 7" xfId="4703"/>
    <cellStyle name="Cálculo 3 6 7 2" xfId="4704"/>
    <cellStyle name="Cálculo 3 6 7 3" xfId="4705"/>
    <cellStyle name="Cálculo 3 6 7 4" xfId="4706"/>
    <cellStyle name="Cálculo 3 6 7 5" xfId="4707"/>
    <cellStyle name="Cálculo 3 6 8" xfId="4708"/>
    <cellStyle name="Cálculo 3 6 8 2" xfId="4709"/>
    <cellStyle name="Cálculo 3 6 8 3" xfId="4710"/>
    <cellStyle name="Cálculo 3 6 8 4" xfId="4711"/>
    <cellStyle name="Cálculo 3 6 9" xfId="4712"/>
    <cellStyle name="Cálculo 3 7" xfId="4713"/>
    <cellStyle name="Cálculo 3 7 2" xfId="4714"/>
    <cellStyle name="Cálculo 3 7 2 2" xfId="4715"/>
    <cellStyle name="Cálculo 3 7 3" xfId="4716"/>
    <cellStyle name="Cálculo 3 7 3 2" xfId="4717"/>
    <cellStyle name="Cálculo 3 7 3 3" xfId="4718"/>
    <cellStyle name="Cálculo 3 7 3 4" xfId="4719"/>
    <cellStyle name="Cálculo 3 7 3 5" xfId="4720"/>
    <cellStyle name="Cálculo 3 7 4" xfId="4721"/>
    <cellStyle name="Cálculo 3 7 4 2" xfId="4722"/>
    <cellStyle name="Cálculo 3 7 4 3" xfId="4723"/>
    <cellStyle name="Cálculo 3 7 4 4" xfId="4724"/>
    <cellStyle name="Cálculo 3 7 5" xfId="4725"/>
    <cellStyle name="Cálculo 3 7 6" xfId="4726"/>
    <cellStyle name="Cálculo 3 7 7" xfId="4727"/>
    <cellStyle name="Cálculo 3 7 8" xfId="4728"/>
    <cellStyle name="Cálculo 3 8" xfId="4729"/>
    <cellStyle name="Cálculo 3 8 2" xfId="4730"/>
    <cellStyle name="Cálculo 3 8 2 2" xfId="4731"/>
    <cellStyle name="Cálculo 3 8 2 3" xfId="4732"/>
    <cellStyle name="Cálculo 3 8 2 4" xfId="4733"/>
    <cellStyle name="Cálculo 3 8 2 5" xfId="4734"/>
    <cellStyle name="Cálculo 3 8 3" xfId="4735"/>
    <cellStyle name="Cálculo 3 8 3 2" xfId="4736"/>
    <cellStyle name="Cálculo 3 8 3 3" xfId="4737"/>
    <cellStyle name="Cálculo 3 8 3 4" xfId="4738"/>
    <cellStyle name="Cálculo 3 8 4" xfId="4739"/>
    <cellStyle name="Cálculo 3 8 4 2" xfId="4740"/>
    <cellStyle name="Cálculo 3 8 5" xfId="4741"/>
    <cellStyle name="Cálculo 3 8 6" xfId="4742"/>
    <cellStyle name="Cálculo 3 8 7" xfId="4743"/>
    <cellStyle name="Cálculo 3 8 8" xfId="4744"/>
    <cellStyle name="Cálculo 3 9" xfId="4745"/>
    <cellStyle name="Cálculo 3_CÁLCULO DE HORAS - tabela MARÇO 2014" xfId="190"/>
    <cellStyle name="Cancel" xfId="4746"/>
    <cellStyle name="Cancel 2" xfId="4747"/>
    <cellStyle name="Cancel 3" xfId="4748"/>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10" xfId="4749"/>
    <cellStyle name="Entrada 2 10 2" xfId="4750"/>
    <cellStyle name="Entrada 2 10 2 2" xfId="4751"/>
    <cellStyle name="Entrada 2 10 2 2 2" xfId="4752"/>
    <cellStyle name="Entrada 2 10 2 2 2 2" xfId="4753"/>
    <cellStyle name="Entrada 2 10 2 2 3" xfId="4754"/>
    <cellStyle name="Entrada 2 10 2 2 3 2" xfId="4755"/>
    <cellStyle name="Entrada 2 10 2 2 3 3" xfId="4756"/>
    <cellStyle name="Entrada 2 10 2 2 3 4" xfId="4757"/>
    <cellStyle name="Entrada 2 10 2 2 3 5" xfId="4758"/>
    <cellStyle name="Entrada 2 10 2 2 4" xfId="4759"/>
    <cellStyle name="Entrada 2 10 2 2 4 2" xfId="4760"/>
    <cellStyle name="Entrada 2 10 2 2 4 3" xfId="4761"/>
    <cellStyle name="Entrada 2 10 2 2 4 4" xfId="4762"/>
    <cellStyle name="Entrada 2 10 2 2 5" xfId="4763"/>
    <cellStyle name="Entrada 2 10 2 2 6" xfId="4764"/>
    <cellStyle name="Entrada 2 10 2 2 7" xfId="4765"/>
    <cellStyle name="Entrada 2 10 2 2 8" xfId="4766"/>
    <cellStyle name="Entrada 2 10 2 3" xfId="4767"/>
    <cellStyle name="Entrada 2 10 2 3 2" xfId="4768"/>
    <cellStyle name="Entrada 2 10 2 3 2 2" xfId="4769"/>
    <cellStyle name="Entrada 2 10 2 3 3" xfId="4770"/>
    <cellStyle name="Entrada 2 10 2 3 3 2" xfId="4771"/>
    <cellStyle name="Entrada 2 10 2 3 3 3" xfId="4772"/>
    <cellStyle name="Entrada 2 10 2 3 3 4" xfId="4773"/>
    <cellStyle name="Entrada 2 10 2 3 3 5" xfId="4774"/>
    <cellStyle name="Entrada 2 10 2 3 4" xfId="4775"/>
    <cellStyle name="Entrada 2 10 2 3 4 2" xfId="4776"/>
    <cellStyle name="Entrada 2 10 2 3 4 3" xfId="4777"/>
    <cellStyle name="Entrada 2 10 2 3 4 4" xfId="4778"/>
    <cellStyle name="Entrada 2 10 2 3 5" xfId="4779"/>
    <cellStyle name="Entrada 2 10 2 3 6" xfId="4780"/>
    <cellStyle name="Entrada 2 10 2 3 7" xfId="4781"/>
    <cellStyle name="Entrada 2 10 2 3 8" xfId="4782"/>
    <cellStyle name="Entrada 2 10 2 4" xfId="4783"/>
    <cellStyle name="Entrada 2 10 2 4 2" xfId="4784"/>
    <cellStyle name="Entrada 2 10 2 4 2 2" xfId="4785"/>
    <cellStyle name="Entrada 2 10 2 4 2 3" xfId="4786"/>
    <cellStyle name="Entrada 2 10 2 4 2 4" xfId="4787"/>
    <cellStyle name="Entrada 2 10 2 4 2 5" xfId="4788"/>
    <cellStyle name="Entrada 2 10 2 4 3" xfId="4789"/>
    <cellStyle name="Entrada 2 10 2 4 3 2" xfId="4790"/>
    <cellStyle name="Entrada 2 10 2 4 3 3" xfId="4791"/>
    <cellStyle name="Entrada 2 10 2 4 3 4" xfId="4792"/>
    <cellStyle name="Entrada 2 10 2 4 4" xfId="4793"/>
    <cellStyle name="Entrada 2 10 2 4 5" xfId="4794"/>
    <cellStyle name="Entrada 2 10 2 4 6" xfId="4795"/>
    <cellStyle name="Entrada 2 10 2 4 7" xfId="4796"/>
    <cellStyle name="Entrada 2 10 2 5" xfId="4797"/>
    <cellStyle name="Entrada 2 10 2 5 2" xfId="4798"/>
    <cellStyle name="Entrada 2 10 2 5 2 2" xfId="4799"/>
    <cellStyle name="Entrada 2 10 2 5 3" xfId="4800"/>
    <cellStyle name="Entrada 2 10 2 5 4" xfId="4801"/>
    <cellStyle name="Entrada 2 10 2 5 5" xfId="4802"/>
    <cellStyle name="Entrada 2 10 2 5 6" xfId="4803"/>
    <cellStyle name="Entrada 2 10 2 6" xfId="4804"/>
    <cellStyle name="Entrada 2 10 2 6 2" xfId="4805"/>
    <cellStyle name="Entrada 2 10 2 6 3" xfId="4806"/>
    <cellStyle name="Entrada 2 10 2 6 4" xfId="4807"/>
    <cellStyle name="Entrada 2 10 2 6 5" xfId="4808"/>
    <cellStyle name="Entrada 2 10 2 7" xfId="4809"/>
    <cellStyle name="Entrada 2 10 2 7 2" xfId="4810"/>
    <cellStyle name="Entrada 2 10 2 7 3" xfId="4811"/>
    <cellStyle name="Entrada 2 10 2 7 4" xfId="4812"/>
    <cellStyle name="Entrada 2 10 2 7 5" xfId="4813"/>
    <cellStyle name="Entrada 2 10 2 8" xfId="4814"/>
    <cellStyle name="Entrada 2 10 3" xfId="4815"/>
    <cellStyle name="Entrada 2 10 3 2" xfId="4816"/>
    <cellStyle name="Entrada 2 10 3 2 2" xfId="4817"/>
    <cellStyle name="Entrada 2 10 3 3" xfId="4818"/>
    <cellStyle name="Entrada 2 10 3 3 2" xfId="4819"/>
    <cellStyle name="Entrada 2 10 3 3 3" xfId="4820"/>
    <cellStyle name="Entrada 2 10 3 3 4" xfId="4821"/>
    <cellStyle name="Entrada 2 10 3 3 5" xfId="4822"/>
    <cellStyle name="Entrada 2 10 3 4" xfId="4823"/>
    <cellStyle name="Entrada 2 10 3 4 2" xfId="4824"/>
    <cellStyle name="Entrada 2 10 3 4 3" xfId="4825"/>
    <cellStyle name="Entrada 2 10 3 4 4" xfId="4826"/>
    <cellStyle name="Entrada 2 10 3 5" xfId="4827"/>
    <cellStyle name="Entrada 2 10 3 6" xfId="4828"/>
    <cellStyle name="Entrada 2 10 3 7" xfId="4829"/>
    <cellStyle name="Entrada 2 10 3 8" xfId="4830"/>
    <cellStyle name="Entrada 2 10 4" xfId="4831"/>
    <cellStyle name="Entrada 2 10 4 2" xfId="4832"/>
    <cellStyle name="Entrada 2 10 4 2 2" xfId="4833"/>
    <cellStyle name="Entrada 2 10 4 2 3" xfId="4834"/>
    <cellStyle name="Entrada 2 10 4 2 4" xfId="4835"/>
    <cellStyle name="Entrada 2 10 4 2 5" xfId="4836"/>
    <cellStyle name="Entrada 2 10 4 3" xfId="4837"/>
    <cellStyle name="Entrada 2 10 4 3 2" xfId="4838"/>
    <cellStyle name="Entrada 2 10 4 3 3" xfId="4839"/>
    <cellStyle name="Entrada 2 10 4 3 4" xfId="4840"/>
    <cellStyle name="Entrada 2 10 4 4" xfId="4841"/>
    <cellStyle name="Entrada 2 10 4 4 2" xfId="4842"/>
    <cellStyle name="Entrada 2 10 4 5" xfId="4843"/>
    <cellStyle name="Entrada 2 10 4 6" xfId="4844"/>
    <cellStyle name="Entrada 2 10 4 7" xfId="4845"/>
    <cellStyle name="Entrada 2 10 4 8" xfId="4846"/>
    <cellStyle name="Entrada 2 10 5" xfId="4847"/>
    <cellStyle name="Entrada 2 10 5 2" xfId="4848"/>
    <cellStyle name="Entrada 2 10 5 3" xfId="4849"/>
    <cellStyle name="Entrada 2 10 5 4" xfId="4850"/>
    <cellStyle name="Entrada 2 10 5 5" xfId="4851"/>
    <cellStyle name="Entrada 2 10 6" xfId="4852"/>
    <cellStyle name="Entrada 2 10 6 2" xfId="4853"/>
    <cellStyle name="Entrada 2 10 6 3" xfId="4854"/>
    <cellStyle name="Entrada 2 10 6 4" xfId="4855"/>
    <cellStyle name="Entrada 2 10 7" xfId="4856"/>
    <cellStyle name="Entrada 2 10 8" xfId="4857"/>
    <cellStyle name="Entrada 2 11" xfId="4858"/>
    <cellStyle name="Entrada 2 11 2" xfId="4859"/>
    <cellStyle name="Entrada 2 11 2 2" xfId="4860"/>
    <cellStyle name="Entrada 2 11 2 2 2" xfId="4861"/>
    <cellStyle name="Entrada 2 11 2 3" xfId="4862"/>
    <cellStyle name="Entrada 2 11 2 3 2" xfId="4863"/>
    <cellStyle name="Entrada 2 11 2 3 3" xfId="4864"/>
    <cellStyle name="Entrada 2 11 2 3 4" xfId="4865"/>
    <cellStyle name="Entrada 2 11 2 3 5" xfId="4866"/>
    <cellStyle name="Entrada 2 11 2 4" xfId="4867"/>
    <cellStyle name="Entrada 2 11 2 4 2" xfId="4868"/>
    <cellStyle name="Entrada 2 11 2 4 3" xfId="4869"/>
    <cellStyle name="Entrada 2 11 2 4 4" xfId="4870"/>
    <cellStyle name="Entrada 2 11 2 5" xfId="4871"/>
    <cellStyle name="Entrada 2 11 2 6" xfId="4872"/>
    <cellStyle name="Entrada 2 11 2 7" xfId="4873"/>
    <cellStyle name="Entrada 2 11 2 8" xfId="4874"/>
    <cellStyle name="Entrada 2 11 3" xfId="4875"/>
    <cellStyle name="Entrada 2 11 3 2" xfId="4876"/>
    <cellStyle name="Entrada 2 11 3 2 2" xfId="4877"/>
    <cellStyle name="Entrada 2 11 3 3" xfId="4878"/>
    <cellStyle name="Entrada 2 11 3 3 2" xfId="4879"/>
    <cellStyle name="Entrada 2 11 3 3 3" xfId="4880"/>
    <cellStyle name="Entrada 2 11 3 3 4" xfId="4881"/>
    <cellStyle name="Entrada 2 11 3 3 5" xfId="4882"/>
    <cellStyle name="Entrada 2 11 3 4" xfId="4883"/>
    <cellStyle name="Entrada 2 11 3 4 2" xfId="4884"/>
    <cellStyle name="Entrada 2 11 3 4 3" xfId="4885"/>
    <cellStyle name="Entrada 2 11 3 4 4" xfId="4886"/>
    <cellStyle name="Entrada 2 11 3 5" xfId="4887"/>
    <cellStyle name="Entrada 2 11 3 6" xfId="4888"/>
    <cellStyle name="Entrada 2 11 3 7" xfId="4889"/>
    <cellStyle name="Entrada 2 11 3 8" xfId="4890"/>
    <cellStyle name="Entrada 2 11 4" xfId="4891"/>
    <cellStyle name="Entrada 2 11 4 2" xfId="4892"/>
    <cellStyle name="Entrada 2 11 4 2 2" xfId="4893"/>
    <cellStyle name="Entrada 2 11 4 2 3" xfId="4894"/>
    <cellStyle name="Entrada 2 11 4 2 4" xfId="4895"/>
    <cellStyle name="Entrada 2 11 4 2 5" xfId="4896"/>
    <cellStyle name="Entrada 2 11 4 3" xfId="4897"/>
    <cellStyle name="Entrada 2 11 4 4" xfId="4898"/>
    <cellStyle name="Entrada 2 11 4 5" xfId="4899"/>
    <cellStyle name="Entrada 2 11 4 6" xfId="4900"/>
    <cellStyle name="Entrada 2 11 4 7" xfId="4901"/>
    <cellStyle name="Entrada 2 11 5" xfId="4902"/>
    <cellStyle name="Entrada 2 11 5 2" xfId="4903"/>
    <cellStyle name="Entrada 2 11 5 2 2" xfId="4904"/>
    <cellStyle name="Entrada 2 11 5 2 3" xfId="4905"/>
    <cellStyle name="Entrada 2 11 5 2 4" xfId="4906"/>
    <cellStyle name="Entrada 2 11 5 2 5" xfId="4907"/>
    <cellStyle name="Entrada 2 11 5 3" xfId="4908"/>
    <cellStyle name="Entrada 2 11 5 3 2" xfId="4909"/>
    <cellStyle name="Entrada 2 11 5 3 3" xfId="4910"/>
    <cellStyle name="Entrada 2 11 5 3 4" xfId="4911"/>
    <cellStyle name="Entrada 2 11 5 4" xfId="4912"/>
    <cellStyle name="Entrada 2 11 5 5" xfId="4913"/>
    <cellStyle name="Entrada 2 11 5 6" xfId="4914"/>
    <cellStyle name="Entrada 2 11 5 7" xfId="4915"/>
    <cellStyle name="Entrada 2 11 6" xfId="4916"/>
    <cellStyle name="Entrada 2 11 6 2" xfId="4917"/>
    <cellStyle name="Entrada 2 11 6 2 2" xfId="4918"/>
    <cellStyle name="Entrada 2 11 6 3" xfId="4919"/>
    <cellStyle name="Entrada 2 11 6 4" xfId="4920"/>
    <cellStyle name="Entrada 2 11 6 5" xfId="4921"/>
    <cellStyle name="Entrada 2 11 6 6" xfId="4922"/>
    <cellStyle name="Entrada 2 11 7" xfId="4923"/>
    <cellStyle name="Entrada 2 11 7 2" xfId="4924"/>
    <cellStyle name="Entrada 2 11 7 3" xfId="4925"/>
    <cellStyle name="Entrada 2 11 7 4" xfId="4926"/>
    <cellStyle name="Entrada 2 11 7 5" xfId="4927"/>
    <cellStyle name="Entrada 2 11 8" xfId="4928"/>
    <cellStyle name="Entrada 2 11 8 2" xfId="4929"/>
    <cellStyle name="Entrada 2 11 8 3" xfId="4930"/>
    <cellStyle name="Entrada 2 11 8 4" xfId="4931"/>
    <cellStyle name="Entrada 2 11 9" xfId="4932"/>
    <cellStyle name="Entrada 2 12" xfId="4933"/>
    <cellStyle name="Entrada 2 12 2" xfId="4934"/>
    <cellStyle name="Entrada 2 12 2 2" xfId="4935"/>
    <cellStyle name="Entrada 2 12 3" xfId="4936"/>
    <cellStyle name="Entrada 2 12 3 2" xfId="4937"/>
    <cellStyle name="Entrada 2 12 3 3" xfId="4938"/>
    <cellStyle name="Entrada 2 12 3 4" xfId="4939"/>
    <cellStyle name="Entrada 2 12 3 5" xfId="4940"/>
    <cellStyle name="Entrada 2 12 4" xfId="4941"/>
    <cellStyle name="Entrada 2 12 4 2" xfId="4942"/>
    <cellStyle name="Entrada 2 12 4 3" xfId="4943"/>
    <cellStyle name="Entrada 2 12 4 4" xfId="4944"/>
    <cellStyle name="Entrada 2 12 5" xfId="4945"/>
    <cellStyle name="Entrada 2 12 6" xfId="4946"/>
    <cellStyle name="Entrada 2 12 7" xfId="4947"/>
    <cellStyle name="Entrada 2 12 8" xfId="4948"/>
    <cellStyle name="Entrada 2 13" xfId="4949"/>
    <cellStyle name="Entrada 2 13 2" xfId="4950"/>
    <cellStyle name="Entrada 2 13 2 2" xfId="4951"/>
    <cellStyle name="Entrada 2 13 2 3" xfId="4952"/>
    <cellStyle name="Entrada 2 13 2 4" xfId="4953"/>
    <cellStyle name="Entrada 2 13 2 5" xfId="4954"/>
    <cellStyle name="Entrada 2 13 3" xfId="4955"/>
    <cellStyle name="Entrada 2 13 3 2" xfId="4956"/>
    <cellStyle name="Entrada 2 13 3 3" xfId="4957"/>
    <cellStyle name="Entrada 2 13 3 4" xfId="4958"/>
    <cellStyle name="Entrada 2 13 4" xfId="4959"/>
    <cellStyle name="Entrada 2 13 4 2" xfId="4960"/>
    <cellStyle name="Entrada 2 13 5" xfId="4961"/>
    <cellStyle name="Entrada 2 13 6" xfId="4962"/>
    <cellStyle name="Entrada 2 13 7" xfId="4963"/>
    <cellStyle name="Entrada 2 13 8" xfId="4964"/>
    <cellStyle name="Entrada 2 14" xfId="4965"/>
    <cellStyle name="Entrada 2 15" xfId="4966"/>
    <cellStyle name="Entrada 2 16" xfId="4967"/>
    <cellStyle name="Entrada 2 2" xfId="242"/>
    <cellStyle name="Entrada 2 2 10" xfId="4968"/>
    <cellStyle name="Entrada 2 2 11" xfId="4969"/>
    <cellStyle name="Entrada 2 2 2" xfId="243"/>
    <cellStyle name="Entrada 2 2 2 10" xfId="4970"/>
    <cellStyle name="Entrada 2 2 2 2" xfId="4971"/>
    <cellStyle name="Entrada 2 2 2 2 2" xfId="4972"/>
    <cellStyle name="Entrada 2 2 2 2 2 2" xfId="4973"/>
    <cellStyle name="Entrada 2 2 2 2 2 2 2" xfId="4974"/>
    <cellStyle name="Entrada 2 2 2 2 2 2 2 2" xfId="4975"/>
    <cellStyle name="Entrada 2 2 2 2 2 2 3" xfId="4976"/>
    <cellStyle name="Entrada 2 2 2 2 2 2 3 2" xfId="4977"/>
    <cellStyle name="Entrada 2 2 2 2 2 2 3 3" xfId="4978"/>
    <cellStyle name="Entrada 2 2 2 2 2 2 3 4" xfId="4979"/>
    <cellStyle name="Entrada 2 2 2 2 2 2 3 5" xfId="4980"/>
    <cellStyle name="Entrada 2 2 2 2 2 2 4" xfId="4981"/>
    <cellStyle name="Entrada 2 2 2 2 2 2 4 2" xfId="4982"/>
    <cellStyle name="Entrada 2 2 2 2 2 2 4 3" xfId="4983"/>
    <cellStyle name="Entrada 2 2 2 2 2 2 4 4" xfId="4984"/>
    <cellStyle name="Entrada 2 2 2 2 2 2 5" xfId="4985"/>
    <cellStyle name="Entrada 2 2 2 2 2 2 6" xfId="4986"/>
    <cellStyle name="Entrada 2 2 2 2 2 2 7" xfId="4987"/>
    <cellStyle name="Entrada 2 2 2 2 2 2 8" xfId="4988"/>
    <cellStyle name="Entrada 2 2 2 2 2 3" xfId="4989"/>
    <cellStyle name="Entrada 2 2 2 2 2 3 2" xfId="4990"/>
    <cellStyle name="Entrada 2 2 2 2 2 3 2 2" xfId="4991"/>
    <cellStyle name="Entrada 2 2 2 2 2 3 3" xfId="4992"/>
    <cellStyle name="Entrada 2 2 2 2 2 3 3 2" xfId="4993"/>
    <cellStyle name="Entrada 2 2 2 2 2 3 3 3" xfId="4994"/>
    <cellStyle name="Entrada 2 2 2 2 2 3 3 4" xfId="4995"/>
    <cellStyle name="Entrada 2 2 2 2 2 3 3 5" xfId="4996"/>
    <cellStyle name="Entrada 2 2 2 2 2 3 4" xfId="4997"/>
    <cellStyle name="Entrada 2 2 2 2 2 3 4 2" xfId="4998"/>
    <cellStyle name="Entrada 2 2 2 2 2 3 4 3" xfId="4999"/>
    <cellStyle name="Entrada 2 2 2 2 2 3 4 4" xfId="5000"/>
    <cellStyle name="Entrada 2 2 2 2 2 3 5" xfId="5001"/>
    <cellStyle name="Entrada 2 2 2 2 2 3 6" xfId="5002"/>
    <cellStyle name="Entrada 2 2 2 2 2 3 7" xfId="5003"/>
    <cellStyle name="Entrada 2 2 2 2 2 3 8" xfId="5004"/>
    <cellStyle name="Entrada 2 2 2 2 2 4" xfId="5005"/>
    <cellStyle name="Entrada 2 2 2 2 2 4 2" xfId="5006"/>
    <cellStyle name="Entrada 2 2 2 2 2 4 2 2" xfId="5007"/>
    <cellStyle name="Entrada 2 2 2 2 2 4 2 3" xfId="5008"/>
    <cellStyle name="Entrada 2 2 2 2 2 4 2 4" xfId="5009"/>
    <cellStyle name="Entrada 2 2 2 2 2 4 2 5" xfId="5010"/>
    <cellStyle name="Entrada 2 2 2 2 2 4 3" xfId="5011"/>
    <cellStyle name="Entrada 2 2 2 2 2 4 3 2" xfId="5012"/>
    <cellStyle name="Entrada 2 2 2 2 2 4 3 3" xfId="5013"/>
    <cellStyle name="Entrada 2 2 2 2 2 4 3 4" xfId="5014"/>
    <cellStyle name="Entrada 2 2 2 2 2 4 4" xfId="5015"/>
    <cellStyle name="Entrada 2 2 2 2 2 4 5" xfId="5016"/>
    <cellStyle name="Entrada 2 2 2 2 2 4 6" xfId="5017"/>
    <cellStyle name="Entrada 2 2 2 2 2 4 7" xfId="5018"/>
    <cellStyle name="Entrada 2 2 2 2 2 5" xfId="5019"/>
    <cellStyle name="Entrada 2 2 2 2 2 5 2" xfId="5020"/>
    <cellStyle name="Entrada 2 2 2 2 2 5 2 2" xfId="5021"/>
    <cellStyle name="Entrada 2 2 2 2 2 5 3" xfId="5022"/>
    <cellStyle name="Entrada 2 2 2 2 2 5 4" xfId="5023"/>
    <cellStyle name="Entrada 2 2 2 2 2 5 5" xfId="5024"/>
    <cellStyle name="Entrada 2 2 2 2 2 5 6" xfId="5025"/>
    <cellStyle name="Entrada 2 2 2 2 2 6" xfId="5026"/>
    <cellStyle name="Entrada 2 2 2 2 2 6 2" xfId="5027"/>
    <cellStyle name="Entrada 2 2 2 2 2 6 3" xfId="5028"/>
    <cellStyle name="Entrada 2 2 2 2 2 6 4" xfId="5029"/>
    <cellStyle name="Entrada 2 2 2 2 2 6 5" xfId="5030"/>
    <cellStyle name="Entrada 2 2 2 2 2 7" xfId="5031"/>
    <cellStyle name="Entrada 2 2 2 2 2 7 2" xfId="5032"/>
    <cellStyle name="Entrada 2 2 2 2 2 7 3" xfId="5033"/>
    <cellStyle name="Entrada 2 2 2 2 2 7 4" xfId="5034"/>
    <cellStyle name="Entrada 2 2 2 2 2 7 5" xfId="5035"/>
    <cellStyle name="Entrada 2 2 2 2 2 8" xfId="5036"/>
    <cellStyle name="Entrada 2 2 2 2 3" xfId="5037"/>
    <cellStyle name="Entrada 2 2 2 2 3 2" xfId="5038"/>
    <cellStyle name="Entrada 2 2 2 2 3 2 2" xfId="5039"/>
    <cellStyle name="Entrada 2 2 2 2 3 3" xfId="5040"/>
    <cellStyle name="Entrada 2 2 2 2 3 3 2" xfId="5041"/>
    <cellStyle name="Entrada 2 2 2 2 3 3 3" xfId="5042"/>
    <cellStyle name="Entrada 2 2 2 2 3 3 4" xfId="5043"/>
    <cellStyle name="Entrada 2 2 2 2 3 3 5" xfId="5044"/>
    <cellStyle name="Entrada 2 2 2 2 3 4" xfId="5045"/>
    <cellStyle name="Entrada 2 2 2 2 3 4 2" xfId="5046"/>
    <cellStyle name="Entrada 2 2 2 2 3 4 3" xfId="5047"/>
    <cellStyle name="Entrada 2 2 2 2 3 4 4" xfId="5048"/>
    <cellStyle name="Entrada 2 2 2 2 3 5" xfId="5049"/>
    <cellStyle name="Entrada 2 2 2 2 3 6" xfId="5050"/>
    <cellStyle name="Entrada 2 2 2 2 3 7" xfId="5051"/>
    <cellStyle name="Entrada 2 2 2 2 3 8" xfId="5052"/>
    <cellStyle name="Entrada 2 2 2 2 4" xfId="5053"/>
    <cellStyle name="Entrada 2 2 2 2 4 2" xfId="5054"/>
    <cellStyle name="Entrada 2 2 2 2 4 2 2" xfId="5055"/>
    <cellStyle name="Entrada 2 2 2 2 4 2 3" xfId="5056"/>
    <cellStyle name="Entrada 2 2 2 2 4 2 4" xfId="5057"/>
    <cellStyle name="Entrada 2 2 2 2 4 2 5" xfId="5058"/>
    <cellStyle name="Entrada 2 2 2 2 4 3" xfId="5059"/>
    <cellStyle name="Entrada 2 2 2 2 4 3 2" xfId="5060"/>
    <cellStyle name="Entrada 2 2 2 2 4 3 3" xfId="5061"/>
    <cellStyle name="Entrada 2 2 2 2 4 3 4" xfId="5062"/>
    <cellStyle name="Entrada 2 2 2 2 4 4" xfId="5063"/>
    <cellStyle name="Entrada 2 2 2 2 4 4 2" xfId="5064"/>
    <cellStyle name="Entrada 2 2 2 2 4 5" xfId="5065"/>
    <cellStyle name="Entrada 2 2 2 2 4 6" xfId="5066"/>
    <cellStyle name="Entrada 2 2 2 2 4 7" xfId="5067"/>
    <cellStyle name="Entrada 2 2 2 2 4 8" xfId="5068"/>
    <cellStyle name="Entrada 2 2 2 2 5" xfId="5069"/>
    <cellStyle name="Entrada 2 2 2 2 5 2" xfId="5070"/>
    <cellStyle name="Entrada 2 2 2 2 5 3" xfId="5071"/>
    <cellStyle name="Entrada 2 2 2 2 5 4" xfId="5072"/>
    <cellStyle name="Entrada 2 2 2 2 5 5" xfId="5073"/>
    <cellStyle name="Entrada 2 2 2 2 6" xfId="5074"/>
    <cellStyle name="Entrada 2 2 2 2 6 2" xfId="5075"/>
    <cellStyle name="Entrada 2 2 2 2 6 3" xfId="5076"/>
    <cellStyle name="Entrada 2 2 2 2 6 4" xfId="5077"/>
    <cellStyle name="Entrada 2 2 2 2 7" xfId="5078"/>
    <cellStyle name="Entrada 2 2 2 2 8" xfId="5079"/>
    <cellStyle name="Entrada 2 2 2 3" xfId="5080"/>
    <cellStyle name="Entrada 2 2 2 3 2" xfId="5081"/>
    <cellStyle name="Entrada 2 2 2 3 2 2" xfId="5082"/>
    <cellStyle name="Entrada 2 2 2 3 2 2 2" xfId="5083"/>
    <cellStyle name="Entrada 2 2 2 3 2 2 2 2" xfId="5084"/>
    <cellStyle name="Entrada 2 2 2 3 2 2 3" xfId="5085"/>
    <cellStyle name="Entrada 2 2 2 3 2 2 3 2" xfId="5086"/>
    <cellStyle name="Entrada 2 2 2 3 2 2 3 3" xfId="5087"/>
    <cellStyle name="Entrada 2 2 2 3 2 2 3 4" xfId="5088"/>
    <cellStyle name="Entrada 2 2 2 3 2 2 3 5" xfId="5089"/>
    <cellStyle name="Entrada 2 2 2 3 2 2 4" xfId="5090"/>
    <cellStyle name="Entrada 2 2 2 3 2 2 4 2" xfId="5091"/>
    <cellStyle name="Entrada 2 2 2 3 2 2 4 3" xfId="5092"/>
    <cellStyle name="Entrada 2 2 2 3 2 2 4 4" xfId="5093"/>
    <cellStyle name="Entrada 2 2 2 3 2 2 5" xfId="5094"/>
    <cellStyle name="Entrada 2 2 2 3 2 2 6" xfId="5095"/>
    <cellStyle name="Entrada 2 2 2 3 2 2 7" xfId="5096"/>
    <cellStyle name="Entrada 2 2 2 3 2 2 8" xfId="5097"/>
    <cellStyle name="Entrada 2 2 2 3 2 3" xfId="5098"/>
    <cellStyle name="Entrada 2 2 2 3 2 3 2" xfId="5099"/>
    <cellStyle name="Entrada 2 2 2 3 2 3 2 2" xfId="5100"/>
    <cellStyle name="Entrada 2 2 2 3 2 3 3" xfId="5101"/>
    <cellStyle name="Entrada 2 2 2 3 2 3 3 2" xfId="5102"/>
    <cellStyle name="Entrada 2 2 2 3 2 3 3 3" xfId="5103"/>
    <cellStyle name="Entrada 2 2 2 3 2 3 3 4" xfId="5104"/>
    <cellStyle name="Entrada 2 2 2 3 2 3 3 5" xfId="5105"/>
    <cellStyle name="Entrada 2 2 2 3 2 3 4" xfId="5106"/>
    <cellStyle name="Entrada 2 2 2 3 2 3 4 2" xfId="5107"/>
    <cellStyle name="Entrada 2 2 2 3 2 3 4 3" xfId="5108"/>
    <cellStyle name="Entrada 2 2 2 3 2 3 4 4" xfId="5109"/>
    <cellStyle name="Entrada 2 2 2 3 2 3 5" xfId="5110"/>
    <cellStyle name="Entrada 2 2 2 3 2 3 6" xfId="5111"/>
    <cellStyle name="Entrada 2 2 2 3 2 3 7" xfId="5112"/>
    <cellStyle name="Entrada 2 2 2 3 2 3 8" xfId="5113"/>
    <cellStyle name="Entrada 2 2 2 3 2 4" xfId="5114"/>
    <cellStyle name="Entrada 2 2 2 3 2 4 2" xfId="5115"/>
    <cellStyle name="Entrada 2 2 2 3 2 4 2 2" xfId="5116"/>
    <cellStyle name="Entrada 2 2 2 3 2 4 2 3" xfId="5117"/>
    <cellStyle name="Entrada 2 2 2 3 2 4 2 4" xfId="5118"/>
    <cellStyle name="Entrada 2 2 2 3 2 4 2 5" xfId="5119"/>
    <cellStyle name="Entrada 2 2 2 3 2 4 3" xfId="5120"/>
    <cellStyle name="Entrada 2 2 2 3 2 4 3 2" xfId="5121"/>
    <cellStyle name="Entrada 2 2 2 3 2 4 3 3" xfId="5122"/>
    <cellStyle name="Entrada 2 2 2 3 2 4 3 4" xfId="5123"/>
    <cellStyle name="Entrada 2 2 2 3 2 4 4" xfId="5124"/>
    <cellStyle name="Entrada 2 2 2 3 2 4 5" xfId="5125"/>
    <cellStyle name="Entrada 2 2 2 3 2 4 6" xfId="5126"/>
    <cellStyle name="Entrada 2 2 2 3 2 4 7" xfId="5127"/>
    <cellStyle name="Entrada 2 2 2 3 2 5" xfId="5128"/>
    <cellStyle name="Entrada 2 2 2 3 2 5 2" xfId="5129"/>
    <cellStyle name="Entrada 2 2 2 3 2 5 2 2" xfId="5130"/>
    <cellStyle name="Entrada 2 2 2 3 2 5 3" xfId="5131"/>
    <cellStyle name="Entrada 2 2 2 3 2 5 4" xfId="5132"/>
    <cellStyle name="Entrada 2 2 2 3 2 5 5" xfId="5133"/>
    <cellStyle name="Entrada 2 2 2 3 2 5 6" xfId="5134"/>
    <cellStyle name="Entrada 2 2 2 3 2 6" xfId="5135"/>
    <cellStyle name="Entrada 2 2 2 3 2 6 2" xfId="5136"/>
    <cellStyle name="Entrada 2 2 2 3 2 6 3" xfId="5137"/>
    <cellStyle name="Entrada 2 2 2 3 2 6 4" xfId="5138"/>
    <cellStyle name="Entrada 2 2 2 3 2 6 5" xfId="5139"/>
    <cellStyle name="Entrada 2 2 2 3 2 7" xfId="5140"/>
    <cellStyle name="Entrada 2 2 2 3 2 7 2" xfId="5141"/>
    <cellStyle name="Entrada 2 2 2 3 2 7 3" xfId="5142"/>
    <cellStyle name="Entrada 2 2 2 3 2 7 4" xfId="5143"/>
    <cellStyle name="Entrada 2 2 2 3 2 7 5" xfId="5144"/>
    <cellStyle name="Entrada 2 2 2 3 2 8" xfId="5145"/>
    <cellStyle name="Entrada 2 2 2 3 3" xfId="5146"/>
    <cellStyle name="Entrada 2 2 2 3 3 2" xfId="5147"/>
    <cellStyle name="Entrada 2 2 2 3 3 2 2" xfId="5148"/>
    <cellStyle name="Entrada 2 2 2 3 3 3" xfId="5149"/>
    <cellStyle name="Entrada 2 2 2 3 3 3 2" xfId="5150"/>
    <cellStyle name="Entrada 2 2 2 3 3 3 3" xfId="5151"/>
    <cellStyle name="Entrada 2 2 2 3 3 3 4" xfId="5152"/>
    <cellStyle name="Entrada 2 2 2 3 3 3 5" xfId="5153"/>
    <cellStyle name="Entrada 2 2 2 3 3 4" xfId="5154"/>
    <cellStyle name="Entrada 2 2 2 3 3 4 2" xfId="5155"/>
    <cellStyle name="Entrada 2 2 2 3 3 4 3" xfId="5156"/>
    <cellStyle name="Entrada 2 2 2 3 3 4 4" xfId="5157"/>
    <cellStyle name="Entrada 2 2 2 3 3 5" xfId="5158"/>
    <cellStyle name="Entrada 2 2 2 3 3 6" xfId="5159"/>
    <cellStyle name="Entrada 2 2 2 3 3 7" xfId="5160"/>
    <cellStyle name="Entrada 2 2 2 3 3 8" xfId="5161"/>
    <cellStyle name="Entrada 2 2 2 3 4" xfId="5162"/>
    <cellStyle name="Entrada 2 2 2 3 4 2" xfId="5163"/>
    <cellStyle name="Entrada 2 2 2 3 4 2 2" xfId="5164"/>
    <cellStyle name="Entrada 2 2 2 3 4 2 3" xfId="5165"/>
    <cellStyle name="Entrada 2 2 2 3 4 2 4" xfId="5166"/>
    <cellStyle name="Entrada 2 2 2 3 4 2 5" xfId="5167"/>
    <cellStyle name="Entrada 2 2 2 3 4 3" xfId="5168"/>
    <cellStyle name="Entrada 2 2 2 3 4 3 2" xfId="5169"/>
    <cellStyle name="Entrada 2 2 2 3 4 3 3" xfId="5170"/>
    <cellStyle name="Entrada 2 2 2 3 4 3 4" xfId="5171"/>
    <cellStyle name="Entrada 2 2 2 3 4 4" xfId="5172"/>
    <cellStyle name="Entrada 2 2 2 3 4 4 2" xfId="5173"/>
    <cellStyle name="Entrada 2 2 2 3 4 5" xfId="5174"/>
    <cellStyle name="Entrada 2 2 2 3 4 6" xfId="5175"/>
    <cellStyle name="Entrada 2 2 2 3 4 7" xfId="5176"/>
    <cellStyle name="Entrada 2 2 2 3 4 8" xfId="5177"/>
    <cellStyle name="Entrada 2 2 2 3 5" xfId="5178"/>
    <cellStyle name="Entrada 2 2 2 3 5 2" xfId="5179"/>
    <cellStyle name="Entrada 2 2 2 3 5 3" xfId="5180"/>
    <cellStyle name="Entrada 2 2 2 3 5 4" xfId="5181"/>
    <cellStyle name="Entrada 2 2 2 3 5 5" xfId="5182"/>
    <cellStyle name="Entrada 2 2 2 3 6" xfId="5183"/>
    <cellStyle name="Entrada 2 2 2 3 6 2" xfId="5184"/>
    <cellStyle name="Entrada 2 2 2 3 6 3" xfId="5185"/>
    <cellStyle name="Entrada 2 2 2 3 6 4" xfId="5186"/>
    <cellStyle name="Entrada 2 2 2 3 7" xfId="5187"/>
    <cellStyle name="Entrada 2 2 2 3 8" xfId="5188"/>
    <cellStyle name="Entrada 2 2 2 4" xfId="5189"/>
    <cellStyle name="Entrada 2 2 2 4 2" xfId="5190"/>
    <cellStyle name="Entrada 2 2 2 4 2 2" xfId="5191"/>
    <cellStyle name="Entrada 2 2 2 4 2 2 2" xfId="5192"/>
    <cellStyle name="Entrada 2 2 2 4 2 2 2 2" xfId="5193"/>
    <cellStyle name="Entrada 2 2 2 4 2 2 3" xfId="5194"/>
    <cellStyle name="Entrada 2 2 2 4 2 2 3 2" xfId="5195"/>
    <cellStyle name="Entrada 2 2 2 4 2 2 3 3" xfId="5196"/>
    <cellStyle name="Entrada 2 2 2 4 2 2 3 4" xfId="5197"/>
    <cellStyle name="Entrada 2 2 2 4 2 2 3 5" xfId="5198"/>
    <cellStyle name="Entrada 2 2 2 4 2 2 4" xfId="5199"/>
    <cellStyle name="Entrada 2 2 2 4 2 2 4 2" xfId="5200"/>
    <cellStyle name="Entrada 2 2 2 4 2 2 4 3" xfId="5201"/>
    <cellStyle name="Entrada 2 2 2 4 2 2 4 4" xfId="5202"/>
    <cellStyle name="Entrada 2 2 2 4 2 2 5" xfId="5203"/>
    <cellStyle name="Entrada 2 2 2 4 2 2 6" xfId="5204"/>
    <cellStyle name="Entrada 2 2 2 4 2 2 7" xfId="5205"/>
    <cellStyle name="Entrada 2 2 2 4 2 2 8" xfId="5206"/>
    <cellStyle name="Entrada 2 2 2 4 2 3" xfId="5207"/>
    <cellStyle name="Entrada 2 2 2 4 2 3 2" xfId="5208"/>
    <cellStyle name="Entrada 2 2 2 4 2 3 2 2" xfId="5209"/>
    <cellStyle name="Entrada 2 2 2 4 2 3 3" xfId="5210"/>
    <cellStyle name="Entrada 2 2 2 4 2 3 3 2" xfId="5211"/>
    <cellStyle name="Entrada 2 2 2 4 2 3 3 3" xfId="5212"/>
    <cellStyle name="Entrada 2 2 2 4 2 3 3 4" xfId="5213"/>
    <cellStyle name="Entrada 2 2 2 4 2 3 3 5" xfId="5214"/>
    <cellStyle name="Entrada 2 2 2 4 2 3 4" xfId="5215"/>
    <cellStyle name="Entrada 2 2 2 4 2 3 4 2" xfId="5216"/>
    <cellStyle name="Entrada 2 2 2 4 2 3 4 3" xfId="5217"/>
    <cellStyle name="Entrada 2 2 2 4 2 3 4 4" xfId="5218"/>
    <cellStyle name="Entrada 2 2 2 4 2 3 5" xfId="5219"/>
    <cellStyle name="Entrada 2 2 2 4 2 3 6" xfId="5220"/>
    <cellStyle name="Entrada 2 2 2 4 2 3 7" xfId="5221"/>
    <cellStyle name="Entrada 2 2 2 4 2 3 8" xfId="5222"/>
    <cellStyle name="Entrada 2 2 2 4 2 4" xfId="5223"/>
    <cellStyle name="Entrada 2 2 2 4 2 4 2" xfId="5224"/>
    <cellStyle name="Entrada 2 2 2 4 2 4 2 2" xfId="5225"/>
    <cellStyle name="Entrada 2 2 2 4 2 4 2 3" xfId="5226"/>
    <cellStyle name="Entrada 2 2 2 4 2 4 2 4" xfId="5227"/>
    <cellStyle name="Entrada 2 2 2 4 2 4 2 5" xfId="5228"/>
    <cellStyle name="Entrada 2 2 2 4 2 4 3" xfId="5229"/>
    <cellStyle name="Entrada 2 2 2 4 2 4 3 2" xfId="5230"/>
    <cellStyle name="Entrada 2 2 2 4 2 4 3 3" xfId="5231"/>
    <cellStyle name="Entrada 2 2 2 4 2 4 3 4" xfId="5232"/>
    <cellStyle name="Entrada 2 2 2 4 2 4 4" xfId="5233"/>
    <cellStyle name="Entrada 2 2 2 4 2 4 5" xfId="5234"/>
    <cellStyle name="Entrada 2 2 2 4 2 4 6" xfId="5235"/>
    <cellStyle name="Entrada 2 2 2 4 2 4 7" xfId="5236"/>
    <cellStyle name="Entrada 2 2 2 4 2 5" xfId="5237"/>
    <cellStyle name="Entrada 2 2 2 4 2 5 2" xfId="5238"/>
    <cellStyle name="Entrada 2 2 2 4 2 5 2 2" xfId="5239"/>
    <cellStyle name="Entrada 2 2 2 4 2 5 3" xfId="5240"/>
    <cellStyle name="Entrada 2 2 2 4 2 5 4" xfId="5241"/>
    <cellStyle name="Entrada 2 2 2 4 2 5 5" xfId="5242"/>
    <cellStyle name="Entrada 2 2 2 4 2 5 6" xfId="5243"/>
    <cellStyle name="Entrada 2 2 2 4 2 6" xfId="5244"/>
    <cellStyle name="Entrada 2 2 2 4 2 6 2" xfId="5245"/>
    <cellStyle name="Entrada 2 2 2 4 2 6 3" xfId="5246"/>
    <cellStyle name="Entrada 2 2 2 4 2 6 4" xfId="5247"/>
    <cellStyle name="Entrada 2 2 2 4 2 6 5" xfId="5248"/>
    <cellStyle name="Entrada 2 2 2 4 2 7" xfId="5249"/>
    <cellStyle name="Entrada 2 2 2 4 2 7 2" xfId="5250"/>
    <cellStyle name="Entrada 2 2 2 4 2 7 3" xfId="5251"/>
    <cellStyle name="Entrada 2 2 2 4 2 7 4" xfId="5252"/>
    <cellStyle name="Entrada 2 2 2 4 2 7 5" xfId="5253"/>
    <cellStyle name="Entrada 2 2 2 4 2 8" xfId="5254"/>
    <cellStyle name="Entrada 2 2 2 4 3" xfId="5255"/>
    <cellStyle name="Entrada 2 2 2 4 3 2" xfId="5256"/>
    <cellStyle name="Entrada 2 2 2 4 3 2 2" xfId="5257"/>
    <cellStyle name="Entrada 2 2 2 4 3 3" xfId="5258"/>
    <cellStyle name="Entrada 2 2 2 4 3 3 2" xfId="5259"/>
    <cellStyle name="Entrada 2 2 2 4 3 3 3" xfId="5260"/>
    <cellStyle name="Entrada 2 2 2 4 3 3 4" xfId="5261"/>
    <cellStyle name="Entrada 2 2 2 4 3 3 5" xfId="5262"/>
    <cellStyle name="Entrada 2 2 2 4 3 4" xfId="5263"/>
    <cellStyle name="Entrada 2 2 2 4 3 4 2" xfId="5264"/>
    <cellStyle name="Entrada 2 2 2 4 3 4 3" xfId="5265"/>
    <cellStyle name="Entrada 2 2 2 4 3 4 4" xfId="5266"/>
    <cellStyle name="Entrada 2 2 2 4 3 5" xfId="5267"/>
    <cellStyle name="Entrada 2 2 2 4 3 6" xfId="5268"/>
    <cellStyle name="Entrada 2 2 2 4 3 7" xfId="5269"/>
    <cellStyle name="Entrada 2 2 2 4 3 8" xfId="5270"/>
    <cellStyle name="Entrada 2 2 2 4 4" xfId="5271"/>
    <cellStyle name="Entrada 2 2 2 4 4 2" xfId="5272"/>
    <cellStyle name="Entrada 2 2 2 4 4 2 2" xfId="5273"/>
    <cellStyle name="Entrada 2 2 2 4 4 2 3" xfId="5274"/>
    <cellStyle name="Entrada 2 2 2 4 4 2 4" xfId="5275"/>
    <cellStyle name="Entrada 2 2 2 4 4 2 5" xfId="5276"/>
    <cellStyle name="Entrada 2 2 2 4 4 3" xfId="5277"/>
    <cellStyle name="Entrada 2 2 2 4 4 3 2" xfId="5278"/>
    <cellStyle name="Entrada 2 2 2 4 4 3 3" xfId="5279"/>
    <cellStyle name="Entrada 2 2 2 4 4 3 4" xfId="5280"/>
    <cellStyle name="Entrada 2 2 2 4 4 4" xfId="5281"/>
    <cellStyle name="Entrada 2 2 2 4 4 4 2" xfId="5282"/>
    <cellStyle name="Entrada 2 2 2 4 4 5" xfId="5283"/>
    <cellStyle name="Entrada 2 2 2 4 4 6" xfId="5284"/>
    <cellStyle name="Entrada 2 2 2 4 4 7" xfId="5285"/>
    <cellStyle name="Entrada 2 2 2 4 4 8" xfId="5286"/>
    <cellStyle name="Entrada 2 2 2 4 5" xfId="5287"/>
    <cellStyle name="Entrada 2 2 2 4 5 2" xfId="5288"/>
    <cellStyle name="Entrada 2 2 2 4 5 3" xfId="5289"/>
    <cellStyle name="Entrada 2 2 2 4 5 4" xfId="5290"/>
    <cellStyle name="Entrada 2 2 2 4 5 5" xfId="5291"/>
    <cellStyle name="Entrada 2 2 2 4 6" xfId="5292"/>
    <cellStyle name="Entrada 2 2 2 4 6 2" xfId="5293"/>
    <cellStyle name="Entrada 2 2 2 4 6 3" xfId="5294"/>
    <cellStyle name="Entrada 2 2 2 4 6 4" xfId="5295"/>
    <cellStyle name="Entrada 2 2 2 4 7" xfId="5296"/>
    <cellStyle name="Entrada 2 2 2 4 8" xfId="5297"/>
    <cellStyle name="Entrada 2 2 2 5" xfId="5298"/>
    <cellStyle name="Entrada 2 2 2 5 2" xfId="5299"/>
    <cellStyle name="Entrada 2 2 2 5 2 2" xfId="5300"/>
    <cellStyle name="Entrada 2 2 2 5 2 2 2" xfId="5301"/>
    <cellStyle name="Entrada 2 2 2 5 2 3" xfId="5302"/>
    <cellStyle name="Entrada 2 2 2 5 2 3 2" xfId="5303"/>
    <cellStyle name="Entrada 2 2 2 5 2 3 3" xfId="5304"/>
    <cellStyle name="Entrada 2 2 2 5 2 3 4" xfId="5305"/>
    <cellStyle name="Entrada 2 2 2 5 2 3 5" xfId="5306"/>
    <cellStyle name="Entrada 2 2 2 5 2 4" xfId="5307"/>
    <cellStyle name="Entrada 2 2 2 5 2 4 2" xfId="5308"/>
    <cellStyle name="Entrada 2 2 2 5 2 4 3" xfId="5309"/>
    <cellStyle name="Entrada 2 2 2 5 2 4 4" xfId="5310"/>
    <cellStyle name="Entrada 2 2 2 5 2 5" xfId="5311"/>
    <cellStyle name="Entrada 2 2 2 5 2 6" xfId="5312"/>
    <cellStyle name="Entrada 2 2 2 5 2 7" xfId="5313"/>
    <cellStyle name="Entrada 2 2 2 5 2 8" xfId="5314"/>
    <cellStyle name="Entrada 2 2 2 5 3" xfId="5315"/>
    <cellStyle name="Entrada 2 2 2 5 3 2" xfId="5316"/>
    <cellStyle name="Entrada 2 2 2 5 3 2 2" xfId="5317"/>
    <cellStyle name="Entrada 2 2 2 5 3 3" xfId="5318"/>
    <cellStyle name="Entrada 2 2 2 5 3 3 2" xfId="5319"/>
    <cellStyle name="Entrada 2 2 2 5 3 3 3" xfId="5320"/>
    <cellStyle name="Entrada 2 2 2 5 3 3 4" xfId="5321"/>
    <cellStyle name="Entrada 2 2 2 5 3 3 5" xfId="5322"/>
    <cellStyle name="Entrada 2 2 2 5 3 4" xfId="5323"/>
    <cellStyle name="Entrada 2 2 2 5 3 4 2" xfId="5324"/>
    <cellStyle name="Entrada 2 2 2 5 3 4 3" xfId="5325"/>
    <cellStyle name="Entrada 2 2 2 5 3 4 4" xfId="5326"/>
    <cellStyle name="Entrada 2 2 2 5 3 5" xfId="5327"/>
    <cellStyle name="Entrada 2 2 2 5 3 6" xfId="5328"/>
    <cellStyle name="Entrada 2 2 2 5 3 7" xfId="5329"/>
    <cellStyle name="Entrada 2 2 2 5 3 8" xfId="5330"/>
    <cellStyle name="Entrada 2 2 2 5 4" xfId="5331"/>
    <cellStyle name="Entrada 2 2 2 5 4 2" xfId="5332"/>
    <cellStyle name="Entrada 2 2 2 5 4 2 2" xfId="5333"/>
    <cellStyle name="Entrada 2 2 2 5 4 2 3" xfId="5334"/>
    <cellStyle name="Entrada 2 2 2 5 4 2 4" xfId="5335"/>
    <cellStyle name="Entrada 2 2 2 5 4 2 5" xfId="5336"/>
    <cellStyle name="Entrada 2 2 2 5 4 3" xfId="5337"/>
    <cellStyle name="Entrada 2 2 2 5 4 4" xfId="5338"/>
    <cellStyle name="Entrada 2 2 2 5 4 5" xfId="5339"/>
    <cellStyle name="Entrada 2 2 2 5 4 6" xfId="5340"/>
    <cellStyle name="Entrada 2 2 2 5 4 7" xfId="5341"/>
    <cellStyle name="Entrada 2 2 2 5 5" xfId="5342"/>
    <cellStyle name="Entrada 2 2 2 5 5 2" xfId="5343"/>
    <cellStyle name="Entrada 2 2 2 5 5 2 2" xfId="5344"/>
    <cellStyle name="Entrada 2 2 2 5 5 2 3" xfId="5345"/>
    <cellStyle name="Entrada 2 2 2 5 5 2 4" xfId="5346"/>
    <cellStyle name="Entrada 2 2 2 5 5 2 5" xfId="5347"/>
    <cellStyle name="Entrada 2 2 2 5 5 3" xfId="5348"/>
    <cellStyle name="Entrada 2 2 2 5 5 3 2" xfId="5349"/>
    <cellStyle name="Entrada 2 2 2 5 5 3 3" xfId="5350"/>
    <cellStyle name="Entrada 2 2 2 5 5 3 4" xfId="5351"/>
    <cellStyle name="Entrada 2 2 2 5 5 4" xfId="5352"/>
    <cellStyle name="Entrada 2 2 2 5 5 5" xfId="5353"/>
    <cellStyle name="Entrada 2 2 2 5 5 6" xfId="5354"/>
    <cellStyle name="Entrada 2 2 2 5 5 7" xfId="5355"/>
    <cellStyle name="Entrada 2 2 2 5 6" xfId="5356"/>
    <cellStyle name="Entrada 2 2 2 5 6 2" xfId="5357"/>
    <cellStyle name="Entrada 2 2 2 5 6 2 2" xfId="5358"/>
    <cellStyle name="Entrada 2 2 2 5 6 3" xfId="5359"/>
    <cellStyle name="Entrada 2 2 2 5 6 4" xfId="5360"/>
    <cellStyle name="Entrada 2 2 2 5 6 5" xfId="5361"/>
    <cellStyle name="Entrada 2 2 2 5 6 6" xfId="5362"/>
    <cellStyle name="Entrada 2 2 2 5 7" xfId="5363"/>
    <cellStyle name="Entrada 2 2 2 5 7 2" xfId="5364"/>
    <cellStyle name="Entrada 2 2 2 5 7 3" xfId="5365"/>
    <cellStyle name="Entrada 2 2 2 5 7 4" xfId="5366"/>
    <cellStyle name="Entrada 2 2 2 5 7 5" xfId="5367"/>
    <cellStyle name="Entrada 2 2 2 5 8" xfId="5368"/>
    <cellStyle name="Entrada 2 2 2 5 8 2" xfId="5369"/>
    <cellStyle name="Entrada 2 2 2 5 8 3" xfId="5370"/>
    <cellStyle name="Entrada 2 2 2 5 8 4" xfId="5371"/>
    <cellStyle name="Entrada 2 2 2 5 9" xfId="5372"/>
    <cellStyle name="Entrada 2 2 2 6" xfId="5373"/>
    <cellStyle name="Entrada 2 2 2 6 2" xfId="5374"/>
    <cellStyle name="Entrada 2 2 2 6 2 2" xfId="5375"/>
    <cellStyle name="Entrada 2 2 2 6 3" xfId="5376"/>
    <cellStyle name="Entrada 2 2 2 6 3 2" xfId="5377"/>
    <cellStyle name="Entrada 2 2 2 6 3 3" xfId="5378"/>
    <cellStyle name="Entrada 2 2 2 6 3 4" xfId="5379"/>
    <cellStyle name="Entrada 2 2 2 6 3 5" xfId="5380"/>
    <cellStyle name="Entrada 2 2 2 6 4" xfId="5381"/>
    <cellStyle name="Entrada 2 2 2 6 4 2" xfId="5382"/>
    <cellStyle name="Entrada 2 2 2 6 4 3" xfId="5383"/>
    <cellStyle name="Entrada 2 2 2 6 4 4" xfId="5384"/>
    <cellStyle name="Entrada 2 2 2 6 5" xfId="5385"/>
    <cellStyle name="Entrada 2 2 2 6 6" xfId="5386"/>
    <cellStyle name="Entrada 2 2 2 6 7" xfId="5387"/>
    <cellStyle name="Entrada 2 2 2 6 8" xfId="5388"/>
    <cellStyle name="Entrada 2 2 2 7" xfId="5389"/>
    <cellStyle name="Entrada 2 2 2 7 2" xfId="5390"/>
    <cellStyle name="Entrada 2 2 2 7 2 2" xfId="5391"/>
    <cellStyle name="Entrada 2 2 2 7 2 3" xfId="5392"/>
    <cellStyle name="Entrada 2 2 2 7 2 4" xfId="5393"/>
    <cellStyle name="Entrada 2 2 2 7 2 5" xfId="5394"/>
    <cellStyle name="Entrada 2 2 2 7 3" xfId="5395"/>
    <cellStyle name="Entrada 2 2 2 7 3 2" xfId="5396"/>
    <cellStyle name="Entrada 2 2 2 7 3 3" xfId="5397"/>
    <cellStyle name="Entrada 2 2 2 7 3 4" xfId="5398"/>
    <cellStyle name="Entrada 2 2 2 7 4" xfId="5399"/>
    <cellStyle name="Entrada 2 2 2 7 4 2" xfId="5400"/>
    <cellStyle name="Entrada 2 2 2 7 5" xfId="5401"/>
    <cellStyle name="Entrada 2 2 2 7 6" xfId="5402"/>
    <cellStyle name="Entrada 2 2 2 7 7" xfId="5403"/>
    <cellStyle name="Entrada 2 2 2 7 8" xfId="5404"/>
    <cellStyle name="Entrada 2 2 2 8" xfId="5405"/>
    <cellStyle name="Entrada 2 2 2 9" xfId="5406"/>
    <cellStyle name="Entrada 2 2 3" xfId="5407"/>
    <cellStyle name="Entrada 2 2 3 2" xfId="5408"/>
    <cellStyle name="Entrada 2 2 3 2 2" xfId="5409"/>
    <cellStyle name="Entrada 2 2 3 2 2 2" xfId="5410"/>
    <cellStyle name="Entrada 2 2 3 2 2 2 2" xfId="5411"/>
    <cellStyle name="Entrada 2 2 3 2 2 3" xfId="5412"/>
    <cellStyle name="Entrada 2 2 3 2 2 3 2" xfId="5413"/>
    <cellStyle name="Entrada 2 2 3 2 2 3 3" xfId="5414"/>
    <cellStyle name="Entrada 2 2 3 2 2 3 4" xfId="5415"/>
    <cellStyle name="Entrada 2 2 3 2 2 3 5" xfId="5416"/>
    <cellStyle name="Entrada 2 2 3 2 2 4" xfId="5417"/>
    <cellStyle name="Entrada 2 2 3 2 2 4 2" xfId="5418"/>
    <cellStyle name="Entrada 2 2 3 2 2 4 3" xfId="5419"/>
    <cellStyle name="Entrada 2 2 3 2 2 4 4" xfId="5420"/>
    <cellStyle name="Entrada 2 2 3 2 2 5" xfId="5421"/>
    <cellStyle name="Entrada 2 2 3 2 2 6" xfId="5422"/>
    <cellStyle name="Entrada 2 2 3 2 2 7" xfId="5423"/>
    <cellStyle name="Entrada 2 2 3 2 2 8" xfId="5424"/>
    <cellStyle name="Entrada 2 2 3 2 3" xfId="5425"/>
    <cellStyle name="Entrada 2 2 3 2 3 2" xfId="5426"/>
    <cellStyle name="Entrada 2 2 3 2 3 2 2" xfId="5427"/>
    <cellStyle name="Entrada 2 2 3 2 3 3" xfId="5428"/>
    <cellStyle name="Entrada 2 2 3 2 3 3 2" xfId="5429"/>
    <cellStyle name="Entrada 2 2 3 2 3 3 3" xfId="5430"/>
    <cellStyle name="Entrada 2 2 3 2 3 3 4" xfId="5431"/>
    <cellStyle name="Entrada 2 2 3 2 3 3 5" xfId="5432"/>
    <cellStyle name="Entrada 2 2 3 2 3 4" xfId="5433"/>
    <cellStyle name="Entrada 2 2 3 2 3 4 2" xfId="5434"/>
    <cellStyle name="Entrada 2 2 3 2 3 4 3" xfId="5435"/>
    <cellStyle name="Entrada 2 2 3 2 3 4 4" xfId="5436"/>
    <cellStyle name="Entrada 2 2 3 2 3 5" xfId="5437"/>
    <cellStyle name="Entrada 2 2 3 2 3 6" xfId="5438"/>
    <cellStyle name="Entrada 2 2 3 2 3 7" xfId="5439"/>
    <cellStyle name="Entrada 2 2 3 2 3 8" xfId="5440"/>
    <cellStyle name="Entrada 2 2 3 2 4" xfId="5441"/>
    <cellStyle name="Entrada 2 2 3 2 4 2" xfId="5442"/>
    <cellStyle name="Entrada 2 2 3 2 4 2 2" xfId="5443"/>
    <cellStyle name="Entrada 2 2 3 2 4 2 3" xfId="5444"/>
    <cellStyle name="Entrada 2 2 3 2 4 2 4" xfId="5445"/>
    <cellStyle name="Entrada 2 2 3 2 4 2 5" xfId="5446"/>
    <cellStyle name="Entrada 2 2 3 2 4 3" xfId="5447"/>
    <cellStyle name="Entrada 2 2 3 2 4 3 2" xfId="5448"/>
    <cellStyle name="Entrada 2 2 3 2 4 3 3" xfId="5449"/>
    <cellStyle name="Entrada 2 2 3 2 4 3 4" xfId="5450"/>
    <cellStyle name="Entrada 2 2 3 2 4 4" xfId="5451"/>
    <cellStyle name="Entrada 2 2 3 2 4 5" xfId="5452"/>
    <cellStyle name="Entrada 2 2 3 2 4 6" xfId="5453"/>
    <cellStyle name="Entrada 2 2 3 2 4 7" xfId="5454"/>
    <cellStyle name="Entrada 2 2 3 2 5" xfId="5455"/>
    <cellStyle name="Entrada 2 2 3 2 5 2" xfId="5456"/>
    <cellStyle name="Entrada 2 2 3 2 5 2 2" xfId="5457"/>
    <cellStyle name="Entrada 2 2 3 2 5 3" xfId="5458"/>
    <cellStyle name="Entrada 2 2 3 2 5 4" xfId="5459"/>
    <cellStyle name="Entrada 2 2 3 2 5 5" xfId="5460"/>
    <cellStyle name="Entrada 2 2 3 2 5 6" xfId="5461"/>
    <cellStyle name="Entrada 2 2 3 2 6" xfId="5462"/>
    <cellStyle name="Entrada 2 2 3 2 6 2" xfId="5463"/>
    <cellStyle name="Entrada 2 2 3 2 6 3" xfId="5464"/>
    <cellStyle name="Entrada 2 2 3 2 6 4" xfId="5465"/>
    <cellStyle name="Entrada 2 2 3 2 6 5" xfId="5466"/>
    <cellStyle name="Entrada 2 2 3 2 7" xfId="5467"/>
    <cellStyle name="Entrada 2 2 3 2 7 2" xfId="5468"/>
    <cellStyle name="Entrada 2 2 3 2 7 3" xfId="5469"/>
    <cellStyle name="Entrada 2 2 3 2 7 4" xfId="5470"/>
    <cellStyle name="Entrada 2 2 3 2 7 5" xfId="5471"/>
    <cellStyle name="Entrada 2 2 3 2 8" xfId="5472"/>
    <cellStyle name="Entrada 2 2 3 3" xfId="5473"/>
    <cellStyle name="Entrada 2 2 3 3 2" xfId="5474"/>
    <cellStyle name="Entrada 2 2 3 3 2 2" xfId="5475"/>
    <cellStyle name="Entrada 2 2 3 3 3" xfId="5476"/>
    <cellStyle name="Entrada 2 2 3 3 3 2" xfId="5477"/>
    <cellStyle name="Entrada 2 2 3 3 3 3" xfId="5478"/>
    <cellStyle name="Entrada 2 2 3 3 3 4" xfId="5479"/>
    <cellStyle name="Entrada 2 2 3 3 3 5" xfId="5480"/>
    <cellStyle name="Entrada 2 2 3 3 4" xfId="5481"/>
    <cellStyle name="Entrada 2 2 3 3 4 2" xfId="5482"/>
    <cellStyle name="Entrada 2 2 3 3 4 3" xfId="5483"/>
    <cellStyle name="Entrada 2 2 3 3 4 4" xfId="5484"/>
    <cellStyle name="Entrada 2 2 3 3 5" xfId="5485"/>
    <cellStyle name="Entrada 2 2 3 3 6" xfId="5486"/>
    <cellStyle name="Entrada 2 2 3 3 7" xfId="5487"/>
    <cellStyle name="Entrada 2 2 3 3 8" xfId="5488"/>
    <cellStyle name="Entrada 2 2 3 4" xfId="5489"/>
    <cellStyle name="Entrada 2 2 3 4 2" xfId="5490"/>
    <cellStyle name="Entrada 2 2 3 4 2 2" xfId="5491"/>
    <cellStyle name="Entrada 2 2 3 4 2 3" xfId="5492"/>
    <cellStyle name="Entrada 2 2 3 4 2 4" xfId="5493"/>
    <cellStyle name="Entrada 2 2 3 4 2 5" xfId="5494"/>
    <cellStyle name="Entrada 2 2 3 4 3" xfId="5495"/>
    <cellStyle name="Entrada 2 2 3 4 3 2" xfId="5496"/>
    <cellStyle name="Entrada 2 2 3 4 3 3" xfId="5497"/>
    <cellStyle name="Entrada 2 2 3 4 3 4" xfId="5498"/>
    <cellStyle name="Entrada 2 2 3 4 4" xfId="5499"/>
    <cellStyle name="Entrada 2 2 3 4 4 2" xfId="5500"/>
    <cellStyle name="Entrada 2 2 3 4 5" xfId="5501"/>
    <cellStyle name="Entrada 2 2 3 4 6" xfId="5502"/>
    <cellStyle name="Entrada 2 2 3 4 7" xfId="5503"/>
    <cellStyle name="Entrada 2 2 3 4 8" xfId="5504"/>
    <cellStyle name="Entrada 2 2 3 5" xfId="5505"/>
    <cellStyle name="Entrada 2 2 3 5 2" xfId="5506"/>
    <cellStyle name="Entrada 2 2 3 5 3" xfId="5507"/>
    <cellStyle name="Entrada 2 2 3 5 4" xfId="5508"/>
    <cellStyle name="Entrada 2 2 3 5 5" xfId="5509"/>
    <cellStyle name="Entrada 2 2 3 6" xfId="5510"/>
    <cellStyle name="Entrada 2 2 3 6 2" xfId="5511"/>
    <cellStyle name="Entrada 2 2 3 6 3" xfId="5512"/>
    <cellStyle name="Entrada 2 2 3 6 4" xfId="5513"/>
    <cellStyle name="Entrada 2 2 3 7" xfId="5514"/>
    <cellStyle name="Entrada 2 2 3 8" xfId="5515"/>
    <cellStyle name="Entrada 2 2 4" xfId="5516"/>
    <cellStyle name="Entrada 2 2 4 2" xfId="5517"/>
    <cellStyle name="Entrada 2 2 4 2 2" xfId="5518"/>
    <cellStyle name="Entrada 2 2 4 2 2 2" xfId="5519"/>
    <cellStyle name="Entrada 2 2 4 2 2 2 2" xfId="5520"/>
    <cellStyle name="Entrada 2 2 4 2 2 3" xfId="5521"/>
    <cellStyle name="Entrada 2 2 4 2 2 3 2" xfId="5522"/>
    <cellStyle name="Entrada 2 2 4 2 2 3 3" xfId="5523"/>
    <cellStyle name="Entrada 2 2 4 2 2 3 4" xfId="5524"/>
    <cellStyle name="Entrada 2 2 4 2 2 3 5" xfId="5525"/>
    <cellStyle name="Entrada 2 2 4 2 2 4" xfId="5526"/>
    <cellStyle name="Entrada 2 2 4 2 2 4 2" xfId="5527"/>
    <cellStyle name="Entrada 2 2 4 2 2 4 3" xfId="5528"/>
    <cellStyle name="Entrada 2 2 4 2 2 4 4" xfId="5529"/>
    <cellStyle name="Entrada 2 2 4 2 2 5" xfId="5530"/>
    <cellStyle name="Entrada 2 2 4 2 2 6" xfId="5531"/>
    <cellStyle name="Entrada 2 2 4 2 2 7" xfId="5532"/>
    <cellStyle name="Entrada 2 2 4 2 2 8" xfId="5533"/>
    <cellStyle name="Entrada 2 2 4 2 3" xfId="5534"/>
    <cellStyle name="Entrada 2 2 4 2 3 2" xfId="5535"/>
    <cellStyle name="Entrada 2 2 4 2 3 2 2" xfId="5536"/>
    <cellStyle name="Entrada 2 2 4 2 3 3" xfId="5537"/>
    <cellStyle name="Entrada 2 2 4 2 3 3 2" xfId="5538"/>
    <cellStyle name="Entrada 2 2 4 2 3 3 3" xfId="5539"/>
    <cellStyle name="Entrada 2 2 4 2 3 3 4" xfId="5540"/>
    <cellStyle name="Entrada 2 2 4 2 3 3 5" xfId="5541"/>
    <cellStyle name="Entrada 2 2 4 2 3 4" xfId="5542"/>
    <cellStyle name="Entrada 2 2 4 2 3 4 2" xfId="5543"/>
    <cellStyle name="Entrada 2 2 4 2 3 4 3" xfId="5544"/>
    <cellStyle name="Entrada 2 2 4 2 3 4 4" xfId="5545"/>
    <cellStyle name="Entrada 2 2 4 2 3 5" xfId="5546"/>
    <cellStyle name="Entrada 2 2 4 2 3 6" xfId="5547"/>
    <cellStyle name="Entrada 2 2 4 2 3 7" xfId="5548"/>
    <cellStyle name="Entrada 2 2 4 2 3 8" xfId="5549"/>
    <cellStyle name="Entrada 2 2 4 2 4" xfId="5550"/>
    <cellStyle name="Entrada 2 2 4 2 4 2" xfId="5551"/>
    <cellStyle name="Entrada 2 2 4 2 4 2 2" xfId="5552"/>
    <cellStyle name="Entrada 2 2 4 2 4 2 3" xfId="5553"/>
    <cellStyle name="Entrada 2 2 4 2 4 2 4" xfId="5554"/>
    <cellStyle name="Entrada 2 2 4 2 4 2 5" xfId="5555"/>
    <cellStyle name="Entrada 2 2 4 2 4 3" xfId="5556"/>
    <cellStyle name="Entrada 2 2 4 2 4 3 2" xfId="5557"/>
    <cellStyle name="Entrada 2 2 4 2 4 3 3" xfId="5558"/>
    <cellStyle name="Entrada 2 2 4 2 4 3 4" xfId="5559"/>
    <cellStyle name="Entrada 2 2 4 2 4 4" xfId="5560"/>
    <cellStyle name="Entrada 2 2 4 2 4 5" xfId="5561"/>
    <cellStyle name="Entrada 2 2 4 2 4 6" xfId="5562"/>
    <cellStyle name="Entrada 2 2 4 2 4 7" xfId="5563"/>
    <cellStyle name="Entrada 2 2 4 2 5" xfId="5564"/>
    <cellStyle name="Entrada 2 2 4 2 5 2" xfId="5565"/>
    <cellStyle name="Entrada 2 2 4 2 5 2 2" xfId="5566"/>
    <cellStyle name="Entrada 2 2 4 2 5 3" xfId="5567"/>
    <cellStyle name="Entrada 2 2 4 2 5 4" xfId="5568"/>
    <cellStyle name="Entrada 2 2 4 2 5 5" xfId="5569"/>
    <cellStyle name="Entrada 2 2 4 2 5 6" xfId="5570"/>
    <cellStyle name="Entrada 2 2 4 2 6" xfId="5571"/>
    <cellStyle name="Entrada 2 2 4 2 6 2" xfId="5572"/>
    <cellStyle name="Entrada 2 2 4 2 6 3" xfId="5573"/>
    <cellStyle name="Entrada 2 2 4 2 6 4" xfId="5574"/>
    <cellStyle name="Entrada 2 2 4 2 6 5" xfId="5575"/>
    <cellStyle name="Entrada 2 2 4 2 7" xfId="5576"/>
    <cellStyle name="Entrada 2 2 4 2 7 2" xfId="5577"/>
    <cellStyle name="Entrada 2 2 4 2 7 3" xfId="5578"/>
    <cellStyle name="Entrada 2 2 4 2 7 4" xfId="5579"/>
    <cellStyle name="Entrada 2 2 4 2 7 5" xfId="5580"/>
    <cellStyle name="Entrada 2 2 4 2 8" xfId="5581"/>
    <cellStyle name="Entrada 2 2 4 3" xfId="5582"/>
    <cellStyle name="Entrada 2 2 4 3 2" xfId="5583"/>
    <cellStyle name="Entrada 2 2 4 3 2 2" xfId="5584"/>
    <cellStyle name="Entrada 2 2 4 3 3" xfId="5585"/>
    <cellStyle name="Entrada 2 2 4 3 3 2" xfId="5586"/>
    <cellStyle name="Entrada 2 2 4 3 3 3" xfId="5587"/>
    <cellStyle name="Entrada 2 2 4 3 3 4" xfId="5588"/>
    <cellStyle name="Entrada 2 2 4 3 3 5" xfId="5589"/>
    <cellStyle name="Entrada 2 2 4 3 4" xfId="5590"/>
    <cellStyle name="Entrada 2 2 4 3 4 2" xfId="5591"/>
    <cellStyle name="Entrada 2 2 4 3 4 3" xfId="5592"/>
    <cellStyle name="Entrada 2 2 4 3 4 4" xfId="5593"/>
    <cellStyle name="Entrada 2 2 4 3 5" xfId="5594"/>
    <cellStyle name="Entrada 2 2 4 3 6" xfId="5595"/>
    <cellStyle name="Entrada 2 2 4 3 7" xfId="5596"/>
    <cellStyle name="Entrada 2 2 4 3 8" xfId="5597"/>
    <cellStyle name="Entrada 2 2 4 4" xfId="5598"/>
    <cellStyle name="Entrada 2 2 4 4 2" xfId="5599"/>
    <cellStyle name="Entrada 2 2 4 4 2 2" xfId="5600"/>
    <cellStyle name="Entrada 2 2 4 4 2 3" xfId="5601"/>
    <cellStyle name="Entrada 2 2 4 4 2 4" xfId="5602"/>
    <cellStyle name="Entrada 2 2 4 4 2 5" xfId="5603"/>
    <cellStyle name="Entrada 2 2 4 4 3" xfId="5604"/>
    <cellStyle name="Entrada 2 2 4 4 3 2" xfId="5605"/>
    <cellStyle name="Entrada 2 2 4 4 3 3" xfId="5606"/>
    <cellStyle name="Entrada 2 2 4 4 3 4" xfId="5607"/>
    <cellStyle name="Entrada 2 2 4 4 4" xfId="5608"/>
    <cellStyle name="Entrada 2 2 4 4 4 2" xfId="5609"/>
    <cellStyle name="Entrada 2 2 4 4 5" xfId="5610"/>
    <cellStyle name="Entrada 2 2 4 4 6" xfId="5611"/>
    <cellStyle name="Entrada 2 2 4 4 7" xfId="5612"/>
    <cellStyle name="Entrada 2 2 4 4 8" xfId="5613"/>
    <cellStyle name="Entrada 2 2 4 5" xfId="5614"/>
    <cellStyle name="Entrada 2 2 4 5 2" xfId="5615"/>
    <cellStyle name="Entrada 2 2 4 5 3" xfId="5616"/>
    <cellStyle name="Entrada 2 2 4 5 4" xfId="5617"/>
    <cellStyle name="Entrada 2 2 4 5 5" xfId="5618"/>
    <cellStyle name="Entrada 2 2 4 6" xfId="5619"/>
    <cellStyle name="Entrada 2 2 4 6 2" xfId="5620"/>
    <cellStyle name="Entrada 2 2 4 6 3" xfId="5621"/>
    <cellStyle name="Entrada 2 2 4 6 4" xfId="5622"/>
    <cellStyle name="Entrada 2 2 4 7" xfId="5623"/>
    <cellStyle name="Entrada 2 2 4 8" xfId="5624"/>
    <cellStyle name="Entrada 2 2 5" xfId="5625"/>
    <cellStyle name="Entrada 2 2 5 2" xfId="5626"/>
    <cellStyle name="Entrada 2 2 5 2 2" xfId="5627"/>
    <cellStyle name="Entrada 2 2 5 2 2 2" xfId="5628"/>
    <cellStyle name="Entrada 2 2 5 2 2 2 2" xfId="5629"/>
    <cellStyle name="Entrada 2 2 5 2 2 3" xfId="5630"/>
    <cellStyle name="Entrada 2 2 5 2 2 3 2" xfId="5631"/>
    <cellStyle name="Entrada 2 2 5 2 2 3 3" xfId="5632"/>
    <cellStyle name="Entrada 2 2 5 2 2 3 4" xfId="5633"/>
    <cellStyle name="Entrada 2 2 5 2 2 3 5" xfId="5634"/>
    <cellStyle name="Entrada 2 2 5 2 2 4" xfId="5635"/>
    <cellStyle name="Entrada 2 2 5 2 2 4 2" xfId="5636"/>
    <cellStyle name="Entrada 2 2 5 2 2 4 3" xfId="5637"/>
    <cellStyle name="Entrada 2 2 5 2 2 4 4" xfId="5638"/>
    <cellStyle name="Entrada 2 2 5 2 2 5" xfId="5639"/>
    <cellStyle name="Entrada 2 2 5 2 2 6" xfId="5640"/>
    <cellStyle name="Entrada 2 2 5 2 2 7" xfId="5641"/>
    <cellStyle name="Entrada 2 2 5 2 2 8" xfId="5642"/>
    <cellStyle name="Entrada 2 2 5 2 3" xfId="5643"/>
    <cellStyle name="Entrada 2 2 5 2 3 2" xfId="5644"/>
    <cellStyle name="Entrada 2 2 5 2 3 2 2" xfId="5645"/>
    <cellStyle name="Entrada 2 2 5 2 3 3" xfId="5646"/>
    <cellStyle name="Entrada 2 2 5 2 3 3 2" xfId="5647"/>
    <cellStyle name="Entrada 2 2 5 2 3 3 3" xfId="5648"/>
    <cellStyle name="Entrada 2 2 5 2 3 3 4" xfId="5649"/>
    <cellStyle name="Entrada 2 2 5 2 3 3 5" xfId="5650"/>
    <cellStyle name="Entrada 2 2 5 2 3 4" xfId="5651"/>
    <cellStyle name="Entrada 2 2 5 2 3 4 2" xfId="5652"/>
    <cellStyle name="Entrada 2 2 5 2 3 4 3" xfId="5653"/>
    <cellStyle name="Entrada 2 2 5 2 3 4 4" xfId="5654"/>
    <cellStyle name="Entrada 2 2 5 2 3 5" xfId="5655"/>
    <cellStyle name="Entrada 2 2 5 2 3 6" xfId="5656"/>
    <cellStyle name="Entrada 2 2 5 2 3 7" xfId="5657"/>
    <cellStyle name="Entrada 2 2 5 2 3 8" xfId="5658"/>
    <cellStyle name="Entrada 2 2 5 2 4" xfId="5659"/>
    <cellStyle name="Entrada 2 2 5 2 4 2" xfId="5660"/>
    <cellStyle name="Entrada 2 2 5 2 4 2 2" xfId="5661"/>
    <cellStyle name="Entrada 2 2 5 2 4 2 3" xfId="5662"/>
    <cellStyle name="Entrada 2 2 5 2 4 2 4" xfId="5663"/>
    <cellStyle name="Entrada 2 2 5 2 4 2 5" xfId="5664"/>
    <cellStyle name="Entrada 2 2 5 2 4 3" xfId="5665"/>
    <cellStyle name="Entrada 2 2 5 2 4 3 2" xfId="5666"/>
    <cellStyle name="Entrada 2 2 5 2 4 3 3" xfId="5667"/>
    <cellStyle name="Entrada 2 2 5 2 4 3 4" xfId="5668"/>
    <cellStyle name="Entrada 2 2 5 2 4 4" xfId="5669"/>
    <cellStyle name="Entrada 2 2 5 2 4 5" xfId="5670"/>
    <cellStyle name="Entrada 2 2 5 2 4 6" xfId="5671"/>
    <cellStyle name="Entrada 2 2 5 2 4 7" xfId="5672"/>
    <cellStyle name="Entrada 2 2 5 2 5" xfId="5673"/>
    <cellStyle name="Entrada 2 2 5 2 5 2" xfId="5674"/>
    <cellStyle name="Entrada 2 2 5 2 5 2 2" xfId="5675"/>
    <cellStyle name="Entrada 2 2 5 2 5 3" xfId="5676"/>
    <cellStyle name="Entrada 2 2 5 2 5 4" xfId="5677"/>
    <cellStyle name="Entrada 2 2 5 2 5 5" xfId="5678"/>
    <cellStyle name="Entrada 2 2 5 2 5 6" xfId="5679"/>
    <cellStyle name="Entrada 2 2 5 2 6" xfId="5680"/>
    <cellStyle name="Entrada 2 2 5 2 6 2" xfId="5681"/>
    <cellStyle name="Entrada 2 2 5 2 6 3" xfId="5682"/>
    <cellStyle name="Entrada 2 2 5 2 6 4" xfId="5683"/>
    <cellStyle name="Entrada 2 2 5 2 6 5" xfId="5684"/>
    <cellStyle name="Entrada 2 2 5 2 7" xfId="5685"/>
    <cellStyle name="Entrada 2 2 5 2 7 2" xfId="5686"/>
    <cellStyle name="Entrada 2 2 5 2 7 3" xfId="5687"/>
    <cellStyle name="Entrada 2 2 5 2 7 4" xfId="5688"/>
    <cellStyle name="Entrada 2 2 5 2 7 5" xfId="5689"/>
    <cellStyle name="Entrada 2 2 5 2 8" xfId="5690"/>
    <cellStyle name="Entrada 2 2 5 3" xfId="5691"/>
    <cellStyle name="Entrada 2 2 5 3 2" xfId="5692"/>
    <cellStyle name="Entrada 2 2 5 3 2 2" xfId="5693"/>
    <cellStyle name="Entrada 2 2 5 3 3" xfId="5694"/>
    <cellStyle name="Entrada 2 2 5 3 3 2" xfId="5695"/>
    <cellStyle name="Entrada 2 2 5 3 3 3" xfId="5696"/>
    <cellStyle name="Entrada 2 2 5 3 3 4" xfId="5697"/>
    <cellStyle name="Entrada 2 2 5 3 3 5" xfId="5698"/>
    <cellStyle name="Entrada 2 2 5 3 4" xfId="5699"/>
    <cellStyle name="Entrada 2 2 5 3 4 2" xfId="5700"/>
    <cellStyle name="Entrada 2 2 5 3 4 3" xfId="5701"/>
    <cellStyle name="Entrada 2 2 5 3 4 4" xfId="5702"/>
    <cellStyle name="Entrada 2 2 5 3 5" xfId="5703"/>
    <cellStyle name="Entrada 2 2 5 3 6" xfId="5704"/>
    <cellStyle name="Entrada 2 2 5 3 7" xfId="5705"/>
    <cellStyle name="Entrada 2 2 5 3 8" xfId="5706"/>
    <cellStyle name="Entrada 2 2 5 4" xfId="5707"/>
    <cellStyle name="Entrada 2 2 5 4 2" xfId="5708"/>
    <cellStyle name="Entrada 2 2 5 4 2 2" xfId="5709"/>
    <cellStyle name="Entrada 2 2 5 4 2 3" xfId="5710"/>
    <cellStyle name="Entrada 2 2 5 4 2 4" xfId="5711"/>
    <cellStyle name="Entrada 2 2 5 4 2 5" xfId="5712"/>
    <cellStyle name="Entrada 2 2 5 4 3" xfId="5713"/>
    <cellStyle name="Entrada 2 2 5 4 3 2" xfId="5714"/>
    <cellStyle name="Entrada 2 2 5 4 3 3" xfId="5715"/>
    <cellStyle name="Entrada 2 2 5 4 3 4" xfId="5716"/>
    <cellStyle name="Entrada 2 2 5 4 4" xfId="5717"/>
    <cellStyle name="Entrada 2 2 5 4 4 2" xfId="5718"/>
    <cellStyle name="Entrada 2 2 5 4 5" xfId="5719"/>
    <cellStyle name="Entrada 2 2 5 4 6" xfId="5720"/>
    <cellStyle name="Entrada 2 2 5 4 7" xfId="5721"/>
    <cellStyle name="Entrada 2 2 5 4 8" xfId="5722"/>
    <cellStyle name="Entrada 2 2 5 5" xfId="5723"/>
    <cellStyle name="Entrada 2 2 5 5 2" xfId="5724"/>
    <cellStyle name="Entrada 2 2 5 5 3" xfId="5725"/>
    <cellStyle name="Entrada 2 2 5 5 4" xfId="5726"/>
    <cellStyle name="Entrada 2 2 5 5 5" xfId="5727"/>
    <cellStyle name="Entrada 2 2 5 6" xfId="5728"/>
    <cellStyle name="Entrada 2 2 5 6 2" xfId="5729"/>
    <cellStyle name="Entrada 2 2 5 6 3" xfId="5730"/>
    <cellStyle name="Entrada 2 2 5 6 4" xfId="5731"/>
    <cellStyle name="Entrada 2 2 5 7" xfId="5732"/>
    <cellStyle name="Entrada 2 2 5 8" xfId="5733"/>
    <cellStyle name="Entrada 2 2 6" xfId="5734"/>
    <cellStyle name="Entrada 2 2 6 2" xfId="5735"/>
    <cellStyle name="Entrada 2 2 6 2 2" xfId="5736"/>
    <cellStyle name="Entrada 2 2 6 2 2 2" xfId="5737"/>
    <cellStyle name="Entrada 2 2 6 2 3" xfId="5738"/>
    <cellStyle name="Entrada 2 2 6 2 3 2" xfId="5739"/>
    <cellStyle name="Entrada 2 2 6 2 3 3" xfId="5740"/>
    <cellStyle name="Entrada 2 2 6 2 3 4" xfId="5741"/>
    <cellStyle name="Entrada 2 2 6 2 3 5" xfId="5742"/>
    <cellStyle name="Entrada 2 2 6 2 4" xfId="5743"/>
    <cellStyle name="Entrada 2 2 6 2 4 2" xfId="5744"/>
    <cellStyle name="Entrada 2 2 6 2 4 3" xfId="5745"/>
    <cellStyle name="Entrada 2 2 6 2 4 4" xfId="5746"/>
    <cellStyle name="Entrada 2 2 6 2 5" xfId="5747"/>
    <cellStyle name="Entrada 2 2 6 2 6" xfId="5748"/>
    <cellStyle name="Entrada 2 2 6 2 7" xfId="5749"/>
    <cellStyle name="Entrada 2 2 6 2 8" xfId="5750"/>
    <cellStyle name="Entrada 2 2 6 3" xfId="5751"/>
    <cellStyle name="Entrada 2 2 6 3 2" xfId="5752"/>
    <cellStyle name="Entrada 2 2 6 3 2 2" xfId="5753"/>
    <cellStyle name="Entrada 2 2 6 3 3" xfId="5754"/>
    <cellStyle name="Entrada 2 2 6 3 3 2" xfId="5755"/>
    <cellStyle name="Entrada 2 2 6 3 3 3" xfId="5756"/>
    <cellStyle name="Entrada 2 2 6 3 3 4" xfId="5757"/>
    <cellStyle name="Entrada 2 2 6 3 3 5" xfId="5758"/>
    <cellStyle name="Entrada 2 2 6 3 4" xfId="5759"/>
    <cellStyle name="Entrada 2 2 6 3 4 2" xfId="5760"/>
    <cellStyle name="Entrada 2 2 6 3 4 3" xfId="5761"/>
    <cellStyle name="Entrada 2 2 6 3 4 4" xfId="5762"/>
    <cellStyle name="Entrada 2 2 6 3 5" xfId="5763"/>
    <cellStyle name="Entrada 2 2 6 3 6" xfId="5764"/>
    <cellStyle name="Entrada 2 2 6 3 7" xfId="5765"/>
    <cellStyle name="Entrada 2 2 6 3 8" xfId="5766"/>
    <cellStyle name="Entrada 2 2 6 4" xfId="5767"/>
    <cellStyle name="Entrada 2 2 6 4 2" xfId="5768"/>
    <cellStyle name="Entrada 2 2 6 4 2 2" xfId="5769"/>
    <cellStyle name="Entrada 2 2 6 4 2 3" xfId="5770"/>
    <cellStyle name="Entrada 2 2 6 4 2 4" xfId="5771"/>
    <cellStyle name="Entrada 2 2 6 4 2 5" xfId="5772"/>
    <cellStyle name="Entrada 2 2 6 4 3" xfId="5773"/>
    <cellStyle name="Entrada 2 2 6 4 4" xfId="5774"/>
    <cellStyle name="Entrada 2 2 6 4 5" xfId="5775"/>
    <cellStyle name="Entrada 2 2 6 4 6" xfId="5776"/>
    <cellStyle name="Entrada 2 2 6 4 7" xfId="5777"/>
    <cellStyle name="Entrada 2 2 6 5" xfId="5778"/>
    <cellStyle name="Entrada 2 2 6 5 2" xfId="5779"/>
    <cellStyle name="Entrada 2 2 6 5 2 2" xfId="5780"/>
    <cellStyle name="Entrada 2 2 6 5 2 3" xfId="5781"/>
    <cellStyle name="Entrada 2 2 6 5 2 4" xfId="5782"/>
    <cellStyle name="Entrada 2 2 6 5 2 5" xfId="5783"/>
    <cellStyle name="Entrada 2 2 6 5 3" xfId="5784"/>
    <cellStyle name="Entrada 2 2 6 5 3 2" xfId="5785"/>
    <cellStyle name="Entrada 2 2 6 5 3 3" xfId="5786"/>
    <cellStyle name="Entrada 2 2 6 5 3 4" xfId="5787"/>
    <cellStyle name="Entrada 2 2 6 5 4" xfId="5788"/>
    <cellStyle name="Entrada 2 2 6 5 5" xfId="5789"/>
    <cellStyle name="Entrada 2 2 6 5 6" xfId="5790"/>
    <cellStyle name="Entrada 2 2 6 5 7" xfId="5791"/>
    <cellStyle name="Entrada 2 2 6 6" xfId="5792"/>
    <cellStyle name="Entrada 2 2 6 6 2" xfId="5793"/>
    <cellStyle name="Entrada 2 2 6 6 2 2" xfId="5794"/>
    <cellStyle name="Entrada 2 2 6 6 3" xfId="5795"/>
    <cellStyle name="Entrada 2 2 6 6 4" xfId="5796"/>
    <cellStyle name="Entrada 2 2 6 6 5" xfId="5797"/>
    <cellStyle name="Entrada 2 2 6 6 6" xfId="5798"/>
    <cellStyle name="Entrada 2 2 6 7" xfId="5799"/>
    <cellStyle name="Entrada 2 2 6 7 2" xfId="5800"/>
    <cellStyle name="Entrada 2 2 6 7 3" xfId="5801"/>
    <cellStyle name="Entrada 2 2 6 7 4" xfId="5802"/>
    <cellStyle name="Entrada 2 2 6 7 5" xfId="5803"/>
    <cellStyle name="Entrada 2 2 6 8" xfId="5804"/>
    <cellStyle name="Entrada 2 2 6 8 2" xfId="5805"/>
    <cellStyle name="Entrada 2 2 6 8 3" xfId="5806"/>
    <cellStyle name="Entrada 2 2 6 8 4" xfId="5807"/>
    <cellStyle name="Entrada 2 2 6 9" xfId="5808"/>
    <cellStyle name="Entrada 2 2 7" xfId="5809"/>
    <cellStyle name="Entrada 2 2 7 2" xfId="5810"/>
    <cellStyle name="Entrada 2 2 7 2 2" xfId="5811"/>
    <cellStyle name="Entrada 2 2 7 3" xfId="5812"/>
    <cellStyle name="Entrada 2 2 7 3 2" xfId="5813"/>
    <cellStyle name="Entrada 2 2 7 3 3" xfId="5814"/>
    <cellStyle name="Entrada 2 2 7 3 4" xfId="5815"/>
    <cellStyle name="Entrada 2 2 7 3 5" xfId="5816"/>
    <cellStyle name="Entrada 2 2 7 4" xfId="5817"/>
    <cellStyle name="Entrada 2 2 7 4 2" xfId="5818"/>
    <cellStyle name="Entrada 2 2 7 4 3" xfId="5819"/>
    <cellStyle name="Entrada 2 2 7 4 4" xfId="5820"/>
    <cellStyle name="Entrada 2 2 7 5" xfId="5821"/>
    <cellStyle name="Entrada 2 2 7 6" xfId="5822"/>
    <cellStyle name="Entrada 2 2 7 7" xfId="5823"/>
    <cellStyle name="Entrada 2 2 7 8" xfId="5824"/>
    <cellStyle name="Entrada 2 2 8" xfId="5825"/>
    <cellStyle name="Entrada 2 2 8 2" xfId="5826"/>
    <cellStyle name="Entrada 2 2 8 2 2" xfId="5827"/>
    <cellStyle name="Entrada 2 2 8 2 3" xfId="5828"/>
    <cellStyle name="Entrada 2 2 8 2 4" xfId="5829"/>
    <cellStyle name="Entrada 2 2 8 2 5" xfId="5830"/>
    <cellStyle name="Entrada 2 2 8 3" xfId="5831"/>
    <cellStyle name="Entrada 2 2 8 3 2" xfId="5832"/>
    <cellStyle name="Entrada 2 2 8 3 3" xfId="5833"/>
    <cellStyle name="Entrada 2 2 8 3 4" xfId="5834"/>
    <cellStyle name="Entrada 2 2 8 4" xfId="5835"/>
    <cellStyle name="Entrada 2 2 8 4 2" xfId="5836"/>
    <cellStyle name="Entrada 2 2 8 5" xfId="5837"/>
    <cellStyle name="Entrada 2 2 8 6" xfId="5838"/>
    <cellStyle name="Entrada 2 2 8 7" xfId="5839"/>
    <cellStyle name="Entrada 2 2 8 8" xfId="5840"/>
    <cellStyle name="Entrada 2 2 9" xfId="5841"/>
    <cellStyle name="Entrada 2 2_CÁLCULO DE HORAS - tabela MARÇO 2014" xfId="244"/>
    <cellStyle name="Entrada 2 3" xfId="245"/>
    <cellStyle name="Entrada 2 3 10" xfId="5842"/>
    <cellStyle name="Entrada 2 3 11" xfId="5843"/>
    <cellStyle name="Entrada 2 3 2" xfId="246"/>
    <cellStyle name="Entrada 2 3 2 10" xfId="5844"/>
    <cellStyle name="Entrada 2 3 2 2" xfId="5845"/>
    <cellStyle name="Entrada 2 3 2 2 2" xfId="5846"/>
    <cellStyle name="Entrada 2 3 2 2 2 2" xfId="5847"/>
    <cellStyle name="Entrada 2 3 2 2 2 2 2" xfId="5848"/>
    <cellStyle name="Entrada 2 3 2 2 2 2 2 2" xfId="5849"/>
    <cellStyle name="Entrada 2 3 2 2 2 2 3" xfId="5850"/>
    <cellStyle name="Entrada 2 3 2 2 2 2 3 2" xfId="5851"/>
    <cellStyle name="Entrada 2 3 2 2 2 2 3 3" xfId="5852"/>
    <cellStyle name="Entrada 2 3 2 2 2 2 3 4" xfId="5853"/>
    <cellStyle name="Entrada 2 3 2 2 2 2 3 5" xfId="5854"/>
    <cellStyle name="Entrada 2 3 2 2 2 2 4" xfId="5855"/>
    <cellStyle name="Entrada 2 3 2 2 2 2 4 2" xfId="5856"/>
    <cellStyle name="Entrada 2 3 2 2 2 2 4 3" xfId="5857"/>
    <cellStyle name="Entrada 2 3 2 2 2 2 4 4" xfId="5858"/>
    <cellStyle name="Entrada 2 3 2 2 2 2 5" xfId="5859"/>
    <cellStyle name="Entrada 2 3 2 2 2 2 6" xfId="5860"/>
    <cellStyle name="Entrada 2 3 2 2 2 2 7" xfId="5861"/>
    <cellStyle name="Entrada 2 3 2 2 2 2 8" xfId="5862"/>
    <cellStyle name="Entrada 2 3 2 2 2 3" xfId="5863"/>
    <cellStyle name="Entrada 2 3 2 2 2 3 2" xfId="5864"/>
    <cellStyle name="Entrada 2 3 2 2 2 3 2 2" xfId="5865"/>
    <cellStyle name="Entrada 2 3 2 2 2 3 3" xfId="5866"/>
    <cellStyle name="Entrada 2 3 2 2 2 3 3 2" xfId="5867"/>
    <cellStyle name="Entrada 2 3 2 2 2 3 3 3" xfId="5868"/>
    <cellStyle name="Entrada 2 3 2 2 2 3 3 4" xfId="5869"/>
    <cellStyle name="Entrada 2 3 2 2 2 3 3 5" xfId="5870"/>
    <cellStyle name="Entrada 2 3 2 2 2 3 4" xfId="5871"/>
    <cellStyle name="Entrada 2 3 2 2 2 3 4 2" xfId="5872"/>
    <cellStyle name="Entrada 2 3 2 2 2 3 4 3" xfId="5873"/>
    <cellStyle name="Entrada 2 3 2 2 2 3 4 4" xfId="5874"/>
    <cellStyle name="Entrada 2 3 2 2 2 3 5" xfId="5875"/>
    <cellStyle name="Entrada 2 3 2 2 2 3 6" xfId="5876"/>
    <cellStyle name="Entrada 2 3 2 2 2 3 7" xfId="5877"/>
    <cellStyle name="Entrada 2 3 2 2 2 3 8" xfId="5878"/>
    <cellStyle name="Entrada 2 3 2 2 2 4" xfId="5879"/>
    <cellStyle name="Entrada 2 3 2 2 2 4 2" xfId="5880"/>
    <cellStyle name="Entrada 2 3 2 2 2 4 2 2" xfId="5881"/>
    <cellStyle name="Entrada 2 3 2 2 2 4 2 3" xfId="5882"/>
    <cellStyle name="Entrada 2 3 2 2 2 4 2 4" xfId="5883"/>
    <cellStyle name="Entrada 2 3 2 2 2 4 2 5" xfId="5884"/>
    <cellStyle name="Entrada 2 3 2 2 2 4 3" xfId="5885"/>
    <cellStyle name="Entrada 2 3 2 2 2 4 3 2" xfId="5886"/>
    <cellStyle name="Entrada 2 3 2 2 2 4 3 3" xfId="5887"/>
    <cellStyle name="Entrada 2 3 2 2 2 4 3 4" xfId="5888"/>
    <cellStyle name="Entrada 2 3 2 2 2 4 4" xfId="5889"/>
    <cellStyle name="Entrada 2 3 2 2 2 4 5" xfId="5890"/>
    <cellStyle name="Entrada 2 3 2 2 2 4 6" xfId="5891"/>
    <cellStyle name="Entrada 2 3 2 2 2 4 7" xfId="5892"/>
    <cellStyle name="Entrada 2 3 2 2 2 5" xfId="5893"/>
    <cellStyle name="Entrada 2 3 2 2 2 5 2" xfId="5894"/>
    <cellStyle name="Entrada 2 3 2 2 2 5 2 2" xfId="5895"/>
    <cellStyle name="Entrada 2 3 2 2 2 5 3" xfId="5896"/>
    <cellStyle name="Entrada 2 3 2 2 2 5 4" xfId="5897"/>
    <cellStyle name="Entrada 2 3 2 2 2 5 5" xfId="5898"/>
    <cellStyle name="Entrada 2 3 2 2 2 5 6" xfId="5899"/>
    <cellStyle name="Entrada 2 3 2 2 2 6" xfId="5900"/>
    <cellStyle name="Entrada 2 3 2 2 2 6 2" xfId="5901"/>
    <cellStyle name="Entrada 2 3 2 2 2 6 3" xfId="5902"/>
    <cellStyle name="Entrada 2 3 2 2 2 6 4" xfId="5903"/>
    <cellStyle name="Entrada 2 3 2 2 2 6 5" xfId="5904"/>
    <cellStyle name="Entrada 2 3 2 2 2 7" xfId="5905"/>
    <cellStyle name="Entrada 2 3 2 2 2 7 2" xfId="5906"/>
    <cellStyle name="Entrada 2 3 2 2 2 7 3" xfId="5907"/>
    <cellStyle name="Entrada 2 3 2 2 2 7 4" xfId="5908"/>
    <cellStyle name="Entrada 2 3 2 2 2 7 5" xfId="5909"/>
    <cellStyle name="Entrada 2 3 2 2 2 8" xfId="5910"/>
    <cellStyle name="Entrada 2 3 2 2 3" xfId="5911"/>
    <cellStyle name="Entrada 2 3 2 2 3 2" xfId="5912"/>
    <cellStyle name="Entrada 2 3 2 2 3 2 2" xfId="5913"/>
    <cellStyle name="Entrada 2 3 2 2 3 3" xfId="5914"/>
    <cellStyle name="Entrada 2 3 2 2 3 3 2" xfId="5915"/>
    <cellStyle name="Entrada 2 3 2 2 3 3 3" xfId="5916"/>
    <cellStyle name="Entrada 2 3 2 2 3 3 4" xfId="5917"/>
    <cellStyle name="Entrada 2 3 2 2 3 3 5" xfId="5918"/>
    <cellStyle name="Entrada 2 3 2 2 3 4" xfId="5919"/>
    <cellStyle name="Entrada 2 3 2 2 3 4 2" xfId="5920"/>
    <cellStyle name="Entrada 2 3 2 2 3 4 3" xfId="5921"/>
    <cellStyle name="Entrada 2 3 2 2 3 4 4" xfId="5922"/>
    <cellStyle name="Entrada 2 3 2 2 3 5" xfId="5923"/>
    <cellStyle name="Entrada 2 3 2 2 3 6" xfId="5924"/>
    <cellStyle name="Entrada 2 3 2 2 3 7" xfId="5925"/>
    <cellStyle name="Entrada 2 3 2 2 3 8" xfId="5926"/>
    <cellStyle name="Entrada 2 3 2 2 4" xfId="5927"/>
    <cellStyle name="Entrada 2 3 2 2 4 2" xfId="5928"/>
    <cellStyle name="Entrada 2 3 2 2 4 2 2" xfId="5929"/>
    <cellStyle name="Entrada 2 3 2 2 4 2 3" xfId="5930"/>
    <cellStyle name="Entrada 2 3 2 2 4 2 4" xfId="5931"/>
    <cellStyle name="Entrada 2 3 2 2 4 2 5" xfId="5932"/>
    <cellStyle name="Entrada 2 3 2 2 4 3" xfId="5933"/>
    <cellStyle name="Entrada 2 3 2 2 4 3 2" xfId="5934"/>
    <cellStyle name="Entrada 2 3 2 2 4 3 3" xfId="5935"/>
    <cellStyle name="Entrada 2 3 2 2 4 3 4" xfId="5936"/>
    <cellStyle name="Entrada 2 3 2 2 4 4" xfId="5937"/>
    <cellStyle name="Entrada 2 3 2 2 4 4 2" xfId="5938"/>
    <cellStyle name="Entrada 2 3 2 2 4 5" xfId="5939"/>
    <cellStyle name="Entrada 2 3 2 2 4 6" xfId="5940"/>
    <cellStyle name="Entrada 2 3 2 2 4 7" xfId="5941"/>
    <cellStyle name="Entrada 2 3 2 2 4 8" xfId="5942"/>
    <cellStyle name="Entrada 2 3 2 2 5" xfId="5943"/>
    <cellStyle name="Entrada 2 3 2 2 5 2" xfId="5944"/>
    <cellStyle name="Entrada 2 3 2 2 5 3" xfId="5945"/>
    <cellStyle name="Entrada 2 3 2 2 5 4" xfId="5946"/>
    <cellStyle name="Entrada 2 3 2 2 5 5" xfId="5947"/>
    <cellStyle name="Entrada 2 3 2 2 6" xfId="5948"/>
    <cellStyle name="Entrada 2 3 2 2 6 2" xfId="5949"/>
    <cellStyle name="Entrada 2 3 2 2 6 3" xfId="5950"/>
    <cellStyle name="Entrada 2 3 2 2 6 4" xfId="5951"/>
    <cellStyle name="Entrada 2 3 2 2 7" xfId="5952"/>
    <cellStyle name="Entrada 2 3 2 2 8" xfId="5953"/>
    <cellStyle name="Entrada 2 3 2 3" xfId="5954"/>
    <cellStyle name="Entrada 2 3 2 3 2" xfId="5955"/>
    <cellStyle name="Entrada 2 3 2 3 2 2" xfId="5956"/>
    <cellStyle name="Entrada 2 3 2 3 2 2 2" xfId="5957"/>
    <cellStyle name="Entrada 2 3 2 3 2 2 2 2" xfId="5958"/>
    <cellStyle name="Entrada 2 3 2 3 2 2 3" xfId="5959"/>
    <cellStyle name="Entrada 2 3 2 3 2 2 3 2" xfId="5960"/>
    <cellStyle name="Entrada 2 3 2 3 2 2 3 3" xfId="5961"/>
    <cellStyle name="Entrada 2 3 2 3 2 2 3 4" xfId="5962"/>
    <cellStyle name="Entrada 2 3 2 3 2 2 3 5" xfId="5963"/>
    <cellStyle name="Entrada 2 3 2 3 2 2 4" xfId="5964"/>
    <cellStyle name="Entrada 2 3 2 3 2 2 4 2" xfId="5965"/>
    <cellStyle name="Entrada 2 3 2 3 2 2 4 3" xfId="5966"/>
    <cellStyle name="Entrada 2 3 2 3 2 2 4 4" xfId="5967"/>
    <cellStyle name="Entrada 2 3 2 3 2 2 5" xfId="5968"/>
    <cellStyle name="Entrada 2 3 2 3 2 2 6" xfId="5969"/>
    <cellStyle name="Entrada 2 3 2 3 2 2 7" xfId="5970"/>
    <cellStyle name="Entrada 2 3 2 3 2 2 8" xfId="5971"/>
    <cellStyle name="Entrada 2 3 2 3 2 3" xfId="5972"/>
    <cellStyle name="Entrada 2 3 2 3 2 3 2" xfId="5973"/>
    <cellStyle name="Entrada 2 3 2 3 2 3 2 2" xfId="5974"/>
    <cellStyle name="Entrada 2 3 2 3 2 3 3" xfId="5975"/>
    <cellStyle name="Entrada 2 3 2 3 2 3 3 2" xfId="5976"/>
    <cellStyle name="Entrada 2 3 2 3 2 3 3 3" xfId="5977"/>
    <cellStyle name="Entrada 2 3 2 3 2 3 3 4" xfId="5978"/>
    <cellStyle name="Entrada 2 3 2 3 2 3 3 5" xfId="5979"/>
    <cellStyle name="Entrada 2 3 2 3 2 3 4" xfId="5980"/>
    <cellStyle name="Entrada 2 3 2 3 2 3 4 2" xfId="5981"/>
    <cellStyle name="Entrada 2 3 2 3 2 3 4 3" xfId="5982"/>
    <cellStyle name="Entrada 2 3 2 3 2 3 4 4" xfId="5983"/>
    <cellStyle name="Entrada 2 3 2 3 2 3 5" xfId="5984"/>
    <cellStyle name="Entrada 2 3 2 3 2 3 6" xfId="5985"/>
    <cellStyle name="Entrada 2 3 2 3 2 3 7" xfId="5986"/>
    <cellStyle name="Entrada 2 3 2 3 2 3 8" xfId="5987"/>
    <cellStyle name="Entrada 2 3 2 3 2 4" xfId="5988"/>
    <cellStyle name="Entrada 2 3 2 3 2 4 2" xfId="5989"/>
    <cellStyle name="Entrada 2 3 2 3 2 4 2 2" xfId="5990"/>
    <cellStyle name="Entrada 2 3 2 3 2 4 2 3" xfId="5991"/>
    <cellStyle name="Entrada 2 3 2 3 2 4 2 4" xfId="5992"/>
    <cellStyle name="Entrada 2 3 2 3 2 4 2 5" xfId="5993"/>
    <cellStyle name="Entrada 2 3 2 3 2 4 3" xfId="5994"/>
    <cellStyle name="Entrada 2 3 2 3 2 4 3 2" xfId="5995"/>
    <cellStyle name="Entrada 2 3 2 3 2 4 3 3" xfId="5996"/>
    <cellStyle name="Entrada 2 3 2 3 2 4 3 4" xfId="5997"/>
    <cellStyle name="Entrada 2 3 2 3 2 4 4" xfId="5998"/>
    <cellStyle name="Entrada 2 3 2 3 2 4 5" xfId="5999"/>
    <cellStyle name="Entrada 2 3 2 3 2 4 6" xfId="6000"/>
    <cellStyle name="Entrada 2 3 2 3 2 4 7" xfId="6001"/>
    <cellStyle name="Entrada 2 3 2 3 2 5" xfId="6002"/>
    <cellStyle name="Entrada 2 3 2 3 2 5 2" xfId="6003"/>
    <cellStyle name="Entrada 2 3 2 3 2 5 2 2" xfId="6004"/>
    <cellStyle name="Entrada 2 3 2 3 2 5 3" xfId="6005"/>
    <cellStyle name="Entrada 2 3 2 3 2 5 4" xfId="6006"/>
    <cellStyle name="Entrada 2 3 2 3 2 5 5" xfId="6007"/>
    <cellStyle name="Entrada 2 3 2 3 2 5 6" xfId="6008"/>
    <cellStyle name="Entrada 2 3 2 3 2 6" xfId="6009"/>
    <cellStyle name="Entrada 2 3 2 3 2 6 2" xfId="6010"/>
    <cellStyle name="Entrada 2 3 2 3 2 6 3" xfId="6011"/>
    <cellStyle name="Entrada 2 3 2 3 2 6 4" xfId="6012"/>
    <cellStyle name="Entrada 2 3 2 3 2 6 5" xfId="6013"/>
    <cellStyle name="Entrada 2 3 2 3 2 7" xfId="6014"/>
    <cellStyle name="Entrada 2 3 2 3 2 7 2" xfId="6015"/>
    <cellStyle name="Entrada 2 3 2 3 2 7 3" xfId="6016"/>
    <cellStyle name="Entrada 2 3 2 3 2 7 4" xfId="6017"/>
    <cellStyle name="Entrada 2 3 2 3 2 7 5" xfId="6018"/>
    <cellStyle name="Entrada 2 3 2 3 2 8" xfId="6019"/>
    <cellStyle name="Entrada 2 3 2 3 3" xfId="6020"/>
    <cellStyle name="Entrada 2 3 2 3 3 2" xfId="6021"/>
    <cellStyle name="Entrada 2 3 2 3 3 2 2" xfId="6022"/>
    <cellStyle name="Entrada 2 3 2 3 3 3" xfId="6023"/>
    <cellStyle name="Entrada 2 3 2 3 3 3 2" xfId="6024"/>
    <cellStyle name="Entrada 2 3 2 3 3 3 3" xfId="6025"/>
    <cellStyle name="Entrada 2 3 2 3 3 3 4" xfId="6026"/>
    <cellStyle name="Entrada 2 3 2 3 3 3 5" xfId="6027"/>
    <cellStyle name="Entrada 2 3 2 3 3 4" xfId="6028"/>
    <cellStyle name="Entrada 2 3 2 3 3 4 2" xfId="6029"/>
    <cellStyle name="Entrada 2 3 2 3 3 4 3" xfId="6030"/>
    <cellStyle name="Entrada 2 3 2 3 3 4 4" xfId="6031"/>
    <cellStyle name="Entrada 2 3 2 3 3 5" xfId="6032"/>
    <cellStyle name="Entrada 2 3 2 3 3 6" xfId="6033"/>
    <cellStyle name="Entrada 2 3 2 3 3 7" xfId="6034"/>
    <cellStyle name="Entrada 2 3 2 3 3 8" xfId="6035"/>
    <cellStyle name="Entrada 2 3 2 3 4" xfId="6036"/>
    <cellStyle name="Entrada 2 3 2 3 4 2" xfId="6037"/>
    <cellStyle name="Entrada 2 3 2 3 4 2 2" xfId="6038"/>
    <cellStyle name="Entrada 2 3 2 3 4 2 3" xfId="6039"/>
    <cellStyle name="Entrada 2 3 2 3 4 2 4" xfId="6040"/>
    <cellStyle name="Entrada 2 3 2 3 4 2 5" xfId="6041"/>
    <cellStyle name="Entrada 2 3 2 3 4 3" xfId="6042"/>
    <cellStyle name="Entrada 2 3 2 3 4 3 2" xfId="6043"/>
    <cellStyle name="Entrada 2 3 2 3 4 3 3" xfId="6044"/>
    <cellStyle name="Entrada 2 3 2 3 4 3 4" xfId="6045"/>
    <cellStyle name="Entrada 2 3 2 3 4 4" xfId="6046"/>
    <cellStyle name="Entrada 2 3 2 3 4 4 2" xfId="6047"/>
    <cellStyle name="Entrada 2 3 2 3 4 5" xfId="6048"/>
    <cellStyle name="Entrada 2 3 2 3 4 6" xfId="6049"/>
    <cellStyle name="Entrada 2 3 2 3 4 7" xfId="6050"/>
    <cellStyle name="Entrada 2 3 2 3 4 8" xfId="6051"/>
    <cellStyle name="Entrada 2 3 2 3 5" xfId="6052"/>
    <cellStyle name="Entrada 2 3 2 3 5 2" xfId="6053"/>
    <cellStyle name="Entrada 2 3 2 3 5 3" xfId="6054"/>
    <cellStyle name="Entrada 2 3 2 3 5 4" xfId="6055"/>
    <cellStyle name="Entrada 2 3 2 3 5 5" xfId="6056"/>
    <cellStyle name="Entrada 2 3 2 3 6" xfId="6057"/>
    <cellStyle name="Entrada 2 3 2 3 6 2" xfId="6058"/>
    <cellStyle name="Entrada 2 3 2 3 6 3" xfId="6059"/>
    <cellStyle name="Entrada 2 3 2 3 6 4" xfId="6060"/>
    <cellStyle name="Entrada 2 3 2 3 7" xfId="6061"/>
    <cellStyle name="Entrada 2 3 2 3 8" xfId="6062"/>
    <cellStyle name="Entrada 2 3 2 4" xfId="6063"/>
    <cellStyle name="Entrada 2 3 2 4 2" xfId="6064"/>
    <cellStyle name="Entrada 2 3 2 4 2 2" xfId="6065"/>
    <cellStyle name="Entrada 2 3 2 4 2 2 2" xfId="6066"/>
    <cellStyle name="Entrada 2 3 2 4 2 2 2 2" xfId="6067"/>
    <cellStyle name="Entrada 2 3 2 4 2 2 3" xfId="6068"/>
    <cellStyle name="Entrada 2 3 2 4 2 2 3 2" xfId="6069"/>
    <cellStyle name="Entrada 2 3 2 4 2 2 3 3" xfId="6070"/>
    <cellStyle name="Entrada 2 3 2 4 2 2 3 4" xfId="6071"/>
    <cellStyle name="Entrada 2 3 2 4 2 2 3 5" xfId="6072"/>
    <cellStyle name="Entrada 2 3 2 4 2 2 4" xfId="6073"/>
    <cellStyle name="Entrada 2 3 2 4 2 2 4 2" xfId="6074"/>
    <cellStyle name="Entrada 2 3 2 4 2 2 4 3" xfId="6075"/>
    <cellStyle name="Entrada 2 3 2 4 2 2 4 4" xfId="6076"/>
    <cellStyle name="Entrada 2 3 2 4 2 2 5" xfId="6077"/>
    <cellStyle name="Entrada 2 3 2 4 2 2 6" xfId="6078"/>
    <cellStyle name="Entrada 2 3 2 4 2 2 7" xfId="6079"/>
    <cellStyle name="Entrada 2 3 2 4 2 2 8" xfId="6080"/>
    <cellStyle name="Entrada 2 3 2 4 2 3" xfId="6081"/>
    <cellStyle name="Entrada 2 3 2 4 2 3 2" xfId="6082"/>
    <cellStyle name="Entrada 2 3 2 4 2 3 2 2" xfId="6083"/>
    <cellStyle name="Entrada 2 3 2 4 2 3 3" xfId="6084"/>
    <cellStyle name="Entrada 2 3 2 4 2 3 3 2" xfId="6085"/>
    <cellStyle name="Entrada 2 3 2 4 2 3 3 3" xfId="6086"/>
    <cellStyle name="Entrada 2 3 2 4 2 3 3 4" xfId="6087"/>
    <cellStyle name="Entrada 2 3 2 4 2 3 3 5" xfId="6088"/>
    <cellStyle name="Entrada 2 3 2 4 2 3 4" xfId="6089"/>
    <cellStyle name="Entrada 2 3 2 4 2 3 4 2" xfId="6090"/>
    <cellStyle name="Entrada 2 3 2 4 2 3 4 3" xfId="6091"/>
    <cellStyle name="Entrada 2 3 2 4 2 3 4 4" xfId="6092"/>
    <cellStyle name="Entrada 2 3 2 4 2 3 5" xfId="6093"/>
    <cellStyle name="Entrada 2 3 2 4 2 3 6" xfId="6094"/>
    <cellStyle name="Entrada 2 3 2 4 2 3 7" xfId="6095"/>
    <cellStyle name="Entrada 2 3 2 4 2 3 8" xfId="6096"/>
    <cellStyle name="Entrada 2 3 2 4 2 4" xfId="6097"/>
    <cellStyle name="Entrada 2 3 2 4 2 4 2" xfId="6098"/>
    <cellStyle name="Entrada 2 3 2 4 2 4 2 2" xfId="6099"/>
    <cellStyle name="Entrada 2 3 2 4 2 4 2 3" xfId="6100"/>
    <cellStyle name="Entrada 2 3 2 4 2 4 2 4" xfId="6101"/>
    <cellStyle name="Entrada 2 3 2 4 2 4 2 5" xfId="6102"/>
    <cellStyle name="Entrada 2 3 2 4 2 4 3" xfId="6103"/>
    <cellStyle name="Entrada 2 3 2 4 2 4 3 2" xfId="6104"/>
    <cellStyle name="Entrada 2 3 2 4 2 4 3 3" xfId="6105"/>
    <cellStyle name="Entrada 2 3 2 4 2 4 3 4" xfId="6106"/>
    <cellStyle name="Entrada 2 3 2 4 2 4 4" xfId="6107"/>
    <cellStyle name="Entrada 2 3 2 4 2 4 5" xfId="6108"/>
    <cellStyle name="Entrada 2 3 2 4 2 4 6" xfId="6109"/>
    <cellStyle name="Entrada 2 3 2 4 2 4 7" xfId="6110"/>
    <cellStyle name="Entrada 2 3 2 4 2 5" xfId="6111"/>
    <cellStyle name="Entrada 2 3 2 4 2 5 2" xfId="6112"/>
    <cellStyle name="Entrada 2 3 2 4 2 5 2 2" xfId="6113"/>
    <cellStyle name="Entrada 2 3 2 4 2 5 3" xfId="6114"/>
    <cellStyle name="Entrada 2 3 2 4 2 5 4" xfId="6115"/>
    <cellStyle name="Entrada 2 3 2 4 2 5 5" xfId="6116"/>
    <cellStyle name="Entrada 2 3 2 4 2 5 6" xfId="6117"/>
    <cellStyle name="Entrada 2 3 2 4 2 6" xfId="6118"/>
    <cellStyle name="Entrada 2 3 2 4 2 6 2" xfId="6119"/>
    <cellStyle name="Entrada 2 3 2 4 2 6 3" xfId="6120"/>
    <cellStyle name="Entrada 2 3 2 4 2 6 4" xfId="6121"/>
    <cellStyle name="Entrada 2 3 2 4 2 6 5" xfId="6122"/>
    <cellStyle name="Entrada 2 3 2 4 2 7" xfId="6123"/>
    <cellStyle name="Entrada 2 3 2 4 2 7 2" xfId="6124"/>
    <cellStyle name="Entrada 2 3 2 4 2 7 3" xfId="6125"/>
    <cellStyle name="Entrada 2 3 2 4 2 7 4" xfId="6126"/>
    <cellStyle name="Entrada 2 3 2 4 2 7 5" xfId="6127"/>
    <cellStyle name="Entrada 2 3 2 4 2 8" xfId="6128"/>
    <cellStyle name="Entrada 2 3 2 4 3" xfId="6129"/>
    <cellStyle name="Entrada 2 3 2 4 3 2" xfId="6130"/>
    <cellStyle name="Entrada 2 3 2 4 3 2 2" xfId="6131"/>
    <cellStyle name="Entrada 2 3 2 4 3 3" xfId="6132"/>
    <cellStyle name="Entrada 2 3 2 4 3 3 2" xfId="6133"/>
    <cellStyle name="Entrada 2 3 2 4 3 3 3" xfId="6134"/>
    <cellStyle name="Entrada 2 3 2 4 3 3 4" xfId="6135"/>
    <cellStyle name="Entrada 2 3 2 4 3 3 5" xfId="6136"/>
    <cellStyle name="Entrada 2 3 2 4 3 4" xfId="6137"/>
    <cellStyle name="Entrada 2 3 2 4 3 4 2" xfId="6138"/>
    <cellStyle name="Entrada 2 3 2 4 3 4 3" xfId="6139"/>
    <cellStyle name="Entrada 2 3 2 4 3 4 4" xfId="6140"/>
    <cellStyle name="Entrada 2 3 2 4 3 5" xfId="6141"/>
    <cellStyle name="Entrada 2 3 2 4 3 6" xfId="6142"/>
    <cellStyle name="Entrada 2 3 2 4 3 7" xfId="6143"/>
    <cellStyle name="Entrada 2 3 2 4 3 8" xfId="6144"/>
    <cellStyle name="Entrada 2 3 2 4 4" xfId="6145"/>
    <cellStyle name="Entrada 2 3 2 4 4 2" xfId="6146"/>
    <cellStyle name="Entrada 2 3 2 4 4 2 2" xfId="6147"/>
    <cellStyle name="Entrada 2 3 2 4 4 2 3" xfId="6148"/>
    <cellStyle name="Entrada 2 3 2 4 4 2 4" xfId="6149"/>
    <cellStyle name="Entrada 2 3 2 4 4 2 5" xfId="6150"/>
    <cellStyle name="Entrada 2 3 2 4 4 3" xfId="6151"/>
    <cellStyle name="Entrada 2 3 2 4 4 3 2" xfId="6152"/>
    <cellStyle name="Entrada 2 3 2 4 4 3 3" xfId="6153"/>
    <cellStyle name="Entrada 2 3 2 4 4 3 4" xfId="6154"/>
    <cellStyle name="Entrada 2 3 2 4 4 4" xfId="6155"/>
    <cellStyle name="Entrada 2 3 2 4 4 4 2" xfId="6156"/>
    <cellStyle name="Entrada 2 3 2 4 4 5" xfId="6157"/>
    <cellStyle name="Entrada 2 3 2 4 4 6" xfId="6158"/>
    <cellStyle name="Entrada 2 3 2 4 4 7" xfId="6159"/>
    <cellStyle name="Entrada 2 3 2 4 4 8" xfId="6160"/>
    <cellStyle name="Entrada 2 3 2 4 5" xfId="6161"/>
    <cellStyle name="Entrada 2 3 2 4 5 2" xfId="6162"/>
    <cellStyle name="Entrada 2 3 2 4 5 3" xfId="6163"/>
    <cellStyle name="Entrada 2 3 2 4 5 4" xfId="6164"/>
    <cellStyle name="Entrada 2 3 2 4 5 5" xfId="6165"/>
    <cellStyle name="Entrada 2 3 2 4 6" xfId="6166"/>
    <cellStyle name="Entrada 2 3 2 4 6 2" xfId="6167"/>
    <cellStyle name="Entrada 2 3 2 4 6 3" xfId="6168"/>
    <cellStyle name="Entrada 2 3 2 4 6 4" xfId="6169"/>
    <cellStyle name="Entrada 2 3 2 4 7" xfId="6170"/>
    <cellStyle name="Entrada 2 3 2 4 8" xfId="6171"/>
    <cellStyle name="Entrada 2 3 2 5" xfId="6172"/>
    <cellStyle name="Entrada 2 3 2 5 2" xfId="6173"/>
    <cellStyle name="Entrada 2 3 2 5 2 2" xfId="6174"/>
    <cellStyle name="Entrada 2 3 2 5 2 2 2" xfId="6175"/>
    <cellStyle name="Entrada 2 3 2 5 2 3" xfId="6176"/>
    <cellStyle name="Entrada 2 3 2 5 2 3 2" xfId="6177"/>
    <cellStyle name="Entrada 2 3 2 5 2 3 3" xfId="6178"/>
    <cellStyle name="Entrada 2 3 2 5 2 3 4" xfId="6179"/>
    <cellStyle name="Entrada 2 3 2 5 2 3 5" xfId="6180"/>
    <cellStyle name="Entrada 2 3 2 5 2 4" xfId="6181"/>
    <cellStyle name="Entrada 2 3 2 5 2 4 2" xfId="6182"/>
    <cellStyle name="Entrada 2 3 2 5 2 4 3" xfId="6183"/>
    <cellStyle name="Entrada 2 3 2 5 2 4 4" xfId="6184"/>
    <cellStyle name="Entrada 2 3 2 5 2 5" xfId="6185"/>
    <cellStyle name="Entrada 2 3 2 5 2 6" xfId="6186"/>
    <cellStyle name="Entrada 2 3 2 5 2 7" xfId="6187"/>
    <cellStyle name="Entrada 2 3 2 5 2 8" xfId="6188"/>
    <cellStyle name="Entrada 2 3 2 5 3" xfId="6189"/>
    <cellStyle name="Entrada 2 3 2 5 3 2" xfId="6190"/>
    <cellStyle name="Entrada 2 3 2 5 3 2 2" xfId="6191"/>
    <cellStyle name="Entrada 2 3 2 5 3 3" xfId="6192"/>
    <cellStyle name="Entrada 2 3 2 5 3 3 2" xfId="6193"/>
    <cellStyle name="Entrada 2 3 2 5 3 3 3" xfId="6194"/>
    <cellStyle name="Entrada 2 3 2 5 3 3 4" xfId="6195"/>
    <cellStyle name="Entrada 2 3 2 5 3 3 5" xfId="6196"/>
    <cellStyle name="Entrada 2 3 2 5 3 4" xfId="6197"/>
    <cellStyle name="Entrada 2 3 2 5 3 4 2" xfId="6198"/>
    <cellStyle name="Entrada 2 3 2 5 3 4 3" xfId="6199"/>
    <cellStyle name="Entrada 2 3 2 5 3 4 4" xfId="6200"/>
    <cellStyle name="Entrada 2 3 2 5 3 5" xfId="6201"/>
    <cellStyle name="Entrada 2 3 2 5 3 6" xfId="6202"/>
    <cellStyle name="Entrada 2 3 2 5 3 7" xfId="6203"/>
    <cellStyle name="Entrada 2 3 2 5 3 8" xfId="6204"/>
    <cellStyle name="Entrada 2 3 2 5 4" xfId="6205"/>
    <cellStyle name="Entrada 2 3 2 5 4 2" xfId="6206"/>
    <cellStyle name="Entrada 2 3 2 5 4 2 2" xfId="6207"/>
    <cellStyle name="Entrada 2 3 2 5 4 2 3" xfId="6208"/>
    <cellStyle name="Entrada 2 3 2 5 4 2 4" xfId="6209"/>
    <cellStyle name="Entrada 2 3 2 5 4 2 5" xfId="6210"/>
    <cellStyle name="Entrada 2 3 2 5 4 3" xfId="6211"/>
    <cellStyle name="Entrada 2 3 2 5 4 4" xfId="6212"/>
    <cellStyle name="Entrada 2 3 2 5 4 5" xfId="6213"/>
    <cellStyle name="Entrada 2 3 2 5 4 6" xfId="6214"/>
    <cellStyle name="Entrada 2 3 2 5 4 7" xfId="6215"/>
    <cellStyle name="Entrada 2 3 2 5 5" xfId="6216"/>
    <cellStyle name="Entrada 2 3 2 5 5 2" xfId="6217"/>
    <cellStyle name="Entrada 2 3 2 5 5 2 2" xfId="6218"/>
    <cellStyle name="Entrada 2 3 2 5 5 2 3" xfId="6219"/>
    <cellStyle name="Entrada 2 3 2 5 5 2 4" xfId="6220"/>
    <cellStyle name="Entrada 2 3 2 5 5 2 5" xfId="6221"/>
    <cellStyle name="Entrada 2 3 2 5 5 3" xfId="6222"/>
    <cellStyle name="Entrada 2 3 2 5 5 3 2" xfId="6223"/>
    <cellStyle name="Entrada 2 3 2 5 5 3 3" xfId="6224"/>
    <cellStyle name="Entrada 2 3 2 5 5 3 4" xfId="6225"/>
    <cellStyle name="Entrada 2 3 2 5 5 4" xfId="6226"/>
    <cellStyle name="Entrada 2 3 2 5 5 5" xfId="6227"/>
    <cellStyle name="Entrada 2 3 2 5 5 6" xfId="6228"/>
    <cellStyle name="Entrada 2 3 2 5 5 7" xfId="6229"/>
    <cellStyle name="Entrada 2 3 2 5 6" xfId="6230"/>
    <cellStyle name="Entrada 2 3 2 5 6 2" xfId="6231"/>
    <cellStyle name="Entrada 2 3 2 5 6 2 2" xfId="6232"/>
    <cellStyle name="Entrada 2 3 2 5 6 3" xfId="6233"/>
    <cellStyle name="Entrada 2 3 2 5 6 4" xfId="6234"/>
    <cellStyle name="Entrada 2 3 2 5 6 5" xfId="6235"/>
    <cellStyle name="Entrada 2 3 2 5 6 6" xfId="6236"/>
    <cellStyle name="Entrada 2 3 2 5 7" xfId="6237"/>
    <cellStyle name="Entrada 2 3 2 5 7 2" xfId="6238"/>
    <cellStyle name="Entrada 2 3 2 5 7 3" xfId="6239"/>
    <cellStyle name="Entrada 2 3 2 5 7 4" xfId="6240"/>
    <cellStyle name="Entrada 2 3 2 5 7 5" xfId="6241"/>
    <cellStyle name="Entrada 2 3 2 5 8" xfId="6242"/>
    <cellStyle name="Entrada 2 3 2 5 8 2" xfId="6243"/>
    <cellStyle name="Entrada 2 3 2 5 8 3" xfId="6244"/>
    <cellStyle name="Entrada 2 3 2 5 8 4" xfId="6245"/>
    <cellStyle name="Entrada 2 3 2 5 9" xfId="6246"/>
    <cellStyle name="Entrada 2 3 2 6" xfId="6247"/>
    <cellStyle name="Entrada 2 3 2 6 2" xfId="6248"/>
    <cellStyle name="Entrada 2 3 2 6 2 2" xfId="6249"/>
    <cellStyle name="Entrada 2 3 2 6 3" xfId="6250"/>
    <cellStyle name="Entrada 2 3 2 6 3 2" xfId="6251"/>
    <cellStyle name="Entrada 2 3 2 6 3 3" xfId="6252"/>
    <cellStyle name="Entrada 2 3 2 6 3 4" xfId="6253"/>
    <cellStyle name="Entrada 2 3 2 6 3 5" xfId="6254"/>
    <cellStyle name="Entrada 2 3 2 6 4" xfId="6255"/>
    <cellStyle name="Entrada 2 3 2 6 4 2" xfId="6256"/>
    <cellStyle name="Entrada 2 3 2 6 4 3" xfId="6257"/>
    <cellStyle name="Entrada 2 3 2 6 4 4" xfId="6258"/>
    <cellStyle name="Entrada 2 3 2 6 5" xfId="6259"/>
    <cellStyle name="Entrada 2 3 2 6 6" xfId="6260"/>
    <cellStyle name="Entrada 2 3 2 6 7" xfId="6261"/>
    <cellStyle name="Entrada 2 3 2 6 8" xfId="6262"/>
    <cellStyle name="Entrada 2 3 2 7" xfId="6263"/>
    <cellStyle name="Entrada 2 3 2 7 2" xfId="6264"/>
    <cellStyle name="Entrada 2 3 2 7 2 2" xfId="6265"/>
    <cellStyle name="Entrada 2 3 2 7 2 3" xfId="6266"/>
    <cellStyle name="Entrada 2 3 2 7 2 4" xfId="6267"/>
    <cellStyle name="Entrada 2 3 2 7 2 5" xfId="6268"/>
    <cellStyle name="Entrada 2 3 2 7 3" xfId="6269"/>
    <cellStyle name="Entrada 2 3 2 7 3 2" xfId="6270"/>
    <cellStyle name="Entrada 2 3 2 7 3 3" xfId="6271"/>
    <cellStyle name="Entrada 2 3 2 7 3 4" xfId="6272"/>
    <cellStyle name="Entrada 2 3 2 7 4" xfId="6273"/>
    <cellStyle name="Entrada 2 3 2 7 4 2" xfId="6274"/>
    <cellStyle name="Entrada 2 3 2 7 5" xfId="6275"/>
    <cellStyle name="Entrada 2 3 2 7 6" xfId="6276"/>
    <cellStyle name="Entrada 2 3 2 7 7" xfId="6277"/>
    <cellStyle name="Entrada 2 3 2 7 8" xfId="6278"/>
    <cellStyle name="Entrada 2 3 2 8" xfId="6279"/>
    <cellStyle name="Entrada 2 3 2 9" xfId="6280"/>
    <cellStyle name="Entrada 2 3 3" xfId="6281"/>
    <cellStyle name="Entrada 2 3 3 2" xfId="6282"/>
    <cellStyle name="Entrada 2 3 3 2 2" xfId="6283"/>
    <cellStyle name="Entrada 2 3 3 2 2 2" xfId="6284"/>
    <cellStyle name="Entrada 2 3 3 2 2 2 2" xfId="6285"/>
    <cellStyle name="Entrada 2 3 3 2 2 3" xfId="6286"/>
    <cellStyle name="Entrada 2 3 3 2 2 3 2" xfId="6287"/>
    <cellStyle name="Entrada 2 3 3 2 2 3 3" xfId="6288"/>
    <cellStyle name="Entrada 2 3 3 2 2 3 4" xfId="6289"/>
    <cellStyle name="Entrada 2 3 3 2 2 3 5" xfId="6290"/>
    <cellStyle name="Entrada 2 3 3 2 2 4" xfId="6291"/>
    <cellStyle name="Entrada 2 3 3 2 2 4 2" xfId="6292"/>
    <cellStyle name="Entrada 2 3 3 2 2 4 3" xfId="6293"/>
    <cellStyle name="Entrada 2 3 3 2 2 4 4" xfId="6294"/>
    <cellStyle name="Entrada 2 3 3 2 2 5" xfId="6295"/>
    <cellStyle name="Entrada 2 3 3 2 2 6" xfId="6296"/>
    <cellStyle name="Entrada 2 3 3 2 2 7" xfId="6297"/>
    <cellStyle name="Entrada 2 3 3 2 2 8" xfId="6298"/>
    <cellStyle name="Entrada 2 3 3 2 3" xfId="6299"/>
    <cellStyle name="Entrada 2 3 3 2 3 2" xfId="6300"/>
    <cellStyle name="Entrada 2 3 3 2 3 2 2" xfId="6301"/>
    <cellStyle name="Entrada 2 3 3 2 3 3" xfId="6302"/>
    <cellStyle name="Entrada 2 3 3 2 3 3 2" xfId="6303"/>
    <cellStyle name="Entrada 2 3 3 2 3 3 3" xfId="6304"/>
    <cellStyle name="Entrada 2 3 3 2 3 3 4" xfId="6305"/>
    <cellStyle name="Entrada 2 3 3 2 3 3 5" xfId="6306"/>
    <cellStyle name="Entrada 2 3 3 2 3 4" xfId="6307"/>
    <cellStyle name="Entrada 2 3 3 2 3 4 2" xfId="6308"/>
    <cellStyle name="Entrada 2 3 3 2 3 4 3" xfId="6309"/>
    <cellStyle name="Entrada 2 3 3 2 3 4 4" xfId="6310"/>
    <cellStyle name="Entrada 2 3 3 2 3 5" xfId="6311"/>
    <cellStyle name="Entrada 2 3 3 2 3 6" xfId="6312"/>
    <cellStyle name="Entrada 2 3 3 2 3 7" xfId="6313"/>
    <cellStyle name="Entrada 2 3 3 2 3 8" xfId="6314"/>
    <cellStyle name="Entrada 2 3 3 2 4" xfId="6315"/>
    <cellStyle name="Entrada 2 3 3 2 4 2" xfId="6316"/>
    <cellStyle name="Entrada 2 3 3 2 4 2 2" xfId="6317"/>
    <cellStyle name="Entrada 2 3 3 2 4 2 3" xfId="6318"/>
    <cellStyle name="Entrada 2 3 3 2 4 2 4" xfId="6319"/>
    <cellStyle name="Entrada 2 3 3 2 4 2 5" xfId="6320"/>
    <cellStyle name="Entrada 2 3 3 2 4 3" xfId="6321"/>
    <cellStyle name="Entrada 2 3 3 2 4 3 2" xfId="6322"/>
    <cellStyle name="Entrada 2 3 3 2 4 3 3" xfId="6323"/>
    <cellStyle name="Entrada 2 3 3 2 4 3 4" xfId="6324"/>
    <cellStyle name="Entrada 2 3 3 2 4 4" xfId="6325"/>
    <cellStyle name="Entrada 2 3 3 2 4 5" xfId="6326"/>
    <cellStyle name="Entrada 2 3 3 2 4 6" xfId="6327"/>
    <cellStyle name="Entrada 2 3 3 2 4 7" xfId="6328"/>
    <cellStyle name="Entrada 2 3 3 2 5" xfId="6329"/>
    <cellStyle name="Entrada 2 3 3 2 5 2" xfId="6330"/>
    <cellStyle name="Entrada 2 3 3 2 5 2 2" xfId="6331"/>
    <cellStyle name="Entrada 2 3 3 2 5 3" xfId="6332"/>
    <cellStyle name="Entrada 2 3 3 2 5 4" xfId="6333"/>
    <cellStyle name="Entrada 2 3 3 2 5 5" xfId="6334"/>
    <cellStyle name="Entrada 2 3 3 2 5 6" xfId="6335"/>
    <cellStyle name="Entrada 2 3 3 2 6" xfId="6336"/>
    <cellStyle name="Entrada 2 3 3 2 6 2" xfId="6337"/>
    <cellStyle name="Entrada 2 3 3 2 6 3" xfId="6338"/>
    <cellStyle name="Entrada 2 3 3 2 6 4" xfId="6339"/>
    <cellStyle name="Entrada 2 3 3 2 6 5" xfId="6340"/>
    <cellStyle name="Entrada 2 3 3 2 7" xfId="6341"/>
    <cellStyle name="Entrada 2 3 3 2 7 2" xfId="6342"/>
    <cellStyle name="Entrada 2 3 3 2 7 3" xfId="6343"/>
    <cellStyle name="Entrada 2 3 3 2 7 4" xfId="6344"/>
    <cellStyle name="Entrada 2 3 3 2 7 5" xfId="6345"/>
    <cellStyle name="Entrada 2 3 3 2 8" xfId="6346"/>
    <cellStyle name="Entrada 2 3 3 3" xfId="6347"/>
    <cellStyle name="Entrada 2 3 3 3 2" xfId="6348"/>
    <cellStyle name="Entrada 2 3 3 3 2 2" xfId="6349"/>
    <cellStyle name="Entrada 2 3 3 3 3" xfId="6350"/>
    <cellStyle name="Entrada 2 3 3 3 3 2" xfId="6351"/>
    <cellStyle name="Entrada 2 3 3 3 3 3" xfId="6352"/>
    <cellStyle name="Entrada 2 3 3 3 3 4" xfId="6353"/>
    <cellStyle name="Entrada 2 3 3 3 3 5" xfId="6354"/>
    <cellStyle name="Entrada 2 3 3 3 4" xfId="6355"/>
    <cellStyle name="Entrada 2 3 3 3 4 2" xfId="6356"/>
    <cellStyle name="Entrada 2 3 3 3 4 3" xfId="6357"/>
    <cellStyle name="Entrada 2 3 3 3 4 4" xfId="6358"/>
    <cellStyle name="Entrada 2 3 3 3 5" xfId="6359"/>
    <cellStyle name="Entrada 2 3 3 3 6" xfId="6360"/>
    <cellStyle name="Entrada 2 3 3 3 7" xfId="6361"/>
    <cellStyle name="Entrada 2 3 3 3 8" xfId="6362"/>
    <cellStyle name="Entrada 2 3 3 4" xfId="6363"/>
    <cellStyle name="Entrada 2 3 3 4 2" xfId="6364"/>
    <cellStyle name="Entrada 2 3 3 4 2 2" xfId="6365"/>
    <cellStyle name="Entrada 2 3 3 4 2 3" xfId="6366"/>
    <cellStyle name="Entrada 2 3 3 4 2 4" xfId="6367"/>
    <cellStyle name="Entrada 2 3 3 4 2 5" xfId="6368"/>
    <cellStyle name="Entrada 2 3 3 4 3" xfId="6369"/>
    <cellStyle name="Entrada 2 3 3 4 3 2" xfId="6370"/>
    <cellStyle name="Entrada 2 3 3 4 3 3" xfId="6371"/>
    <cellStyle name="Entrada 2 3 3 4 3 4" xfId="6372"/>
    <cellStyle name="Entrada 2 3 3 4 4" xfId="6373"/>
    <cellStyle name="Entrada 2 3 3 4 4 2" xfId="6374"/>
    <cellStyle name="Entrada 2 3 3 4 5" xfId="6375"/>
    <cellStyle name="Entrada 2 3 3 4 6" xfId="6376"/>
    <cellStyle name="Entrada 2 3 3 4 7" xfId="6377"/>
    <cellStyle name="Entrada 2 3 3 4 8" xfId="6378"/>
    <cellStyle name="Entrada 2 3 3 5" xfId="6379"/>
    <cellStyle name="Entrada 2 3 3 5 2" xfId="6380"/>
    <cellStyle name="Entrada 2 3 3 5 3" xfId="6381"/>
    <cellStyle name="Entrada 2 3 3 5 4" xfId="6382"/>
    <cellStyle name="Entrada 2 3 3 5 5" xfId="6383"/>
    <cellStyle name="Entrada 2 3 3 6" xfId="6384"/>
    <cellStyle name="Entrada 2 3 3 6 2" xfId="6385"/>
    <cellStyle name="Entrada 2 3 3 6 3" xfId="6386"/>
    <cellStyle name="Entrada 2 3 3 6 4" xfId="6387"/>
    <cellStyle name="Entrada 2 3 3 7" xfId="6388"/>
    <cellStyle name="Entrada 2 3 3 8" xfId="6389"/>
    <cellStyle name="Entrada 2 3 4" xfId="6390"/>
    <cellStyle name="Entrada 2 3 4 2" xfId="6391"/>
    <cellStyle name="Entrada 2 3 4 2 2" xfId="6392"/>
    <cellStyle name="Entrada 2 3 4 2 2 2" xfId="6393"/>
    <cellStyle name="Entrada 2 3 4 2 2 2 2" xfId="6394"/>
    <cellStyle name="Entrada 2 3 4 2 2 3" xfId="6395"/>
    <cellStyle name="Entrada 2 3 4 2 2 3 2" xfId="6396"/>
    <cellStyle name="Entrada 2 3 4 2 2 3 3" xfId="6397"/>
    <cellStyle name="Entrada 2 3 4 2 2 3 4" xfId="6398"/>
    <cellStyle name="Entrada 2 3 4 2 2 3 5" xfId="6399"/>
    <cellStyle name="Entrada 2 3 4 2 2 4" xfId="6400"/>
    <cellStyle name="Entrada 2 3 4 2 2 4 2" xfId="6401"/>
    <cellStyle name="Entrada 2 3 4 2 2 4 3" xfId="6402"/>
    <cellStyle name="Entrada 2 3 4 2 2 4 4" xfId="6403"/>
    <cellStyle name="Entrada 2 3 4 2 2 5" xfId="6404"/>
    <cellStyle name="Entrada 2 3 4 2 2 6" xfId="6405"/>
    <cellStyle name="Entrada 2 3 4 2 2 7" xfId="6406"/>
    <cellStyle name="Entrada 2 3 4 2 2 8" xfId="6407"/>
    <cellStyle name="Entrada 2 3 4 2 3" xfId="6408"/>
    <cellStyle name="Entrada 2 3 4 2 3 2" xfId="6409"/>
    <cellStyle name="Entrada 2 3 4 2 3 2 2" xfId="6410"/>
    <cellStyle name="Entrada 2 3 4 2 3 3" xfId="6411"/>
    <cellStyle name="Entrada 2 3 4 2 3 3 2" xfId="6412"/>
    <cellStyle name="Entrada 2 3 4 2 3 3 3" xfId="6413"/>
    <cellStyle name="Entrada 2 3 4 2 3 3 4" xfId="6414"/>
    <cellStyle name="Entrada 2 3 4 2 3 3 5" xfId="6415"/>
    <cellStyle name="Entrada 2 3 4 2 3 4" xfId="6416"/>
    <cellStyle name="Entrada 2 3 4 2 3 4 2" xfId="6417"/>
    <cellStyle name="Entrada 2 3 4 2 3 4 3" xfId="6418"/>
    <cellStyle name="Entrada 2 3 4 2 3 4 4" xfId="6419"/>
    <cellStyle name="Entrada 2 3 4 2 3 5" xfId="6420"/>
    <cellStyle name="Entrada 2 3 4 2 3 6" xfId="6421"/>
    <cellStyle name="Entrada 2 3 4 2 3 7" xfId="6422"/>
    <cellStyle name="Entrada 2 3 4 2 3 8" xfId="6423"/>
    <cellStyle name="Entrada 2 3 4 2 4" xfId="6424"/>
    <cellStyle name="Entrada 2 3 4 2 4 2" xfId="6425"/>
    <cellStyle name="Entrada 2 3 4 2 4 2 2" xfId="6426"/>
    <cellStyle name="Entrada 2 3 4 2 4 2 3" xfId="6427"/>
    <cellStyle name="Entrada 2 3 4 2 4 2 4" xfId="6428"/>
    <cellStyle name="Entrada 2 3 4 2 4 2 5" xfId="6429"/>
    <cellStyle name="Entrada 2 3 4 2 4 3" xfId="6430"/>
    <cellStyle name="Entrada 2 3 4 2 4 3 2" xfId="6431"/>
    <cellStyle name="Entrada 2 3 4 2 4 3 3" xfId="6432"/>
    <cellStyle name="Entrada 2 3 4 2 4 3 4" xfId="6433"/>
    <cellStyle name="Entrada 2 3 4 2 4 4" xfId="6434"/>
    <cellStyle name="Entrada 2 3 4 2 4 5" xfId="6435"/>
    <cellStyle name="Entrada 2 3 4 2 4 6" xfId="6436"/>
    <cellStyle name="Entrada 2 3 4 2 4 7" xfId="6437"/>
    <cellStyle name="Entrada 2 3 4 2 5" xfId="6438"/>
    <cellStyle name="Entrada 2 3 4 2 5 2" xfId="6439"/>
    <cellStyle name="Entrada 2 3 4 2 5 2 2" xfId="6440"/>
    <cellStyle name="Entrada 2 3 4 2 5 3" xfId="6441"/>
    <cellStyle name="Entrada 2 3 4 2 5 4" xfId="6442"/>
    <cellStyle name="Entrada 2 3 4 2 5 5" xfId="6443"/>
    <cellStyle name="Entrada 2 3 4 2 5 6" xfId="6444"/>
    <cellStyle name="Entrada 2 3 4 2 6" xfId="6445"/>
    <cellStyle name="Entrada 2 3 4 2 6 2" xfId="6446"/>
    <cellStyle name="Entrada 2 3 4 2 6 3" xfId="6447"/>
    <cellStyle name="Entrada 2 3 4 2 6 4" xfId="6448"/>
    <cellStyle name="Entrada 2 3 4 2 6 5" xfId="6449"/>
    <cellStyle name="Entrada 2 3 4 2 7" xfId="6450"/>
    <cellStyle name="Entrada 2 3 4 2 7 2" xfId="6451"/>
    <cellStyle name="Entrada 2 3 4 2 7 3" xfId="6452"/>
    <cellStyle name="Entrada 2 3 4 2 7 4" xfId="6453"/>
    <cellStyle name="Entrada 2 3 4 2 7 5" xfId="6454"/>
    <cellStyle name="Entrada 2 3 4 2 8" xfId="6455"/>
    <cellStyle name="Entrada 2 3 4 3" xfId="6456"/>
    <cellStyle name="Entrada 2 3 4 3 2" xfId="6457"/>
    <cellStyle name="Entrada 2 3 4 3 2 2" xfId="6458"/>
    <cellStyle name="Entrada 2 3 4 3 3" xfId="6459"/>
    <cellStyle name="Entrada 2 3 4 3 3 2" xfId="6460"/>
    <cellStyle name="Entrada 2 3 4 3 3 3" xfId="6461"/>
    <cellStyle name="Entrada 2 3 4 3 3 4" xfId="6462"/>
    <cellStyle name="Entrada 2 3 4 3 3 5" xfId="6463"/>
    <cellStyle name="Entrada 2 3 4 3 4" xfId="6464"/>
    <cellStyle name="Entrada 2 3 4 3 4 2" xfId="6465"/>
    <cellStyle name="Entrada 2 3 4 3 4 3" xfId="6466"/>
    <cellStyle name="Entrada 2 3 4 3 4 4" xfId="6467"/>
    <cellStyle name="Entrada 2 3 4 3 5" xfId="6468"/>
    <cellStyle name="Entrada 2 3 4 3 6" xfId="6469"/>
    <cellStyle name="Entrada 2 3 4 3 7" xfId="6470"/>
    <cellStyle name="Entrada 2 3 4 3 8" xfId="6471"/>
    <cellStyle name="Entrada 2 3 4 4" xfId="6472"/>
    <cellStyle name="Entrada 2 3 4 4 2" xfId="6473"/>
    <cellStyle name="Entrada 2 3 4 4 2 2" xfId="6474"/>
    <cellStyle name="Entrada 2 3 4 4 2 3" xfId="6475"/>
    <cellStyle name="Entrada 2 3 4 4 2 4" xfId="6476"/>
    <cellStyle name="Entrada 2 3 4 4 2 5" xfId="6477"/>
    <cellStyle name="Entrada 2 3 4 4 3" xfId="6478"/>
    <cellStyle name="Entrada 2 3 4 4 3 2" xfId="6479"/>
    <cellStyle name="Entrada 2 3 4 4 3 3" xfId="6480"/>
    <cellStyle name="Entrada 2 3 4 4 3 4" xfId="6481"/>
    <cellStyle name="Entrada 2 3 4 4 4" xfId="6482"/>
    <cellStyle name="Entrada 2 3 4 4 4 2" xfId="6483"/>
    <cellStyle name="Entrada 2 3 4 4 5" xfId="6484"/>
    <cellStyle name="Entrada 2 3 4 4 6" xfId="6485"/>
    <cellStyle name="Entrada 2 3 4 4 7" xfId="6486"/>
    <cellStyle name="Entrada 2 3 4 4 8" xfId="6487"/>
    <cellStyle name="Entrada 2 3 4 5" xfId="6488"/>
    <cellStyle name="Entrada 2 3 4 5 2" xfId="6489"/>
    <cellStyle name="Entrada 2 3 4 5 3" xfId="6490"/>
    <cellStyle name="Entrada 2 3 4 5 4" xfId="6491"/>
    <cellStyle name="Entrada 2 3 4 5 5" xfId="6492"/>
    <cellStyle name="Entrada 2 3 4 6" xfId="6493"/>
    <cellStyle name="Entrada 2 3 4 6 2" xfId="6494"/>
    <cellStyle name="Entrada 2 3 4 6 3" xfId="6495"/>
    <cellStyle name="Entrada 2 3 4 6 4" xfId="6496"/>
    <cellStyle name="Entrada 2 3 4 7" xfId="6497"/>
    <cellStyle name="Entrada 2 3 4 8" xfId="6498"/>
    <cellStyle name="Entrada 2 3 5" xfId="6499"/>
    <cellStyle name="Entrada 2 3 5 2" xfId="6500"/>
    <cellStyle name="Entrada 2 3 5 2 2" xfId="6501"/>
    <cellStyle name="Entrada 2 3 5 2 2 2" xfId="6502"/>
    <cellStyle name="Entrada 2 3 5 2 2 2 2" xfId="6503"/>
    <cellStyle name="Entrada 2 3 5 2 2 3" xfId="6504"/>
    <cellStyle name="Entrada 2 3 5 2 2 3 2" xfId="6505"/>
    <cellStyle name="Entrada 2 3 5 2 2 3 3" xfId="6506"/>
    <cellStyle name="Entrada 2 3 5 2 2 3 4" xfId="6507"/>
    <cellStyle name="Entrada 2 3 5 2 2 3 5" xfId="6508"/>
    <cellStyle name="Entrada 2 3 5 2 2 4" xfId="6509"/>
    <cellStyle name="Entrada 2 3 5 2 2 4 2" xfId="6510"/>
    <cellStyle name="Entrada 2 3 5 2 2 4 3" xfId="6511"/>
    <cellStyle name="Entrada 2 3 5 2 2 4 4" xfId="6512"/>
    <cellStyle name="Entrada 2 3 5 2 2 5" xfId="6513"/>
    <cellStyle name="Entrada 2 3 5 2 2 6" xfId="6514"/>
    <cellStyle name="Entrada 2 3 5 2 2 7" xfId="6515"/>
    <cellStyle name="Entrada 2 3 5 2 2 8" xfId="6516"/>
    <cellStyle name="Entrada 2 3 5 2 3" xfId="6517"/>
    <cellStyle name="Entrada 2 3 5 2 3 2" xfId="6518"/>
    <cellStyle name="Entrada 2 3 5 2 3 2 2" xfId="6519"/>
    <cellStyle name="Entrada 2 3 5 2 3 3" xfId="6520"/>
    <cellStyle name="Entrada 2 3 5 2 3 3 2" xfId="6521"/>
    <cellStyle name="Entrada 2 3 5 2 3 3 3" xfId="6522"/>
    <cellStyle name="Entrada 2 3 5 2 3 3 4" xfId="6523"/>
    <cellStyle name="Entrada 2 3 5 2 3 3 5" xfId="6524"/>
    <cellStyle name="Entrada 2 3 5 2 3 4" xfId="6525"/>
    <cellStyle name="Entrada 2 3 5 2 3 4 2" xfId="6526"/>
    <cellStyle name="Entrada 2 3 5 2 3 4 3" xfId="6527"/>
    <cellStyle name="Entrada 2 3 5 2 3 4 4" xfId="6528"/>
    <cellStyle name="Entrada 2 3 5 2 3 5" xfId="6529"/>
    <cellStyle name="Entrada 2 3 5 2 3 6" xfId="6530"/>
    <cellStyle name="Entrada 2 3 5 2 3 7" xfId="6531"/>
    <cellStyle name="Entrada 2 3 5 2 3 8" xfId="6532"/>
    <cellStyle name="Entrada 2 3 5 2 4" xfId="6533"/>
    <cellStyle name="Entrada 2 3 5 2 4 2" xfId="6534"/>
    <cellStyle name="Entrada 2 3 5 2 4 2 2" xfId="6535"/>
    <cellStyle name="Entrada 2 3 5 2 4 2 3" xfId="6536"/>
    <cellStyle name="Entrada 2 3 5 2 4 2 4" xfId="6537"/>
    <cellStyle name="Entrada 2 3 5 2 4 2 5" xfId="6538"/>
    <cellStyle name="Entrada 2 3 5 2 4 3" xfId="6539"/>
    <cellStyle name="Entrada 2 3 5 2 4 3 2" xfId="6540"/>
    <cellStyle name="Entrada 2 3 5 2 4 3 3" xfId="6541"/>
    <cellStyle name="Entrada 2 3 5 2 4 3 4" xfId="6542"/>
    <cellStyle name="Entrada 2 3 5 2 4 4" xfId="6543"/>
    <cellStyle name="Entrada 2 3 5 2 4 5" xfId="6544"/>
    <cellStyle name="Entrada 2 3 5 2 4 6" xfId="6545"/>
    <cellStyle name="Entrada 2 3 5 2 4 7" xfId="6546"/>
    <cellStyle name="Entrada 2 3 5 2 5" xfId="6547"/>
    <cellStyle name="Entrada 2 3 5 2 5 2" xfId="6548"/>
    <cellStyle name="Entrada 2 3 5 2 5 2 2" xfId="6549"/>
    <cellStyle name="Entrada 2 3 5 2 5 3" xfId="6550"/>
    <cellStyle name="Entrada 2 3 5 2 5 4" xfId="6551"/>
    <cellStyle name="Entrada 2 3 5 2 5 5" xfId="6552"/>
    <cellStyle name="Entrada 2 3 5 2 5 6" xfId="6553"/>
    <cellStyle name="Entrada 2 3 5 2 6" xfId="6554"/>
    <cellStyle name="Entrada 2 3 5 2 6 2" xfId="6555"/>
    <cellStyle name="Entrada 2 3 5 2 6 3" xfId="6556"/>
    <cellStyle name="Entrada 2 3 5 2 6 4" xfId="6557"/>
    <cellStyle name="Entrada 2 3 5 2 6 5" xfId="6558"/>
    <cellStyle name="Entrada 2 3 5 2 7" xfId="6559"/>
    <cellStyle name="Entrada 2 3 5 2 7 2" xfId="6560"/>
    <cellStyle name="Entrada 2 3 5 2 7 3" xfId="6561"/>
    <cellStyle name="Entrada 2 3 5 2 7 4" xfId="6562"/>
    <cellStyle name="Entrada 2 3 5 2 7 5" xfId="6563"/>
    <cellStyle name="Entrada 2 3 5 2 8" xfId="6564"/>
    <cellStyle name="Entrada 2 3 5 3" xfId="6565"/>
    <cellStyle name="Entrada 2 3 5 3 2" xfId="6566"/>
    <cellStyle name="Entrada 2 3 5 3 2 2" xfId="6567"/>
    <cellStyle name="Entrada 2 3 5 3 3" xfId="6568"/>
    <cellStyle name="Entrada 2 3 5 3 3 2" xfId="6569"/>
    <cellStyle name="Entrada 2 3 5 3 3 3" xfId="6570"/>
    <cellStyle name="Entrada 2 3 5 3 3 4" xfId="6571"/>
    <cellStyle name="Entrada 2 3 5 3 3 5" xfId="6572"/>
    <cellStyle name="Entrada 2 3 5 3 4" xfId="6573"/>
    <cellStyle name="Entrada 2 3 5 3 4 2" xfId="6574"/>
    <cellStyle name="Entrada 2 3 5 3 4 3" xfId="6575"/>
    <cellStyle name="Entrada 2 3 5 3 4 4" xfId="6576"/>
    <cellStyle name="Entrada 2 3 5 3 5" xfId="6577"/>
    <cellStyle name="Entrada 2 3 5 3 6" xfId="6578"/>
    <cellStyle name="Entrada 2 3 5 3 7" xfId="6579"/>
    <cellStyle name="Entrada 2 3 5 3 8" xfId="6580"/>
    <cellStyle name="Entrada 2 3 5 4" xfId="6581"/>
    <cellStyle name="Entrada 2 3 5 4 2" xfId="6582"/>
    <cellStyle name="Entrada 2 3 5 4 2 2" xfId="6583"/>
    <cellStyle name="Entrada 2 3 5 4 2 3" xfId="6584"/>
    <cellStyle name="Entrada 2 3 5 4 2 4" xfId="6585"/>
    <cellStyle name="Entrada 2 3 5 4 2 5" xfId="6586"/>
    <cellStyle name="Entrada 2 3 5 4 3" xfId="6587"/>
    <cellStyle name="Entrada 2 3 5 4 3 2" xfId="6588"/>
    <cellStyle name="Entrada 2 3 5 4 3 3" xfId="6589"/>
    <cellStyle name="Entrada 2 3 5 4 3 4" xfId="6590"/>
    <cellStyle name="Entrada 2 3 5 4 4" xfId="6591"/>
    <cellStyle name="Entrada 2 3 5 4 4 2" xfId="6592"/>
    <cellStyle name="Entrada 2 3 5 4 5" xfId="6593"/>
    <cellStyle name="Entrada 2 3 5 4 6" xfId="6594"/>
    <cellStyle name="Entrada 2 3 5 4 7" xfId="6595"/>
    <cellStyle name="Entrada 2 3 5 4 8" xfId="6596"/>
    <cellStyle name="Entrada 2 3 5 5" xfId="6597"/>
    <cellStyle name="Entrada 2 3 5 5 2" xfId="6598"/>
    <cellStyle name="Entrada 2 3 5 5 3" xfId="6599"/>
    <cellStyle name="Entrada 2 3 5 5 4" xfId="6600"/>
    <cellStyle name="Entrada 2 3 5 5 5" xfId="6601"/>
    <cellStyle name="Entrada 2 3 5 6" xfId="6602"/>
    <cellStyle name="Entrada 2 3 5 6 2" xfId="6603"/>
    <cellStyle name="Entrada 2 3 5 6 3" xfId="6604"/>
    <cellStyle name="Entrada 2 3 5 6 4" xfId="6605"/>
    <cellStyle name="Entrada 2 3 5 7" xfId="6606"/>
    <cellStyle name="Entrada 2 3 5 8" xfId="6607"/>
    <cellStyle name="Entrada 2 3 6" xfId="6608"/>
    <cellStyle name="Entrada 2 3 6 2" xfId="6609"/>
    <cellStyle name="Entrada 2 3 6 2 2" xfId="6610"/>
    <cellStyle name="Entrada 2 3 6 2 2 2" xfId="6611"/>
    <cellStyle name="Entrada 2 3 6 2 3" xfId="6612"/>
    <cellStyle name="Entrada 2 3 6 2 3 2" xfId="6613"/>
    <cellStyle name="Entrada 2 3 6 2 3 3" xfId="6614"/>
    <cellStyle name="Entrada 2 3 6 2 3 4" xfId="6615"/>
    <cellStyle name="Entrada 2 3 6 2 3 5" xfId="6616"/>
    <cellStyle name="Entrada 2 3 6 2 4" xfId="6617"/>
    <cellStyle name="Entrada 2 3 6 2 4 2" xfId="6618"/>
    <cellStyle name="Entrada 2 3 6 2 4 3" xfId="6619"/>
    <cellStyle name="Entrada 2 3 6 2 4 4" xfId="6620"/>
    <cellStyle name="Entrada 2 3 6 2 5" xfId="6621"/>
    <cellStyle name="Entrada 2 3 6 2 6" xfId="6622"/>
    <cellStyle name="Entrada 2 3 6 2 7" xfId="6623"/>
    <cellStyle name="Entrada 2 3 6 2 8" xfId="6624"/>
    <cellStyle name="Entrada 2 3 6 3" xfId="6625"/>
    <cellStyle name="Entrada 2 3 6 3 2" xfId="6626"/>
    <cellStyle name="Entrada 2 3 6 3 2 2" xfId="6627"/>
    <cellStyle name="Entrada 2 3 6 3 3" xfId="6628"/>
    <cellStyle name="Entrada 2 3 6 3 3 2" xfId="6629"/>
    <cellStyle name="Entrada 2 3 6 3 3 3" xfId="6630"/>
    <cellStyle name="Entrada 2 3 6 3 3 4" xfId="6631"/>
    <cellStyle name="Entrada 2 3 6 3 3 5" xfId="6632"/>
    <cellStyle name="Entrada 2 3 6 3 4" xfId="6633"/>
    <cellStyle name="Entrada 2 3 6 3 4 2" xfId="6634"/>
    <cellStyle name="Entrada 2 3 6 3 4 3" xfId="6635"/>
    <cellStyle name="Entrada 2 3 6 3 4 4" xfId="6636"/>
    <cellStyle name="Entrada 2 3 6 3 5" xfId="6637"/>
    <cellStyle name="Entrada 2 3 6 3 6" xfId="6638"/>
    <cellStyle name="Entrada 2 3 6 3 7" xfId="6639"/>
    <cellStyle name="Entrada 2 3 6 3 8" xfId="6640"/>
    <cellStyle name="Entrada 2 3 6 4" xfId="6641"/>
    <cellStyle name="Entrada 2 3 6 4 2" xfId="6642"/>
    <cellStyle name="Entrada 2 3 6 4 2 2" xfId="6643"/>
    <cellStyle name="Entrada 2 3 6 4 2 3" xfId="6644"/>
    <cellStyle name="Entrada 2 3 6 4 2 4" xfId="6645"/>
    <cellStyle name="Entrada 2 3 6 4 2 5" xfId="6646"/>
    <cellStyle name="Entrada 2 3 6 4 3" xfId="6647"/>
    <cellStyle name="Entrada 2 3 6 4 4" xfId="6648"/>
    <cellStyle name="Entrada 2 3 6 4 5" xfId="6649"/>
    <cellStyle name="Entrada 2 3 6 4 6" xfId="6650"/>
    <cellStyle name="Entrada 2 3 6 4 7" xfId="6651"/>
    <cellStyle name="Entrada 2 3 6 5" xfId="6652"/>
    <cellStyle name="Entrada 2 3 6 5 2" xfId="6653"/>
    <cellStyle name="Entrada 2 3 6 5 2 2" xfId="6654"/>
    <cellStyle name="Entrada 2 3 6 5 2 3" xfId="6655"/>
    <cellStyle name="Entrada 2 3 6 5 2 4" xfId="6656"/>
    <cellStyle name="Entrada 2 3 6 5 2 5" xfId="6657"/>
    <cellStyle name="Entrada 2 3 6 5 3" xfId="6658"/>
    <cellStyle name="Entrada 2 3 6 5 3 2" xfId="6659"/>
    <cellStyle name="Entrada 2 3 6 5 3 3" xfId="6660"/>
    <cellStyle name="Entrada 2 3 6 5 3 4" xfId="6661"/>
    <cellStyle name="Entrada 2 3 6 5 4" xfId="6662"/>
    <cellStyle name="Entrada 2 3 6 5 5" xfId="6663"/>
    <cellStyle name="Entrada 2 3 6 5 6" xfId="6664"/>
    <cellStyle name="Entrada 2 3 6 5 7" xfId="6665"/>
    <cellStyle name="Entrada 2 3 6 6" xfId="6666"/>
    <cellStyle name="Entrada 2 3 6 6 2" xfId="6667"/>
    <cellStyle name="Entrada 2 3 6 6 2 2" xfId="6668"/>
    <cellStyle name="Entrada 2 3 6 6 3" xfId="6669"/>
    <cellStyle name="Entrada 2 3 6 6 4" xfId="6670"/>
    <cellStyle name="Entrada 2 3 6 6 5" xfId="6671"/>
    <cellStyle name="Entrada 2 3 6 6 6" xfId="6672"/>
    <cellStyle name="Entrada 2 3 6 7" xfId="6673"/>
    <cellStyle name="Entrada 2 3 6 7 2" xfId="6674"/>
    <cellStyle name="Entrada 2 3 6 7 3" xfId="6675"/>
    <cellStyle name="Entrada 2 3 6 7 4" xfId="6676"/>
    <cellStyle name="Entrada 2 3 6 7 5" xfId="6677"/>
    <cellStyle name="Entrada 2 3 6 8" xfId="6678"/>
    <cellStyle name="Entrada 2 3 6 8 2" xfId="6679"/>
    <cellStyle name="Entrada 2 3 6 8 3" xfId="6680"/>
    <cellStyle name="Entrada 2 3 6 8 4" xfId="6681"/>
    <cellStyle name="Entrada 2 3 6 9" xfId="6682"/>
    <cellStyle name="Entrada 2 3 7" xfId="6683"/>
    <cellStyle name="Entrada 2 3 7 2" xfId="6684"/>
    <cellStyle name="Entrada 2 3 7 2 2" xfId="6685"/>
    <cellStyle name="Entrada 2 3 7 3" xfId="6686"/>
    <cellStyle name="Entrada 2 3 7 3 2" xfId="6687"/>
    <cellStyle name="Entrada 2 3 7 3 3" xfId="6688"/>
    <cellStyle name="Entrada 2 3 7 3 4" xfId="6689"/>
    <cellStyle name="Entrada 2 3 7 3 5" xfId="6690"/>
    <cellStyle name="Entrada 2 3 7 4" xfId="6691"/>
    <cellStyle name="Entrada 2 3 7 4 2" xfId="6692"/>
    <cellStyle name="Entrada 2 3 7 4 3" xfId="6693"/>
    <cellStyle name="Entrada 2 3 7 4 4" xfId="6694"/>
    <cellStyle name="Entrada 2 3 7 5" xfId="6695"/>
    <cellStyle name="Entrada 2 3 7 6" xfId="6696"/>
    <cellStyle name="Entrada 2 3 7 7" xfId="6697"/>
    <cellStyle name="Entrada 2 3 7 8" xfId="6698"/>
    <cellStyle name="Entrada 2 3 8" xfId="6699"/>
    <cellStyle name="Entrada 2 3 8 2" xfId="6700"/>
    <cellStyle name="Entrada 2 3 8 2 2" xfId="6701"/>
    <cellStyle name="Entrada 2 3 8 2 3" xfId="6702"/>
    <cellStyle name="Entrada 2 3 8 2 4" xfId="6703"/>
    <cellStyle name="Entrada 2 3 8 2 5" xfId="6704"/>
    <cellStyle name="Entrada 2 3 8 3" xfId="6705"/>
    <cellStyle name="Entrada 2 3 8 3 2" xfId="6706"/>
    <cellStyle name="Entrada 2 3 8 3 3" xfId="6707"/>
    <cellStyle name="Entrada 2 3 8 3 4" xfId="6708"/>
    <cellStyle name="Entrada 2 3 8 4" xfId="6709"/>
    <cellStyle name="Entrada 2 3 8 4 2" xfId="6710"/>
    <cellStyle name="Entrada 2 3 8 5" xfId="6711"/>
    <cellStyle name="Entrada 2 3 8 6" xfId="6712"/>
    <cellStyle name="Entrada 2 3 8 7" xfId="6713"/>
    <cellStyle name="Entrada 2 3 8 8" xfId="6714"/>
    <cellStyle name="Entrada 2 3 9" xfId="6715"/>
    <cellStyle name="Entrada 2 3_CÁLCULO DE HORAS - tabela MARÇO 2014" xfId="247"/>
    <cellStyle name="Entrada 2 4" xfId="248"/>
    <cellStyle name="Entrada 2 4 10" xfId="6716"/>
    <cellStyle name="Entrada 2 4 2" xfId="6717"/>
    <cellStyle name="Entrada 2 4 2 2" xfId="6718"/>
    <cellStyle name="Entrada 2 4 2 2 2" xfId="6719"/>
    <cellStyle name="Entrada 2 4 2 2 2 2" xfId="6720"/>
    <cellStyle name="Entrada 2 4 2 2 2 2 2" xfId="6721"/>
    <cellStyle name="Entrada 2 4 2 2 2 3" xfId="6722"/>
    <cellStyle name="Entrada 2 4 2 2 2 3 2" xfId="6723"/>
    <cellStyle name="Entrada 2 4 2 2 2 3 3" xfId="6724"/>
    <cellStyle name="Entrada 2 4 2 2 2 3 4" xfId="6725"/>
    <cellStyle name="Entrada 2 4 2 2 2 3 5" xfId="6726"/>
    <cellStyle name="Entrada 2 4 2 2 2 4" xfId="6727"/>
    <cellStyle name="Entrada 2 4 2 2 2 4 2" xfId="6728"/>
    <cellStyle name="Entrada 2 4 2 2 2 4 3" xfId="6729"/>
    <cellStyle name="Entrada 2 4 2 2 2 4 4" xfId="6730"/>
    <cellStyle name="Entrada 2 4 2 2 2 5" xfId="6731"/>
    <cellStyle name="Entrada 2 4 2 2 2 6" xfId="6732"/>
    <cellStyle name="Entrada 2 4 2 2 2 7" xfId="6733"/>
    <cellStyle name="Entrada 2 4 2 2 2 8" xfId="6734"/>
    <cellStyle name="Entrada 2 4 2 2 3" xfId="6735"/>
    <cellStyle name="Entrada 2 4 2 2 3 2" xfId="6736"/>
    <cellStyle name="Entrada 2 4 2 2 3 2 2" xfId="6737"/>
    <cellStyle name="Entrada 2 4 2 2 3 3" xfId="6738"/>
    <cellStyle name="Entrada 2 4 2 2 3 3 2" xfId="6739"/>
    <cellStyle name="Entrada 2 4 2 2 3 3 3" xfId="6740"/>
    <cellStyle name="Entrada 2 4 2 2 3 3 4" xfId="6741"/>
    <cellStyle name="Entrada 2 4 2 2 3 3 5" xfId="6742"/>
    <cellStyle name="Entrada 2 4 2 2 3 4" xfId="6743"/>
    <cellStyle name="Entrada 2 4 2 2 3 4 2" xfId="6744"/>
    <cellStyle name="Entrada 2 4 2 2 3 4 3" xfId="6745"/>
    <cellStyle name="Entrada 2 4 2 2 3 4 4" xfId="6746"/>
    <cellStyle name="Entrada 2 4 2 2 3 5" xfId="6747"/>
    <cellStyle name="Entrada 2 4 2 2 3 6" xfId="6748"/>
    <cellStyle name="Entrada 2 4 2 2 3 7" xfId="6749"/>
    <cellStyle name="Entrada 2 4 2 2 3 8" xfId="6750"/>
    <cellStyle name="Entrada 2 4 2 2 4" xfId="6751"/>
    <cellStyle name="Entrada 2 4 2 2 4 2" xfId="6752"/>
    <cellStyle name="Entrada 2 4 2 2 4 2 2" xfId="6753"/>
    <cellStyle name="Entrada 2 4 2 2 4 2 3" xfId="6754"/>
    <cellStyle name="Entrada 2 4 2 2 4 2 4" xfId="6755"/>
    <cellStyle name="Entrada 2 4 2 2 4 2 5" xfId="6756"/>
    <cellStyle name="Entrada 2 4 2 2 4 3" xfId="6757"/>
    <cellStyle name="Entrada 2 4 2 2 4 3 2" xfId="6758"/>
    <cellStyle name="Entrada 2 4 2 2 4 3 3" xfId="6759"/>
    <cellStyle name="Entrada 2 4 2 2 4 3 4" xfId="6760"/>
    <cellStyle name="Entrada 2 4 2 2 4 4" xfId="6761"/>
    <cellStyle name="Entrada 2 4 2 2 4 5" xfId="6762"/>
    <cellStyle name="Entrada 2 4 2 2 4 6" xfId="6763"/>
    <cellStyle name="Entrada 2 4 2 2 4 7" xfId="6764"/>
    <cellStyle name="Entrada 2 4 2 2 5" xfId="6765"/>
    <cellStyle name="Entrada 2 4 2 2 5 2" xfId="6766"/>
    <cellStyle name="Entrada 2 4 2 2 5 2 2" xfId="6767"/>
    <cellStyle name="Entrada 2 4 2 2 5 3" xfId="6768"/>
    <cellStyle name="Entrada 2 4 2 2 5 4" xfId="6769"/>
    <cellStyle name="Entrada 2 4 2 2 5 5" xfId="6770"/>
    <cellStyle name="Entrada 2 4 2 2 5 6" xfId="6771"/>
    <cellStyle name="Entrada 2 4 2 2 6" xfId="6772"/>
    <cellStyle name="Entrada 2 4 2 2 6 2" xfId="6773"/>
    <cellStyle name="Entrada 2 4 2 2 6 3" xfId="6774"/>
    <cellStyle name="Entrada 2 4 2 2 6 4" xfId="6775"/>
    <cellStyle name="Entrada 2 4 2 2 6 5" xfId="6776"/>
    <cellStyle name="Entrada 2 4 2 2 7" xfId="6777"/>
    <cellStyle name="Entrada 2 4 2 2 7 2" xfId="6778"/>
    <cellStyle name="Entrada 2 4 2 2 7 3" xfId="6779"/>
    <cellStyle name="Entrada 2 4 2 2 7 4" xfId="6780"/>
    <cellStyle name="Entrada 2 4 2 2 7 5" xfId="6781"/>
    <cellStyle name="Entrada 2 4 2 2 8" xfId="6782"/>
    <cellStyle name="Entrada 2 4 2 3" xfId="6783"/>
    <cellStyle name="Entrada 2 4 2 3 2" xfId="6784"/>
    <cellStyle name="Entrada 2 4 2 3 2 2" xfId="6785"/>
    <cellStyle name="Entrada 2 4 2 3 3" xfId="6786"/>
    <cellStyle name="Entrada 2 4 2 3 3 2" xfId="6787"/>
    <cellStyle name="Entrada 2 4 2 3 3 3" xfId="6788"/>
    <cellStyle name="Entrada 2 4 2 3 3 4" xfId="6789"/>
    <cellStyle name="Entrada 2 4 2 3 3 5" xfId="6790"/>
    <cellStyle name="Entrada 2 4 2 3 4" xfId="6791"/>
    <cellStyle name="Entrada 2 4 2 3 4 2" xfId="6792"/>
    <cellStyle name="Entrada 2 4 2 3 4 3" xfId="6793"/>
    <cellStyle name="Entrada 2 4 2 3 4 4" xfId="6794"/>
    <cellStyle name="Entrada 2 4 2 3 5" xfId="6795"/>
    <cellStyle name="Entrada 2 4 2 3 6" xfId="6796"/>
    <cellStyle name="Entrada 2 4 2 3 7" xfId="6797"/>
    <cellStyle name="Entrada 2 4 2 3 8" xfId="6798"/>
    <cellStyle name="Entrada 2 4 2 4" xfId="6799"/>
    <cellStyle name="Entrada 2 4 2 4 2" xfId="6800"/>
    <cellStyle name="Entrada 2 4 2 4 2 2" xfId="6801"/>
    <cellStyle name="Entrada 2 4 2 4 2 3" xfId="6802"/>
    <cellStyle name="Entrada 2 4 2 4 2 4" xfId="6803"/>
    <cellStyle name="Entrada 2 4 2 4 2 5" xfId="6804"/>
    <cellStyle name="Entrada 2 4 2 4 3" xfId="6805"/>
    <cellStyle name="Entrada 2 4 2 4 3 2" xfId="6806"/>
    <cellStyle name="Entrada 2 4 2 4 3 3" xfId="6807"/>
    <cellStyle name="Entrada 2 4 2 4 3 4" xfId="6808"/>
    <cellStyle name="Entrada 2 4 2 4 4" xfId="6809"/>
    <cellStyle name="Entrada 2 4 2 4 4 2" xfId="6810"/>
    <cellStyle name="Entrada 2 4 2 4 5" xfId="6811"/>
    <cellStyle name="Entrada 2 4 2 4 6" xfId="6812"/>
    <cellStyle name="Entrada 2 4 2 4 7" xfId="6813"/>
    <cellStyle name="Entrada 2 4 2 4 8" xfId="6814"/>
    <cellStyle name="Entrada 2 4 2 5" xfId="6815"/>
    <cellStyle name="Entrada 2 4 2 5 2" xfId="6816"/>
    <cellStyle name="Entrada 2 4 2 5 3" xfId="6817"/>
    <cellStyle name="Entrada 2 4 2 5 4" xfId="6818"/>
    <cellStyle name="Entrada 2 4 2 5 5" xfId="6819"/>
    <cellStyle name="Entrada 2 4 2 6" xfId="6820"/>
    <cellStyle name="Entrada 2 4 2 6 2" xfId="6821"/>
    <cellStyle name="Entrada 2 4 2 6 3" xfId="6822"/>
    <cellStyle name="Entrada 2 4 2 6 4" xfId="6823"/>
    <cellStyle name="Entrada 2 4 2 7" xfId="6824"/>
    <cellStyle name="Entrada 2 4 2 8" xfId="6825"/>
    <cellStyle name="Entrada 2 4 3" xfId="6826"/>
    <cellStyle name="Entrada 2 4 3 2" xfId="6827"/>
    <cellStyle name="Entrada 2 4 3 2 2" xfId="6828"/>
    <cellStyle name="Entrada 2 4 3 2 2 2" xfId="6829"/>
    <cellStyle name="Entrada 2 4 3 2 2 2 2" xfId="6830"/>
    <cellStyle name="Entrada 2 4 3 2 2 3" xfId="6831"/>
    <cellStyle name="Entrada 2 4 3 2 2 3 2" xfId="6832"/>
    <cellStyle name="Entrada 2 4 3 2 2 3 3" xfId="6833"/>
    <cellStyle name="Entrada 2 4 3 2 2 3 4" xfId="6834"/>
    <cellStyle name="Entrada 2 4 3 2 2 3 5" xfId="6835"/>
    <cellStyle name="Entrada 2 4 3 2 2 4" xfId="6836"/>
    <cellStyle name="Entrada 2 4 3 2 2 4 2" xfId="6837"/>
    <cellStyle name="Entrada 2 4 3 2 2 4 3" xfId="6838"/>
    <cellStyle name="Entrada 2 4 3 2 2 4 4" xfId="6839"/>
    <cellStyle name="Entrada 2 4 3 2 2 5" xfId="6840"/>
    <cellStyle name="Entrada 2 4 3 2 2 6" xfId="6841"/>
    <cellStyle name="Entrada 2 4 3 2 2 7" xfId="6842"/>
    <cellStyle name="Entrada 2 4 3 2 2 8" xfId="6843"/>
    <cellStyle name="Entrada 2 4 3 2 3" xfId="6844"/>
    <cellStyle name="Entrada 2 4 3 2 3 2" xfId="6845"/>
    <cellStyle name="Entrada 2 4 3 2 3 2 2" xfId="6846"/>
    <cellStyle name="Entrada 2 4 3 2 3 3" xfId="6847"/>
    <cellStyle name="Entrada 2 4 3 2 3 3 2" xfId="6848"/>
    <cellStyle name="Entrada 2 4 3 2 3 3 3" xfId="6849"/>
    <cellStyle name="Entrada 2 4 3 2 3 3 4" xfId="6850"/>
    <cellStyle name="Entrada 2 4 3 2 3 3 5" xfId="6851"/>
    <cellStyle name="Entrada 2 4 3 2 3 4" xfId="6852"/>
    <cellStyle name="Entrada 2 4 3 2 3 4 2" xfId="6853"/>
    <cellStyle name="Entrada 2 4 3 2 3 4 3" xfId="6854"/>
    <cellStyle name="Entrada 2 4 3 2 3 4 4" xfId="6855"/>
    <cellStyle name="Entrada 2 4 3 2 3 5" xfId="6856"/>
    <cellStyle name="Entrada 2 4 3 2 3 6" xfId="6857"/>
    <cellStyle name="Entrada 2 4 3 2 3 7" xfId="6858"/>
    <cellStyle name="Entrada 2 4 3 2 3 8" xfId="6859"/>
    <cellStyle name="Entrada 2 4 3 2 4" xfId="6860"/>
    <cellStyle name="Entrada 2 4 3 2 4 2" xfId="6861"/>
    <cellStyle name="Entrada 2 4 3 2 4 2 2" xfId="6862"/>
    <cellStyle name="Entrada 2 4 3 2 4 2 3" xfId="6863"/>
    <cellStyle name="Entrada 2 4 3 2 4 2 4" xfId="6864"/>
    <cellStyle name="Entrada 2 4 3 2 4 2 5" xfId="6865"/>
    <cellStyle name="Entrada 2 4 3 2 4 3" xfId="6866"/>
    <cellStyle name="Entrada 2 4 3 2 4 3 2" xfId="6867"/>
    <cellStyle name="Entrada 2 4 3 2 4 3 3" xfId="6868"/>
    <cellStyle name="Entrada 2 4 3 2 4 3 4" xfId="6869"/>
    <cellStyle name="Entrada 2 4 3 2 4 4" xfId="6870"/>
    <cellStyle name="Entrada 2 4 3 2 4 5" xfId="6871"/>
    <cellStyle name="Entrada 2 4 3 2 4 6" xfId="6872"/>
    <cellStyle name="Entrada 2 4 3 2 4 7" xfId="6873"/>
    <cellStyle name="Entrada 2 4 3 2 5" xfId="6874"/>
    <cellStyle name="Entrada 2 4 3 2 5 2" xfId="6875"/>
    <cellStyle name="Entrada 2 4 3 2 5 2 2" xfId="6876"/>
    <cellStyle name="Entrada 2 4 3 2 5 3" xfId="6877"/>
    <cellStyle name="Entrada 2 4 3 2 5 4" xfId="6878"/>
    <cellStyle name="Entrada 2 4 3 2 5 5" xfId="6879"/>
    <cellStyle name="Entrada 2 4 3 2 5 6" xfId="6880"/>
    <cellStyle name="Entrada 2 4 3 2 6" xfId="6881"/>
    <cellStyle name="Entrada 2 4 3 2 6 2" xfId="6882"/>
    <cellStyle name="Entrada 2 4 3 2 6 3" xfId="6883"/>
    <cellStyle name="Entrada 2 4 3 2 6 4" xfId="6884"/>
    <cellStyle name="Entrada 2 4 3 2 6 5" xfId="6885"/>
    <cellStyle name="Entrada 2 4 3 2 7" xfId="6886"/>
    <cellStyle name="Entrada 2 4 3 2 7 2" xfId="6887"/>
    <cellStyle name="Entrada 2 4 3 2 7 3" xfId="6888"/>
    <cellStyle name="Entrada 2 4 3 2 7 4" xfId="6889"/>
    <cellStyle name="Entrada 2 4 3 2 7 5" xfId="6890"/>
    <cellStyle name="Entrada 2 4 3 2 8" xfId="6891"/>
    <cellStyle name="Entrada 2 4 3 3" xfId="6892"/>
    <cellStyle name="Entrada 2 4 3 3 2" xfId="6893"/>
    <cellStyle name="Entrada 2 4 3 3 2 2" xfId="6894"/>
    <cellStyle name="Entrada 2 4 3 3 3" xfId="6895"/>
    <cellStyle name="Entrada 2 4 3 3 3 2" xfId="6896"/>
    <cellStyle name="Entrada 2 4 3 3 3 3" xfId="6897"/>
    <cellStyle name="Entrada 2 4 3 3 3 4" xfId="6898"/>
    <cellStyle name="Entrada 2 4 3 3 3 5" xfId="6899"/>
    <cellStyle name="Entrada 2 4 3 3 4" xfId="6900"/>
    <cellStyle name="Entrada 2 4 3 3 4 2" xfId="6901"/>
    <cellStyle name="Entrada 2 4 3 3 4 3" xfId="6902"/>
    <cellStyle name="Entrada 2 4 3 3 4 4" xfId="6903"/>
    <cellStyle name="Entrada 2 4 3 3 5" xfId="6904"/>
    <cellStyle name="Entrada 2 4 3 3 6" xfId="6905"/>
    <cellStyle name="Entrada 2 4 3 3 7" xfId="6906"/>
    <cellStyle name="Entrada 2 4 3 3 8" xfId="6907"/>
    <cellStyle name="Entrada 2 4 3 4" xfId="6908"/>
    <cellStyle name="Entrada 2 4 3 4 2" xfId="6909"/>
    <cellStyle name="Entrada 2 4 3 4 2 2" xfId="6910"/>
    <cellStyle name="Entrada 2 4 3 4 2 3" xfId="6911"/>
    <cellStyle name="Entrada 2 4 3 4 2 4" xfId="6912"/>
    <cellStyle name="Entrada 2 4 3 4 2 5" xfId="6913"/>
    <cellStyle name="Entrada 2 4 3 4 3" xfId="6914"/>
    <cellStyle name="Entrada 2 4 3 4 3 2" xfId="6915"/>
    <cellStyle name="Entrada 2 4 3 4 3 3" xfId="6916"/>
    <cellStyle name="Entrada 2 4 3 4 3 4" xfId="6917"/>
    <cellStyle name="Entrada 2 4 3 4 4" xfId="6918"/>
    <cellStyle name="Entrada 2 4 3 4 4 2" xfId="6919"/>
    <cellStyle name="Entrada 2 4 3 4 5" xfId="6920"/>
    <cellStyle name="Entrada 2 4 3 4 6" xfId="6921"/>
    <cellStyle name="Entrada 2 4 3 4 7" xfId="6922"/>
    <cellStyle name="Entrada 2 4 3 4 8" xfId="6923"/>
    <cellStyle name="Entrada 2 4 3 5" xfId="6924"/>
    <cellStyle name="Entrada 2 4 3 5 2" xfId="6925"/>
    <cellStyle name="Entrada 2 4 3 5 3" xfId="6926"/>
    <cellStyle name="Entrada 2 4 3 5 4" xfId="6927"/>
    <cellStyle name="Entrada 2 4 3 5 5" xfId="6928"/>
    <cellStyle name="Entrada 2 4 3 6" xfId="6929"/>
    <cellStyle name="Entrada 2 4 3 6 2" xfId="6930"/>
    <cellStyle name="Entrada 2 4 3 6 3" xfId="6931"/>
    <cellStyle name="Entrada 2 4 3 6 4" xfId="6932"/>
    <cellStyle name="Entrada 2 4 3 7" xfId="6933"/>
    <cellStyle name="Entrada 2 4 3 8" xfId="6934"/>
    <cellStyle name="Entrada 2 4 4" xfId="6935"/>
    <cellStyle name="Entrada 2 4 4 2" xfId="6936"/>
    <cellStyle name="Entrada 2 4 4 2 2" xfId="6937"/>
    <cellStyle name="Entrada 2 4 4 2 2 2" xfId="6938"/>
    <cellStyle name="Entrada 2 4 4 2 2 2 2" xfId="6939"/>
    <cellStyle name="Entrada 2 4 4 2 2 3" xfId="6940"/>
    <cellStyle name="Entrada 2 4 4 2 2 3 2" xfId="6941"/>
    <cellStyle name="Entrada 2 4 4 2 2 3 3" xfId="6942"/>
    <cellStyle name="Entrada 2 4 4 2 2 3 4" xfId="6943"/>
    <cellStyle name="Entrada 2 4 4 2 2 3 5" xfId="6944"/>
    <cellStyle name="Entrada 2 4 4 2 2 4" xfId="6945"/>
    <cellStyle name="Entrada 2 4 4 2 2 4 2" xfId="6946"/>
    <cellStyle name="Entrada 2 4 4 2 2 4 3" xfId="6947"/>
    <cellStyle name="Entrada 2 4 4 2 2 4 4" xfId="6948"/>
    <cellStyle name="Entrada 2 4 4 2 2 5" xfId="6949"/>
    <cellStyle name="Entrada 2 4 4 2 2 6" xfId="6950"/>
    <cellStyle name="Entrada 2 4 4 2 2 7" xfId="6951"/>
    <cellStyle name="Entrada 2 4 4 2 2 8" xfId="6952"/>
    <cellStyle name="Entrada 2 4 4 2 3" xfId="6953"/>
    <cellStyle name="Entrada 2 4 4 2 3 2" xfId="6954"/>
    <cellStyle name="Entrada 2 4 4 2 3 2 2" xfId="6955"/>
    <cellStyle name="Entrada 2 4 4 2 3 3" xfId="6956"/>
    <cellStyle name="Entrada 2 4 4 2 3 3 2" xfId="6957"/>
    <cellStyle name="Entrada 2 4 4 2 3 3 3" xfId="6958"/>
    <cellStyle name="Entrada 2 4 4 2 3 3 4" xfId="6959"/>
    <cellStyle name="Entrada 2 4 4 2 3 3 5" xfId="6960"/>
    <cellStyle name="Entrada 2 4 4 2 3 4" xfId="6961"/>
    <cellStyle name="Entrada 2 4 4 2 3 4 2" xfId="6962"/>
    <cellStyle name="Entrada 2 4 4 2 3 4 3" xfId="6963"/>
    <cellStyle name="Entrada 2 4 4 2 3 4 4" xfId="6964"/>
    <cellStyle name="Entrada 2 4 4 2 3 5" xfId="6965"/>
    <cellStyle name="Entrada 2 4 4 2 3 6" xfId="6966"/>
    <cellStyle name="Entrada 2 4 4 2 3 7" xfId="6967"/>
    <cellStyle name="Entrada 2 4 4 2 3 8" xfId="6968"/>
    <cellStyle name="Entrada 2 4 4 2 4" xfId="6969"/>
    <cellStyle name="Entrada 2 4 4 2 4 2" xfId="6970"/>
    <cellStyle name="Entrada 2 4 4 2 4 2 2" xfId="6971"/>
    <cellStyle name="Entrada 2 4 4 2 4 2 3" xfId="6972"/>
    <cellStyle name="Entrada 2 4 4 2 4 2 4" xfId="6973"/>
    <cellStyle name="Entrada 2 4 4 2 4 2 5" xfId="6974"/>
    <cellStyle name="Entrada 2 4 4 2 4 3" xfId="6975"/>
    <cellStyle name="Entrada 2 4 4 2 4 3 2" xfId="6976"/>
    <cellStyle name="Entrada 2 4 4 2 4 3 3" xfId="6977"/>
    <cellStyle name="Entrada 2 4 4 2 4 3 4" xfId="6978"/>
    <cellStyle name="Entrada 2 4 4 2 4 4" xfId="6979"/>
    <cellStyle name="Entrada 2 4 4 2 4 5" xfId="6980"/>
    <cellStyle name="Entrada 2 4 4 2 4 6" xfId="6981"/>
    <cellStyle name="Entrada 2 4 4 2 4 7" xfId="6982"/>
    <cellStyle name="Entrada 2 4 4 2 5" xfId="6983"/>
    <cellStyle name="Entrada 2 4 4 2 5 2" xfId="6984"/>
    <cellStyle name="Entrada 2 4 4 2 5 2 2" xfId="6985"/>
    <cellStyle name="Entrada 2 4 4 2 5 3" xfId="6986"/>
    <cellStyle name="Entrada 2 4 4 2 5 4" xfId="6987"/>
    <cellStyle name="Entrada 2 4 4 2 5 5" xfId="6988"/>
    <cellStyle name="Entrada 2 4 4 2 5 6" xfId="6989"/>
    <cellStyle name="Entrada 2 4 4 2 6" xfId="6990"/>
    <cellStyle name="Entrada 2 4 4 2 6 2" xfId="6991"/>
    <cellStyle name="Entrada 2 4 4 2 6 3" xfId="6992"/>
    <cellStyle name="Entrada 2 4 4 2 6 4" xfId="6993"/>
    <cellStyle name="Entrada 2 4 4 2 6 5" xfId="6994"/>
    <cellStyle name="Entrada 2 4 4 2 7" xfId="6995"/>
    <cellStyle name="Entrada 2 4 4 2 7 2" xfId="6996"/>
    <cellStyle name="Entrada 2 4 4 2 7 3" xfId="6997"/>
    <cellStyle name="Entrada 2 4 4 2 7 4" xfId="6998"/>
    <cellStyle name="Entrada 2 4 4 2 7 5" xfId="6999"/>
    <cellStyle name="Entrada 2 4 4 2 8" xfId="7000"/>
    <cellStyle name="Entrada 2 4 4 3" xfId="7001"/>
    <cellStyle name="Entrada 2 4 4 3 2" xfId="7002"/>
    <cellStyle name="Entrada 2 4 4 3 2 2" xfId="7003"/>
    <cellStyle name="Entrada 2 4 4 3 3" xfId="7004"/>
    <cellStyle name="Entrada 2 4 4 3 3 2" xfId="7005"/>
    <cellStyle name="Entrada 2 4 4 3 3 3" xfId="7006"/>
    <cellStyle name="Entrada 2 4 4 3 3 4" xfId="7007"/>
    <cellStyle name="Entrada 2 4 4 3 3 5" xfId="7008"/>
    <cellStyle name="Entrada 2 4 4 3 4" xfId="7009"/>
    <cellStyle name="Entrada 2 4 4 3 4 2" xfId="7010"/>
    <cellStyle name="Entrada 2 4 4 3 4 3" xfId="7011"/>
    <cellStyle name="Entrada 2 4 4 3 4 4" xfId="7012"/>
    <cellStyle name="Entrada 2 4 4 3 5" xfId="7013"/>
    <cellStyle name="Entrada 2 4 4 3 6" xfId="7014"/>
    <cellStyle name="Entrada 2 4 4 3 7" xfId="7015"/>
    <cellStyle name="Entrada 2 4 4 3 8" xfId="7016"/>
    <cellStyle name="Entrada 2 4 4 4" xfId="7017"/>
    <cellStyle name="Entrada 2 4 4 4 2" xfId="7018"/>
    <cellStyle name="Entrada 2 4 4 4 2 2" xfId="7019"/>
    <cellStyle name="Entrada 2 4 4 4 2 3" xfId="7020"/>
    <cellStyle name="Entrada 2 4 4 4 2 4" xfId="7021"/>
    <cellStyle name="Entrada 2 4 4 4 2 5" xfId="7022"/>
    <cellStyle name="Entrada 2 4 4 4 3" xfId="7023"/>
    <cellStyle name="Entrada 2 4 4 4 3 2" xfId="7024"/>
    <cellStyle name="Entrada 2 4 4 4 3 3" xfId="7025"/>
    <cellStyle name="Entrada 2 4 4 4 3 4" xfId="7026"/>
    <cellStyle name="Entrada 2 4 4 4 4" xfId="7027"/>
    <cellStyle name="Entrada 2 4 4 4 4 2" xfId="7028"/>
    <cellStyle name="Entrada 2 4 4 4 5" xfId="7029"/>
    <cellStyle name="Entrada 2 4 4 4 6" xfId="7030"/>
    <cellStyle name="Entrada 2 4 4 4 7" xfId="7031"/>
    <cellStyle name="Entrada 2 4 4 4 8" xfId="7032"/>
    <cellStyle name="Entrada 2 4 4 5" xfId="7033"/>
    <cellStyle name="Entrada 2 4 4 5 2" xfId="7034"/>
    <cellStyle name="Entrada 2 4 4 5 3" xfId="7035"/>
    <cellStyle name="Entrada 2 4 4 5 4" xfId="7036"/>
    <cellStyle name="Entrada 2 4 4 5 5" xfId="7037"/>
    <cellStyle name="Entrada 2 4 4 6" xfId="7038"/>
    <cellStyle name="Entrada 2 4 4 6 2" xfId="7039"/>
    <cellStyle name="Entrada 2 4 4 6 3" xfId="7040"/>
    <cellStyle name="Entrada 2 4 4 6 4" xfId="7041"/>
    <cellStyle name="Entrada 2 4 4 7" xfId="7042"/>
    <cellStyle name="Entrada 2 4 4 8" xfId="7043"/>
    <cellStyle name="Entrada 2 4 5" xfId="7044"/>
    <cellStyle name="Entrada 2 4 5 2" xfId="7045"/>
    <cellStyle name="Entrada 2 4 5 2 2" xfId="7046"/>
    <cellStyle name="Entrada 2 4 5 2 2 2" xfId="7047"/>
    <cellStyle name="Entrada 2 4 5 2 3" xfId="7048"/>
    <cellStyle name="Entrada 2 4 5 2 3 2" xfId="7049"/>
    <cellStyle name="Entrada 2 4 5 2 3 3" xfId="7050"/>
    <cellStyle name="Entrada 2 4 5 2 3 4" xfId="7051"/>
    <cellStyle name="Entrada 2 4 5 2 3 5" xfId="7052"/>
    <cellStyle name="Entrada 2 4 5 2 4" xfId="7053"/>
    <cellStyle name="Entrada 2 4 5 2 4 2" xfId="7054"/>
    <cellStyle name="Entrada 2 4 5 2 4 3" xfId="7055"/>
    <cellStyle name="Entrada 2 4 5 2 4 4" xfId="7056"/>
    <cellStyle name="Entrada 2 4 5 2 5" xfId="7057"/>
    <cellStyle name="Entrada 2 4 5 2 6" xfId="7058"/>
    <cellStyle name="Entrada 2 4 5 2 7" xfId="7059"/>
    <cellStyle name="Entrada 2 4 5 2 8" xfId="7060"/>
    <cellStyle name="Entrada 2 4 5 3" xfId="7061"/>
    <cellStyle name="Entrada 2 4 5 3 2" xfId="7062"/>
    <cellStyle name="Entrada 2 4 5 3 2 2" xfId="7063"/>
    <cellStyle name="Entrada 2 4 5 3 3" xfId="7064"/>
    <cellStyle name="Entrada 2 4 5 3 3 2" xfId="7065"/>
    <cellStyle name="Entrada 2 4 5 3 3 3" xfId="7066"/>
    <cellStyle name="Entrada 2 4 5 3 3 4" xfId="7067"/>
    <cellStyle name="Entrada 2 4 5 3 3 5" xfId="7068"/>
    <cellStyle name="Entrada 2 4 5 3 4" xfId="7069"/>
    <cellStyle name="Entrada 2 4 5 3 4 2" xfId="7070"/>
    <cellStyle name="Entrada 2 4 5 3 4 3" xfId="7071"/>
    <cellStyle name="Entrada 2 4 5 3 4 4" xfId="7072"/>
    <cellStyle name="Entrada 2 4 5 3 5" xfId="7073"/>
    <cellStyle name="Entrada 2 4 5 3 6" xfId="7074"/>
    <cellStyle name="Entrada 2 4 5 3 7" xfId="7075"/>
    <cellStyle name="Entrada 2 4 5 3 8" xfId="7076"/>
    <cellStyle name="Entrada 2 4 5 4" xfId="7077"/>
    <cellStyle name="Entrada 2 4 5 4 2" xfId="7078"/>
    <cellStyle name="Entrada 2 4 5 4 2 2" xfId="7079"/>
    <cellStyle name="Entrada 2 4 5 4 2 3" xfId="7080"/>
    <cellStyle name="Entrada 2 4 5 4 2 4" xfId="7081"/>
    <cellStyle name="Entrada 2 4 5 4 2 5" xfId="7082"/>
    <cellStyle name="Entrada 2 4 5 4 3" xfId="7083"/>
    <cellStyle name="Entrada 2 4 5 4 4" xfId="7084"/>
    <cellStyle name="Entrada 2 4 5 4 5" xfId="7085"/>
    <cellStyle name="Entrada 2 4 5 4 6" xfId="7086"/>
    <cellStyle name="Entrada 2 4 5 4 7" xfId="7087"/>
    <cellStyle name="Entrada 2 4 5 5" xfId="7088"/>
    <cellStyle name="Entrada 2 4 5 5 2" xfId="7089"/>
    <cellStyle name="Entrada 2 4 5 5 2 2" xfId="7090"/>
    <cellStyle name="Entrada 2 4 5 5 2 3" xfId="7091"/>
    <cellStyle name="Entrada 2 4 5 5 2 4" xfId="7092"/>
    <cellStyle name="Entrada 2 4 5 5 2 5" xfId="7093"/>
    <cellStyle name="Entrada 2 4 5 5 3" xfId="7094"/>
    <cellStyle name="Entrada 2 4 5 5 3 2" xfId="7095"/>
    <cellStyle name="Entrada 2 4 5 5 3 3" xfId="7096"/>
    <cellStyle name="Entrada 2 4 5 5 3 4" xfId="7097"/>
    <cellStyle name="Entrada 2 4 5 5 4" xfId="7098"/>
    <cellStyle name="Entrada 2 4 5 5 5" xfId="7099"/>
    <cellStyle name="Entrada 2 4 5 5 6" xfId="7100"/>
    <cellStyle name="Entrada 2 4 5 5 7" xfId="7101"/>
    <cellStyle name="Entrada 2 4 5 6" xfId="7102"/>
    <cellStyle name="Entrada 2 4 5 6 2" xfId="7103"/>
    <cellStyle name="Entrada 2 4 5 6 2 2" xfId="7104"/>
    <cellStyle name="Entrada 2 4 5 6 3" xfId="7105"/>
    <cellStyle name="Entrada 2 4 5 6 4" xfId="7106"/>
    <cellStyle name="Entrada 2 4 5 6 5" xfId="7107"/>
    <cellStyle name="Entrada 2 4 5 6 6" xfId="7108"/>
    <cellStyle name="Entrada 2 4 5 7" xfId="7109"/>
    <cellStyle name="Entrada 2 4 5 7 2" xfId="7110"/>
    <cellStyle name="Entrada 2 4 5 7 3" xfId="7111"/>
    <cellStyle name="Entrada 2 4 5 7 4" xfId="7112"/>
    <cellStyle name="Entrada 2 4 5 7 5" xfId="7113"/>
    <cellStyle name="Entrada 2 4 5 8" xfId="7114"/>
    <cellStyle name="Entrada 2 4 5 8 2" xfId="7115"/>
    <cellStyle name="Entrada 2 4 5 8 3" xfId="7116"/>
    <cellStyle name="Entrada 2 4 5 8 4" xfId="7117"/>
    <cellStyle name="Entrada 2 4 5 9" xfId="7118"/>
    <cellStyle name="Entrada 2 4 6" xfId="7119"/>
    <cellStyle name="Entrada 2 4 6 2" xfId="7120"/>
    <cellStyle name="Entrada 2 4 6 2 2" xfId="7121"/>
    <cellStyle name="Entrada 2 4 6 3" xfId="7122"/>
    <cellStyle name="Entrada 2 4 6 3 2" xfId="7123"/>
    <cellStyle name="Entrada 2 4 6 3 3" xfId="7124"/>
    <cellStyle name="Entrada 2 4 6 3 4" xfId="7125"/>
    <cellStyle name="Entrada 2 4 6 3 5" xfId="7126"/>
    <cellStyle name="Entrada 2 4 6 4" xfId="7127"/>
    <cellStyle name="Entrada 2 4 6 4 2" xfId="7128"/>
    <cellStyle name="Entrada 2 4 6 4 3" xfId="7129"/>
    <cellStyle name="Entrada 2 4 6 4 4" xfId="7130"/>
    <cellStyle name="Entrada 2 4 6 5" xfId="7131"/>
    <cellStyle name="Entrada 2 4 6 6" xfId="7132"/>
    <cellStyle name="Entrada 2 4 6 7" xfId="7133"/>
    <cellStyle name="Entrada 2 4 6 8" xfId="7134"/>
    <cellStyle name="Entrada 2 4 7" xfId="7135"/>
    <cellStyle name="Entrada 2 4 7 2" xfId="7136"/>
    <cellStyle name="Entrada 2 4 7 2 2" xfId="7137"/>
    <cellStyle name="Entrada 2 4 7 2 3" xfId="7138"/>
    <cellStyle name="Entrada 2 4 7 2 4" xfId="7139"/>
    <cellStyle name="Entrada 2 4 7 2 5" xfId="7140"/>
    <cellStyle name="Entrada 2 4 7 3" xfId="7141"/>
    <cellStyle name="Entrada 2 4 7 3 2" xfId="7142"/>
    <cellStyle name="Entrada 2 4 7 3 3" xfId="7143"/>
    <cellStyle name="Entrada 2 4 7 3 4" xfId="7144"/>
    <cellStyle name="Entrada 2 4 7 4" xfId="7145"/>
    <cellStyle name="Entrada 2 4 7 4 2" xfId="7146"/>
    <cellStyle name="Entrada 2 4 7 5" xfId="7147"/>
    <cellStyle name="Entrada 2 4 7 6" xfId="7148"/>
    <cellStyle name="Entrada 2 4 7 7" xfId="7149"/>
    <cellStyle name="Entrada 2 4 7 8" xfId="7150"/>
    <cellStyle name="Entrada 2 4 8" xfId="7151"/>
    <cellStyle name="Entrada 2 4 9" xfId="7152"/>
    <cellStyle name="Entrada 2 5" xfId="7153"/>
    <cellStyle name="Entrada 2 5 2" xfId="7154"/>
    <cellStyle name="Entrada 2 5 2 2" xfId="7155"/>
    <cellStyle name="Entrada 2 5 2 2 2" xfId="7156"/>
    <cellStyle name="Entrada 2 5 2 2 2 2" xfId="7157"/>
    <cellStyle name="Entrada 2 5 2 2 3" xfId="7158"/>
    <cellStyle name="Entrada 2 5 2 2 3 2" xfId="7159"/>
    <cellStyle name="Entrada 2 5 2 2 3 3" xfId="7160"/>
    <cellStyle name="Entrada 2 5 2 2 3 4" xfId="7161"/>
    <cellStyle name="Entrada 2 5 2 2 3 5" xfId="7162"/>
    <cellStyle name="Entrada 2 5 2 2 4" xfId="7163"/>
    <cellStyle name="Entrada 2 5 2 2 4 2" xfId="7164"/>
    <cellStyle name="Entrada 2 5 2 2 4 3" xfId="7165"/>
    <cellStyle name="Entrada 2 5 2 2 4 4" xfId="7166"/>
    <cellStyle name="Entrada 2 5 2 2 5" xfId="7167"/>
    <cellStyle name="Entrada 2 5 2 2 6" xfId="7168"/>
    <cellStyle name="Entrada 2 5 2 2 7" xfId="7169"/>
    <cellStyle name="Entrada 2 5 2 2 8" xfId="7170"/>
    <cellStyle name="Entrada 2 5 2 3" xfId="7171"/>
    <cellStyle name="Entrada 2 5 2 3 2" xfId="7172"/>
    <cellStyle name="Entrada 2 5 2 3 2 2" xfId="7173"/>
    <cellStyle name="Entrada 2 5 2 3 3" xfId="7174"/>
    <cellStyle name="Entrada 2 5 2 3 3 2" xfId="7175"/>
    <cellStyle name="Entrada 2 5 2 3 3 3" xfId="7176"/>
    <cellStyle name="Entrada 2 5 2 3 3 4" xfId="7177"/>
    <cellStyle name="Entrada 2 5 2 3 3 5" xfId="7178"/>
    <cellStyle name="Entrada 2 5 2 3 4" xfId="7179"/>
    <cellStyle name="Entrada 2 5 2 3 4 2" xfId="7180"/>
    <cellStyle name="Entrada 2 5 2 3 4 3" xfId="7181"/>
    <cellStyle name="Entrada 2 5 2 3 4 4" xfId="7182"/>
    <cellStyle name="Entrada 2 5 2 3 5" xfId="7183"/>
    <cellStyle name="Entrada 2 5 2 3 6" xfId="7184"/>
    <cellStyle name="Entrada 2 5 2 3 7" xfId="7185"/>
    <cellStyle name="Entrada 2 5 2 3 8" xfId="7186"/>
    <cellStyle name="Entrada 2 5 2 4" xfId="7187"/>
    <cellStyle name="Entrada 2 5 2 4 2" xfId="7188"/>
    <cellStyle name="Entrada 2 5 2 4 2 2" xfId="7189"/>
    <cellStyle name="Entrada 2 5 2 4 2 3" xfId="7190"/>
    <cellStyle name="Entrada 2 5 2 4 2 4" xfId="7191"/>
    <cellStyle name="Entrada 2 5 2 4 2 5" xfId="7192"/>
    <cellStyle name="Entrada 2 5 2 4 3" xfId="7193"/>
    <cellStyle name="Entrada 2 5 2 4 3 2" xfId="7194"/>
    <cellStyle name="Entrada 2 5 2 4 3 3" xfId="7195"/>
    <cellStyle name="Entrada 2 5 2 4 3 4" xfId="7196"/>
    <cellStyle name="Entrada 2 5 2 4 4" xfId="7197"/>
    <cellStyle name="Entrada 2 5 2 4 5" xfId="7198"/>
    <cellStyle name="Entrada 2 5 2 4 6" xfId="7199"/>
    <cellStyle name="Entrada 2 5 2 4 7" xfId="7200"/>
    <cellStyle name="Entrada 2 5 2 5" xfId="7201"/>
    <cellStyle name="Entrada 2 5 2 5 2" xfId="7202"/>
    <cellStyle name="Entrada 2 5 2 5 2 2" xfId="7203"/>
    <cellStyle name="Entrada 2 5 2 5 3" xfId="7204"/>
    <cellStyle name="Entrada 2 5 2 5 4" xfId="7205"/>
    <cellStyle name="Entrada 2 5 2 5 5" xfId="7206"/>
    <cellStyle name="Entrada 2 5 2 5 6" xfId="7207"/>
    <cellStyle name="Entrada 2 5 2 6" xfId="7208"/>
    <cellStyle name="Entrada 2 5 2 6 2" xfId="7209"/>
    <cellStyle name="Entrada 2 5 2 6 3" xfId="7210"/>
    <cellStyle name="Entrada 2 5 2 6 4" xfId="7211"/>
    <cellStyle name="Entrada 2 5 2 6 5" xfId="7212"/>
    <cellStyle name="Entrada 2 5 2 7" xfId="7213"/>
    <cellStyle name="Entrada 2 5 2 7 2" xfId="7214"/>
    <cellStyle name="Entrada 2 5 2 7 3" xfId="7215"/>
    <cellStyle name="Entrada 2 5 2 7 4" xfId="7216"/>
    <cellStyle name="Entrada 2 5 2 7 5" xfId="7217"/>
    <cellStyle name="Entrada 2 5 2 8" xfId="7218"/>
    <cellStyle name="Entrada 2 5 3" xfId="7219"/>
    <cellStyle name="Entrada 2 5 3 2" xfId="7220"/>
    <cellStyle name="Entrada 2 5 3 2 2" xfId="7221"/>
    <cellStyle name="Entrada 2 5 3 3" xfId="7222"/>
    <cellStyle name="Entrada 2 5 3 3 2" xfId="7223"/>
    <cellStyle name="Entrada 2 5 3 3 3" xfId="7224"/>
    <cellStyle name="Entrada 2 5 3 3 4" xfId="7225"/>
    <cellStyle name="Entrada 2 5 3 3 5" xfId="7226"/>
    <cellStyle name="Entrada 2 5 3 4" xfId="7227"/>
    <cellStyle name="Entrada 2 5 3 4 2" xfId="7228"/>
    <cellStyle name="Entrada 2 5 3 4 3" xfId="7229"/>
    <cellStyle name="Entrada 2 5 3 4 4" xfId="7230"/>
    <cellStyle name="Entrada 2 5 3 5" xfId="7231"/>
    <cellStyle name="Entrada 2 5 3 6" xfId="7232"/>
    <cellStyle name="Entrada 2 5 3 7" xfId="7233"/>
    <cellStyle name="Entrada 2 5 3 8" xfId="7234"/>
    <cellStyle name="Entrada 2 5 4" xfId="7235"/>
    <cellStyle name="Entrada 2 5 4 2" xfId="7236"/>
    <cellStyle name="Entrada 2 5 4 2 2" xfId="7237"/>
    <cellStyle name="Entrada 2 5 4 2 3" xfId="7238"/>
    <cellStyle name="Entrada 2 5 4 2 4" xfId="7239"/>
    <cellStyle name="Entrada 2 5 4 2 5" xfId="7240"/>
    <cellStyle name="Entrada 2 5 4 3" xfId="7241"/>
    <cellStyle name="Entrada 2 5 4 3 2" xfId="7242"/>
    <cellStyle name="Entrada 2 5 4 3 3" xfId="7243"/>
    <cellStyle name="Entrada 2 5 4 3 4" xfId="7244"/>
    <cellStyle name="Entrada 2 5 4 4" xfId="7245"/>
    <cellStyle name="Entrada 2 5 4 4 2" xfId="7246"/>
    <cellStyle name="Entrada 2 5 4 5" xfId="7247"/>
    <cellStyle name="Entrada 2 5 4 6" xfId="7248"/>
    <cellStyle name="Entrada 2 5 4 7" xfId="7249"/>
    <cellStyle name="Entrada 2 5 4 8" xfId="7250"/>
    <cellStyle name="Entrada 2 5 5" xfId="7251"/>
    <cellStyle name="Entrada 2 5 5 2" xfId="7252"/>
    <cellStyle name="Entrada 2 5 5 3" xfId="7253"/>
    <cellStyle name="Entrada 2 5 5 4" xfId="7254"/>
    <cellStyle name="Entrada 2 5 5 5" xfId="7255"/>
    <cellStyle name="Entrada 2 5 6" xfId="7256"/>
    <cellStyle name="Entrada 2 5 6 2" xfId="7257"/>
    <cellStyle name="Entrada 2 5 6 3" xfId="7258"/>
    <cellStyle name="Entrada 2 5 6 4" xfId="7259"/>
    <cellStyle name="Entrada 2 5 7" xfId="7260"/>
    <cellStyle name="Entrada 2 5 8" xfId="7261"/>
    <cellStyle name="Entrada 2 6" xfId="7262"/>
    <cellStyle name="Entrada 2 6 2" xfId="7263"/>
    <cellStyle name="Entrada 2 6 2 2" xfId="7264"/>
    <cellStyle name="Entrada 2 6 2 2 2" xfId="7265"/>
    <cellStyle name="Entrada 2 6 2 2 2 2" xfId="7266"/>
    <cellStyle name="Entrada 2 6 2 2 3" xfId="7267"/>
    <cellStyle name="Entrada 2 6 2 2 3 2" xfId="7268"/>
    <cellStyle name="Entrada 2 6 2 2 3 3" xfId="7269"/>
    <cellStyle name="Entrada 2 6 2 2 3 4" xfId="7270"/>
    <cellStyle name="Entrada 2 6 2 2 3 5" xfId="7271"/>
    <cellStyle name="Entrada 2 6 2 2 4" xfId="7272"/>
    <cellStyle name="Entrada 2 6 2 2 4 2" xfId="7273"/>
    <cellStyle name="Entrada 2 6 2 2 4 3" xfId="7274"/>
    <cellStyle name="Entrada 2 6 2 2 4 4" xfId="7275"/>
    <cellStyle name="Entrada 2 6 2 2 5" xfId="7276"/>
    <cellStyle name="Entrada 2 6 2 2 6" xfId="7277"/>
    <cellStyle name="Entrada 2 6 2 2 7" xfId="7278"/>
    <cellStyle name="Entrada 2 6 2 2 8" xfId="7279"/>
    <cellStyle name="Entrada 2 6 2 3" xfId="7280"/>
    <cellStyle name="Entrada 2 6 2 3 2" xfId="7281"/>
    <cellStyle name="Entrada 2 6 2 3 2 2" xfId="7282"/>
    <cellStyle name="Entrada 2 6 2 3 3" xfId="7283"/>
    <cellStyle name="Entrada 2 6 2 3 3 2" xfId="7284"/>
    <cellStyle name="Entrada 2 6 2 3 3 3" xfId="7285"/>
    <cellStyle name="Entrada 2 6 2 3 3 4" xfId="7286"/>
    <cellStyle name="Entrada 2 6 2 3 3 5" xfId="7287"/>
    <cellStyle name="Entrada 2 6 2 3 4" xfId="7288"/>
    <cellStyle name="Entrada 2 6 2 3 4 2" xfId="7289"/>
    <cellStyle name="Entrada 2 6 2 3 4 3" xfId="7290"/>
    <cellStyle name="Entrada 2 6 2 3 4 4" xfId="7291"/>
    <cellStyle name="Entrada 2 6 2 3 5" xfId="7292"/>
    <cellStyle name="Entrada 2 6 2 3 6" xfId="7293"/>
    <cellStyle name="Entrada 2 6 2 3 7" xfId="7294"/>
    <cellStyle name="Entrada 2 6 2 3 8" xfId="7295"/>
    <cellStyle name="Entrada 2 6 2 4" xfId="7296"/>
    <cellStyle name="Entrada 2 6 2 4 2" xfId="7297"/>
    <cellStyle name="Entrada 2 6 2 4 2 2" xfId="7298"/>
    <cellStyle name="Entrada 2 6 2 4 2 3" xfId="7299"/>
    <cellStyle name="Entrada 2 6 2 4 2 4" xfId="7300"/>
    <cellStyle name="Entrada 2 6 2 4 2 5" xfId="7301"/>
    <cellStyle name="Entrada 2 6 2 4 3" xfId="7302"/>
    <cellStyle name="Entrada 2 6 2 4 3 2" xfId="7303"/>
    <cellStyle name="Entrada 2 6 2 4 3 3" xfId="7304"/>
    <cellStyle name="Entrada 2 6 2 4 3 4" xfId="7305"/>
    <cellStyle name="Entrada 2 6 2 4 4" xfId="7306"/>
    <cellStyle name="Entrada 2 6 2 4 5" xfId="7307"/>
    <cellStyle name="Entrada 2 6 2 4 6" xfId="7308"/>
    <cellStyle name="Entrada 2 6 2 4 7" xfId="7309"/>
    <cellStyle name="Entrada 2 6 2 5" xfId="7310"/>
    <cellStyle name="Entrada 2 6 2 5 2" xfId="7311"/>
    <cellStyle name="Entrada 2 6 2 5 2 2" xfId="7312"/>
    <cellStyle name="Entrada 2 6 2 5 3" xfId="7313"/>
    <cellStyle name="Entrada 2 6 2 5 4" xfId="7314"/>
    <cellStyle name="Entrada 2 6 2 5 5" xfId="7315"/>
    <cellStyle name="Entrada 2 6 2 5 6" xfId="7316"/>
    <cellStyle name="Entrada 2 6 2 6" xfId="7317"/>
    <cellStyle name="Entrada 2 6 2 6 2" xfId="7318"/>
    <cellStyle name="Entrada 2 6 2 6 3" xfId="7319"/>
    <cellStyle name="Entrada 2 6 2 6 4" xfId="7320"/>
    <cellStyle name="Entrada 2 6 2 6 5" xfId="7321"/>
    <cellStyle name="Entrada 2 6 2 7" xfId="7322"/>
    <cellStyle name="Entrada 2 6 2 7 2" xfId="7323"/>
    <cellStyle name="Entrada 2 6 2 7 3" xfId="7324"/>
    <cellStyle name="Entrada 2 6 2 7 4" xfId="7325"/>
    <cellStyle name="Entrada 2 6 2 7 5" xfId="7326"/>
    <cellStyle name="Entrada 2 6 2 8" xfId="7327"/>
    <cellStyle name="Entrada 2 6 3" xfId="7328"/>
    <cellStyle name="Entrada 2 6 3 2" xfId="7329"/>
    <cellStyle name="Entrada 2 6 3 2 2" xfId="7330"/>
    <cellStyle name="Entrada 2 6 3 3" xfId="7331"/>
    <cellStyle name="Entrada 2 6 3 3 2" xfId="7332"/>
    <cellStyle name="Entrada 2 6 3 3 3" xfId="7333"/>
    <cellStyle name="Entrada 2 6 3 3 4" xfId="7334"/>
    <cellStyle name="Entrada 2 6 3 3 5" xfId="7335"/>
    <cellStyle name="Entrada 2 6 3 4" xfId="7336"/>
    <cellStyle name="Entrada 2 6 3 4 2" xfId="7337"/>
    <cellStyle name="Entrada 2 6 3 4 3" xfId="7338"/>
    <cellStyle name="Entrada 2 6 3 4 4" xfId="7339"/>
    <cellStyle name="Entrada 2 6 3 5" xfId="7340"/>
    <cellStyle name="Entrada 2 6 3 6" xfId="7341"/>
    <cellStyle name="Entrada 2 6 3 7" xfId="7342"/>
    <cellStyle name="Entrada 2 6 3 8" xfId="7343"/>
    <cellStyle name="Entrada 2 6 4" xfId="7344"/>
    <cellStyle name="Entrada 2 6 4 2" xfId="7345"/>
    <cellStyle name="Entrada 2 6 4 2 2" xfId="7346"/>
    <cellStyle name="Entrada 2 6 4 2 3" xfId="7347"/>
    <cellStyle name="Entrada 2 6 4 2 4" xfId="7348"/>
    <cellStyle name="Entrada 2 6 4 2 5" xfId="7349"/>
    <cellStyle name="Entrada 2 6 4 3" xfId="7350"/>
    <cellStyle name="Entrada 2 6 4 3 2" xfId="7351"/>
    <cellStyle name="Entrada 2 6 4 3 3" xfId="7352"/>
    <cellStyle name="Entrada 2 6 4 3 4" xfId="7353"/>
    <cellStyle name="Entrada 2 6 4 4" xfId="7354"/>
    <cellStyle name="Entrada 2 6 4 4 2" xfId="7355"/>
    <cellStyle name="Entrada 2 6 4 5" xfId="7356"/>
    <cellStyle name="Entrada 2 6 4 6" xfId="7357"/>
    <cellStyle name="Entrada 2 6 4 7" xfId="7358"/>
    <cellStyle name="Entrada 2 6 4 8" xfId="7359"/>
    <cellStyle name="Entrada 2 6 5" xfId="7360"/>
    <cellStyle name="Entrada 2 6 5 2" xfId="7361"/>
    <cellStyle name="Entrada 2 6 5 3" xfId="7362"/>
    <cellStyle name="Entrada 2 6 5 4" xfId="7363"/>
    <cellStyle name="Entrada 2 6 5 5" xfId="7364"/>
    <cellStyle name="Entrada 2 6 6" xfId="7365"/>
    <cellStyle name="Entrada 2 6 6 2" xfId="7366"/>
    <cellStyle name="Entrada 2 6 6 3" xfId="7367"/>
    <cellStyle name="Entrada 2 6 6 4" xfId="7368"/>
    <cellStyle name="Entrada 2 6 7" xfId="7369"/>
    <cellStyle name="Entrada 2 6 8" xfId="7370"/>
    <cellStyle name="Entrada 2 7" xfId="7371"/>
    <cellStyle name="Entrada 2 7 2" xfId="7372"/>
    <cellStyle name="Entrada 2 7 2 2" xfId="7373"/>
    <cellStyle name="Entrada 2 7 2 2 2" xfId="7374"/>
    <cellStyle name="Entrada 2 7 2 2 2 2" xfId="7375"/>
    <cellStyle name="Entrada 2 7 2 2 3" xfId="7376"/>
    <cellStyle name="Entrada 2 7 2 2 3 2" xfId="7377"/>
    <cellStyle name="Entrada 2 7 2 2 3 3" xfId="7378"/>
    <cellStyle name="Entrada 2 7 2 2 3 4" xfId="7379"/>
    <cellStyle name="Entrada 2 7 2 2 3 5" xfId="7380"/>
    <cellStyle name="Entrada 2 7 2 2 4" xfId="7381"/>
    <cellStyle name="Entrada 2 7 2 2 4 2" xfId="7382"/>
    <cellStyle name="Entrada 2 7 2 2 4 3" xfId="7383"/>
    <cellStyle name="Entrada 2 7 2 2 4 4" xfId="7384"/>
    <cellStyle name="Entrada 2 7 2 2 5" xfId="7385"/>
    <cellStyle name="Entrada 2 7 2 2 6" xfId="7386"/>
    <cellStyle name="Entrada 2 7 2 2 7" xfId="7387"/>
    <cellStyle name="Entrada 2 7 2 2 8" xfId="7388"/>
    <cellStyle name="Entrada 2 7 2 3" xfId="7389"/>
    <cellStyle name="Entrada 2 7 2 3 2" xfId="7390"/>
    <cellStyle name="Entrada 2 7 2 3 2 2" xfId="7391"/>
    <cellStyle name="Entrada 2 7 2 3 3" xfId="7392"/>
    <cellStyle name="Entrada 2 7 2 3 3 2" xfId="7393"/>
    <cellStyle name="Entrada 2 7 2 3 3 3" xfId="7394"/>
    <cellStyle name="Entrada 2 7 2 3 3 4" xfId="7395"/>
    <cellStyle name="Entrada 2 7 2 3 3 5" xfId="7396"/>
    <cellStyle name="Entrada 2 7 2 3 4" xfId="7397"/>
    <cellStyle name="Entrada 2 7 2 3 4 2" xfId="7398"/>
    <cellStyle name="Entrada 2 7 2 3 4 3" xfId="7399"/>
    <cellStyle name="Entrada 2 7 2 3 4 4" xfId="7400"/>
    <cellStyle name="Entrada 2 7 2 3 5" xfId="7401"/>
    <cellStyle name="Entrada 2 7 2 3 6" xfId="7402"/>
    <cellStyle name="Entrada 2 7 2 3 7" xfId="7403"/>
    <cellStyle name="Entrada 2 7 2 3 8" xfId="7404"/>
    <cellStyle name="Entrada 2 7 2 4" xfId="7405"/>
    <cellStyle name="Entrada 2 7 2 4 2" xfId="7406"/>
    <cellStyle name="Entrada 2 7 2 4 2 2" xfId="7407"/>
    <cellStyle name="Entrada 2 7 2 4 2 3" xfId="7408"/>
    <cellStyle name="Entrada 2 7 2 4 2 4" xfId="7409"/>
    <cellStyle name="Entrada 2 7 2 4 2 5" xfId="7410"/>
    <cellStyle name="Entrada 2 7 2 4 3" xfId="7411"/>
    <cellStyle name="Entrada 2 7 2 4 3 2" xfId="7412"/>
    <cellStyle name="Entrada 2 7 2 4 3 3" xfId="7413"/>
    <cellStyle name="Entrada 2 7 2 4 3 4" xfId="7414"/>
    <cellStyle name="Entrada 2 7 2 4 4" xfId="7415"/>
    <cellStyle name="Entrada 2 7 2 4 5" xfId="7416"/>
    <cellStyle name="Entrada 2 7 2 4 6" xfId="7417"/>
    <cellStyle name="Entrada 2 7 2 4 7" xfId="7418"/>
    <cellStyle name="Entrada 2 7 2 5" xfId="7419"/>
    <cellStyle name="Entrada 2 7 2 5 2" xfId="7420"/>
    <cellStyle name="Entrada 2 7 2 5 2 2" xfId="7421"/>
    <cellStyle name="Entrada 2 7 2 5 3" xfId="7422"/>
    <cellStyle name="Entrada 2 7 2 5 4" xfId="7423"/>
    <cellStyle name="Entrada 2 7 2 5 5" xfId="7424"/>
    <cellStyle name="Entrada 2 7 2 5 6" xfId="7425"/>
    <cellStyle name="Entrada 2 7 2 6" xfId="7426"/>
    <cellStyle name="Entrada 2 7 2 6 2" xfId="7427"/>
    <cellStyle name="Entrada 2 7 2 6 3" xfId="7428"/>
    <cellStyle name="Entrada 2 7 2 6 4" xfId="7429"/>
    <cellStyle name="Entrada 2 7 2 6 5" xfId="7430"/>
    <cellStyle name="Entrada 2 7 2 7" xfId="7431"/>
    <cellStyle name="Entrada 2 7 2 7 2" xfId="7432"/>
    <cellStyle name="Entrada 2 7 2 7 3" xfId="7433"/>
    <cellStyle name="Entrada 2 7 2 7 4" xfId="7434"/>
    <cellStyle name="Entrada 2 7 2 7 5" xfId="7435"/>
    <cellStyle name="Entrada 2 7 2 8" xfId="7436"/>
    <cellStyle name="Entrada 2 7 3" xfId="7437"/>
    <cellStyle name="Entrada 2 7 3 2" xfId="7438"/>
    <cellStyle name="Entrada 2 7 3 2 2" xfId="7439"/>
    <cellStyle name="Entrada 2 7 3 3" xfId="7440"/>
    <cellStyle name="Entrada 2 7 3 3 2" xfId="7441"/>
    <cellStyle name="Entrada 2 7 3 3 3" xfId="7442"/>
    <cellStyle name="Entrada 2 7 3 3 4" xfId="7443"/>
    <cellStyle name="Entrada 2 7 3 3 5" xfId="7444"/>
    <cellStyle name="Entrada 2 7 3 4" xfId="7445"/>
    <cellStyle name="Entrada 2 7 3 4 2" xfId="7446"/>
    <cellStyle name="Entrada 2 7 3 4 3" xfId="7447"/>
    <cellStyle name="Entrada 2 7 3 4 4" xfId="7448"/>
    <cellStyle name="Entrada 2 7 3 5" xfId="7449"/>
    <cellStyle name="Entrada 2 7 3 6" xfId="7450"/>
    <cellStyle name="Entrada 2 7 3 7" xfId="7451"/>
    <cellStyle name="Entrada 2 7 3 8" xfId="7452"/>
    <cellStyle name="Entrada 2 7 4" xfId="7453"/>
    <cellStyle name="Entrada 2 7 4 2" xfId="7454"/>
    <cellStyle name="Entrada 2 7 4 2 2" xfId="7455"/>
    <cellStyle name="Entrada 2 7 4 2 3" xfId="7456"/>
    <cellStyle name="Entrada 2 7 4 2 4" xfId="7457"/>
    <cellStyle name="Entrada 2 7 4 2 5" xfId="7458"/>
    <cellStyle name="Entrada 2 7 4 3" xfId="7459"/>
    <cellStyle name="Entrada 2 7 4 3 2" xfId="7460"/>
    <cellStyle name="Entrada 2 7 4 3 3" xfId="7461"/>
    <cellStyle name="Entrada 2 7 4 3 4" xfId="7462"/>
    <cellStyle name="Entrada 2 7 4 4" xfId="7463"/>
    <cellStyle name="Entrada 2 7 4 4 2" xfId="7464"/>
    <cellStyle name="Entrada 2 7 4 5" xfId="7465"/>
    <cellStyle name="Entrada 2 7 4 6" xfId="7466"/>
    <cellStyle name="Entrada 2 7 4 7" xfId="7467"/>
    <cellStyle name="Entrada 2 7 4 8" xfId="7468"/>
    <cellStyle name="Entrada 2 7 5" xfId="7469"/>
    <cellStyle name="Entrada 2 7 5 2" xfId="7470"/>
    <cellStyle name="Entrada 2 7 5 3" xfId="7471"/>
    <cellStyle name="Entrada 2 7 5 4" xfId="7472"/>
    <cellStyle name="Entrada 2 7 5 5" xfId="7473"/>
    <cellStyle name="Entrada 2 7 6" xfId="7474"/>
    <cellStyle name="Entrada 2 7 6 2" xfId="7475"/>
    <cellStyle name="Entrada 2 7 6 3" xfId="7476"/>
    <cellStyle name="Entrada 2 7 6 4" xfId="7477"/>
    <cellStyle name="Entrada 2 7 7" xfId="7478"/>
    <cellStyle name="Entrada 2 7 8" xfId="7479"/>
    <cellStyle name="Entrada 2 8" xfId="7480"/>
    <cellStyle name="Entrada 2 8 2" xfId="7481"/>
    <cellStyle name="Entrada 2 8 2 2" xfId="7482"/>
    <cellStyle name="Entrada 2 8 2 2 2" xfId="7483"/>
    <cellStyle name="Entrada 2 8 2 2 2 2" xfId="7484"/>
    <cellStyle name="Entrada 2 8 2 2 3" xfId="7485"/>
    <cellStyle name="Entrada 2 8 2 2 3 2" xfId="7486"/>
    <cellStyle name="Entrada 2 8 2 2 3 3" xfId="7487"/>
    <cellStyle name="Entrada 2 8 2 2 3 4" xfId="7488"/>
    <cellStyle name="Entrada 2 8 2 2 3 5" xfId="7489"/>
    <cellStyle name="Entrada 2 8 2 2 4" xfId="7490"/>
    <cellStyle name="Entrada 2 8 2 2 4 2" xfId="7491"/>
    <cellStyle name="Entrada 2 8 2 2 4 3" xfId="7492"/>
    <cellStyle name="Entrada 2 8 2 2 4 4" xfId="7493"/>
    <cellStyle name="Entrada 2 8 2 2 5" xfId="7494"/>
    <cellStyle name="Entrada 2 8 2 2 6" xfId="7495"/>
    <cellStyle name="Entrada 2 8 2 2 7" xfId="7496"/>
    <cellStyle name="Entrada 2 8 2 2 8" xfId="7497"/>
    <cellStyle name="Entrada 2 8 2 3" xfId="7498"/>
    <cellStyle name="Entrada 2 8 2 3 2" xfId="7499"/>
    <cellStyle name="Entrada 2 8 2 3 2 2" xfId="7500"/>
    <cellStyle name="Entrada 2 8 2 3 3" xfId="7501"/>
    <cellStyle name="Entrada 2 8 2 3 3 2" xfId="7502"/>
    <cellStyle name="Entrada 2 8 2 3 3 3" xfId="7503"/>
    <cellStyle name="Entrada 2 8 2 3 3 4" xfId="7504"/>
    <cellStyle name="Entrada 2 8 2 3 3 5" xfId="7505"/>
    <cellStyle name="Entrada 2 8 2 3 4" xfId="7506"/>
    <cellStyle name="Entrada 2 8 2 3 4 2" xfId="7507"/>
    <cellStyle name="Entrada 2 8 2 3 4 3" xfId="7508"/>
    <cellStyle name="Entrada 2 8 2 3 4 4" xfId="7509"/>
    <cellStyle name="Entrada 2 8 2 3 5" xfId="7510"/>
    <cellStyle name="Entrada 2 8 2 3 6" xfId="7511"/>
    <cellStyle name="Entrada 2 8 2 3 7" xfId="7512"/>
    <cellStyle name="Entrada 2 8 2 3 8" xfId="7513"/>
    <cellStyle name="Entrada 2 8 2 4" xfId="7514"/>
    <cellStyle name="Entrada 2 8 2 4 2" xfId="7515"/>
    <cellStyle name="Entrada 2 8 2 4 2 2" xfId="7516"/>
    <cellStyle name="Entrada 2 8 2 4 2 3" xfId="7517"/>
    <cellStyle name="Entrada 2 8 2 4 2 4" xfId="7518"/>
    <cellStyle name="Entrada 2 8 2 4 2 5" xfId="7519"/>
    <cellStyle name="Entrada 2 8 2 4 3" xfId="7520"/>
    <cellStyle name="Entrada 2 8 2 4 3 2" xfId="7521"/>
    <cellStyle name="Entrada 2 8 2 4 3 3" xfId="7522"/>
    <cellStyle name="Entrada 2 8 2 4 3 4" xfId="7523"/>
    <cellStyle name="Entrada 2 8 2 4 4" xfId="7524"/>
    <cellStyle name="Entrada 2 8 2 4 5" xfId="7525"/>
    <cellStyle name="Entrada 2 8 2 4 6" xfId="7526"/>
    <cellStyle name="Entrada 2 8 2 4 7" xfId="7527"/>
    <cellStyle name="Entrada 2 8 2 5" xfId="7528"/>
    <cellStyle name="Entrada 2 8 2 5 2" xfId="7529"/>
    <cellStyle name="Entrada 2 8 2 5 2 2" xfId="7530"/>
    <cellStyle name="Entrada 2 8 2 5 3" xfId="7531"/>
    <cellStyle name="Entrada 2 8 2 5 4" xfId="7532"/>
    <cellStyle name="Entrada 2 8 2 5 5" xfId="7533"/>
    <cellStyle name="Entrada 2 8 2 5 6" xfId="7534"/>
    <cellStyle name="Entrada 2 8 2 6" xfId="7535"/>
    <cellStyle name="Entrada 2 8 2 6 2" xfId="7536"/>
    <cellStyle name="Entrada 2 8 2 6 3" xfId="7537"/>
    <cellStyle name="Entrada 2 8 2 6 4" xfId="7538"/>
    <cellStyle name="Entrada 2 8 2 6 5" xfId="7539"/>
    <cellStyle name="Entrada 2 8 2 7" xfId="7540"/>
    <cellStyle name="Entrada 2 8 2 7 2" xfId="7541"/>
    <cellStyle name="Entrada 2 8 2 7 3" xfId="7542"/>
    <cellStyle name="Entrada 2 8 2 7 4" xfId="7543"/>
    <cellStyle name="Entrada 2 8 2 7 5" xfId="7544"/>
    <cellStyle name="Entrada 2 8 2 8" xfId="7545"/>
    <cellStyle name="Entrada 2 8 3" xfId="7546"/>
    <cellStyle name="Entrada 2 8 3 2" xfId="7547"/>
    <cellStyle name="Entrada 2 8 3 2 2" xfId="7548"/>
    <cellStyle name="Entrada 2 8 3 3" xfId="7549"/>
    <cellStyle name="Entrada 2 8 3 3 2" xfId="7550"/>
    <cellStyle name="Entrada 2 8 3 3 3" xfId="7551"/>
    <cellStyle name="Entrada 2 8 3 3 4" xfId="7552"/>
    <cellStyle name="Entrada 2 8 3 3 5" xfId="7553"/>
    <cellStyle name="Entrada 2 8 3 4" xfId="7554"/>
    <cellStyle name="Entrada 2 8 3 4 2" xfId="7555"/>
    <cellStyle name="Entrada 2 8 3 4 3" xfId="7556"/>
    <cellStyle name="Entrada 2 8 3 4 4" xfId="7557"/>
    <cellStyle name="Entrada 2 8 3 5" xfId="7558"/>
    <cellStyle name="Entrada 2 8 3 6" xfId="7559"/>
    <cellStyle name="Entrada 2 8 3 7" xfId="7560"/>
    <cellStyle name="Entrada 2 8 3 8" xfId="7561"/>
    <cellStyle name="Entrada 2 8 4" xfId="7562"/>
    <cellStyle name="Entrada 2 8 4 2" xfId="7563"/>
    <cellStyle name="Entrada 2 8 4 2 2" xfId="7564"/>
    <cellStyle name="Entrada 2 8 4 2 3" xfId="7565"/>
    <cellStyle name="Entrada 2 8 4 2 4" xfId="7566"/>
    <cellStyle name="Entrada 2 8 4 2 5" xfId="7567"/>
    <cellStyle name="Entrada 2 8 4 3" xfId="7568"/>
    <cellStyle name="Entrada 2 8 4 3 2" xfId="7569"/>
    <cellStyle name="Entrada 2 8 4 3 3" xfId="7570"/>
    <cellStyle name="Entrada 2 8 4 3 4" xfId="7571"/>
    <cellStyle name="Entrada 2 8 4 4" xfId="7572"/>
    <cellStyle name="Entrada 2 8 4 4 2" xfId="7573"/>
    <cellStyle name="Entrada 2 8 4 5" xfId="7574"/>
    <cellStyle name="Entrada 2 8 4 6" xfId="7575"/>
    <cellStyle name="Entrada 2 8 4 7" xfId="7576"/>
    <cellStyle name="Entrada 2 8 4 8" xfId="7577"/>
    <cellStyle name="Entrada 2 8 5" xfId="7578"/>
    <cellStyle name="Entrada 2 8 5 2" xfId="7579"/>
    <cellStyle name="Entrada 2 8 5 3" xfId="7580"/>
    <cellStyle name="Entrada 2 8 5 4" xfId="7581"/>
    <cellStyle name="Entrada 2 8 5 5" xfId="7582"/>
    <cellStyle name="Entrada 2 8 6" xfId="7583"/>
    <cellStyle name="Entrada 2 8 6 2" xfId="7584"/>
    <cellStyle name="Entrada 2 8 6 3" xfId="7585"/>
    <cellStyle name="Entrada 2 8 6 4" xfId="7586"/>
    <cellStyle name="Entrada 2 8 7" xfId="7587"/>
    <cellStyle name="Entrada 2 8 8" xfId="7588"/>
    <cellStyle name="Entrada 2 9" xfId="7589"/>
    <cellStyle name="Entrada 2 9 2" xfId="7590"/>
    <cellStyle name="Entrada 2 9 2 2" xfId="7591"/>
    <cellStyle name="Entrada 2 9 2 2 2" xfId="7592"/>
    <cellStyle name="Entrada 2 9 2 2 2 2" xfId="7593"/>
    <cellStyle name="Entrada 2 9 2 2 3" xfId="7594"/>
    <cellStyle name="Entrada 2 9 2 2 3 2" xfId="7595"/>
    <cellStyle name="Entrada 2 9 2 2 3 3" xfId="7596"/>
    <cellStyle name="Entrada 2 9 2 2 3 4" xfId="7597"/>
    <cellStyle name="Entrada 2 9 2 2 3 5" xfId="7598"/>
    <cellStyle name="Entrada 2 9 2 2 4" xfId="7599"/>
    <cellStyle name="Entrada 2 9 2 2 4 2" xfId="7600"/>
    <cellStyle name="Entrada 2 9 2 2 4 3" xfId="7601"/>
    <cellStyle name="Entrada 2 9 2 2 4 4" xfId="7602"/>
    <cellStyle name="Entrada 2 9 2 2 5" xfId="7603"/>
    <cellStyle name="Entrada 2 9 2 2 6" xfId="7604"/>
    <cellStyle name="Entrada 2 9 2 2 7" xfId="7605"/>
    <cellStyle name="Entrada 2 9 2 2 8" xfId="7606"/>
    <cellStyle name="Entrada 2 9 2 3" xfId="7607"/>
    <cellStyle name="Entrada 2 9 2 3 2" xfId="7608"/>
    <cellStyle name="Entrada 2 9 2 3 2 2" xfId="7609"/>
    <cellStyle name="Entrada 2 9 2 3 3" xfId="7610"/>
    <cellStyle name="Entrada 2 9 2 3 3 2" xfId="7611"/>
    <cellStyle name="Entrada 2 9 2 3 3 3" xfId="7612"/>
    <cellStyle name="Entrada 2 9 2 3 3 4" xfId="7613"/>
    <cellStyle name="Entrada 2 9 2 3 3 5" xfId="7614"/>
    <cellStyle name="Entrada 2 9 2 3 4" xfId="7615"/>
    <cellStyle name="Entrada 2 9 2 3 4 2" xfId="7616"/>
    <cellStyle name="Entrada 2 9 2 3 4 3" xfId="7617"/>
    <cellStyle name="Entrada 2 9 2 3 4 4" xfId="7618"/>
    <cellStyle name="Entrada 2 9 2 3 5" xfId="7619"/>
    <cellStyle name="Entrada 2 9 2 3 6" xfId="7620"/>
    <cellStyle name="Entrada 2 9 2 3 7" xfId="7621"/>
    <cellStyle name="Entrada 2 9 2 3 8" xfId="7622"/>
    <cellStyle name="Entrada 2 9 2 4" xfId="7623"/>
    <cellStyle name="Entrada 2 9 2 4 2" xfId="7624"/>
    <cellStyle name="Entrada 2 9 2 4 2 2" xfId="7625"/>
    <cellStyle name="Entrada 2 9 2 4 2 3" xfId="7626"/>
    <cellStyle name="Entrada 2 9 2 4 2 4" xfId="7627"/>
    <cellStyle name="Entrada 2 9 2 4 2 5" xfId="7628"/>
    <cellStyle name="Entrada 2 9 2 4 3" xfId="7629"/>
    <cellStyle name="Entrada 2 9 2 4 3 2" xfId="7630"/>
    <cellStyle name="Entrada 2 9 2 4 3 3" xfId="7631"/>
    <cellStyle name="Entrada 2 9 2 4 3 4" xfId="7632"/>
    <cellStyle name="Entrada 2 9 2 4 4" xfId="7633"/>
    <cellStyle name="Entrada 2 9 2 4 5" xfId="7634"/>
    <cellStyle name="Entrada 2 9 2 4 6" xfId="7635"/>
    <cellStyle name="Entrada 2 9 2 4 7" xfId="7636"/>
    <cellStyle name="Entrada 2 9 2 5" xfId="7637"/>
    <cellStyle name="Entrada 2 9 2 5 2" xfId="7638"/>
    <cellStyle name="Entrada 2 9 2 5 2 2" xfId="7639"/>
    <cellStyle name="Entrada 2 9 2 5 3" xfId="7640"/>
    <cellStyle name="Entrada 2 9 2 5 4" xfId="7641"/>
    <cellStyle name="Entrada 2 9 2 5 5" xfId="7642"/>
    <cellStyle name="Entrada 2 9 2 5 6" xfId="7643"/>
    <cellStyle name="Entrada 2 9 2 6" xfId="7644"/>
    <cellStyle name="Entrada 2 9 2 6 2" xfId="7645"/>
    <cellStyle name="Entrada 2 9 2 6 3" xfId="7646"/>
    <cellStyle name="Entrada 2 9 2 6 4" xfId="7647"/>
    <cellStyle name="Entrada 2 9 2 6 5" xfId="7648"/>
    <cellStyle name="Entrada 2 9 2 7" xfId="7649"/>
    <cellStyle name="Entrada 2 9 2 7 2" xfId="7650"/>
    <cellStyle name="Entrada 2 9 2 7 3" xfId="7651"/>
    <cellStyle name="Entrada 2 9 2 7 4" xfId="7652"/>
    <cellStyle name="Entrada 2 9 2 7 5" xfId="7653"/>
    <cellStyle name="Entrada 2 9 2 8" xfId="7654"/>
    <cellStyle name="Entrada 2 9 3" xfId="7655"/>
    <cellStyle name="Entrada 2 9 3 2" xfId="7656"/>
    <cellStyle name="Entrada 2 9 3 2 2" xfId="7657"/>
    <cellStyle name="Entrada 2 9 3 3" xfId="7658"/>
    <cellStyle name="Entrada 2 9 3 3 2" xfId="7659"/>
    <cellStyle name="Entrada 2 9 3 3 3" xfId="7660"/>
    <cellStyle name="Entrada 2 9 3 3 4" xfId="7661"/>
    <cellStyle name="Entrada 2 9 3 3 5" xfId="7662"/>
    <cellStyle name="Entrada 2 9 3 4" xfId="7663"/>
    <cellStyle name="Entrada 2 9 3 4 2" xfId="7664"/>
    <cellStyle name="Entrada 2 9 3 4 3" xfId="7665"/>
    <cellStyle name="Entrada 2 9 3 4 4" xfId="7666"/>
    <cellStyle name="Entrada 2 9 3 5" xfId="7667"/>
    <cellStyle name="Entrada 2 9 3 6" xfId="7668"/>
    <cellStyle name="Entrada 2 9 3 7" xfId="7669"/>
    <cellStyle name="Entrada 2 9 3 8" xfId="7670"/>
    <cellStyle name="Entrada 2 9 4" xfId="7671"/>
    <cellStyle name="Entrada 2 9 4 2" xfId="7672"/>
    <cellStyle name="Entrada 2 9 4 2 2" xfId="7673"/>
    <cellStyle name="Entrada 2 9 4 2 3" xfId="7674"/>
    <cellStyle name="Entrada 2 9 4 2 4" xfId="7675"/>
    <cellStyle name="Entrada 2 9 4 2 5" xfId="7676"/>
    <cellStyle name="Entrada 2 9 4 3" xfId="7677"/>
    <cellStyle name="Entrada 2 9 4 3 2" xfId="7678"/>
    <cellStyle name="Entrada 2 9 4 3 3" xfId="7679"/>
    <cellStyle name="Entrada 2 9 4 3 4" xfId="7680"/>
    <cellStyle name="Entrada 2 9 4 4" xfId="7681"/>
    <cellStyle name="Entrada 2 9 4 4 2" xfId="7682"/>
    <cellStyle name="Entrada 2 9 4 5" xfId="7683"/>
    <cellStyle name="Entrada 2 9 4 6" xfId="7684"/>
    <cellStyle name="Entrada 2 9 4 7" xfId="7685"/>
    <cellStyle name="Entrada 2 9 4 8" xfId="7686"/>
    <cellStyle name="Entrada 2 9 5" xfId="7687"/>
    <cellStyle name="Entrada 2 9 5 2" xfId="7688"/>
    <cellStyle name="Entrada 2 9 5 3" xfId="7689"/>
    <cellStyle name="Entrada 2 9 5 4" xfId="7690"/>
    <cellStyle name="Entrada 2 9 5 5" xfId="7691"/>
    <cellStyle name="Entrada 2 9 6" xfId="7692"/>
    <cellStyle name="Entrada 2 9 6 2" xfId="7693"/>
    <cellStyle name="Entrada 2 9 6 3" xfId="7694"/>
    <cellStyle name="Entrada 2 9 6 4" xfId="7695"/>
    <cellStyle name="Entrada 2 9 7" xfId="7696"/>
    <cellStyle name="Entrada 2 9 8" xfId="7697"/>
    <cellStyle name="Entrada 2_AQPNG_ORC_R01_2013_11_22(OBRA COMPLETA) 29112013-2" xfId="249"/>
    <cellStyle name="Entrada 3" xfId="250"/>
    <cellStyle name="Entrada 3 10" xfId="7698"/>
    <cellStyle name="Entrada 3 11" xfId="7699"/>
    <cellStyle name="Entrada 3 2" xfId="251"/>
    <cellStyle name="Entrada 3 2 10" xfId="7700"/>
    <cellStyle name="Entrada 3 2 2" xfId="7701"/>
    <cellStyle name="Entrada 3 2 2 2" xfId="7702"/>
    <cellStyle name="Entrada 3 2 2 2 2" xfId="7703"/>
    <cellStyle name="Entrada 3 2 2 2 2 2" xfId="7704"/>
    <cellStyle name="Entrada 3 2 2 2 2 2 2" xfId="7705"/>
    <cellStyle name="Entrada 3 2 2 2 2 3" xfId="7706"/>
    <cellStyle name="Entrada 3 2 2 2 2 3 2" xfId="7707"/>
    <cellStyle name="Entrada 3 2 2 2 2 3 3" xfId="7708"/>
    <cellStyle name="Entrada 3 2 2 2 2 3 4" xfId="7709"/>
    <cellStyle name="Entrada 3 2 2 2 2 3 5" xfId="7710"/>
    <cellStyle name="Entrada 3 2 2 2 2 4" xfId="7711"/>
    <cellStyle name="Entrada 3 2 2 2 2 4 2" xfId="7712"/>
    <cellStyle name="Entrada 3 2 2 2 2 4 3" xfId="7713"/>
    <cellStyle name="Entrada 3 2 2 2 2 4 4" xfId="7714"/>
    <cellStyle name="Entrada 3 2 2 2 2 5" xfId="7715"/>
    <cellStyle name="Entrada 3 2 2 2 2 6" xfId="7716"/>
    <cellStyle name="Entrada 3 2 2 2 2 7" xfId="7717"/>
    <cellStyle name="Entrada 3 2 2 2 2 8" xfId="7718"/>
    <cellStyle name="Entrada 3 2 2 2 3" xfId="7719"/>
    <cellStyle name="Entrada 3 2 2 2 3 2" xfId="7720"/>
    <cellStyle name="Entrada 3 2 2 2 3 2 2" xfId="7721"/>
    <cellStyle name="Entrada 3 2 2 2 3 3" xfId="7722"/>
    <cellStyle name="Entrada 3 2 2 2 3 3 2" xfId="7723"/>
    <cellStyle name="Entrada 3 2 2 2 3 3 3" xfId="7724"/>
    <cellStyle name="Entrada 3 2 2 2 3 3 4" xfId="7725"/>
    <cellStyle name="Entrada 3 2 2 2 3 3 5" xfId="7726"/>
    <cellStyle name="Entrada 3 2 2 2 3 4" xfId="7727"/>
    <cellStyle name="Entrada 3 2 2 2 3 4 2" xfId="7728"/>
    <cellStyle name="Entrada 3 2 2 2 3 4 3" xfId="7729"/>
    <cellStyle name="Entrada 3 2 2 2 3 4 4" xfId="7730"/>
    <cellStyle name="Entrada 3 2 2 2 3 5" xfId="7731"/>
    <cellStyle name="Entrada 3 2 2 2 3 6" xfId="7732"/>
    <cellStyle name="Entrada 3 2 2 2 3 7" xfId="7733"/>
    <cellStyle name="Entrada 3 2 2 2 3 8" xfId="7734"/>
    <cellStyle name="Entrada 3 2 2 2 4" xfId="7735"/>
    <cellStyle name="Entrada 3 2 2 2 4 2" xfId="7736"/>
    <cellStyle name="Entrada 3 2 2 2 4 2 2" xfId="7737"/>
    <cellStyle name="Entrada 3 2 2 2 4 2 3" xfId="7738"/>
    <cellStyle name="Entrada 3 2 2 2 4 2 4" xfId="7739"/>
    <cellStyle name="Entrada 3 2 2 2 4 2 5" xfId="7740"/>
    <cellStyle name="Entrada 3 2 2 2 4 3" xfId="7741"/>
    <cellStyle name="Entrada 3 2 2 2 4 3 2" xfId="7742"/>
    <cellStyle name="Entrada 3 2 2 2 4 3 3" xfId="7743"/>
    <cellStyle name="Entrada 3 2 2 2 4 3 4" xfId="7744"/>
    <cellStyle name="Entrada 3 2 2 2 4 4" xfId="7745"/>
    <cellStyle name="Entrada 3 2 2 2 4 5" xfId="7746"/>
    <cellStyle name="Entrada 3 2 2 2 4 6" xfId="7747"/>
    <cellStyle name="Entrada 3 2 2 2 4 7" xfId="7748"/>
    <cellStyle name="Entrada 3 2 2 2 5" xfId="7749"/>
    <cellStyle name="Entrada 3 2 2 2 5 2" xfId="7750"/>
    <cellStyle name="Entrada 3 2 2 2 5 2 2" xfId="7751"/>
    <cellStyle name="Entrada 3 2 2 2 5 3" xfId="7752"/>
    <cellStyle name="Entrada 3 2 2 2 5 4" xfId="7753"/>
    <cellStyle name="Entrada 3 2 2 2 5 5" xfId="7754"/>
    <cellStyle name="Entrada 3 2 2 2 5 6" xfId="7755"/>
    <cellStyle name="Entrada 3 2 2 2 6" xfId="7756"/>
    <cellStyle name="Entrada 3 2 2 2 6 2" xfId="7757"/>
    <cellStyle name="Entrada 3 2 2 2 6 3" xfId="7758"/>
    <cellStyle name="Entrada 3 2 2 2 6 4" xfId="7759"/>
    <cellStyle name="Entrada 3 2 2 2 6 5" xfId="7760"/>
    <cellStyle name="Entrada 3 2 2 2 7" xfId="7761"/>
    <cellStyle name="Entrada 3 2 2 2 7 2" xfId="7762"/>
    <cellStyle name="Entrada 3 2 2 2 7 3" xfId="7763"/>
    <cellStyle name="Entrada 3 2 2 2 7 4" xfId="7764"/>
    <cellStyle name="Entrada 3 2 2 2 7 5" xfId="7765"/>
    <cellStyle name="Entrada 3 2 2 2 8" xfId="7766"/>
    <cellStyle name="Entrada 3 2 2 3" xfId="7767"/>
    <cellStyle name="Entrada 3 2 2 3 2" xfId="7768"/>
    <cellStyle name="Entrada 3 2 2 3 2 2" xfId="7769"/>
    <cellStyle name="Entrada 3 2 2 3 3" xfId="7770"/>
    <cellStyle name="Entrada 3 2 2 3 3 2" xfId="7771"/>
    <cellStyle name="Entrada 3 2 2 3 3 3" xfId="7772"/>
    <cellStyle name="Entrada 3 2 2 3 3 4" xfId="7773"/>
    <cellStyle name="Entrada 3 2 2 3 3 5" xfId="7774"/>
    <cellStyle name="Entrada 3 2 2 3 4" xfId="7775"/>
    <cellStyle name="Entrada 3 2 2 3 4 2" xfId="7776"/>
    <cellStyle name="Entrada 3 2 2 3 4 3" xfId="7777"/>
    <cellStyle name="Entrada 3 2 2 3 4 4" xfId="7778"/>
    <cellStyle name="Entrada 3 2 2 3 5" xfId="7779"/>
    <cellStyle name="Entrada 3 2 2 3 6" xfId="7780"/>
    <cellStyle name="Entrada 3 2 2 3 7" xfId="7781"/>
    <cellStyle name="Entrada 3 2 2 3 8" xfId="7782"/>
    <cellStyle name="Entrada 3 2 2 4" xfId="7783"/>
    <cellStyle name="Entrada 3 2 2 4 2" xfId="7784"/>
    <cellStyle name="Entrada 3 2 2 4 2 2" xfId="7785"/>
    <cellStyle name="Entrada 3 2 2 4 2 3" xfId="7786"/>
    <cellStyle name="Entrada 3 2 2 4 2 4" xfId="7787"/>
    <cellStyle name="Entrada 3 2 2 4 2 5" xfId="7788"/>
    <cellStyle name="Entrada 3 2 2 4 3" xfId="7789"/>
    <cellStyle name="Entrada 3 2 2 4 3 2" xfId="7790"/>
    <cellStyle name="Entrada 3 2 2 4 3 3" xfId="7791"/>
    <cellStyle name="Entrada 3 2 2 4 3 4" xfId="7792"/>
    <cellStyle name="Entrada 3 2 2 4 4" xfId="7793"/>
    <cellStyle name="Entrada 3 2 2 4 4 2" xfId="7794"/>
    <cellStyle name="Entrada 3 2 2 4 5" xfId="7795"/>
    <cellStyle name="Entrada 3 2 2 4 6" xfId="7796"/>
    <cellStyle name="Entrada 3 2 2 4 7" xfId="7797"/>
    <cellStyle name="Entrada 3 2 2 4 8" xfId="7798"/>
    <cellStyle name="Entrada 3 2 2 5" xfId="7799"/>
    <cellStyle name="Entrada 3 2 2 5 2" xfId="7800"/>
    <cellStyle name="Entrada 3 2 2 5 3" xfId="7801"/>
    <cellStyle name="Entrada 3 2 2 5 4" xfId="7802"/>
    <cellStyle name="Entrada 3 2 2 5 5" xfId="7803"/>
    <cellStyle name="Entrada 3 2 2 6" xfId="7804"/>
    <cellStyle name="Entrada 3 2 2 6 2" xfId="7805"/>
    <cellStyle name="Entrada 3 2 2 6 3" xfId="7806"/>
    <cellStyle name="Entrada 3 2 2 6 4" xfId="7807"/>
    <cellStyle name="Entrada 3 2 2 7" xfId="7808"/>
    <cellStyle name="Entrada 3 2 2 8" xfId="7809"/>
    <cellStyle name="Entrada 3 2 3" xfId="7810"/>
    <cellStyle name="Entrada 3 2 3 2" xfId="7811"/>
    <cellStyle name="Entrada 3 2 3 2 2" xfId="7812"/>
    <cellStyle name="Entrada 3 2 3 2 2 2" xfId="7813"/>
    <cellStyle name="Entrada 3 2 3 2 2 2 2" xfId="7814"/>
    <cellStyle name="Entrada 3 2 3 2 2 3" xfId="7815"/>
    <cellStyle name="Entrada 3 2 3 2 2 3 2" xfId="7816"/>
    <cellStyle name="Entrada 3 2 3 2 2 3 3" xfId="7817"/>
    <cellStyle name="Entrada 3 2 3 2 2 3 4" xfId="7818"/>
    <cellStyle name="Entrada 3 2 3 2 2 3 5" xfId="7819"/>
    <cellStyle name="Entrada 3 2 3 2 2 4" xfId="7820"/>
    <cellStyle name="Entrada 3 2 3 2 2 4 2" xfId="7821"/>
    <cellStyle name="Entrada 3 2 3 2 2 4 3" xfId="7822"/>
    <cellStyle name="Entrada 3 2 3 2 2 4 4" xfId="7823"/>
    <cellStyle name="Entrada 3 2 3 2 2 5" xfId="7824"/>
    <cellStyle name="Entrada 3 2 3 2 2 6" xfId="7825"/>
    <cellStyle name="Entrada 3 2 3 2 2 7" xfId="7826"/>
    <cellStyle name="Entrada 3 2 3 2 2 8" xfId="7827"/>
    <cellStyle name="Entrada 3 2 3 2 3" xfId="7828"/>
    <cellStyle name="Entrada 3 2 3 2 3 2" xfId="7829"/>
    <cellStyle name="Entrada 3 2 3 2 3 2 2" xfId="7830"/>
    <cellStyle name="Entrada 3 2 3 2 3 3" xfId="7831"/>
    <cellStyle name="Entrada 3 2 3 2 3 3 2" xfId="7832"/>
    <cellStyle name="Entrada 3 2 3 2 3 3 3" xfId="7833"/>
    <cellStyle name="Entrada 3 2 3 2 3 3 4" xfId="7834"/>
    <cellStyle name="Entrada 3 2 3 2 3 3 5" xfId="7835"/>
    <cellStyle name="Entrada 3 2 3 2 3 4" xfId="7836"/>
    <cellStyle name="Entrada 3 2 3 2 3 4 2" xfId="7837"/>
    <cellStyle name="Entrada 3 2 3 2 3 4 3" xfId="7838"/>
    <cellStyle name="Entrada 3 2 3 2 3 4 4" xfId="7839"/>
    <cellStyle name="Entrada 3 2 3 2 3 5" xfId="7840"/>
    <cellStyle name="Entrada 3 2 3 2 3 6" xfId="7841"/>
    <cellStyle name="Entrada 3 2 3 2 3 7" xfId="7842"/>
    <cellStyle name="Entrada 3 2 3 2 3 8" xfId="7843"/>
    <cellStyle name="Entrada 3 2 3 2 4" xfId="7844"/>
    <cellStyle name="Entrada 3 2 3 2 4 2" xfId="7845"/>
    <cellStyle name="Entrada 3 2 3 2 4 2 2" xfId="7846"/>
    <cellStyle name="Entrada 3 2 3 2 4 2 3" xfId="7847"/>
    <cellStyle name="Entrada 3 2 3 2 4 2 4" xfId="7848"/>
    <cellStyle name="Entrada 3 2 3 2 4 2 5" xfId="7849"/>
    <cellStyle name="Entrada 3 2 3 2 4 3" xfId="7850"/>
    <cellStyle name="Entrada 3 2 3 2 4 3 2" xfId="7851"/>
    <cellStyle name="Entrada 3 2 3 2 4 3 3" xfId="7852"/>
    <cellStyle name="Entrada 3 2 3 2 4 3 4" xfId="7853"/>
    <cellStyle name="Entrada 3 2 3 2 4 4" xfId="7854"/>
    <cellStyle name="Entrada 3 2 3 2 4 5" xfId="7855"/>
    <cellStyle name="Entrada 3 2 3 2 4 6" xfId="7856"/>
    <cellStyle name="Entrada 3 2 3 2 4 7" xfId="7857"/>
    <cellStyle name="Entrada 3 2 3 2 5" xfId="7858"/>
    <cellStyle name="Entrada 3 2 3 2 5 2" xfId="7859"/>
    <cellStyle name="Entrada 3 2 3 2 5 2 2" xfId="7860"/>
    <cellStyle name="Entrada 3 2 3 2 5 3" xfId="7861"/>
    <cellStyle name="Entrada 3 2 3 2 5 4" xfId="7862"/>
    <cellStyle name="Entrada 3 2 3 2 5 5" xfId="7863"/>
    <cellStyle name="Entrada 3 2 3 2 5 6" xfId="7864"/>
    <cellStyle name="Entrada 3 2 3 2 6" xfId="7865"/>
    <cellStyle name="Entrada 3 2 3 2 6 2" xfId="7866"/>
    <cellStyle name="Entrada 3 2 3 2 6 3" xfId="7867"/>
    <cellStyle name="Entrada 3 2 3 2 6 4" xfId="7868"/>
    <cellStyle name="Entrada 3 2 3 2 6 5" xfId="7869"/>
    <cellStyle name="Entrada 3 2 3 2 7" xfId="7870"/>
    <cellStyle name="Entrada 3 2 3 2 7 2" xfId="7871"/>
    <cellStyle name="Entrada 3 2 3 2 7 3" xfId="7872"/>
    <cellStyle name="Entrada 3 2 3 2 7 4" xfId="7873"/>
    <cellStyle name="Entrada 3 2 3 2 7 5" xfId="7874"/>
    <cellStyle name="Entrada 3 2 3 2 8" xfId="7875"/>
    <cellStyle name="Entrada 3 2 3 3" xfId="7876"/>
    <cellStyle name="Entrada 3 2 3 3 2" xfId="7877"/>
    <cellStyle name="Entrada 3 2 3 3 2 2" xfId="7878"/>
    <cellStyle name="Entrada 3 2 3 3 3" xfId="7879"/>
    <cellStyle name="Entrada 3 2 3 3 3 2" xfId="7880"/>
    <cellStyle name="Entrada 3 2 3 3 3 3" xfId="7881"/>
    <cellStyle name="Entrada 3 2 3 3 3 4" xfId="7882"/>
    <cellStyle name="Entrada 3 2 3 3 3 5" xfId="7883"/>
    <cellStyle name="Entrada 3 2 3 3 4" xfId="7884"/>
    <cellStyle name="Entrada 3 2 3 3 4 2" xfId="7885"/>
    <cellStyle name="Entrada 3 2 3 3 4 3" xfId="7886"/>
    <cellStyle name="Entrada 3 2 3 3 4 4" xfId="7887"/>
    <cellStyle name="Entrada 3 2 3 3 5" xfId="7888"/>
    <cellStyle name="Entrada 3 2 3 3 6" xfId="7889"/>
    <cellStyle name="Entrada 3 2 3 3 7" xfId="7890"/>
    <cellStyle name="Entrada 3 2 3 3 8" xfId="7891"/>
    <cellStyle name="Entrada 3 2 3 4" xfId="7892"/>
    <cellStyle name="Entrada 3 2 3 4 2" xfId="7893"/>
    <cellStyle name="Entrada 3 2 3 4 2 2" xfId="7894"/>
    <cellStyle name="Entrada 3 2 3 4 2 3" xfId="7895"/>
    <cellStyle name="Entrada 3 2 3 4 2 4" xfId="7896"/>
    <cellStyle name="Entrada 3 2 3 4 2 5" xfId="7897"/>
    <cellStyle name="Entrada 3 2 3 4 3" xfId="7898"/>
    <cellStyle name="Entrada 3 2 3 4 3 2" xfId="7899"/>
    <cellStyle name="Entrada 3 2 3 4 3 3" xfId="7900"/>
    <cellStyle name="Entrada 3 2 3 4 3 4" xfId="7901"/>
    <cellStyle name="Entrada 3 2 3 4 4" xfId="7902"/>
    <cellStyle name="Entrada 3 2 3 4 4 2" xfId="7903"/>
    <cellStyle name="Entrada 3 2 3 4 5" xfId="7904"/>
    <cellStyle name="Entrada 3 2 3 4 6" xfId="7905"/>
    <cellStyle name="Entrada 3 2 3 4 7" xfId="7906"/>
    <cellStyle name="Entrada 3 2 3 4 8" xfId="7907"/>
    <cellStyle name="Entrada 3 2 3 5" xfId="7908"/>
    <cellStyle name="Entrada 3 2 3 5 2" xfId="7909"/>
    <cellStyle name="Entrada 3 2 3 5 3" xfId="7910"/>
    <cellStyle name="Entrada 3 2 3 5 4" xfId="7911"/>
    <cellStyle name="Entrada 3 2 3 5 5" xfId="7912"/>
    <cellStyle name="Entrada 3 2 3 6" xfId="7913"/>
    <cellStyle name="Entrada 3 2 3 6 2" xfId="7914"/>
    <cellStyle name="Entrada 3 2 3 6 3" xfId="7915"/>
    <cellStyle name="Entrada 3 2 3 6 4" xfId="7916"/>
    <cellStyle name="Entrada 3 2 3 7" xfId="7917"/>
    <cellStyle name="Entrada 3 2 3 8" xfId="7918"/>
    <cellStyle name="Entrada 3 2 4" xfId="7919"/>
    <cellStyle name="Entrada 3 2 4 2" xfId="7920"/>
    <cellStyle name="Entrada 3 2 4 2 2" xfId="7921"/>
    <cellStyle name="Entrada 3 2 4 2 2 2" xfId="7922"/>
    <cellStyle name="Entrada 3 2 4 2 2 2 2" xfId="7923"/>
    <cellStyle name="Entrada 3 2 4 2 2 3" xfId="7924"/>
    <cellStyle name="Entrada 3 2 4 2 2 3 2" xfId="7925"/>
    <cellStyle name="Entrada 3 2 4 2 2 3 3" xfId="7926"/>
    <cellStyle name="Entrada 3 2 4 2 2 3 4" xfId="7927"/>
    <cellStyle name="Entrada 3 2 4 2 2 3 5" xfId="7928"/>
    <cellStyle name="Entrada 3 2 4 2 2 4" xfId="7929"/>
    <cellStyle name="Entrada 3 2 4 2 2 4 2" xfId="7930"/>
    <cellStyle name="Entrada 3 2 4 2 2 4 3" xfId="7931"/>
    <cellStyle name="Entrada 3 2 4 2 2 4 4" xfId="7932"/>
    <cellStyle name="Entrada 3 2 4 2 2 5" xfId="7933"/>
    <cellStyle name="Entrada 3 2 4 2 2 6" xfId="7934"/>
    <cellStyle name="Entrada 3 2 4 2 2 7" xfId="7935"/>
    <cellStyle name="Entrada 3 2 4 2 2 8" xfId="7936"/>
    <cellStyle name="Entrada 3 2 4 2 3" xfId="7937"/>
    <cellStyle name="Entrada 3 2 4 2 3 2" xfId="7938"/>
    <cellStyle name="Entrada 3 2 4 2 3 2 2" xfId="7939"/>
    <cellStyle name="Entrada 3 2 4 2 3 3" xfId="7940"/>
    <cellStyle name="Entrada 3 2 4 2 3 3 2" xfId="7941"/>
    <cellStyle name="Entrada 3 2 4 2 3 3 3" xfId="7942"/>
    <cellStyle name="Entrada 3 2 4 2 3 3 4" xfId="7943"/>
    <cellStyle name="Entrada 3 2 4 2 3 3 5" xfId="7944"/>
    <cellStyle name="Entrada 3 2 4 2 3 4" xfId="7945"/>
    <cellStyle name="Entrada 3 2 4 2 3 4 2" xfId="7946"/>
    <cellStyle name="Entrada 3 2 4 2 3 4 3" xfId="7947"/>
    <cellStyle name="Entrada 3 2 4 2 3 4 4" xfId="7948"/>
    <cellStyle name="Entrada 3 2 4 2 3 5" xfId="7949"/>
    <cellStyle name="Entrada 3 2 4 2 3 6" xfId="7950"/>
    <cellStyle name="Entrada 3 2 4 2 3 7" xfId="7951"/>
    <cellStyle name="Entrada 3 2 4 2 3 8" xfId="7952"/>
    <cellStyle name="Entrada 3 2 4 2 4" xfId="7953"/>
    <cellStyle name="Entrada 3 2 4 2 4 2" xfId="7954"/>
    <cellStyle name="Entrada 3 2 4 2 4 2 2" xfId="7955"/>
    <cellStyle name="Entrada 3 2 4 2 4 2 3" xfId="7956"/>
    <cellStyle name="Entrada 3 2 4 2 4 2 4" xfId="7957"/>
    <cellStyle name="Entrada 3 2 4 2 4 2 5" xfId="7958"/>
    <cellStyle name="Entrada 3 2 4 2 4 3" xfId="7959"/>
    <cellStyle name="Entrada 3 2 4 2 4 3 2" xfId="7960"/>
    <cellStyle name="Entrada 3 2 4 2 4 3 3" xfId="7961"/>
    <cellStyle name="Entrada 3 2 4 2 4 3 4" xfId="7962"/>
    <cellStyle name="Entrada 3 2 4 2 4 4" xfId="7963"/>
    <cellStyle name="Entrada 3 2 4 2 4 5" xfId="7964"/>
    <cellStyle name="Entrada 3 2 4 2 4 6" xfId="7965"/>
    <cellStyle name="Entrada 3 2 4 2 4 7" xfId="7966"/>
    <cellStyle name="Entrada 3 2 4 2 5" xfId="7967"/>
    <cellStyle name="Entrada 3 2 4 2 5 2" xfId="7968"/>
    <cellStyle name="Entrada 3 2 4 2 5 2 2" xfId="7969"/>
    <cellStyle name="Entrada 3 2 4 2 5 3" xfId="7970"/>
    <cellStyle name="Entrada 3 2 4 2 5 4" xfId="7971"/>
    <cellStyle name="Entrada 3 2 4 2 5 5" xfId="7972"/>
    <cellStyle name="Entrada 3 2 4 2 5 6" xfId="7973"/>
    <cellStyle name="Entrada 3 2 4 2 6" xfId="7974"/>
    <cellStyle name="Entrada 3 2 4 2 6 2" xfId="7975"/>
    <cellStyle name="Entrada 3 2 4 2 6 3" xfId="7976"/>
    <cellStyle name="Entrada 3 2 4 2 6 4" xfId="7977"/>
    <cellStyle name="Entrada 3 2 4 2 6 5" xfId="7978"/>
    <cellStyle name="Entrada 3 2 4 2 7" xfId="7979"/>
    <cellStyle name="Entrada 3 2 4 2 7 2" xfId="7980"/>
    <cellStyle name="Entrada 3 2 4 2 7 3" xfId="7981"/>
    <cellStyle name="Entrada 3 2 4 2 7 4" xfId="7982"/>
    <cellStyle name="Entrada 3 2 4 2 7 5" xfId="7983"/>
    <cellStyle name="Entrada 3 2 4 2 8" xfId="7984"/>
    <cellStyle name="Entrada 3 2 4 3" xfId="7985"/>
    <cellStyle name="Entrada 3 2 4 3 2" xfId="7986"/>
    <cellStyle name="Entrada 3 2 4 3 2 2" xfId="7987"/>
    <cellStyle name="Entrada 3 2 4 3 3" xfId="7988"/>
    <cellStyle name="Entrada 3 2 4 3 3 2" xfId="7989"/>
    <cellStyle name="Entrada 3 2 4 3 3 3" xfId="7990"/>
    <cellStyle name="Entrada 3 2 4 3 3 4" xfId="7991"/>
    <cellStyle name="Entrada 3 2 4 3 3 5" xfId="7992"/>
    <cellStyle name="Entrada 3 2 4 3 4" xfId="7993"/>
    <cellStyle name="Entrada 3 2 4 3 4 2" xfId="7994"/>
    <cellStyle name="Entrada 3 2 4 3 4 3" xfId="7995"/>
    <cellStyle name="Entrada 3 2 4 3 4 4" xfId="7996"/>
    <cellStyle name="Entrada 3 2 4 3 5" xfId="7997"/>
    <cellStyle name="Entrada 3 2 4 3 6" xfId="7998"/>
    <cellStyle name="Entrada 3 2 4 3 7" xfId="7999"/>
    <cellStyle name="Entrada 3 2 4 3 8" xfId="8000"/>
    <cellStyle name="Entrada 3 2 4 4" xfId="8001"/>
    <cellStyle name="Entrada 3 2 4 4 2" xfId="8002"/>
    <cellStyle name="Entrada 3 2 4 4 2 2" xfId="8003"/>
    <cellStyle name="Entrada 3 2 4 4 2 3" xfId="8004"/>
    <cellStyle name="Entrada 3 2 4 4 2 4" xfId="8005"/>
    <cellStyle name="Entrada 3 2 4 4 2 5" xfId="8006"/>
    <cellStyle name="Entrada 3 2 4 4 3" xfId="8007"/>
    <cellStyle name="Entrada 3 2 4 4 3 2" xfId="8008"/>
    <cellStyle name="Entrada 3 2 4 4 3 3" xfId="8009"/>
    <cellStyle name="Entrada 3 2 4 4 3 4" xfId="8010"/>
    <cellStyle name="Entrada 3 2 4 4 4" xfId="8011"/>
    <cellStyle name="Entrada 3 2 4 4 4 2" xfId="8012"/>
    <cellStyle name="Entrada 3 2 4 4 5" xfId="8013"/>
    <cellStyle name="Entrada 3 2 4 4 6" xfId="8014"/>
    <cellStyle name="Entrada 3 2 4 4 7" xfId="8015"/>
    <cellStyle name="Entrada 3 2 4 4 8" xfId="8016"/>
    <cellStyle name="Entrada 3 2 4 5" xfId="8017"/>
    <cellStyle name="Entrada 3 2 4 5 2" xfId="8018"/>
    <cellStyle name="Entrada 3 2 4 5 3" xfId="8019"/>
    <cellStyle name="Entrada 3 2 4 5 4" xfId="8020"/>
    <cellStyle name="Entrada 3 2 4 5 5" xfId="8021"/>
    <cellStyle name="Entrada 3 2 4 6" xfId="8022"/>
    <cellStyle name="Entrada 3 2 4 6 2" xfId="8023"/>
    <cellStyle name="Entrada 3 2 4 6 3" xfId="8024"/>
    <cellStyle name="Entrada 3 2 4 6 4" xfId="8025"/>
    <cellStyle name="Entrada 3 2 4 7" xfId="8026"/>
    <cellStyle name="Entrada 3 2 4 8" xfId="8027"/>
    <cellStyle name="Entrada 3 2 5" xfId="8028"/>
    <cellStyle name="Entrada 3 2 5 2" xfId="8029"/>
    <cellStyle name="Entrada 3 2 5 2 2" xfId="8030"/>
    <cellStyle name="Entrada 3 2 5 2 2 2" xfId="8031"/>
    <cellStyle name="Entrada 3 2 5 2 3" xfId="8032"/>
    <cellStyle name="Entrada 3 2 5 2 3 2" xfId="8033"/>
    <cellStyle name="Entrada 3 2 5 2 3 3" xfId="8034"/>
    <cellStyle name="Entrada 3 2 5 2 3 4" xfId="8035"/>
    <cellStyle name="Entrada 3 2 5 2 3 5" xfId="8036"/>
    <cellStyle name="Entrada 3 2 5 2 4" xfId="8037"/>
    <cellStyle name="Entrada 3 2 5 2 4 2" xfId="8038"/>
    <cellStyle name="Entrada 3 2 5 2 4 3" xfId="8039"/>
    <cellStyle name="Entrada 3 2 5 2 4 4" xfId="8040"/>
    <cellStyle name="Entrada 3 2 5 2 5" xfId="8041"/>
    <cellStyle name="Entrada 3 2 5 2 6" xfId="8042"/>
    <cellStyle name="Entrada 3 2 5 2 7" xfId="8043"/>
    <cellStyle name="Entrada 3 2 5 2 8" xfId="8044"/>
    <cellStyle name="Entrada 3 2 5 3" xfId="8045"/>
    <cellStyle name="Entrada 3 2 5 3 2" xfId="8046"/>
    <cellStyle name="Entrada 3 2 5 3 2 2" xfId="8047"/>
    <cellStyle name="Entrada 3 2 5 3 3" xfId="8048"/>
    <cellStyle name="Entrada 3 2 5 3 3 2" xfId="8049"/>
    <cellStyle name="Entrada 3 2 5 3 3 3" xfId="8050"/>
    <cellStyle name="Entrada 3 2 5 3 3 4" xfId="8051"/>
    <cellStyle name="Entrada 3 2 5 3 3 5" xfId="8052"/>
    <cellStyle name="Entrada 3 2 5 3 4" xfId="8053"/>
    <cellStyle name="Entrada 3 2 5 3 4 2" xfId="8054"/>
    <cellStyle name="Entrada 3 2 5 3 4 3" xfId="8055"/>
    <cellStyle name="Entrada 3 2 5 3 4 4" xfId="8056"/>
    <cellStyle name="Entrada 3 2 5 3 5" xfId="8057"/>
    <cellStyle name="Entrada 3 2 5 3 6" xfId="8058"/>
    <cellStyle name="Entrada 3 2 5 3 7" xfId="8059"/>
    <cellStyle name="Entrada 3 2 5 3 8" xfId="8060"/>
    <cellStyle name="Entrada 3 2 5 4" xfId="8061"/>
    <cellStyle name="Entrada 3 2 5 4 2" xfId="8062"/>
    <cellStyle name="Entrada 3 2 5 4 2 2" xfId="8063"/>
    <cellStyle name="Entrada 3 2 5 4 2 3" xfId="8064"/>
    <cellStyle name="Entrada 3 2 5 4 2 4" xfId="8065"/>
    <cellStyle name="Entrada 3 2 5 4 2 5" xfId="8066"/>
    <cellStyle name="Entrada 3 2 5 4 3" xfId="8067"/>
    <cellStyle name="Entrada 3 2 5 4 4" xfId="8068"/>
    <cellStyle name="Entrada 3 2 5 4 5" xfId="8069"/>
    <cellStyle name="Entrada 3 2 5 4 6" xfId="8070"/>
    <cellStyle name="Entrada 3 2 5 4 7" xfId="8071"/>
    <cellStyle name="Entrada 3 2 5 5" xfId="8072"/>
    <cellStyle name="Entrada 3 2 5 5 2" xfId="8073"/>
    <cellStyle name="Entrada 3 2 5 5 2 2" xfId="8074"/>
    <cellStyle name="Entrada 3 2 5 5 2 3" xfId="8075"/>
    <cellStyle name="Entrada 3 2 5 5 2 4" xfId="8076"/>
    <cellStyle name="Entrada 3 2 5 5 2 5" xfId="8077"/>
    <cellStyle name="Entrada 3 2 5 5 3" xfId="8078"/>
    <cellStyle name="Entrada 3 2 5 5 3 2" xfId="8079"/>
    <cellStyle name="Entrada 3 2 5 5 3 3" xfId="8080"/>
    <cellStyle name="Entrada 3 2 5 5 3 4" xfId="8081"/>
    <cellStyle name="Entrada 3 2 5 5 4" xfId="8082"/>
    <cellStyle name="Entrada 3 2 5 5 5" xfId="8083"/>
    <cellStyle name="Entrada 3 2 5 5 6" xfId="8084"/>
    <cellStyle name="Entrada 3 2 5 5 7" xfId="8085"/>
    <cellStyle name="Entrada 3 2 5 6" xfId="8086"/>
    <cellStyle name="Entrada 3 2 5 6 2" xfId="8087"/>
    <cellStyle name="Entrada 3 2 5 6 2 2" xfId="8088"/>
    <cellStyle name="Entrada 3 2 5 6 3" xfId="8089"/>
    <cellStyle name="Entrada 3 2 5 6 4" xfId="8090"/>
    <cellStyle name="Entrada 3 2 5 6 5" xfId="8091"/>
    <cellStyle name="Entrada 3 2 5 6 6" xfId="8092"/>
    <cellStyle name="Entrada 3 2 5 7" xfId="8093"/>
    <cellStyle name="Entrada 3 2 5 7 2" xfId="8094"/>
    <cellStyle name="Entrada 3 2 5 7 3" xfId="8095"/>
    <cellStyle name="Entrada 3 2 5 7 4" xfId="8096"/>
    <cellStyle name="Entrada 3 2 5 7 5" xfId="8097"/>
    <cellStyle name="Entrada 3 2 5 8" xfId="8098"/>
    <cellStyle name="Entrada 3 2 5 8 2" xfId="8099"/>
    <cellStyle name="Entrada 3 2 5 8 3" xfId="8100"/>
    <cellStyle name="Entrada 3 2 5 8 4" xfId="8101"/>
    <cellStyle name="Entrada 3 2 5 9" xfId="8102"/>
    <cellStyle name="Entrada 3 2 6" xfId="8103"/>
    <cellStyle name="Entrada 3 2 6 2" xfId="8104"/>
    <cellStyle name="Entrada 3 2 6 2 2" xfId="8105"/>
    <cellStyle name="Entrada 3 2 6 3" xfId="8106"/>
    <cellStyle name="Entrada 3 2 6 3 2" xfId="8107"/>
    <cellStyle name="Entrada 3 2 6 3 3" xfId="8108"/>
    <cellStyle name="Entrada 3 2 6 3 4" xfId="8109"/>
    <cellStyle name="Entrada 3 2 6 3 5" xfId="8110"/>
    <cellStyle name="Entrada 3 2 6 4" xfId="8111"/>
    <cellStyle name="Entrada 3 2 6 4 2" xfId="8112"/>
    <cellStyle name="Entrada 3 2 6 4 3" xfId="8113"/>
    <cellStyle name="Entrada 3 2 6 4 4" xfId="8114"/>
    <cellStyle name="Entrada 3 2 6 5" xfId="8115"/>
    <cellStyle name="Entrada 3 2 6 6" xfId="8116"/>
    <cellStyle name="Entrada 3 2 6 7" xfId="8117"/>
    <cellStyle name="Entrada 3 2 6 8" xfId="8118"/>
    <cellStyle name="Entrada 3 2 7" xfId="8119"/>
    <cellStyle name="Entrada 3 2 7 2" xfId="8120"/>
    <cellStyle name="Entrada 3 2 7 2 2" xfId="8121"/>
    <cellStyle name="Entrada 3 2 7 2 3" xfId="8122"/>
    <cellStyle name="Entrada 3 2 7 2 4" xfId="8123"/>
    <cellStyle name="Entrada 3 2 7 2 5" xfId="8124"/>
    <cellStyle name="Entrada 3 2 7 3" xfId="8125"/>
    <cellStyle name="Entrada 3 2 7 3 2" xfId="8126"/>
    <cellStyle name="Entrada 3 2 7 3 3" xfId="8127"/>
    <cellStyle name="Entrada 3 2 7 3 4" xfId="8128"/>
    <cellStyle name="Entrada 3 2 7 4" xfId="8129"/>
    <cellStyle name="Entrada 3 2 7 4 2" xfId="8130"/>
    <cellStyle name="Entrada 3 2 7 5" xfId="8131"/>
    <cellStyle name="Entrada 3 2 7 6" xfId="8132"/>
    <cellStyle name="Entrada 3 2 7 7" xfId="8133"/>
    <cellStyle name="Entrada 3 2 7 8" xfId="8134"/>
    <cellStyle name="Entrada 3 2 8" xfId="8135"/>
    <cellStyle name="Entrada 3 2 9" xfId="8136"/>
    <cellStyle name="Entrada 3 3" xfId="8137"/>
    <cellStyle name="Entrada 3 3 2" xfId="8138"/>
    <cellStyle name="Entrada 3 3 2 2" xfId="8139"/>
    <cellStyle name="Entrada 3 3 2 2 2" xfId="8140"/>
    <cellStyle name="Entrada 3 3 2 2 2 2" xfId="8141"/>
    <cellStyle name="Entrada 3 3 2 2 3" xfId="8142"/>
    <cellStyle name="Entrada 3 3 2 2 3 2" xfId="8143"/>
    <cellStyle name="Entrada 3 3 2 2 3 3" xfId="8144"/>
    <cellStyle name="Entrada 3 3 2 2 3 4" xfId="8145"/>
    <cellStyle name="Entrada 3 3 2 2 3 5" xfId="8146"/>
    <cellStyle name="Entrada 3 3 2 2 4" xfId="8147"/>
    <cellStyle name="Entrada 3 3 2 2 4 2" xfId="8148"/>
    <cellStyle name="Entrada 3 3 2 2 4 3" xfId="8149"/>
    <cellStyle name="Entrada 3 3 2 2 4 4" xfId="8150"/>
    <cellStyle name="Entrada 3 3 2 2 5" xfId="8151"/>
    <cellStyle name="Entrada 3 3 2 2 6" xfId="8152"/>
    <cellStyle name="Entrada 3 3 2 2 7" xfId="8153"/>
    <cellStyle name="Entrada 3 3 2 2 8" xfId="8154"/>
    <cellStyle name="Entrada 3 3 2 3" xfId="8155"/>
    <cellStyle name="Entrada 3 3 2 3 2" xfId="8156"/>
    <cellStyle name="Entrada 3 3 2 3 2 2" xfId="8157"/>
    <cellStyle name="Entrada 3 3 2 3 3" xfId="8158"/>
    <cellStyle name="Entrada 3 3 2 3 3 2" xfId="8159"/>
    <cellStyle name="Entrada 3 3 2 3 3 3" xfId="8160"/>
    <cellStyle name="Entrada 3 3 2 3 3 4" xfId="8161"/>
    <cellStyle name="Entrada 3 3 2 3 3 5" xfId="8162"/>
    <cellStyle name="Entrada 3 3 2 3 4" xfId="8163"/>
    <cellStyle name="Entrada 3 3 2 3 4 2" xfId="8164"/>
    <cellStyle name="Entrada 3 3 2 3 4 3" xfId="8165"/>
    <cellStyle name="Entrada 3 3 2 3 4 4" xfId="8166"/>
    <cellStyle name="Entrada 3 3 2 3 5" xfId="8167"/>
    <cellStyle name="Entrada 3 3 2 3 6" xfId="8168"/>
    <cellStyle name="Entrada 3 3 2 3 7" xfId="8169"/>
    <cellStyle name="Entrada 3 3 2 3 8" xfId="8170"/>
    <cellStyle name="Entrada 3 3 2 4" xfId="8171"/>
    <cellStyle name="Entrada 3 3 2 4 2" xfId="8172"/>
    <cellStyle name="Entrada 3 3 2 4 2 2" xfId="8173"/>
    <cellStyle name="Entrada 3 3 2 4 2 3" xfId="8174"/>
    <cellStyle name="Entrada 3 3 2 4 2 4" xfId="8175"/>
    <cellStyle name="Entrada 3 3 2 4 2 5" xfId="8176"/>
    <cellStyle name="Entrada 3 3 2 4 3" xfId="8177"/>
    <cellStyle name="Entrada 3 3 2 4 3 2" xfId="8178"/>
    <cellStyle name="Entrada 3 3 2 4 3 3" xfId="8179"/>
    <cellStyle name="Entrada 3 3 2 4 3 4" xfId="8180"/>
    <cellStyle name="Entrada 3 3 2 4 4" xfId="8181"/>
    <cellStyle name="Entrada 3 3 2 4 5" xfId="8182"/>
    <cellStyle name="Entrada 3 3 2 4 6" xfId="8183"/>
    <cellStyle name="Entrada 3 3 2 4 7" xfId="8184"/>
    <cellStyle name="Entrada 3 3 2 5" xfId="8185"/>
    <cellStyle name="Entrada 3 3 2 5 2" xfId="8186"/>
    <cellStyle name="Entrada 3 3 2 5 2 2" xfId="8187"/>
    <cellStyle name="Entrada 3 3 2 5 3" xfId="8188"/>
    <cellStyle name="Entrada 3 3 2 5 4" xfId="8189"/>
    <cellStyle name="Entrada 3 3 2 5 5" xfId="8190"/>
    <cellStyle name="Entrada 3 3 2 5 6" xfId="8191"/>
    <cellStyle name="Entrada 3 3 2 6" xfId="8192"/>
    <cellStyle name="Entrada 3 3 2 6 2" xfId="8193"/>
    <cellStyle name="Entrada 3 3 2 6 3" xfId="8194"/>
    <cellStyle name="Entrada 3 3 2 6 4" xfId="8195"/>
    <cellStyle name="Entrada 3 3 2 6 5" xfId="8196"/>
    <cellStyle name="Entrada 3 3 2 7" xfId="8197"/>
    <cellStyle name="Entrada 3 3 2 7 2" xfId="8198"/>
    <cellStyle name="Entrada 3 3 2 7 3" xfId="8199"/>
    <cellStyle name="Entrada 3 3 2 7 4" xfId="8200"/>
    <cellStyle name="Entrada 3 3 2 7 5" xfId="8201"/>
    <cellStyle name="Entrada 3 3 2 8" xfId="8202"/>
    <cellStyle name="Entrada 3 3 3" xfId="8203"/>
    <cellStyle name="Entrada 3 3 3 2" xfId="8204"/>
    <cellStyle name="Entrada 3 3 3 2 2" xfId="8205"/>
    <cellStyle name="Entrada 3 3 3 3" xfId="8206"/>
    <cellStyle name="Entrada 3 3 3 3 2" xfId="8207"/>
    <cellStyle name="Entrada 3 3 3 3 3" xfId="8208"/>
    <cellStyle name="Entrada 3 3 3 3 4" xfId="8209"/>
    <cellStyle name="Entrada 3 3 3 3 5" xfId="8210"/>
    <cellStyle name="Entrada 3 3 3 4" xfId="8211"/>
    <cellStyle name="Entrada 3 3 3 4 2" xfId="8212"/>
    <cellStyle name="Entrada 3 3 3 4 3" xfId="8213"/>
    <cellStyle name="Entrada 3 3 3 4 4" xfId="8214"/>
    <cellStyle name="Entrada 3 3 3 5" xfId="8215"/>
    <cellStyle name="Entrada 3 3 3 6" xfId="8216"/>
    <cellStyle name="Entrada 3 3 3 7" xfId="8217"/>
    <cellStyle name="Entrada 3 3 3 8" xfId="8218"/>
    <cellStyle name="Entrada 3 3 4" xfId="8219"/>
    <cellStyle name="Entrada 3 3 4 2" xfId="8220"/>
    <cellStyle name="Entrada 3 3 4 2 2" xfId="8221"/>
    <cellStyle name="Entrada 3 3 4 2 3" xfId="8222"/>
    <cellStyle name="Entrada 3 3 4 2 4" xfId="8223"/>
    <cellStyle name="Entrada 3 3 4 2 5" xfId="8224"/>
    <cellStyle name="Entrada 3 3 4 3" xfId="8225"/>
    <cellStyle name="Entrada 3 3 4 3 2" xfId="8226"/>
    <cellStyle name="Entrada 3 3 4 3 3" xfId="8227"/>
    <cellStyle name="Entrada 3 3 4 3 4" xfId="8228"/>
    <cellStyle name="Entrada 3 3 4 4" xfId="8229"/>
    <cellStyle name="Entrada 3 3 4 4 2" xfId="8230"/>
    <cellStyle name="Entrada 3 3 4 5" xfId="8231"/>
    <cellStyle name="Entrada 3 3 4 6" xfId="8232"/>
    <cellStyle name="Entrada 3 3 4 7" xfId="8233"/>
    <cellStyle name="Entrada 3 3 4 8" xfId="8234"/>
    <cellStyle name="Entrada 3 3 5" xfId="8235"/>
    <cellStyle name="Entrada 3 3 5 2" xfId="8236"/>
    <cellStyle name="Entrada 3 3 5 3" xfId="8237"/>
    <cellStyle name="Entrada 3 3 5 4" xfId="8238"/>
    <cellStyle name="Entrada 3 3 5 5" xfId="8239"/>
    <cellStyle name="Entrada 3 3 6" xfId="8240"/>
    <cellStyle name="Entrada 3 3 6 2" xfId="8241"/>
    <cellStyle name="Entrada 3 3 6 3" xfId="8242"/>
    <cellStyle name="Entrada 3 3 6 4" xfId="8243"/>
    <cellStyle name="Entrada 3 3 7" xfId="8244"/>
    <cellStyle name="Entrada 3 3 8" xfId="8245"/>
    <cellStyle name="Entrada 3 4" xfId="8246"/>
    <cellStyle name="Entrada 3 4 2" xfId="8247"/>
    <cellStyle name="Entrada 3 4 2 2" xfId="8248"/>
    <cellStyle name="Entrada 3 4 2 2 2" xfId="8249"/>
    <cellStyle name="Entrada 3 4 2 2 2 2" xfId="8250"/>
    <cellStyle name="Entrada 3 4 2 2 3" xfId="8251"/>
    <cellStyle name="Entrada 3 4 2 2 3 2" xfId="8252"/>
    <cellStyle name="Entrada 3 4 2 2 3 3" xfId="8253"/>
    <cellStyle name="Entrada 3 4 2 2 3 4" xfId="8254"/>
    <cellStyle name="Entrada 3 4 2 2 3 5" xfId="8255"/>
    <cellStyle name="Entrada 3 4 2 2 4" xfId="8256"/>
    <cellStyle name="Entrada 3 4 2 2 4 2" xfId="8257"/>
    <cellStyle name="Entrada 3 4 2 2 4 3" xfId="8258"/>
    <cellStyle name="Entrada 3 4 2 2 4 4" xfId="8259"/>
    <cellStyle name="Entrada 3 4 2 2 5" xfId="8260"/>
    <cellStyle name="Entrada 3 4 2 2 6" xfId="8261"/>
    <cellStyle name="Entrada 3 4 2 2 7" xfId="8262"/>
    <cellStyle name="Entrada 3 4 2 2 8" xfId="8263"/>
    <cellStyle name="Entrada 3 4 2 3" xfId="8264"/>
    <cellStyle name="Entrada 3 4 2 3 2" xfId="8265"/>
    <cellStyle name="Entrada 3 4 2 3 2 2" xfId="8266"/>
    <cellStyle name="Entrada 3 4 2 3 3" xfId="8267"/>
    <cellStyle name="Entrada 3 4 2 3 3 2" xfId="8268"/>
    <cellStyle name="Entrada 3 4 2 3 3 3" xfId="8269"/>
    <cellStyle name="Entrada 3 4 2 3 3 4" xfId="8270"/>
    <cellStyle name="Entrada 3 4 2 3 3 5" xfId="8271"/>
    <cellStyle name="Entrada 3 4 2 3 4" xfId="8272"/>
    <cellStyle name="Entrada 3 4 2 3 4 2" xfId="8273"/>
    <cellStyle name="Entrada 3 4 2 3 4 3" xfId="8274"/>
    <cellStyle name="Entrada 3 4 2 3 4 4" xfId="8275"/>
    <cellStyle name="Entrada 3 4 2 3 5" xfId="8276"/>
    <cellStyle name="Entrada 3 4 2 3 6" xfId="8277"/>
    <cellStyle name="Entrada 3 4 2 3 7" xfId="8278"/>
    <cellStyle name="Entrada 3 4 2 3 8" xfId="8279"/>
    <cellStyle name="Entrada 3 4 2 4" xfId="8280"/>
    <cellStyle name="Entrada 3 4 2 4 2" xfId="8281"/>
    <cellStyle name="Entrada 3 4 2 4 2 2" xfId="8282"/>
    <cellStyle name="Entrada 3 4 2 4 2 3" xfId="8283"/>
    <cellStyle name="Entrada 3 4 2 4 2 4" xfId="8284"/>
    <cellStyle name="Entrada 3 4 2 4 2 5" xfId="8285"/>
    <cellStyle name="Entrada 3 4 2 4 3" xfId="8286"/>
    <cellStyle name="Entrada 3 4 2 4 3 2" xfId="8287"/>
    <cellStyle name="Entrada 3 4 2 4 3 3" xfId="8288"/>
    <cellStyle name="Entrada 3 4 2 4 3 4" xfId="8289"/>
    <cellStyle name="Entrada 3 4 2 4 4" xfId="8290"/>
    <cellStyle name="Entrada 3 4 2 4 5" xfId="8291"/>
    <cellStyle name="Entrada 3 4 2 4 6" xfId="8292"/>
    <cellStyle name="Entrada 3 4 2 4 7" xfId="8293"/>
    <cellStyle name="Entrada 3 4 2 5" xfId="8294"/>
    <cellStyle name="Entrada 3 4 2 5 2" xfId="8295"/>
    <cellStyle name="Entrada 3 4 2 5 2 2" xfId="8296"/>
    <cellStyle name="Entrada 3 4 2 5 3" xfId="8297"/>
    <cellStyle name="Entrada 3 4 2 5 4" xfId="8298"/>
    <cellStyle name="Entrada 3 4 2 5 5" xfId="8299"/>
    <cellStyle name="Entrada 3 4 2 5 6" xfId="8300"/>
    <cellStyle name="Entrada 3 4 2 6" xfId="8301"/>
    <cellStyle name="Entrada 3 4 2 6 2" xfId="8302"/>
    <cellStyle name="Entrada 3 4 2 6 3" xfId="8303"/>
    <cellStyle name="Entrada 3 4 2 6 4" xfId="8304"/>
    <cellStyle name="Entrada 3 4 2 6 5" xfId="8305"/>
    <cellStyle name="Entrada 3 4 2 7" xfId="8306"/>
    <cellStyle name="Entrada 3 4 2 7 2" xfId="8307"/>
    <cellStyle name="Entrada 3 4 2 7 3" xfId="8308"/>
    <cellStyle name="Entrada 3 4 2 7 4" xfId="8309"/>
    <cellStyle name="Entrada 3 4 2 7 5" xfId="8310"/>
    <cellStyle name="Entrada 3 4 2 8" xfId="8311"/>
    <cellStyle name="Entrada 3 4 3" xfId="8312"/>
    <cellStyle name="Entrada 3 4 3 2" xfId="8313"/>
    <cellStyle name="Entrada 3 4 3 2 2" xfId="8314"/>
    <cellStyle name="Entrada 3 4 3 3" xfId="8315"/>
    <cellStyle name="Entrada 3 4 3 3 2" xfId="8316"/>
    <cellStyle name="Entrada 3 4 3 3 3" xfId="8317"/>
    <cellStyle name="Entrada 3 4 3 3 4" xfId="8318"/>
    <cellStyle name="Entrada 3 4 3 3 5" xfId="8319"/>
    <cellStyle name="Entrada 3 4 3 4" xfId="8320"/>
    <cellStyle name="Entrada 3 4 3 4 2" xfId="8321"/>
    <cellStyle name="Entrada 3 4 3 4 3" xfId="8322"/>
    <cellStyle name="Entrada 3 4 3 4 4" xfId="8323"/>
    <cellStyle name="Entrada 3 4 3 5" xfId="8324"/>
    <cellStyle name="Entrada 3 4 3 6" xfId="8325"/>
    <cellStyle name="Entrada 3 4 3 7" xfId="8326"/>
    <cellStyle name="Entrada 3 4 3 8" xfId="8327"/>
    <cellStyle name="Entrada 3 4 4" xfId="8328"/>
    <cellStyle name="Entrada 3 4 4 2" xfId="8329"/>
    <cellStyle name="Entrada 3 4 4 2 2" xfId="8330"/>
    <cellStyle name="Entrada 3 4 4 2 3" xfId="8331"/>
    <cellStyle name="Entrada 3 4 4 2 4" xfId="8332"/>
    <cellStyle name="Entrada 3 4 4 2 5" xfId="8333"/>
    <cellStyle name="Entrada 3 4 4 3" xfId="8334"/>
    <cellStyle name="Entrada 3 4 4 3 2" xfId="8335"/>
    <cellStyle name="Entrada 3 4 4 3 3" xfId="8336"/>
    <cellStyle name="Entrada 3 4 4 3 4" xfId="8337"/>
    <cellStyle name="Entrada 3 4 4 4" xfId="8338"/>
    <cellStyle name="Entrada 3 4 4 4 2" xfId="8339"/>
    <cellStyle name="Entrada 3 4 4 5" xfId="8340"/>
    <cellStyle name="Entrada 3 4 4 6" xfId="8341"/>
    <cellStyle name="Entrada 3 4 4 7" xfId="8342"/>
    <cellStyle name="Entrada 3 4 4 8" xfId="8343"/>
    <cellStyle name="Entrada 3 4 5" xfId="8344"/>
    <cellStyle name="Entrada 3 4 5 2" xfId="8345"/>
    <cellStyle name="Entrada 3 4 5 3" xfId="8346"/>
    <cellStyle name="Entrada 3 4 5 4" xfId="8347"/>
    <cellStyle name="Entrada 3 4 5 5" xfId="8348"/>
    <cellStyle name="Entrada 3 4 6" xfId="8349"/>
    <cellStyle name="Entrada 3 4 6 2" xfId="8350"/>
    <cellStyle name="Entrada 3 4 6 3" xfId="8351"/>
    <cellStyle name="Entrada 3 4 6 4" xfId="8352"/>
    <cellStyle name="Entrada 3 4 7" xfId="8353"/>
    <cellStyle name="Entrada 3 4 8" xfId="8354"/>
    <cellStyle name="Entrada 3 5" xfId="8355"/>
    <cellStyle name="Entrada 3 5 2" xfId="8356"/>
    <cellStyle name="Entrada 3 5 2 2" xfId="8357"/>
    <cellStyle name="Entrada 3 5 2 2 2" xfId="8358"/>
    <cellStyle name="Entrada 3 5 2 2 2 2" xfId="8359"/>
    <cellStyle name="Entrada 3 5 2 2 3" xfId="8360"/>
    <cellStyle name="Entrada 3 5 2 2 3 2" xfId="8361"/>
    <cellStyle name="Entrada 3 5 2 2 3 3" xfId="8362"/>
    <cellStyle name="Entrada 3 5 2 2 3 4" xfId="8363"/>
    <cellStyle name="Entrada 3 5 2 2 3 5" xfId="8364"/>
    <cellStyle name="Entrada 3 5 2 2 4" xfId="8365"/>
    <cellStyle name="Entrada 3 5 2 2 4 2" xfId="8366"/>
    <cellStyle name="Entrada 3 5 2 2 4 3" xfId="8367"/>
    <cellStyle name="Entrada 3 5 2 2 4 4" xfId="8368"/>
    <cellStyle name="Entrada 3 5 2 2 5" xfId="8369"/>
    <cellStyle name="Entrada 3 5 2 2 6" xfId="8370"/>
    <cellStyle name="Entrada 3 5 2 2 7" xfId="8371"/>
    <cellStyle name="Entrada 3 5 2 2 8" xfId="8372"/>
    <cellStyle name="Entrada 3 5 2 3" xfId="8373"/>
    <cellStyle name="Entrada 3 5 2 3 2" xfId="8374"/>
    <cellStyle name="Entrada 3 5 2 3 2 2" xfId="8375"/>
    <cellStyle name="Entrada 3 5 2 3 3" xfId="8376"/>
    <cellStyle name="Entrada 3 5 2 3 3 2" xfId="8377"/>
    <cellStyle name="Entrada 3 5 2 3 3 3" xfId="8378"/>
    <cellStyle name="Entrada 3 5 2 3 3 4" xfId="8379"/>
    <cellStyle name="Entrada 3 5 2 3 3 5" xfId="8380"/>
    <cellStyle name="Entrada 3 5 2 3 4" xfId="8381"/>
    <cellStyle name="Entrada 3 5 2 3 4 2" xfId="8382"/>
    <cellStyle name="Entrada 3 5 2 3 4 3" xfId="8383"/>
    <cellStyle name="Entrada 3 5 2 3 4 4" xfId="8384"/>
    <cellStyle name="Entrada 3 5 2 3 5" xfId="8385"/>
    <cellStyle name="Entrada 3 5 2 3 6" xfId="8386"/>
    <cellStyle name="Entrada 3 5 2 3 7" xfId="8387"/>
    <cellStyle name="Entrada 3 5 2 3 8" xfId="8388"/>
    <cellStyle name="Entrada 3 5 2 4" xfId="8389"/>
    <cellStyle name="Entrada 3 5 2 4 2" xfId="8390"/>
    <cellStyle name="Entrada 3 5 2 4 2 2" xfId="8391"/>
    <cellStyle name="Entrada 3 5 2 4 2 3" xfId="8392"/>
    <cellStyle name="Entrada 3 5 2 4 2 4" xfId="8393"/>
    <cellStyle name="Entrada 3 5 2 4 2 5" xfId="8394"/>
    <cellStyle name="Entrada 3 5 2 4 3" xfId="8395"/>
    <cellStyle name="Entrada 3 5 2 4 3 2" xfId="8396"/>
    <cellStyle name="Entrada 3 5 2 4 3 3" xfId="8397"/>
    <cellStyle name="Entrada 3 5 2 4 3 4" xfId="8398"/>
    <cellStyle name="Entrada 3 5 2 4 4" xfId="8399"/>
    <cellStyle name="Entrada 3 5 2 4 5" xfId="8400"/>
    <cellStyle name="Entrada 3 5 2 4 6" xfId="8401"/>
    <cellStyle name="Entrada 3 5 2 4 7" xfId="8402"/>
    <cellStyle name="Entrada 3 5 2 5" xfId="8403"/>
    <cellStyle name="Entrada 3 5 2 5 2" xfId="8404"/>
    <cellStyle name="Entrada 3 5 2 5 2 2" xfId="8405"/>
    <cellStyle name="Entrada 3 5 2 5 3" xfId="8406"/>
    <cellStyle name="Entrada 3 5 2 5 4" xfId="8407"/>
    <cellStyle name="Entrada 3 5 2 5 5" xfId="8408"/>
    <cellStyle name="Entrada 3 5 2 5 6" xfId="8409"/>
    <cellStyle name="Entrada 3 5 2 6" xfId="8410"/>
    <cellStyle name="Entrada 3 5 2 6 2" xfId="8411"/>
    <cellStyle name="Entrada 3 5 2 6 3" xfId="8412"/>
    <cellStyle name="Entrada 3 5 2 6 4" xfId="8413"/>
    <cellStyle name="Entrada 3 5 2 6 5" xfId="8414"/>
    <cellStyle name="Entrada 3 5 2 7" xfId="8415"/>
    <cellStyle name="Entrada 3 5 2 7 2" xfId="8416"/>
    <cellStyle name="Entrada 3 5 2 7 3" xfId="8417"/>
    <cellStyle name="Entrada 3 5 2 7 4" xfId="8418"/>
    <cellStyle name="Entrada 3 5 2 7 5" xfId="8419"/>
    <cellStyle name="Entrada 3 5 2 8" xfId="8420"/>
    <cellStyle name="Entrada 3 5 3" xfId="8421"/>
    <cellStyle name="Entrada 3 5 3 2" xfId="8422"/>
    <cellStyle name="Entrada 3 5 3 2 2" xfId="8423"/>
    <cellStyle name="Entrada 3 5 3 3" xfId="8424"/>
    <cellStyle name="Entrada 3 5 3 3 2" xfId="8425"/>
    <cellStyle name="Entrada 3 5 3 3 3" xfId="8426"/>
    <cellStyle name="Entrada 3 5 3 3 4" xfId="8427"/>
    <cellStyle name="Entrada 3 5 3 3 5" xfId="8428"/>
    <cellStyle name="Entrada 3 5 3 4" xfId="8429"/>
    <cellStyle name="Entrada 3 5 3 4 2" xfId="8430"/>
    <cellStyle name="Entrada 3 5 3 4 3" xfId="8431"/>
    <cellStyle name="Entrada 3 5 3 4 4" xfId="8432"/>
    <cellStyle name="Entrada 3 5 3 5" xfId="8433"/>
    <cellStyle name="Entrada 3 5 3 6" xfId="8434"/>
    <cellStyle name="Entrada 3 5 3 7" xfId="8435"/>
    <cellStyle name="Entrada 3 5 3 8" xfId="8436"/>
    <cellStyle name="Entrada 3 5 4" xfId="8437"/>
    <cellStyle name="Entrada 3 5 4 2" xfId="8438"/>
    <cellStyle name="Entrada 3 5 4 2 2" xfId="8439"/>
    <cellStyle name="Entrada 3 5 4 2 3" xfId="8440"/>
    <cellStyle name="Entrada 3 5 4 2 4" xfId="8441"/>
    <cellStyle name="Entrada 3 5 4 2 5" xfId="8442"/>
    <cellStyle name="Entrada 3 5 4 3" xfId="8443"/>
    <cellStyle name="Entrada 3 5 4 3 2" xfId="8444"/>
    <cellStyle name="Entrada 3 5 4 3 3" xfId="8445"/>
    <cellStyle name="Entrada 3 5 4 3 4" xfId="8446"/>
    <cellStyle name="Entrada 3 5 4 4" xfId="8447"/>
    <cellStyle name="Entrada 3 5 4 4 2" xfId="8448"/>
    <cellStyle name="Entrada 3 5 4 5" xfId="8449"/>
    <cellStyle name="Entrada 3 5 4 6" xfId="8450"/>
    <cellStyle name="Entrada 3 5 4 7" xfId="8451"/>
    <cellStyle name="Entrada 3 5 4 8" xfId="8452"/>
    <cellStyle name="Entrada 3 5 5" xfId="8453"/>
    <cellStyle name="Entrada 3 5 5 2" xfId="8454"/>
    <cellStyle name="Entrada 3 5 5 3" xfId="8455"/>
    <cellStyle name="Entrada 3 5 5 4" xfId="8456"/>
    <cellStyle name="Entrada 3 5 5 5" xfId="8457"/>
    <cellStyle name="Entrada 3 5 6" xfId="8458"/>
    <cellStyle name="Entrada 3 5 6 2" xfId="8459"/>
    <cellStyle name="Entrada 3 5 6 3" xfId="8460"/>
    <cellStyle name="Entrada 3 5 6 4" xfId="8461"/>
    <cellStyle name="Entrada 3 5 7" xfId="8462"/>
    <cellStyle name="Entrada 3 5 8" xfId="8463"/>
    <cellStyle name="Entrada 3 6" xfId="8464"/>
    <cellStyle name="Entrada 3 6 2" xfId="8465"/>
    <cellStyle name="Entrada 3 6 2 2" xfId="8466"/>
    <cellStyle name="Entrada 3 6 2 2 2" xfId="8467"/>
    <cellStyle name="Entrada 3 6 2 3" xfId="8468"/>
    <cellStyle name="Entrada 3 6 2 3 2" xfId="8469"/>
    <cellStyle name="Entrada 3 6 2 3 3" xfId="8470"/>
    <cellStyle name="Entrada 3 6 2 3 4" xfId="8471"/>
    <cellStyle name="Entrada 3 6 2 3 5" xfId="8472"/>
    <cellStyle name="Entrada 3 6 2 4" xfId="8473"/>
    <cellStyle name="Entrada 3 6 2 4 2" xfId="8474"/>
    <cellStyle name="Entrada 3 6 2 4 3" xfId="8475"/>
    <cellStyle name="Entrada 3 6 2 4 4" xfId="8476"/>
    <cellStyle name="Entrada 3 6 2 5" xfId="8477"/>
    <cellStyle name="Entrada 3 6 2 6" xfId="8478"/>
    <cellStyle name="Entrada 3 6 2 7" xfId="8479"/>
    <cellStyle name="Entrada 3 6 2 8" xfId="8480"/>
    <cellStyle name="Entrada 3 6 3" xfId="8481"/>
    <cellStyle name="Entrada 3 6 3 2" xfId="8482"/>
    <cellStyle name="Entrada 3 6 3 2 2" xfId="8483"/>
    <cellStyle name="Entrada 3 6 3 3" xfId="8484"/>
    <cellStyle name="Entrada 3 6 3 3 2" xfId="8485"/>
    <cellStyle name="Entrada 3 6 3 3 3" xfId="8486"/>
    <cellStyle name="Entrada 3 6 3 3 4" xfId="8487"/>
    <cellStyle name="Entrada 3 6 3 3 5" xfId="8488"/>
    <cellStyle name="Entrada 3 6 3 4" xfId="8489"/>
    <cellStyle name="Entrada 3 6 3 4 2" xfId="8490"/>
    <cellStyle name="Entrada 3 6 3 4 3" xfId="8491"/>
    <cellStyle name="Entrada 3 6 3 4 4" xfId="8492"/>
    <cellStyle name="Entrada 3 6 3 5" xfId="8493"/>
    <cellStyle name="Entrada 3 6 3 6" xfId="8494"/>
    <cellStyle name="Entrada 3 6 3 7" xfId="8495"/>
    <cellStyle name="Entrada 3 6 3 8" xfId="8496"/>
    <cellStyle name="Entrada 3 6 4" xfId="8497"/>
    <cellStyle name="Entrada 3 6 4 2" xfId="8498"/>
    <cellStyle name="Entrada 3 6 4 2 2" xfId="8499"/>
    <cellStyle name="Entrada 3 6 4 2 3" xfId="8500"/>
    <cellStyle name="Entrada 3 6 4 2 4" xfId="8501"/>
    <cellStyle name="Entrada 3 6 4 2 5" xfId="8502"/>
    <cellStyle name="Entrada 3 6 4 3" xfId="8503"/>
    <cellStyle name="Entrada 3 6 4 4" xfId="8504"/>
    <cellStyle name="Entrada 3 6 4 5" xfId="8505"/>
    <cellStyle name="Entrada 3 6 4 6" xfId="8506"/>
    <cellStyle name="Entrada 3 6 4 7" xfId="8507"/>
    <cellStyle name="Entrada 3 6 5" xfId="8508"/>
    <cellStyle name="Entrada 3 6 5 2" xfId="8509"/>
    <cellStyle name="Entrada 3 6 5 2 2" xfId="8510"/>
    <cellStyle name="Entrada 3 6 5 2 3" xfId="8511"/>
    <cellStyle name="Entrada 3 6 5 2 4" xfId="8512"/>
    <cellStyle name="Entrada 3 6 5 2 5" xfId="8513"/>
    <cellStyle name="Entrada 3 6 5 3" xfId="8514"/>
    <cellStyle name="Entrada 3 6 5 3 2" xfId="8515"/>
    <cellStyle name="Entrada 3 6 5 3 3" xfId="8516"/>
    <cellStyle name="Entrada 3 6 5 3 4" xfId="8517"/>
    <cellStyle name="Entrada 3 6 5 4" xfId="8518"/>
    <cellStyle name="Entrada 3 6 5 5" xfId="8519"/>
    <cellStyle name="Entrada 3 6 5 6" xfId="8520"/>
    <cellStyle name="Entrada 3 6 5 7" xfId="8521"/>
    <cellStyle name="Entrada 3 6 6" xfId="8522"/>
    <cellStyle name="Entrada 3 6 6 2" xfId="8523"/>
    <cellStyle name="Entrada 3 6 6 2 2" xfId="8524"/>
    <cellStyle name="Entrada 3 6 6 3" xfId="8525"/>
    <cellStyle name="Entrada 3 6 6 4" xfId="8526"/>
    <cellStyle name="Entrada 3 6 6 5" xfId="8527"/>
    <cellStyle name="Entrada 3 6 6 6" xfId="8528"/>
    <cellStyle name="Entrada 3 6 7" xfId="8529"/>
    <cellStyle name="Entrada 3 6 7 2" xfId="8530"/>
    <cellStyle name="Entrada 3 6 7 3" xfId="8531"/>
    <cellStyle name="Entrada 3 6 7 4" xfId="8532"/>
    <cellStyle name="Entrada 3 6 7 5" xfId="8533"/>
    <cellStyle name="Entrada 3 6 8" xfId="8534"/>
    <cellStyle name="Entrada 3 6 8 2" xfId="8535"/>
    <cellStyle name="Entrada 3 6 8 3" xfId="8536"/>
    <cellStyle name="Entrada 3 6 8 4" xfId="8537"/>
    <cellStyle name="Entrada 3 6 9" xfId="8538"/>
    <cellStyle name="Entrada 3 7" xfId="8539"/>
    <cellStyle name="Entrada 3 7 2" xfId="8540"/>
    <cellStyle name="Entrada 3 7 2 2" xfId="8541"/>
    <cellStyle name="Entrada 3 7 3" xfId="8542"/>
    <cellStyle name="Entrada 3 7 3 2" xfId="8543"/>
    <cellStyle name="Entrada 3 7 3 3" xfId="8544"/>
    <cellStyle name="Entrada 3 7 3 4" xfId="8545"/>
    <cellStyle name="Entrada 3 7 3 5" xfId="8546"/>
    <cellStyle name="Entrada 3 7 4" xfId="8547"/>
    <cellStyle name="Entrada 3 7 4 2" xfId="8548"/>
    <cellStyle name="Entrada 3 7 4 3" xfId="8549"/>
    <cellStyle name="Entrada 3 7 4 4" xfId="8550"/>
    <cellStyle name="Entrada 3 7 5" xfId="8551"/>
    <cellStyle name="Entrada 3 7 6" xfId="8552"/>
    <cellStyle name="Entrada 3 7 7" xfId="8553"/>
    <cellStyle name="Entrada 3 7 8" xfId="8554"/>
    <cellStyle name="Entrada 3 8" xfId="8555"/>
    <cellStyle name="Entrada 3 8 2" xfId="8556"/>
    <cellStyle name="Entrada 3 8 2 2" xfId="8557"/>
    <cellStyle name="Entrada 3 8 2 3" xfId="8558"/>
    <cellStyle name="Entrada 3 8 2 4" xfId="8559"/>
    <cellStyle name="Entrada 3 8 2 5" xfId="8560"/>
    <cellStyle name="Entrada 3 8 3" xfId="8561"/>
    <cellStyle name="Entrada 3 8 3 2" xfId="8562"/>
    <cellStyle name="Entrada 3 8 3 3" xfId="8563"/>
    <cellStyle name="Entrada 3 8 3 4" xfId="8564"/>
    <cellStyle name="Entrada 3 8 4" xfId="8565"/>
    <cellStyle name="Entrada 3 8 4 2" xfId="8566"/>
    <cellStyle name="Entrada 3 8 5" xfId="8567"/>
    <cellStyle name="Entrada 3 8 6" xfId="8568"/>
    <cellStyle name="Entrada 3 8 7" xfId="8569"/>
    <cellStyle name="Entrada 3 8 8" xfId="8570"/>
    <cellStyle name="Entrada 3 9" xfId="8571"/>
    <cellStyle name="Entrada 3_CÁLCULO DE HORAS - tabela MARÇO 2014" xfId="252"/>
    <cellStyle name="ESPECM" xfId="253"/>
    <cellStyle name="ESPECM 2" xfId="768"/>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2" xfId="286"/>
    <cellStyle name="Hiperlink 3" xfId="8572"/>
    <cellStyle name="Hiperlink 4" xfId="8573"/>
    <cellStyle name="Hiperlink 5" xfId="8574"/>
    <cellStyle name="Hiperlink 6" xfId="54965"/>
    <cellStyle name="Incorrecto" xfId="287"/>
    <cellStyle name="Incorrecto 2" xfId="288"/>
    <cellStyle name="Incorreto 2" xfId="289"/>
    <cellStyle name="Incorreto 3" xfId="290"/>
    <cellStyle name="Input [yellow]" xfId="291"/>
    <cellStyle name="Input [yellow] 10" xfId="8575"/>
    <cellStyle name="Input [yellow] 2" xfId="8576"/>
    <cellStyle name="Input [yellow] 2 10" xfId="8577"/>
    <cellStyle name="Input [yellow] 2 2" xfId="8578"/>
    <cellStyle name="Input [yellow] 2 2 2" xfId="8579"/>
    <cellStyle name="Input [yellow] 2 2 2 2" xfId="8580"/>
    <cellStyle name="Input [yellow] 2 2 2 2 2" xfId="8581"/>
    <cellStyle name="Input [yellow] 2 2 2 2 3" xfId="8582"/>
    <cellStyle name="Input [yellow] 2 2 2 2 4" xfId="8583"/>
    <cellStyle name="Input [yellow] 2 2 2 2 5" xfId="8584"/>
    <cellStyle name="Input [yellow] 2 2 2 3" xfId="8585"/>
    <cellStyle name="Input [yellow] 2 2 2 3 2" xfId="8586"/>
    <cellStyle name="Input [yellow] 2 2 2 3 3" xfId="8587"/>
    <cellStyle name="Input [yellow] 2 2 2 3 4" xfId="8588"/>
    <cellStyle name="Input [yellow] 2 2 2 3 5" xfId="8589"/>
    <cellStyle name="Input [yellow] 2 2 2 4" xfId="8590"/>
    <cellStyle name="Input [yellow] 2 2 2 4 2" xfId="8591"/>
    <cellStyle name="Input [yellow] 2 2 2 4 3" xfId="8592"/>
    <cellStyle name="Input [yellow] 2 2 2 4 4" xfId="8593"/>
    <cellStyle name="Input [yellow] 2 2 2 5" xfId="8594"/>
    <cellStyle name="Input [yellow] 2 2 2 5 2" xfId="8595"/>
    <cellStyle name="Input [yellow] 2 2 2 6" xfId="8596"/>
    <cellStyle name="Input [yellow] 2 2 2 7" xfId="8597"/>
    <cellStyle name="Input [yellow] 2 2 2 8" xfId="8598"/>
    <cellStyle name="Input [yellow] 2 2 2 9" xfId="8599"/>
    <cellStyle name="Input [yellow] 2 2 3" xfId="8600"/>
    <cellStyle name="Input [yellow] 2 2 3 2" xfId="8601"/>
    <cellStyle name="Input [yellow] 2 2 3 2 2" xfId="8602"/>
    <cellStyle name="Input [yellow] 2 2 3 2 3" xfId="8603"/>
    <cellStyle name="Input [yellow] 2 2 3 2 4" xfId="8604"/>
    <cellStyle name="Input [yellow] 2 2 3 2 5" xfId="8605"/>
    <cellStyle name="Input [yellow] 2 2 3 3" xfId="8606"/>
    <cellStyle name="Input [yellow] 2 2 3 3 2" xfId="8607"/>
    <cellStyle name="Input [yellow] 2 2 3 3 3" xfId="8608"/>
    <cellStyle name="Input [yellow] 2 2 3 3 4" xfId="8609"/>
    <cellStyle name="Input [yellow] 2 2 3 3 5" xfId="8610"/>
    <cellStyle name="Input [yellow] 2 2 3 4" xfId="8611"/>
    <cellStyle name="Input [yellow] 2 2 3 4 2" xfId="8612"/>
    <cellStyle name="Input [yellow] 2 2 3 4 3" xfId="8613"/>
    <cellStyle name="Input [yellow] 2 2 3 4 4" xfId="8614"/>
    <cellStyle name="Input [yellow] 2 2 3 5" xfId="8615"/>
    <cellStyle name="Input [yellow] 2 2 3 5 2" xfId="8616"/>
    <cellStyle name="Input [yellow] 2 2 3 5 3" xfId="8617"/>
    <cellStyle name="Input [yellow] 2 2 3 5 4" xfId="8618"/>
    <cellStyle name="Input [yellow] 2 2 3 6" xfId="8619"/>
    <cellStyle name="Input [yellow] 2 2 3 7" xfId="8620"/>
    <cellStyle name="Input [yellow] 2 2 3 8" xfId="8621"/>
    <cellStyle name="Input [yellow] 2 2 3 9" xfId="8622"/>
    <cellStyle name="Input [yellow] 2 2 4" xfId="8623"/>
    <cellStyle name="Input [yellow] 2 2 4 2" xfId="8624"/>
    <cellStyle name="Input [yellow] 2 2 4 2 2" xfId="8625"/>
    <cellStyle name="Input [yellow] 2 2 4 2 3" xfId="8626"/>
    <cellStyle name="Input [yellow] 2 2 4 2 4" xfId="8627"/>
    <cellStyle name="Input [yellow] 2 2 4 2 5" xfId="8628"/>
    <cellStyle name="Input [yellow] 2 2 4 3" xfId="8629"/>
    <cellStyle name="Input [yellow] 2 2 4 3 2" xfId="8630"/>
    <cellStyle name="Input [yellow] 2 2 4 4" xfId="8631"/>
    <cellStyle name="Input [yellow] 2 2 4 5" xfId="8632"/>
    <cellStyle name="Input [yellow] 2 2 4 6" xfId="8633"/>
    <cellStyle name="Input [yellow] 2 2 4 7" xfId="8634"/>
    <cellStyle name="Input [yellow] 2 2 5" xfId="8635"/>
    <cellStyle name="Input [yellow] 2 2 5 2" xfId="8636"/>
    <cellStyle name="Input [yellow] 2 2 5 2 2" xfId="8637"/>
    <cellStyle name="Input [yellow] 2 2 5 2 3" xfId="8638"/>
    <cellStyle name="Input [yellow] 2 2 5 2 4" xfId="8639"/>
    <cellStyle name="Input [yellow] 2 2 5 3" xfId="8640"/>
    <cellStyle name="Input [yellow] 2 2 5 4" xfId="8641"/>
    <cellStyle name="Input [yellow] 2 2 5 5" xfId="8642"/>
    <cellStyle name="Input [yellow] 2 2 5 6" xfId="8643"/>
    <cellStyle name="Input [yellow] 2 2 6" xfId="8644"/>
    <cellStyle name="Input [yellow] 2 2 6 2" xfId="8645"/>
    <cellStyle name="Input [yellow] 2 2 6 3" xfId="8646"/>
    <cellStyle name="Input [yellow] 2 2 6 4" xfId="8647"/>
    <cellStyle name="Input [yellow] 2 2 6 5" xfId="8648"/>
    <cellStyle name="Input [yellow] 2 2 7" xfId="8649"/>
    <cellStyle name="Input [yellow] 2 2 7 2" xfId="8650"/>
    <cellStyle name="Input [yellow] 2 2 8" xfId="8651"/>
    <cellStyle name="Input [yellow] 2 2 8 2" xfId="8652"/>
    <cellStyle name="Input [yellow] 2 2 9" xfId="8653"/>
    <cellStyle name="Input [yellow] 2 3" xfId="8654"/>
    <cellStyle name="Input [yellow] 2 3 2" xfId="8655"/>
    <cellStyle name="Input [yellow] 2 3 2 2" xfId="8656"/>
    <cellStyle name="Input [yellow] 2 3 2 3" xfId="8657"/>
    <cellStyle name="Input [yellow] 2 3 2 4" xfId="8658"/>
    <cellStyle name="Input [yellow] 2 3 2 5" xfId="8659"/>
    <cellStyle name="Input [yellow] 2 3 3" xfId="8660"/>
    <cellStyle name="Input [yellow] 2 3 3 2" xfId="8661"/>
    <cellStyle name="Input [yellow] 2 3 3 3" xfId="8662"/>
    <cellStyle name="Input [yellow] 2 3 3 4" xfId="8663"/>
    <cellStyle name="Input [yellow] 2 3 3 5" xfId="8664"/>
    <cellStyle name="Input [yellow] 2 3 4" xfId="8665"/>
    <cellStyle name="Input [yellow] 2 3 4 2" xfId="8666"/>
    <cellStyle name="Input [yellow] 2 3 4 3" xfId="8667"/>
    <cellStyle name="Input [yellow] 2 3 4 4" xfId="8668"/>
    <cellStyle name="Input [yellow] 2 3 5" xfId="8669"/>
    <cellStyle name="Input [yellow] 2 3 5 2" xfId="8670"/>
    <cellStyle name="Input [yellow] 2 3 6" xfId="8671"/>
    <cellStyle name="Input [yellow] 2 3 7" xfId="8672"/>
    <cellStyle name="Input [yellow] 2 3 8" xfId="8673"/>
    <cellStyle name="Input [yellow] 2 3 9" xfId="8674"/>
    <cellStyle name="Input [yellow] 2 4" xfId="8675"/>
    <cellStyle name="Input [yellow] 2 4 10" xfId="8676"/>
    <cellStyle name="Input [yellow] 2 4 2" xfId="8677"/>
    <cellStyle name="Input [yellow] 2 4 2 2" xfId="8678"/>
    <cellStyle name="Input [yellow] 2 4 2 3" xfId="8679"/>
    <cellStyle name="Input [yellow] 2 4 2 4" xfId="8680"/>
    <cellStyle name="Input [yellow] 2 4 2 5" xfId="8681"/>
    <cellStyle name="Input [yellow] 2 4 3" xfId="8682"/>
    <cellStyle name="Input [yellow] 2 4 3 2" xfId="8683"/>
    <cellStyle name="Input [yellow] 2 4 3 3" xfId="8684"/>
    <cellStyle name="Input [yellow] 2 4 3 4" xfId="8685"/>
    <cellStyle name="Input [yellow] 2 4 3 5" xfId="8686"/>
    <cellStyle name="Input [yellow] 2 4 4" xfId="8687"/>
    <cellStyle name="Input [yellow] 2 4 4 2" xfId="8688"/>
    <cellStyle name="Input [yellow] 2 4 4 3" xfId="8689"/>
    <cellStyle name="Input [yellow] 2 4 4 4" xfId="8690"/>
    <cellStyle name="Input [yellow] 2 4 5" xfId="8691"/>
    <cellStyle name="Input [yellow] 2 4 5 2" xfId="8692"/>
    <cellStyle name="Input [yellow] 2 4 5 3" xfId="8693"/>
    <cellStyle name="Input [yellow] 2 4 5 4" xfId="8694"/>
    <cellStyle name="Input [yellow] 2 4 6" xfId="8695"/>
    <cellStyle name="Input [yellow] 2 4 6 2" xfId="8696"/>
    <cellStyle name="Input [yellow] 2 4 6 3" xfId="8697"/>
    <cellStyle name="Input [yellow] 2 4 6 4" xfId="8698"/>
    <cellStyle name="Input [yellow] 2 4 7" xfId="8699"/>
    <cellStyle name="Input [yellow] 2 4 8" xfId="8700"/>
    <cellStyle name="Input [yellow] 2 4 9" xfId="8701"/>
    <cellStyle name="Input [yellow] 2 5" xfId="8702"/>
    <cellStyle name="Input [yellow] 2 5 2" xfId="8703"/>
    <cellStyle name="Input [yellow] 2 5 2 2" xfId="8704"/>
    <cellStyle name="Input [yellow] 2 5 2 3" xfId="8705"/>
    <cellStyle name="Input [yellow] 2 5 2 4" xfId="8706"/>
    <cellStyle name="Input [yellow] 2 5 2 5" xfId="8707"/>
    <cellStyle name="Input [yellow] 2 5 3" xfId="8708"/>
    <cellStyle name="Input [yellow] 2 5 3 2" xfId="8709"/>
    <cellStyle name="Input [yellow] 2 5 3 3" xfId="8710"/>
    <cellStyle name="Input [yellow] 2 5 3 4" xfId="8711"/>
    <cellStyle name="Input [yellow] 2 5 3 5" xfId="8712"/>
    <cellStyle name="Input [yellow] 2 5 4" xfId="8713"/>
    <cellStyle name="Input [yellow] 2 5 4 2" xfId="8714"/>
    <cellStyle name="Input [yellow] 2 5 4 3" xfId="8715"/>
    <cellStyle name="Input [yellow] 2 5 4 4" xfId="8716"/>
    <cellStyle name="Input [yellow] 2 5 5" xfId="8717"/>
    <cellStyle name="Input [yellow] 2 5 5 2" xfId="8718"/>
    <cellStyle name="Input [yellow] 2 5 6" xfId="8719"/>
    <cellStyle name="Input [yellow] 2 5 7" xfId="8720"/>
    <cellStyle name="Input [yellow] 2 5 8" xfId="8721"/>
    <cellStyle name="Input [yellow] 2 5 9" xfId="8722"/>
    <cellStyle name="Input [yellow] 2 6" xfId="8723"/>
    <cellStyle name="Input [yellow] 2 6 2" xfId="8724"/>
    <cellStyle name="Input [yellow] 2 6 2 2" xfId="8725"/>
    <cellStyle name="Input [yellow] 2 6 3" xfId="8726"/>
    <cellStyle name="Input [yellow] 2 6 4" xfId="8727"/>
    <cellStyle name="Input [yellow] 2 6 5" xfId="8728"/>
    <cellStyle name="Input [yellow] 2 6 6" xfId="8729"/>
    <cellStyle name="Input [yellow] 2 7" xfId="8730"/>
    <cellStyle name="Input [yellow] 2 7 2" xfId="8731"/>
    <cellStyle name="Input [yellow] 2 8" xfId="8732"/>
    <cellStyle name="Input [yellow] 2 8 2" xfId="8733"/>
    <cellStyle name="Input [yellow] 2 8 3" xfId="8734"/>
    <cellStyle name="Input [yellow] 2 9" xfId="8735"/>
    <cellStyle name="Input [yellow] 3" xfId="8736"/>
    <cellStyle name="Input [yellow] 3 2" xfId="8737"/>
    <cellStyle name="Input [yellow] 3 2 2" xfId="8738"/>
    <cellStyle name="Input [yellow] 3 2 2 10" xfId="8739"/>
    <cellStyle name="Input [yellow] 3 2 2 2" xfId="8740"/>
    <cellStyle name="Input [yellow] 3 2 2 2 2" xfId="8741"/>
    <cellStyle name="Input [yellow] 3 2 2 2 3" xfId="8742"/>
    <cellStyle name="Input [yellow] 3 2 2 2 4" xfId="8743"/>
    <cellStyle name="Input [yellow] 3 2 2 2 5" xfId="8744"/>
    <cellStyle name="Input [yellow] 3 2 2 3" xfId="8745"/>
    <cellStyle name="Input [yellow] 3 2 2 3 2" xfId="8746"/>
    <cellStyle name="Input [yellow] 3 2 2 3 3" xfId="8747"/>
    <cellStyle name="Input [yellow] 3 2 2 3 4" xfId="8748"/>
    <cellStyle name="Input [yellow] 3 2 2 3 5" xfId="8749"/>
    <cellStyle name="Input [yellow] 3 2 2 4" xfId="8750"/>
    <cellStyle name="Input [yellow] 3 2 2 4 2" xfId="8751"/>
    <cellStyle name="Input [yellow] 3 2 2 4 3" xfId="8752"/>
    <cellStyle name="Input [yellow] 3 2 2 4 4" xfId="8753"/>
    <cellStyle name="Input [yellow] 3 2 2 5" xfId="8754"/>
    <cellStyle name="Input [yellow] 3 2 2 5 2" xfId="8755"/>
    <cellStyle name="Input [yellow] 3 2 2 5 3" xfId="8756"/>
    <cellStyle name="Input [yellow] 3 2 2 5 4" xfId="8757"/>
    <cellStyle name="Input [yellow] 3 2 2 6" xfId="8758"/>
    <cellStyle name="Input [yellow] 3 2 2 6 2" xfId="8759"/>
    <cellStyle name="Input [yellow] 3 2 2 6 3" xfId="8760"/>
    <cellStyle name="Input [yellow] 3 2 2 6 4" xfId="8761"/>
    <cellStyle name="Input [yellow] 3 2 2 7" xfId="8762"/>
    <cellStyle name="Input [yellow] 3 2 2 8" xfId="8763"/>
    <cellStyle name="Input [yellow] 3 2 2 9" xfId="8764"/>
    <cellStyle name="Input [yellow] 3 2 3" xfId="8765"/>
    <cellStyle name="Input [yellow] 3 2 3 2" xfId="8766"/>
    <cellStyle name="Input [yellow] 3 2 3 2 2" xfId="8767"/>
    <cellStyle name="Input [yellow] 3 2 3 2 3" xfId="8768"/>
    <cellStyle name="Input [yellow] 3 2 3 2 4" xfId="8769"/>
    <cellStyle name="Input [yellow] 3 2 3 2 5" xfId="8770"/>
    <cellStyle name="Input [yellow] 3 2 3 3" xfId="8771"/>
    <cellStyle name="Input [yellow] 3 2 3 3 2" xfId="8772"/>
    <cellStyle name="Input [yellow] 3 2 3 3 3" xfId="8773"/>
    <cellStyle name="Input [yellow] 3 2 3 3 4" xfId="8774"/>
    <cellStyle name="Input [yellow] 3 2 3 3 5" xfId="8775"/>
    <cellStyle name="Input [yellow] 3 2 3 4" xfId="8776"/>
    <cellStyle name="Input [yellow] 3 2 3 4 2" xfId="8777"/>
    <cellStyle name="Input [yellow] 3 2 3 4 3" xfId="8778"/>
    <cellStyle name="Input [yellow] 3 2 3 4 4" xfId="8779"/>
    <cellStyle name="Input [yellow] 3 2 3 5" xfId="8780"/>
    <cellStyle name="Input [yellow] 3 2 3 5 2" xfId="8781"/>
    <cellStyle name="Input [yellow] 3 2 3 6" xfId="8782"/>
    <cellStyle name="Input [yellow] 3 2 3 7" xfId="8783"/>
    <cellStyle name="Input [yellow] 3 2 3 8" xfId="8784"/>
    <cellStyle name="Input [yellow] 3 2 3 9" xfId="8785"/>
    <cellStyle name="Input [yellow] 3 2 4" xfId="8786"/>
    <cellStyle name="Input [yellow] 3 2 4 2" xfId="8787"/>
    <cellStyle name="Input [yellow] 3 2 4 2 2" xfId="8788"/>
    <cellStyle name="Input [yellow] 3 2 4 2 3" xfId="8789"/>
    <cellStyle name="Input [yellow] 3 2 4 2 4" xfId="8790"/>
    <cellStyle name="Input [yellow] 3 2 4 3" xfId="8791"/>
    <cellStyle name="Input [yellow] 3 2 4 4" xfId="8792"/>
    <cellStyle name="Input [yellow] 3 2 4 5" xfId="8793"/>
    <cellStyle name="Input [yellow] 3 2 4 6" xfId="8794"/>
    <cellStyle name="Input [yellow] 3 2 5" xfId="8795"/>
    <cellStyle name="Input [yellow] 3 2 5 2" xfId="8796"/>
    <cellStyle name="Input [yellow] 3 2 5 3" xfId="8797"/>
    <cellStyle name="Input [yellow] 3 2 5 4" xfId="8798"/>
    <cellStyle name="Input [yellow] 3 2 5 5" xfId="8799"/>
    <cellStyle name="Input [yellow] 3 2 6" xfId="8800"/>
    <cellStyle name="Input [yellow] 3 2 6 2" xfId="8801"/>
    <cellStyle name="Input [yellow] 3 2 6 3" xfId="8802"/>
    <cellStyle name="Input [yellow] 3 2 6 4" xfId="8803"/>
    <cellStyle name="Input [yellow] 3 2 6 5" xfId="8804"/>
    <cellStyle name="Input [yellow] 3 2 7" xfId="8805"/>
    <cellStyle name="Input [yellow] 3 2 8" xfId="8806"/>
    <cellStyle name="Input [yellow] 3 3" xfId="8807"/>
    <cellStyle name="Input [yellow] 3 3 10" xfId="8808"/>
    <cellStyle name="Input [yellow] 3 3 2" xfId="8809"/>
    <cellStyle name="Input [yellow] 3 3 2 2" xfId="8810"/>
    <cellStyle name="Input [yellow] 3 3 2 3" xfId="8811"/>
    <cellStyle name="Input [yellow] 3 3 2 4" xfId="8812"/>
    <cellStyle name="Input [yellow] 3 3 2 5" xfId="8813"/>
    <cellStyle name="Input [yellow] 3 3 3" xfId="8814"/>
    <cellStyle name="Input [yellow] 3 3 3 2" xfId="8815"/>
    <cellStyle name="Input [yellow] 3 3 3 3" xfId="8816"/>
    <cellStyle name="Input [yellow] 3 3 3 4" xfId="8817"/>
    <cellStyle name="Input [yellow] 3 3 3 5" xfId="8818"/>
    <cellStyle name="Input [yellow] 3 3 4" xfId="8819"/>
    <cellStyle name="Input [yellow] 3 3 4 2" xfId="8820"/>
    <cellStyle name="Input [yellow] 3 3 4 3" xfId="8821"/>
    <cellStyle name="Input [yellow] 3 3 4 4" xfId="8822"/>
    <cellStyle name="Input [yellow] 3 3 5" xfId="8823"/>
    <cellStyle name="Input [yellow] 3 3 5 2" xfId="8824"/>
    <cellStyle name="Input [yellow] 3 3 5 3" xfId="8825"/>
    <cellStyle name="Input [yellow] 3 3 5 4" xfId="8826"/>
    <cellStyle name="Input [yellow] 3 3 6" xfId="8827"/>
    <cellStyle name="Input [yellow] 3 3 6 2" xfId="8828"/>
    <cellStyle name="Input [yellow] 3 3 6 3" xfId="8829"/>
    <cellStyle name="Input [yellow] 3 3 6 4" xfId="8830"/>
    <cellStyle name="Input [yellow] 3 3 7" xfId="8831"/>
    <cellStyle name="Input [yellow] 3 3 8" xfId="8832"/>
    <cellStyle name="Input [yellow] 3 3 9" xfId="8833"/>
    <cellStyle name="Input [yellow] 3 4" xfId="8834"/>
    <cellStyle name="Input [yellow] 3 4 2" xfId="8835"/>
    <cellStyle name="Input [yellow] 3 4 2 2" xfId="8836"/>
    <cellStyle name="Input [yellow] 3 4 2 3" xfId="8837"/>
    <cellStyle name="Input [yellow] 3 4 2 4" xfId="8838"/>
    <cellStyle name="Input [yellow] 3 4 2 5" xfId="8839"/>
    <cellStyle name="Input [yellow] 3 4 3" xfId="8840"/>
    <cellStyle name="Input [yellow] 3 4 3 2" xfId="8841"/>
    <cellStyle name="Input [yellow] 3 4 3 3" xfId="8842"/>
    <cellStyle name="Input [yellow] 3 4 3 4" xfId="8843"/>
    <cellStyle name="Input [yellow] 3 4 3 5" xfId="8844"/>
    <cellStyle name="Input [yellow] 3 4 4" xfId="8845"/>
    <cellStyle name="Input [yellow] 3 4 4 2" xfId="8846"/>
    <cellStyle name="Input [yellow] 3 4 4 3" xfId="8847"/>
    <cellStyle name="Input [yellow] 3 4 4 4" xfId="8848"/>
    <cellStyle name="Input [yellow] 3 4 5" xfId="8849"/>
    <cellStyle name="Input [yellow] 3 4 5 2" xfId="8850"/>
    <cellStyle name="Input [yellow] 3 4 6" xfId="8851"/>
    <cellStyle name="Input [yellow] 3 4 7" xfId="8852"/>
    <cellStyle name="Input [yellow] 3 4 8" xfId="8853"/>
    <cellStyle name="Input [yellow] 3 4 9" xfId="8854"/>
    <cellStyle name="Input [yellow] 3 5" xfId="8855"/>
    <cellStyle name="Input [yellow] 3 5 2" xfId="8856"/>
    <cellStyle name="Input [yellow] 3 5 2 2" xfId="8857"/>
    <cellStyle name="Input [yellow] 3 5 2 3" xfId="8858"/>
    <cellStyle name="Input [yellow] 3 5 2 4" xfId="8859"/>
    <cellStyle name="Input [yellow] 3 5 3" xfId="8860"/>
    <cellStyle name="Input [yellow] 3 5 3 2" xfId="8861"/>
    <cellStyle name="Input [yellow] 3 5 3 3" xfId="8862"/>
    <cellStyle name="Input [yellow] 3 5 3 4" xfId="8863"/>
    <cellStyle name="Input [yellow] 3 5 4" xfId="8864"/>
    <cellStyle name="Input [yellow] 3 5 5" xfId="8865"/>
    <cellStyle name="Input [yellow] 3 5 6" xfId="8866"/>
    <cellStyle name="Input [yellow] 3 5 7" xfId="8867"/>
    <cellStyle name="Input [yellow] 3 6" xfId="8868"/>
    <cellStyle name="Input [yellow] 3 6 2" xfId="8869"/>
    <cellStyle name="Input [yellow] 3 6 3" xfId="8870"/>
    <cellStyle name="Input [yellow] 3 6 4" xfId="8871"/>
    <cellStyle name="Input [yellow] 3 6 5" xfId="8872"/>
    <cellStyle name="Input [yellow] 3 7" xfId="8873"/>
    <cellStyle name="Input [yellow] 3 7 2" xfId="8874"/>
    <cellStyle name="Input [yellow] 3 7 3" xfId="8875"/>
    <cellStyle name="Input [yellow] 3 7 4" xfId="8876"/>
    <cellStyle name="Input [yellow] 3 7 5" xfId="8877"/>
    <cellStyle name="Input [yellow] 3 8" xfId="8878"/>
    <cellStyle name="Input [yellow] 3 8 2" xfId="8879"/>
    <cellStyle name="Input [yellow] 3 9" xfId="8880"/>
    <cellStyle name="Input [yellow] 4" xfId="8881"/>
    <cellStyle name="Input [yellow] 4 2" xfId="8882"/>
    <cellStyle name="Input [yellow] 4 2 2" xfId="8883"/>
    <cellStyle name="Input [yellow] 4 2 2 10" xfId="8884"/>
    <cellStyle name="Input [yellow] 4 2 2 2" xfId="8885"/>
    <cellStyle name="Input [yellow] 4 2 2 2 2" xfId="8886"/>
    <cellStyle name="Input [yellow] 4 2 2 2 3" xfId="8887"/>
    <cellStyle name="Input [yellow] 4 2 2 2 4" xfId="8888"/>
    <cellStyle name="Input [yellow] 4 2 2 2 5" xfId="8889"/>
    <cellStyle name="Input [yellow] 4 2 2 3" xfId="8890"/>
    <cellStyle name="Input [yellow] 4 2 2 3 2" xfId="8891"/>
    <cellStyle name="Input [yellow] 4 2 2 3 3" xfId="8892"/>
    <cellStyle name="Input [yellow] 4 2 2 3 4" xfId="8893"/>
    <cellStyle name="Input [yellow] 4 2 2 3 5" xfId="8894"/>
    <cellStyle name="Input [yellow] 4 2 2 4" xfId="8895"/>
    <cellStyle name="Input [yellow] 4 2 2 4 2" xfId="8896"/>
    <cellStyle name="Input [yellow] 4 2 2 4 3" xfId="8897"/>
    <cellStyle name="Input [yellow] 4 2 2 4 4" xfId="8898"/>
    <cellStyle name="Input [yellow] 4 2 2 5" xfId="8899"/>
    <cellStyle name="Input [yellow] 4 2 2 5 2" xfId="8900"/>
    <cellStyle name="Input [yellow] 4 2 2 5 3" xfId="8901"/>
    <cellStyle name="Input [yellow] 4 2 2 5 4" xfId="8902"/>
    <cellStyle name="Input [yellow] 4 2 2 6" xfId="8903"/>
    <cellStyle name="Input [yellow] 4 2 2 6 2" xfId="8904"/>
    <cellStyle name="Input [yellow] 4 2 2 6 3" xfId="8905"/>
    <cellStyle name="Input [yellow] 4 2 2 6 4" xfId="8906"/>
    <cellStyle name="Input [yellow] 4 2 2 7" xfId="8907"/>
    <cellStyle name="Input [yellow] 4 2 2 8" xfId="8908"/>
    <cellStyle name="Input [yellow] 4 2 2 9" xfId="8909"/>
    <cellStyle name="Input [yellow] 4 2 3" xfId="8910"/>
    <cellStyle name="Input [yellow] 4 2 3 2" xfId="8911"/>
    <cellStyle name="Input [yellow] 4 2 3 2 2" xfId="8912"/>
    <cellStyle name="Input [yellow] 4 2 3 2 3" xfId="8913"/>
    <cellStyle name="Input [yellow] 4 2 3 2 4" xfId="8914"/>
    <cellStyle name="Input [yellow] 4 2 3 2 5" xfId="8915"/>
    <cellStyle name="Input [yellow] 4 2 3 3" xfId="8916"/>
    <cellStyle name="Input [yellow] 4 2 3 3 2" xfId="8917"/>
    <cellStyle name="Input [yellow] 4 2 3 3 3" xfId="8918"/>
    <cellStyle name="Input [yellow] 4 2 3 3 4" xfId="8919"/>
    <cellStyle name="Input [yellow] 4 2 3 3 5" xfId="8920"/>
    <cellStyle name="Input [yellow] 4 2 3 4" xfId="8921"/>
    <cellStyle name="Input [yellow] 4 2 3 4 2" xfId="8922"/>
    <cellStyle name="Input [yellow] 4 2 3 4 3" xfId="8923"/>
    <cellStyle name="Input [yellow] 4 2 3 4 4" xfId="8924"/>
    <cellStyle name="Input [yellow] 4 2 3 5" xfId="8925"/>
    <cellStyle name="Input [yellow] 4 2 3 5 2" xfId="8926"/>
    <cellStyle name="Input [yellow] 4 2 3 6" xfId="8927"/>
    <cellStyle name="Input [yellow] 4 2 3 7" xfId="8928"/>
    <cellStyle name="Input [yellow] 4 2 3 8" xfId="8929"/>
    <cellStyle name="Input [yellow] 4 2 3 9" xfId="8930"/>
    <cellStyle name="Input [yellow] 4 2 4" xfId="8931"/>
    <cellStyle name="Input [yellow] 4 2 4 2" xfId="8932"/>
    <cellStyle name="Input [yellow] 4 2 4 2 2" xfId="8933"/>
    <cellStyle name="Input [yellow] 4 2 4 2 3" xfId="8934"/>
    <cellStyle name="Input [yellow] 4 2 4 2 4" xfId="8935"/>
    <cellStyle name="Input [yellow] 4 2 4 3" xfId="8936"/>
    <cellStyle name="Input [yellow] 4 2 4 4" xfId="8937"/>
    <cellStyle name="Input [yellow] 4 2 4 5" xfId="8938"/>
    <cellStyle name="Input [yellow] 4 2 4 6" xfId="8939"/>
    <cellStyle name="Input [yellow] 4 2 5" xfId="8940"/>
    <cellStyle name="Input [yellow] 4 2 5 2" xfId="8941"/>
    <cellStyle name="Input [yellow] 4 2 5 3" xfId="8942"/>
    <cellStyle name="Input [yellow] 4 2 5 4" xfId="8943"/>
    <cellStyle name="Input [yellow] 4 2 5 5" xfId="8944"/>
    <cellStyle name="Input [yellow] 4 2 6" xfId="8945"/>
    <cellStyle name="Input [yellow] 4 2 6 2" xfId="8946"/>
    <cellStyle name="Input [yellow] 4 2 6 3" xfId="8947"/>
    <cellStyle name="Input [yellow] 4 2 6 4" xfId="8948"/>
    <cellStyle name="Input [yellow] 4 2 6 5" xfId="8949"/>
    <cellStyle name="Input [yellow] 4 2 7" xfId="8950"/>
    <cellStyle name="Input [yellow] 4 2 8" xfId="8951"/>
    <cellStyle name="Input [yellow] 4 3" xfId="8952"/>
    <cellStyle name="Input [yellow] 4 3 10" xfId="8953"/>
    <cellStyle name="Input [yellow] 4 3 2" xfId="8954"/>
    <cellStyle name="Input [yellow] 4 3 2 2" xfId="8955"/>
    <cellStyle name="Input [yellow] 4 3 2 3" xfId="8956"/>
    <cellStyle name="Input [yellow] 4 3 2 4" xfId="8957"/>
    <cellStyle name="Input [yellow] 4 3 2 5" xfId="8958"/>
    <cellStyle name="Input [yellow] 4 3 3" xfId="8959"/>
    <cellStyle name="Input [yellow] 4 3 3 2" xfId="8960"/>
    <cellStyle name="Input [yellow] 4 3 3 3" xfId="8961"/>
    <cellStyle name="Input [yellow] 4 3 3 4" xfId="8962"/>
    <cellStyle name="Input [yellow] 4 3 3 5" xfId="8963"/>
    <cellStyle name="Input [yellow] 4 3 4" xfId="8964"/>
    <cellStyle name="Input [yellow] 4 3 4 2" xfId="8965"/>
    <cellStyle name="Input [yellow] 4 3 4 3" xfId="8966"/>
    <cellStyle name="Input [yellow] 4 3 4 4" xfId="8967"/>
    <cellStyle name="Input [yellow] 4 3 5" xfId="8968"/>
    <cellStyle name="Input [yellow] 4 3 5 2" xfId="8969"/>
    <cellStyle name="Input [yellow] 4 3 5 3" xfId="8970"/>
    <cellStyle name="Input [yellow] 4 3 5 4" xfId="8971"/>
    <cellStyle name="Input [yellow] 4 3 6" xfId="8972"/>
    <cellStyle name="Input [yellow] 4 3 6 2" xfId="8973"/>
    <cellStyle name="Input [yellow] 4 3 6 3" xfId="8974"/>
    <cellStyle name="Input [yellow] 4 3 6 4" xfId="8975"/>
    <cellStyle name="Input [yellow] 4 3 7" xfId="8976"/>
    <cellStyle name="Input [yellow] 4 3 8" xfId="8977"/>
    <cellStyle name="Input [yellow] 4 3 9" xfId="8978"/>
    <cellStyle name="Input [yellow] 4 4" xfId="8979"/>
    <cellStyle name="Input [yellow] 4 4 2" xfId="8980"/>
    <cellStyle name="Input [yellow] 4 4 2 2" xfId="8981"/>
    <cellStyle name="Input [yellow] 4 4 2 3" xfId="8982"/>
    <cellStyle name="Input [yellow] 4 4 2 4" xfId="8983"/>
    <cellStyle name="Input [yellow] 4 4 2 5" xfId="8984"/>
    <cellStyle name="Input [yellow] 4 4 3" xfId="8985"/>
    <cellStyle name="Input [yellow] 4 4 3 2" xfId="8986"/>
    <cellStyle name="Input [yellow] 4 4 3 3" xfId="8987"/>
    <cellStyle name="Input [yellow] 4 4 3 4" xfId="8988"/>
    <cellStyle name="Input [yellow] 4 4 3 5" xfId="8989"/>
    <cellStyle name="Input [yellow] 4 4 4" xfId="8990"/>
    <cellStyle name="Input [yellow] 4 4 4 2" xfId="8991"/>
    <cellStyle name="Input [yellow] 4 4 4 3" xfId="8992"/>
    <cellStyle name="Input [yellow] 4 4 4 4" xfId="8993"/>
    <cellStyle name="Input [yellow] 4 4 5" xfId="8994"/>
    <cellStyle name="Input [yellow] 4 4 5 2" xfId="8995"/>
    <cellStyle name="Input [yellow] 4 4 6" xfId="8996"/>
    <cellStyle name="Input [yellow] 4 4 7" xfId="8997"/>
    <cellStyle name="Input [yellow] 4 4 8" xfId="8998"/>
    <cellStyle name="Input [yellow] 4 4 9" xfId="8999"/>
    <cellStyle name="Input [yellow] 4 5" xfId="9000"/>
    <cellStyle name="Input [yellow] 4 5 2" xfId="9001"/>
    <cellStyle name="Input [yellow] 4 5 2 2" xfId="9002"/>
    <cellStyle name="Input [yellow] 4 5 2 3" xfId="9003"/>
    <cellStyle name="Input [yellow] 4 5 2 4" xfId="9004"/>
    <cellStyle name="Input [yellow] 4 5 3" xfId="9005"/>
    <cellStyle name="Input [yellow] 4 5 3 2" xfId="9006"/>
    <cellStyle name="Input [yellow] 4 5 3 3" xfId="9007"/>
    <cellStyle name="Input [yellow] 4 5 3 4" xfId="9008"/>
    <cellStyle name="Input [yellow] 4 5 4" xfId="9009"/>
    <cellStyle name="Input [yellow] 4 5 5" xfId="9010"/>
    <cellStyle name="Input [yellow] 4 5 6" xfId="9011"/>
    <cellStyle name="Input [yellow] 4 5 7" xfId="9012"/>
    <cellStyle name="Input [yellow] 4 6" xfId="9013"/>
    <cellStyle name="Input [yellow] 4 6 2" xfId="9014"/>
    <cellStyle name="Input [yellow] 4 6 3" xfId="9015"/>
    <cellStyle name="Input [yellow] 4 6 4" xfId="9016"/>
    <cellStyle name="Input [yellow] 4 6 5" xfId="9017"/>
    <cellStyle name="Input [yellow] 4 7" xfId="9018"/>
    <cellStyle name="Input [yellow] 4 7 2" xfId="9019"/>
    <cellStyle name="Input [yellow] 4 7 3" xfId="9020"/>
    <cellStyle name="Input [yellow] 4 7 4" xfId="9021"/>
    <cellStyle name="Input [yellow] 4 7 5" xfId="9022"/>
    <cellStyle name="Input [yellow] 4 8" xfId="9023"/>
    <cellStyle name="Input [yellow] 4 8 2" xfId="9024"/>
    <cellStyle name="Input [yellow] 4 9" xfId="9025"/>
    <cellStyle name="Input [yellow] 5" xfId="9026"/>
    <cellStyle name="Input [yellow] 5 2" xfId="9027"/>
    <cellStyle name="Input [yellow] 5 2 2" xfId="9028"/>
    <cellStyle name="Input [yellow] 5 2 2 2" xfId="9029"/>
    <cellStyle name="Input [yellow] 5 2 2 2 2" xfId="9030"/>
    <cellStyle name="Input [yellow] 5 2 2 2 3" xfId="9031"/>
    <cellStyle name="Input [yellow] 5 2 2 2 4" xfId="9032"/>
    <cellStyle name="Input [yellow] 5 2 2 2 5" xfId="9033"/>
    <cellStyle name="Input [yellow] 5 2 2 3" xfId="9034"/>
    <cellStyle name="Input [yellow] 5 2 2 3 2" xfId="9035"/>
    <cellStyle name="Input [yellow] 5 2 2 3 3" xfId="9036"/>
    <cellStyle name="Input [yellow] 5 2 2 3 4" xfId="9037"/>
    <cellStyle name="Input [yellow] 5 2 2 3 5" xfId="9038"/>
    <cellStyle name="Input [yellow] 5 2 2 4" xfId="9039"/>
    <cellStyle name="Input [yellow] 5 2 2 4 2" xfId="9040"/>
    <cellStyle name="Input [yellow] 5 2 2 4 3" xfId="9041"/>
    <cellStyle name="Input [yellow] 5 2 2 4 4" xfId="9042"/>
    <cellStyle name="Input [yellow] 5 2 2 5" xfId="9043"/>
    <cellStyle name="Input [yellow] 5 2 2 5 2" xfId="9044"/>
    <cellStyle name="Input [yellow] 5 2 2 5 3" xfId="9045"/>
    <cellStyle name="Input [yellow] 5 2 2 5 4" xfId="9046"/>
    <cellStyle name="Input [yellow] 5 2 2 6" xfId="9047"/>
    <cellStyle name="Input [yellow] 5 2 2 7" xfId="9048"/>
    <cellStyle name="Input [yellow] 5 2 2 8" xfId="9049"/>
    <cellStyle name="Input [yellow] 5 2 2 9" xfId="9050"/>
    <cellStyle name="Input [yellow] 5 2 3" xfId="9051"/>
    <cellStyle name="Input [yellow] 5 2 3 2" xfId="9052"/>
    <cellStyle name="Input [yellow] 5 2 3 2 2" xfId="9053"/>
    <cellStyle name="Input [yellow] 5 2 3 2 3" xfId="9054"/>
    <cellStyle name="Input [yellow] 5 2 3 2 4" xfId="9055"/>
    <cellStyle name="Input [yellow] 5 2 3 2 5" xfId="9056"/>
    <cellStyle name="Input [yellow] 5 2 3 3" xfId="9057"/>
    <cellStyle name="Input [yellow] 5 2 3 3 2" xfId="9058"/>
    <cellStyle name="Input [yellow] 5 2 3 3 3" xfId="9059"/>
    <cellStyle name="Input [yellow] 5 2 3 3 4" xfId="9060"/>
    <cellStyle name="Input [yellow] 5 2 3 3 5" xfId="9061"/>
    <cellStyle name="Input [yellow] 5 2 3 4" xfId="9062"/>
    <cellStyle name="Input [yellow] 5 2 3 4 2" xfId="9063"/>
    <cellStyle name="Input [yellow] 5 2 3 4 3" xfId="9064"/>
    <cellStyle name="Input [yellow] 5 2 3 4 4" xfId="9065"/>
    <cellStyle name="Input [yellow] 5 2 3 5" xfId="9066"/>
    <cellStyle name="Input [yellow] 5 2 3 5 2" xfId="9067"/>
    <cellStyle name="Input [yellow] 5 2 3 6" xfId="9068"/>
    <cellStyle name="Input [yellow] 5 2 3 7" xfId="9069"/>
    <cellStyle name="Input [yellow] 5 2 3 8" xfId="9070"/>
    <cellStyle name="Input [yellow] 5 2 3 9" xfId="9071"/>
    <cellStyle name="Input [yellow] 5 2 4" xfId="9072"/>
    <cellStyle name="Input [yellow] 5 2 4 2" xfId="9073"/>
    <cellStyle name="Input [yellow] 5 2 4 2 2" xfId="9074"/>
    <cellStyle name="Input [yellow] 5 2 4 2 3" xfId="9075"/>
    <cellStyle name="Input [yellow] 5 2 4 2 4" xfId="9076"/>
    <cellStyle name="Input [yellow] 5 2 4 3" xfId="9077"/>
    <cellStyle name="Input [yellow] 5 2 4 4" xfId="9078"/>
    <cellStyle name="Input [yellow] 5 2 4 5" xfId="9079"/>
    <cellStyle name="Input [yellow] 5 2 4 6" xfId="9080"/>
    <cellStyle name="Input [yellow] 5 2 5" xfId="9081"/>
    <cellStyle name="Input [yellow] 5 2 5 2" xfId="9082"/>
    <cellStyle name="Input [yellow] 5 2 5 3" xfId="9083"/>
    <cellStyle name="Input [yellow] 5 2 5 4" xfId="9084"/>
    <cellStyle name="Input [yellow] 5 2 5 5" xfId="9085"/>
    <cellStyle name="Input [yellow] 5 2 6" xfId="9086"/>
    <cellStyle name="Input [yellow] 5 2 6 2" xfId="9087"/>
    <cellStyle name="Input [yellow] 5 2 6 3" xfId="9088"/>
    <cellStyle name="Input [yellow] 5 2 6 4" xfId="9089"/>
    <cellStyle name="Input [yellow] 5 2 6 5" xfId="9090"/>
    <cellStyle name="Input [yellow] 5 2 7" xfId="9091"/>
    <cellStyle name="Input [yellow] 5 2 8" xfId="9092"/>
    <cellStyle name="Input [yellow] 5 3" xfId="9093"/>
    <cellStyle name="Input [yellow] 5 3 10" xfId="9094"/>
    <cellStyle name="Input [yellow] 5 3 2" xfId="9095"/>
    <cellStyle name="Input [yellow] 5 3 2 2" xfId="9096"/>
    <cellStyle name="Input [yellow] 5 3 2 3" xfId="9097"/>
    <cellStyle name="Input [yellow] 5 3 2 4" xfId="9098"/>
    <cellStyle name="Input [yellow] 5 3 2 5" xfId="9099"/>
    <cellStyle name="Input [yellow] 5 3 3" xfId="9100"/>
    <cellStyle name="Input [yellow] 5 3 3 2" xfId="9101"/>
    <cellStyle name="Input [yellow] 5 3 3 3" xfId="9102"/>
    <cellStyle name="Input [yellow] 5 3 3 4" xfId="9103"/>
    <cellStyle name="Input [yellow] 5 3 3 5" xfId="9104"/>
    <cellStyle name="Input [yellow] 5 3 4" xfId="9105"/>
    <cellStyle name="Input [yellow] 5 3 4 2" xfId="9106"/>
    <cellStyle name="Input [yellow] 5 3 4 3" xfId="9107"/>
    <cellStyle name="Input [yellow] 5 3 4 4" xfId="9108"/>
    <cellStyle name="Input [yellow] 5 3 5" xfId="9109"/>
    <cellStyle name="Input [yellow] 5 3 5 2" xfId="9110"/>
    <cellStyle name="Input [yellow] 5 3 5 3" xfId="9111"/>
    <cellStyle name="Input [yellow] 5 3 5 4" xfId="9112"/>
    <cellStyle name="Input [yellow] 5 3 6" xfId="9113"/>
    <cellStyle name="Input [yellow] 5 3 6 2" xfId="9114"/>
    <cellStyle name="Input [yellow] 5 3 6 3" xfId="9115"/>
    <cellStyle name="Input [yellow] 5 3 6 4" xfId="9116"/>
    <cellStyle name="Input [yellow] 5 3 7" xfId="9117"/>
    <cellStyle name="Input [yellow] 5 3 8" xfId="9118"/>
    <cellStyle name="Input [yellow] 5 3 9" xfId="9119"/>
    <cellStyle name="Input [yellow] 5 4" xfId="9120"/>
    <cellStyle name="Input [yellow] 5 4 2" xfId="9121"/>
    <cellStyle name="Input [yellow] 5 4 2 2" xfId="9122"/>
    <cellStyle name="Input [yellow] 5 4 2 3" xfId="9123"/>
    <cellStyle name="Input [yellow] 5 4 2 4" xfId="9124"/>
    <cellStyle name="Input [yellow] 5 4 2 5" xfId="9125"/>
    <cellStyle name="Input [yellow] 5 4 3" xfId="9126"/>
    <cellStyle name="Input [yellow] 5 4 3 2" xfId="9127"/>
    <cellStyle name="Input [yellow] 5 4 3 3" xfId="9128"/>
    <cellStyle name="Input [yellow] 5 4 3 4" xfId="9129"/>
    <cellStyle name="Input [yellow] 5 4 3 5" xfId="9130"/>
    <cellStyle name="Input [yellow] 5 4 4" xfId="9131"/>
    <cellStyle name="Input [yellow] 5 4 4 2" xfId="9132"/>
    <cellStyle name="Input [yellow] 5 4 4 3" xfId="9133"/>
    <cellStyle name="Input [yellow] 5 4 4 4" xfId="9134"/>
    <cellStyle name="Input [yellow] 5 4 5" xfId="9135"/>
    <cellStyle name="Input [yellow] 5 4 5 2" xfId="9136"/>
    <cellStyle name="Input [yellow] 5 4 6" xfId="9137"/>
    <cellStyle name="Input [yellow] 5 4 7" xfId="9138"/>
    <cellStyle name="Input [yellow] 5 4 8" xfId="9139"/>
    <cellStyle name="Input [yellow] 5 4 9" xfId="9140"/>
    <cellStyle name="Input [yellow] 5 5" xfId="9141"/>
    <cellStyle name="Input [yellow] 5 5 2" xfId="9142"/>
    <cellStyle name="Input [yellow] 5 5 2 2" xfId="9143"/>
    <cellStyle name="Input [yellow] 5 5 2 3" xfId="9144"/>
    <cellStyle name="Input [yellow] 5 5 2 4" xfId="9145"/>
    <cellStyle name="Input [yellow] 5 5 3" xfId="9146"/>
    <cellStyle name="Input [yellow] 5 5 3 2" xfId="9147"/>
    <cellStyle name="Input [yellow] 5 5 3 3" xfId="9148"/>
    <cellStyle name="Input [yellow] 5 5 3 4" xfId="9149"/>
    <cellStyle name="Input [yellow] 5 5 4" xfId="9150"/>
    <cellStyle name="Input [yellow] 5 5 5" xfId="9151"/>
    <cellStyle name="Input [yellow] 5 5 6" xfId="9152"/>
    <cellStyle name="Input [yellow] 5 5 7" xfId="9153"/>
    <cellStyle name="Input [yellow] 5 6" xfId="9154"/>
    <cellStyle name="Input [yellow] 5 6 2" xfId="9155"/>
    <cellStyle name="Input [yellow] 5 6 3" xfId="9156"/>
    <cellStyle name="Input [yellow] 5 6 4" xfId="9157"/>
    <cellStyle name="Input [yellow] 5 6 5" xfId="9158"/>
    <cellStyle name="Input [yellow] 5 7" xfId="9159"/>
    <cellStyle name="Input [yellow] 5 7 2" xfId="9160"/>
    <cellStyle name="Input [yellow] 5 7 3" xfId="9161"/>
    <cellStyle name="Input [yellow] 5 7 4" xfId="9162"/>
    <cellStyle name="Input [yellow] 5 7 5" xfId="9163"/>
    <cellStyle name="Input [yellow] 5 8" xfId="9164"/>
    <cellStyle name="Input [yellow] 5 8 2" xfId="9165"/>
    <cellStyle name="Input [yellow] 5 8 3" xfId="9166"/>
    <cellStyle name="Input [yellow] 5 8 4" xfId="9167"/>
    <cellStyle name="Input [yellow] 5 8 5" xfId="9168"/>
    <cellStyle name="Input [yellow] 5 9" xfId="9169"/>
    <cellStyle name="Input [yellow] 6" xfId="9170"/>
    <cellStyle name="Input [yellow] 6 2" xfId="9171"/>
    <cellStyle name="Input [yellow] 6 2 2" xfId="9172"/>
    <cellStyle name="Input [yellow] 6 2 2 2" xfId="9173"/>
    <cellStyle name="Input [yellow] 6 2 2 2 2" xfId="9174"/>
    <cellStyle name="Input [yellow] 6 2 2 2 3" xfId="9175"/>
    <cellStyle name="Input [yellow] 6 2 2 2 4" xfId="9176"/>
    <cellStyle name="Input [yellow] 6 2 2 2 5" xfId="9177"/>
    <cellStyle name="Input [yellow] 6 2 2 3" xfId="9178"/>
    <cellStyle name="Input [yellow] 6 2 2 3 2" xfId="9179"/>
    <cellStyle name="Input [yellow] 6 2 2 3 3" xfId="9180"/>
    <cellStyle name="Input [yellow] 6 2 2 3 4" xfId="9181"/>
    <cellStyle name="Input [yellow] 6 2 2 3 5" xfId="9182"/>
    <cellStyle name="Input [yellow] 6 2 2 4" xfId="9183"/>
    <cellStyle name="Input [yellow] 6 2 2 4 2" xfId="9184"/>
    <cellStyle name="Input [yellow] 6 2 2 4 3" xfId="9185"/>
    <cellStyle name="Input [yellow] 6 2 2 4 4" xfId="9186"/>
    <cellStyle name="Input [yellow] 6 2 2 5" xfId="9187"/>
    <cellStyle name="Input [yellow] 6 2 2 5 2" xfId="9188"/>
    <cellStyle name="Input [yellow] 6 2 2 5 3" xfId="9189"/>
    <cellStyle name="Input [yellow] 6 2 2 5 4" xfId="9190"/>
    <cellStyle name="Input [yellow] 6 2 2 6" xfId="9191"/>
    <cellStyle name="Input [yellow] 6 2 2 7" xfId="9192"/>
    <cellStyle name="Input [yellow] 6 2 2 8" xfId="9193"/>
    <cellStyle name="Input [yellow] 6 2 2 9" xfId="9194"/>
    <cellStyle name="Input [yellow] 6 2 3" xfId="9195"/>
    <cellStyle name="Input [yellow] 6 2 3 2" xfId="9196"/>
    <cellStyle name="Input [yellow] 6 2 3 2 2" xfId="9197"/>
    <cellStyle name="Input [yellow] 6 2 3 2 3" xfId="9198"/>
    <cellStyle name="Input [yellow] 6 2 3 2 4" xfId="9199"/>
    <cellStyle name="Input [yellow] 6 2 3 2 5" xfId="9200"/>
    <cellStyle name="Input [yellow] 6 2 3 3" xfId="9201"/>
    <cellStyle name="Input [yellow] 6 2 3 3 2" xfId="9202"/>
    <cellStyle name="Input [yellow] 6 2 3 3 3" xfId="9203"/>
    <cellStyle name="Input [yellow] 6 2 3 3 4" xfId="9204"/>
    <cellStyle name="Input [yellow] 6 2 3 3 5" xfId="9205"/>
    <cellStyle name="Input [yellow] 6 2 3 4" xfId="9206"/>
    <cellStyle name="Input [yellow] 6 2 3 4 2" xfId="9207"/>
    <cellStyle name="Input [yellow] 6 2 3 4 3" xfId="9208"/>
    <cellStyle name="Input [yellow] 6 2 3 4 4" xfId="9209"/>
    <cellStyle name="Input [yellow] 6 2 3 5" xfId="9210"/>
    <cellStyle name="Input [yellow] 6 2 3 5 2" xfId="9211"/>
    <cellStyle name="Input [yellow] 6 2 3 6" xfId="9212"/>
    <cellStyle name="Input [yellow] 6 2 3 7" xfId="9213"/>
    <cellStyle name="Input [yellow] 6 2 3 8" xfId="9214"/>
    <cellStyle name="Input [yellow] 6 2 3 9" xfId="9215"/>
    <cellStyle name="Input [yellow] 6 2 4" xfId="9216"/>
    <cellStyle name="Input [yellow] 6 2 4 2" xfId="9217"/>
    <cellStyle name="Input [yellow] 6 2 4 2 2" xfId="9218"/>
    <cellStyle name="Input [yellow] 6 2 4 2 3" xfId="9219"/>
    <cellStyle name="Input [yellow] 6 2 4 2 4" xfId="9220"/>
    <cellStyle name="Input [yellow] 6 2 4 3" xfId="9221"/>
    <cellStyle name="Input [yellow] 6 2 4 4" xfId="9222"/>
    <cellStyle name="Input [yellow] 6 2 4 5" xfId="9223"/>
    <cellStyle name="Input [yellow] 6 2 4 6" xfId="9224"/>
    <cellStyle name="Input [yellow] 6 2 5" xfId="9225"/>
    <cellStyle name="Input [yellow] 6 2 5 2" xfId="9226"/>
    <cellStyle name="Input [yellow] 6 2 5 3" xfId="9227"/>
    <cellStyle name="Input [yellow] 6 2 5 4" xfId="9228"/>
    <cellStyle name="Input [yellow] 6 2 5 5" xfId="9229"/>
    <cellStyle name="Input [yellow] 6 2 6" xfId="9230"/>
    <cellStyle name="Input [yellow] 6 2 6 2" xfId="9231"/>
    <cellStyle name="Input [yellow] 6 2 6 3" xfId="9232"/>
    <cellStyle name="Input [yellow] 6 2 6 4" xfId="9233"/>
    <cellStyle name="Input [yellow] 6 2 6 5" xfId="9234"/>
    <cellStyle name="Input [yellow] 6 2 7" xfId="9235"/>
    <cellStyle name="Input [yellow] 6 2 8" xfId="9236"/>
    <cellStyle name="Input [yellow] 6 3" xfId="9237"/>
    <cellStyle name="Input [yellow] 6 3 10" xfId="9238"/>
    <cellStyle name="Input [yellow] 6 3 2" xfId="9239"/>
    <cellStyle name="Input [yellow] 6 3 2 2" xfId="9240"/>
    <cellStyle name="Input [yellow] 6 3 2 3" xfId="9241"/>
    <cellStyle name="Input [yellow] 6 3 2 4" xfId="9242"/>
    <cellStyle name="Input [yellow] 6 3 2 5" xfId="9243"/>
    <cellStyle name="Input [yellow] 6 3 3" xfId="9244"/>
    <cellStyle name="Input [yellow] 6 3 3 2" xfId="9245"/>
    <cellStyle name="Input [yellow] 6 3 3 3" xfId="9246"/>
    <cellStyle name="Input [yellow] 6 3 3 4" xfId="9247"/>
    <cellStyle name="Input [yellow] 6 3 3 5" xfId="9248"/>
    <cellStyle name="Input [yellow] 6 3 4" xfId="9249"/>
    <cellStyle name="Input [yellow] 6 3 4 2" xfId="9250"/>
    <cellStyle name="Input [yellow] 6 3 4 3" xfId="9251"/>
    <cellStyle name="Input [yellow] 6 3 4 4" xfId="9252"/>
    <cellStyle name="Input [yellow] 6 3 5" xfId="9253"/>
    <cellStyle name="Input [yellow] 6 3 5 2" xfId="9254"/>
    <cellStyle name="Input [yellow] 6 3 5 3" xfId="9255"/>
    <cellStyle name="Input [yellow] 6 3 5 4" xfId="9256"/>
    <cellStyle name="Input [yellow] 6 3 6" xfId="9257"/>
    <cellStyle name="Input [yellow] 6 3 6 2" xfId="9258"/>
    <cellStyle name="Input [yellow] 6 3 6 3" xfId="9259"/>
    <cellStyle name="Input [yellow] 6 3 6 4" xfId="9260"/>
    <cellStyle name="Input [yellow] 6 3 7" xfId="9261"/>
    <cellStyle name="Input [yellow] 6 3 8" xfId="9262"/>
    <cellStyle name="Input [yellow] 6 3 9" xfId="9263"/>
    <cellStyle name="Input [yellow] 6 4" xfId="9264"/>
    <cellStyle name="Input [yellow] 6 4 2" xfId="9265"/>
    <cellStyle name="Input [yellow] 6 4 2 2" xfId="9266"/>
    <cellStyle name="Input [yellow] 6 4 2 3" xfId="9267"/>
    <cellStyle name="Input [yellow] 6 4 2 4" xfId="9268"/>
    <cellStyle name="Input [yellow] 6 4 2 5" xfId="9269"/>
    <cellStyle name="Input [yellow] 6 4 3" xfId="9270"/>
    <cellStyle name="Input [yellow] 6 4 3 2" xfId="9271"/>
    <cellStyle name="Input [yellow] 6 4 3 3" xfId="9272"/>
    <cellStyle name="Input [yellow] 6 4 3 4" xfId="9273"/>
    <cellStyle name="Input [yellow] 6 4 3 5" xfId="9274"/>
    <cellStyle name="Input [yellow] 6 4 4" xfId="9275"/>
    <cellStyle name="Input [yellow] 6 4 4 2" xfId="9276"/>
    <cellStyle name="Input [yellow] 6 4 4 3" xfId="9277"/>
    <cellStyle name="Input [yellow] 6 4 4 4" xfId="9278"/>
    <cellStyle name="Input [yellow] 6 4 5" xfId="9279"/>
    <cellStyle name="Input [yellow] 6 4 5 2" xfId="9280"/>
    <cellStyle name="Input [yellow] 6 4 6" xfId="9281"/>
    <cellStyle name="Input [yellow] 6 4 7" xfId="9282"/>
    <cellStyle name="Input [yellow] 6 4 8" xfId="9283"/>
    <cellStyle name="Input [yellow] 6 4 9" xfId="9284"/>
    <cellStyle name="Input [yellow] 6 5" xfId="9285"/>
    <cellStyle name="Input [yellow] 6 5 2" xfId="9286"/>
    <cellStyle name="Input [yellow] 6 5 2 2" xfId="9287"/>
    <cellStyle name="Input [yellow] 6 5 2 3" xfId="9288"/>
    <cellStyle name="Input [yellow] 6 5 2 4" xfId="9289"/>
    <cellStyle name="Input [yellow] 6 5 3" xfId="9290"/>
    <cellStyle name="Input [yellow] 6 5 3 2" xfId="9291"/>
    <cellStyle name="Input [yellow] 6 5 3 3" xfId="9292"/>
    <cellStyle name="Input [yellow] 6 5 3 4" xfId="9293"/>
    <cellStyle name="Input [yellow] 6 5 4" xfId="9294"/>
    <cellStyle name="Input [yellow] 6 5 5" xfId="9295"/>
    <cellStyle name="Input [yellow] 6 5 6" xfId="9296"/>
    <cellStyle name="Input [yellow] 6 5 7" xfId="9297"/>
    <cellStyle name="Input [yellow] 6 6" xfId="9298"/>
    <cellStyle name="Input [yellow] 6 6 2" xfId="9299"/>
    <cellStyle name="Input [yellow] 6 6 3" xfId="9300"/>
    <cellStyle name="Input [yellow] 6 6 4" xfId="9301"/>
    <cellStyle name="Input [yellow] 6 6 5" xfId="9302"/>
    <cellStyle name="Input [yellow] 6 7" xfId="9303"/>
    <cellStyle name="Input [yellow] 6 7 2" xfId="9304"/>
    <cellStyle name="Input [yellow] 6 7 3" xfId="9305"/>
    <cellStyle name="Input [yellow] 6 7 4" xfId="9306"/>
    <cellStyle name="Input [yellow] 6 7 5" xfId="9307"/>
    <cellStyle name="Input [yellow] 6 8" xfId="9308"/>
    <cellStyle name="Input [yellow] 6 8 2" xfId="9309"/>
    <cellStyle name="Input [yellow] 6 8 3" xfId="9310"/>
    <cellStyle name="Input [yellow] 6 8 4" xfId="9311"/>
    <cellStyle name="Input [yellow] 6 8 5" xfId="9312"/>
    <cellStyle name="Input [yellow] 6 9" xfId="9313"/>
    <cellStyle name="Input [yellow] 7" xfId="9314"/>
    <cellStyle name="Input [yellow] 7 2" xfId="9315"/>
    <cellStyle name="Input [yellow] 7 2 2" xfId="9316"/>
    <cellStyle name="Input [yellow] 7 2 2 2" xfId="9317"/>
    <cellStyle name="Input [yellow] 7 2 2 2 2" xfId="9318"/>
    <cellStyle name="Input [yellow] 7 2 2 2 3" xfId="9319"/>
    <cellStyle name="Input [yellow] 7 2 2 2 4" xfId="9320"/>
    <cellStyle name="Input [yellow] 7 2 2 2 5" xfId="9321"/>
    <cellStyle name="Input [yellow] 7 2 2 3" xfId="9322"/>
    <cellStyle name="Input [yellow] 7 2 2 3 2" xfId="9323"/>
    <cellStyle name="Input [yellow] 7 2 2 3 3" xfId="9324"/>
    <cellStyle name="Input [yellow] 7 2 2 3 4" xfId="9325"/>
    <cellStyle name="Input [yellow] 7 2 2 3 5" xfId="9326"/>
    <cellStyle name="Input [yellow] 7 2 2 4" xfId="9327"/>
    <cellStyle name="Input [yellow] 7 2 2 4 2" xfId="9328"/>
    <cellStyle name="Input [yellow] 7 2 2 4 3" xfId="9329"/>
    <cellStyle name="Input [yellow] 7 2 2 4 4" xfId="9330"/>
    <cellStyle name="Input [yellow] 7 2 2 5" xfId="9331"/>
    <cellStyle name="Input [yellow] 7 2 2 5 2" xfId="9332"/>
    <cellStyle name="Input [yellow] 7 2 2 5 3" xfId="9333"/>
    <cellStyle name="Input [yellow] 7 2 2 5 4" xfId="9334"/>
    <cellStyle name="Input [yellow] 7 2 2 6" xfId="9335"/>
    <cellStyle name="Input [yellow] 7 2 2 7" xfId="9336"/>
    <cellStyle name="Input [yellow] 7 2 2 8" xfId="9337"/>
    <cellStyle name="Input [yellow] 7 2 2 9" xfId="9338"/>
    <cellStyle name="Input [yellow] 7 2 3" xfId="9339"/>
    <cellStyle name="Input [yellow] 7 2 3 2" xfId="9340"/>
    <cellStyle name="Input [yellow] 7 2 3 2 2" xfId="9341"/>
    <cellStyle name="Input [yellow] 7 2 3 2 3" xfId="9342"/>
    <cellStyle name="Input [yellow] 7 2 3 2 4" xfId="9343"/>
    <cellStyle name="Input [yellow] 7 2 3 2 5" xfId="9344"/>
    <cellStyle name="Input [yellow] 7 2 3 3" xfId="9345"/>
    <cellStyle name="Input [yellow] 7 2 3 3 2" xfId="9346"/>
    <cellStyle name="Input [yellow] 7 2 3 3 3" xfId="9347"/>
    <cellStyle name="Input [yellow] 7 2 3 3 4" xfId="9348"/>
    <cellStyle name="Input [yellow] 7 2 3 3 5" xfId="9349"/>
    <cellStyle name="Input [yellow] 7 2 3 4" xfId="9350"/>
    <cellStyle name="Input [yellow] 7 2 3 4 2" xfId="9351"/>
    <cellStyle name="Input [yellow] 7 2 3 4 3" xfId="9352"/>
    <cellStyle name="Input [yellow] 7 2 3 4 4" xfId="9353"/>
    <cellStyle name="Input [yellow] 7 2 3 5" xfId="9354"/>
    <cellStyle name="Input [yellow] 7 2 3 5 2" xfId="9355"/>
    <cellStyle name="Input [yellow] 7 2 3 6" xfId="9356"/>
    <cellStyle name="Input [yellow] 7 2 3 7" xfId="9357"/>
    <cellStyle name="Input [yellow] 7 2 3 8" xfId="9358"/>
    <cellStyle name="Input [yellow] 7 2 3 9" xfId="9359"/>
    <cellStyle name="Input [yellow] 7 2 4" xfId="9360"/>
    <cellStyle name="Input [yellow] 7 2 4 2" xfId="9361"/>
    <cellStyle name="Input [yellow] 7 2 4 2 2" xfId="9362"/>
    <cellStyle name="Input [yellow] 7 2 4 2 3" xfId="9363"/>
    <cellStyle name="Input [yellow] 7 2 4 2 4" xfId="9364"/>
    <cellStyle name="Input [yellow] 7 2 4 3" xfId="9365"/>
    <cellStyle name="Input [yellow] 7 2 4 4" xfId="9366"/>
    <cellStyle name="Input [yellow] 7 2 4 5" xfId="9367"/>
    <cellStyle name="Input [yellow] 7 2 4 6" xfId="9368"/>
    <cellStyle name="Input [yellow] 7 2 5" xfId="9369"/>
    <cellStyle name="Input [yellow] 7 2 5 2" xfId="9370"/>
    <cellStyle name="Input [yellow] 7 2 5 3" xfId="9371"/>
    <cellStyle name="Input [yellow] 7 2 5 4" xfId="9372"/>
    <cellStyle name="Input [yellow] 7 2 5 5" xfId="9373"/>
    <cellStyle name="Input [yellow] 7 2 6" xfId="9374"/>
    <cellStyle name="Input [yellow] 7 2 6 2" xfId="9375"/>
    <cellStyle name="Input [yellow] 7 2 6 3" xfId="9376"/>
    <cellStyle name="Input [yellow] 7 2 6 4" xfId="9377"/>
    <cellStyle name="Input [yellow] 7 2 6 5" xfId="9378"/>
    <cellStyle name="Input [yellow] 7 2 7" xfId="9379"/>
    <cellStyle name="Input [yellow] 7 2 8" xfId="9380"/>
    <cellStyle name="Input [yellow] 7 3" xfId="9381"/>
    <cellStyle name="Input [yellow] 7 3 10" xfId="9382"/>
    <cellStyle name="Input [yellow] 7 3 2" xfId="9383"/>
    <cellStyle name="Input [yellow] 7 3 2 2" xfId="9384"/>
    <cellStyle name="Input [yellow] 7 3 2 3" xfId="9385"/>
    <cellStyle name="Input [yellow] 7 3 2 4" xfId="9386"/>
    <cellStyle name="Input [yellow] 7 3 2 5" xfId="9387"/>
    <cellStyle name="Input [yellow] 7 3 3" xfId="9388"/>
    <cellStyle name="Input [yellow] 7 3 3 2" xfId="9389"/>
    <cellStyle name="Input [yellow] 7 3 3 3" xfId="9390"/>
    <cellStyle name="Input [yellow] 7 3 3 4" xfId="9391"/>
    <cellStyle name="Input [yellow] 7 3 3 5" xfId="9392"/>
    <cellStyle name="Input [yellow] 7 3 4" xfId="9393"/>
    <cellStyle name="Input [yellow] 7 3 4 2" xfId="9394"/>
    <cellStyle name="Input [yellow] 7 3 4 3" xfId="9395"/>
    <cellStyle name="Input [yellow] 7 3 4 4" xfId="9396"/>
    <cellStyle name="Input [yellow] 7 3 5" xfId="9397"/>
    <cellStyle name="Input [yellow] 7 3 5 2" xfId="9398"/>
    <cellStyle name="Input [yellow] 7 3 5 3" xfId="9399"/>
    <cellStyle name="Input [yellow] 7 3 5 4" xfId="9400"/>
    <cellStyle name="Input [yellow] 7 3 6" xfId="9401"/>
    <cellStyle name="Input [yellow] 7 3 6 2" xfId="9402"/>
    <cellStyle name="Input [yellow] 7 3 6 3" xfId="9403"/>
    <cellStyle name="Input [yellow] 7 3 6 4" xfId="9404"/>
    <cellStyle name="Input [yellow] 7 3 7" xfId="9405"/>
    <cellStyle name="Input [yellow] 7 3 8" xfId="9406"/>
    <cellStyle name="Input [yellow] 7 3 9" xfId="9407"/>
    <cellStyle name="Input [yellow] 7 4" xfId="9408"/>
    <cellStyle name="Input [yellow] 7 4 2" xfId="9409"/>
    <cellStyle name="Input [yellow] 7 4 2 2" xfId="9410"/>
    <cellStyle name="Input [yellow] 7 4 2 3" xfId="9411"/>
    <cellStyle name="Input [yellow] 7 4 2 4" xfId="9412"/>
    <cellStyle name="Input [yellow] 7 4 2 5" xfId="9413"/>
    <cellStyle name="Input [yellow] 7 4 3" xfId="9414"/>
    <cellStyle name="Input [yellow] 7 4 3 2" xfId="9415"/>
    <cellStyle name="Input [yellow] 7 4 3 3" xfId="9416"/>
    <cellStyle name="Input [yellow] 7 4 3 4" xfId="9417"/>
    <cellStyle name="Input [yellow] 7 4 3 5" xfId="9418"/>
    <cellStyle name="Input [yellow] 7 4 4" xfId="9419"/>
    <cellStyle name="Input [yellow] 7 4 4 2" xfId="9420"/>
    <cellStyle name="Input [yellow] 7 4 4 3" xfId="9421"/>
    <cellStyle name="Input [yellow] 7 4 4 4" xfId="9422"/>
    <cellStyle name="Input [yellow] 7 4 5" xfId="9423"/>
    <cellStyle name="Input [yellow] 7 4 5 2" xfId="9424"/>
    <cellStyle name="Input [yellow] 7 4 6" xfId="9425"/>
    <cellStyle name="Input [yellow] 7 4 7" xfId="9426"/>
    <cellStyle name="Input [yellow] 7 4 8" xfId="9427"/>
    <cellStyle name="Input [yellow] 7 4 9" xfId="9428"/>
    <cellStyle name="Input [yellow] 7 5" xfId="9429"/>
    <cellStyle name="Input [yellow] 7 5 2" xfId="9430"/>
    <cellStyle name="Input [yellow] 7 5 2 2" xfId="9431"/>
    <cellStyle name="Input [yellow] 7 5 2 3" xfId="9432"/>
    <cellStyle name="Input [yellow] 7 5 2 4" xfId="9433"/>
    <cellStyle name="Input [yellow] 7 5 3" xfId="9434"/>
    <cellStyle name="Input [yellow] 7 5 3 2" xfId="9435"/>
    <cellStyle name="Input [yellow] 7 5 3 3" xfId="9436"/>
    <cellStyle name="Input [yellow] 7 5 3 4" xfId="9437"/>
    <cellStyle name="Input [yellow] 7 5 4" xfId="9438"/>
    <cellStyle name="Input [yellow] 7 5 5" xfId="9439"/>
    <cellStyle name="Input [yellow] 7 5 6" xfId="9440"/>
    <cellStyle name="Input [yellow] 7 5 7" xfId="9441"/>
    <cellStyle name="Input [yellow] 7 6" xfId="9442"/>
    <cellStyle name="Input [yellow] 7 6 2" xfId="9443"/>
    <cellStyle name="Input [yellow] 7 6 3" xfId="9444"/>
    <cellStyle name="Input [yellow] 7 6 4" xfId="9445"/>
    <cellStyle name="Input [yellow] 7 6 5" xfId="9446"/>
    <cellStyle name="Input [yellow] 7 7" xfId="9447"/>
    <cellStyle name="Input [yellow] 7 7 2" xfId="9448"/>
    <cellStyle name="Input [yellow] 7 7 3" xfId="9449"/>
    <cellStyle name="Input [yellow] 7 7 4" xfId="9450"/>
    <cellStyle name="Input [yellow] 7 7 5" xfId="9451"/>
    <cellStyle name="Input [yellow] 7 8" xfId="9452"/>
    <cellStyle name="Input [yellow] 7 8 2" xfId="9453"/>
    <cellStyle name="Input [yellow] 7 8 3" xfId="9454"/>
    <cellStyle name="Input [yellow] 7 8 4" xfId="9455"/>
    <cellStyle name="Input [yellow] 7 8 5" xfId="9456"/>
    <cellStyle name="Input [yellow] 7 9" xfId="9457"/>
    <cellStyle name="Input [yellow] 8" xfId="9458"/>
    <cellStyle name="Input [yellow] 8 2" xfId="9459"/>
    <cellStyle name="Input [yellow] 8 2 2" xfId="9460"/>
    <cellStyle name="Input [yellow] 8 2 2 2" xfId="9461"/>
    <cellStyle name="Input [yellow] 8 2 2 2 2" xfId="9462"/>
    <cellStyle name="Input [yellow] 8 2 2 2 3" xfId="9463"/>
    <cellStyle name="Input [yellow] 8 2 2 2 4" xfId="9464"/>
    <cellStyle name="Input [yellow] 8 2 2 2 5" xfId="9465"/>
    <cellStyle name="Input [yellow] 8 2 2 3" xfId="9466"/>
    <cellStyle name="Input [yellow] 8 2 2 3 2" xfId="9467"/>
    <cellStyle name="Input [yellow] 8 2 2 3 3" xfId="9468"/>
    <cellStyle name="Input [yellow] 8 2 2 3 4" xfId="9469"/>
    <cellStyle name="Input [yellow] 8 2 2 3 5" xfId="9470"/>
    <cellStyle name="Input [yellow] 8 2 2 4" xfId="9471"/>
    <cellStyle name="Input [yellow] 8 2 2 4 2" xfId="9472"/>
    <cellStyle name="Input [yellow] 8 2 2 4 3" xfId="9473"/>
    <cellStyle name="Input [yellow] 8 2 2 4 4" xfId="9474"/>
    <cellStyle name="Input [yellow] 8 2 2 5" xfId="9475"/>
    <cellStyle name="Input [yellow] 8 2 2 5 2" xfId="9476"/>
    <cellStyle name="Input [yellow] 8 2 2 5 3" xfId="9477"/>
    <cellStyle name="Input [yellow] 8 2 2 5 4" xfId="9478"/>
    <cellStyle name="Input [yellow] 8 2 2 6" xfId="9479"/>
    <cellStyle name="Input [yellow] 8 2 2 7" xfId="9480"/>
    <cellStyle name="Input [yellow] 8 2 2 8" xfId="9481"/>
    <cellStyle name="Input [yellow] 8 2 2 9" xfId="9482"/>
    <cellStyle name="Input [yellow] 8 2 3" xfId="9483"/>
    <cellStyle name="Input [yellow] 8 2 3 2" xfId="9484"/>
    <cellStyle name="Input [yellow] 8 2 3 2 2" xfId="9485"/>
    <cellStyle name="Input [yellow] 8 2 3 2 3" xfId="9486"/>
    <cellStyle name="Input [yellow] 8 2 3 2 4" xfId="9487"/>
    <cellStyle name="Input [yellow] 8 2 3 2 5" xfId="9488"/>
    <cellStyle name="Input [yellow] 8 2 3 3" xfId="9489"/>
    <cellStyle name="Input [yellow] 8 2 3 3 2" xfId="9490"/>
    <cellStyle name="Input [yellow] 8 2 3 3 3" xfId="9491"/>
    <cellStyle name="Input [yellow] 8 2 3 3 4" xfId="9492"/>
    <cellStyle name="Input [yellow] 8 2 3 3 5" xfId="9493"/>
    <cellStyle name="Input [yellow] 8 2 3 4" xfId="9494"/>
    <cellStyle name="Input [yellow] 8 2 3 4 2" xfId="9495"/>
    <cellStyle name="Input [yellow] 8 2 3 4 3" xfId="9496"/>
    <cellStyle name="Input [yellow] 8 2 3 4 4" xfId="9497"/>
    <cellStyle name="Input [yellow] 8 2 3 5" xfId="9498"/>
    <cellStyle name="Input [yellow] 8 2 3 5 2" xfId="9499"/>
    <cellStyle name="Input [yellow] 8 2 3 6" xfId="9500"/>
    <cellStyle name="Input [yellow] 8 2 3 7" xfId="9501"/>
    <cellStyle name="Input [yellow] 8 2 3 8" xfId="9502"/>
    <cellStyle name="Input [yellow] 8 2 3 9" xfId="9503"/>
    <cellStyle name="Input [yellow] 8 2 4" xfId="9504"/>
    <cellStyle name="Input [yellow] 8 2 4 2" xfId="9505"/>
    <cellStyle name="Input [yellow] 8 2 4 2 2" xfId="9506"/>
    <cellStyle name="Input [yellow] 8 2 4 2 3" xfId="9507"/>
    <cellStyle name="Input [yellow] 8 2 4 2 4" xfId="9508"/>
    <cellStyle name="Input [yellow] 8 2 4 3" xfId="9509"/>
    <cellStyle name="Input [yellow] 8 2 4 4" xfId="9510"/>
    <cellStyle name="Input [yellow] 8 2 4 5" xfId="9511"/>
    <cellStyle name="Input [yellow] 8 2 4 6" xfId="9512"/>
    <cellStyle name="Input [yellow] 8 2 5" xfId="9513"/>
    <cellStyle name="Input [yellow] 8 2 5 2" xfId="9514"/>
    <cellStyle name="Input [yellow] 8 2 5 3" xfId="9515"/>
    <cellStyle name="Input [yellow] 8 2 5 4" xfId="9516"/>
    <cellStyle name="Input [yellow] 8 2 5 5" xfId="9517"/>
    <cellStyle name="Input [yellow] 8 2 6" xfId="9518"/>
    <cellStyle name="Input [yellow] 8 2 6 2" xfId="9519"/>
    <cellStyle name="Input [yellow] 8 2 6 3" xfId="9520"/>
    <cellStyle name="Input [yellow] 8 2 6 4" xfId="9521"/>
    <cellStyle name="Input [yellow] 8 2 6 5" xfId="9522"/>
    <cellStyle name="Input [yellow] 8 2 7" xfId="9523"/>
    <cellStyle name="Input [yellow] 8 2 8" xfId="9524"/>
    <cellStyle name="Input [yellow] 8 3" xfId="9525"/>
    <cellStyle name="Input [yellow] 8 3 10" xfId="9526"/>
    <cellStyle name="Input [yellow] 8 3 2" xfId="9527"/>
    <cellStyle name="Input [yellow] 8 3 2 2" xfId="9528"/>
    <cellStyle name="Input [yellow] 8 3 2 3" xfId="9529"/>
    <cellStyle name="Input [yellow] 8 3 2 4" xfId="9530"/>
    <cellStyle name="Input [yellow] 8 3 2 5" xfId="9531"/>
    <cellStyle name="Input [yellow] 8 3 3" xfId="9532"/>
    <cellStyle name="Input [yellow] 8 3 3 2" xfId="9533"/>
    <cellStyle name="Input [yellow] 8 3 3 3" xfId="9534"/>
    <cellStyle name="Input [yellow] 8 3 3 4" xfId="9535"/>
    <cellStyle name="Input [yellow] 8 3 3 5" xfId="9536"/>
    <cellStyle name="Input [yellow] 8 3 4" xfId="9537"/>
    <cellStyle name="Input [yellow] 8 3 4 2" xfId="9538"/>
    <cellStyle name="Input [yellow] 8 3 4 3" xfId="9539"/>
    <cellStyle name="Input [yellow] 8 3 4 4" xfId="9540"/>
    <cellStyle name="Input [yellow] 8 3 5" xfId="9541"/>
    <cellStyle name="Input [yellow] 8 3 5 2" xfId="9542"/>
    <cellStyle name="Input [yellow] 8 3 5 3" xfId="9543"/>
    <cellStyle name="Input [yellow] 8 3 5 4" xfId="9544"/>
    <cellStyle name="Input [yellow] 8 3 6" xfId="9545"/>
    <cellStyle name="Input [yellow] 8 3 6 2" xfId="9546"/>
    <cellStyle name="Input [yellow] 8 3 6 3" xfId="9547"/>
    <cellStyle name="Input [yellow] 8 3 6 4" xfId="9548"/>
    <cellStyle name="Input [yellow] 8 3 7" xfId="9549"/>
    <cellStyle name="Input [yellow] 8 3 8" xfId="9550"/>
    <cellStyle name="Input [yellow] 8 3 9" xfId="9551"/>
    <cellStyle name="Input [yellow] 8 4" xfId="9552"/>
    <cellStyle name="Input [yellow] 8 4 2" xfId="9553"/>
    <cellStyle name="Input [yellow] 8 4 2 2" xfId="9554"/>
    <cellStyle name="Input [yellow] 8 4 2 3" xfId="9555"/>
    <cellStyle name="Input [yellow] 8 4 2 4" xfId="9556"/>
    <cellStyle name="Input [yellow] 8 4 2 5" xfId="9557"/>
    <cellStyle name="Input [yellow] 8 4 3" xfId="9558"/>
    <cellStyle name="Input [yellow] 8 4 3 2" xfId="9559"/>
    <cellStyle name="Input [yellow] 8 4 3 3" xfId="9560"/>
    <cellStyle name="Input [yellow] 8 4 3 4" xfId="9561"/>
    <cellStyle name="Input [yellow] 8 4 3 5" xfId="9562"/>
    <cellStyle name="Input [yellow] 8 4 4" xfId="9563"/>
    <cellStyle name="Input [yellow] 8 4 4 2" xfId="9564"/>
    <cellStyle name="Input [yellow] 8 4 4 3" xfId="9565"/>
    <cellStyle name="Input [yellow] 8 4 4 4" xfId="9566"/>
    <cellStyle name="Input [yellow] 8 4 5" xfId="9567"/>
    <cellStyle name="Input [yellow] 8 4 5 2" xfId="9568"/>
    <cellStyle name="Input [yellow] 8 4 6" xfId="9569"/>
    <cellStyle name="Input [yellow] 8 4 7" xfId="9570"/>
    <cellStyle name="Input [yellow] 8 4 8" xfId="9571"/>
    <cellStyle name="Input [yellow] 8 4 9" xfId="9572"/>
    <cellStyle name="Input [yellow] 8 5" xfId="9573"/>
    <cellStyle name="Input [yellow] 8 5 2" xfId="9574"/>
    <cellStyle name="Input [yellow] 8 5 2 2" xfId="9575"/>
    <cellStyle name="Input [yellow] 8 5 2 3" xfId="9576"/>
    <cellStyle name="Input [yellow] 8 5 2 4" xfId="9577"/>
    <cellStyle name="Input [yellow] 8 5 3" xfId="9578"/>
    <cellStyle name="Input [yellow] 8 5 3 2" xfId="9579"/>
    <cellStyle name="Input [yellow] 8 5 3 3" xfId="9580"/>
    <cellStyle name="Input [yellow] 8 5 3 4" xfId="9581"/>
    <cellStyle name="Input [yellow] 8 5 4" xfId="9582"/>
    <cellStyle name="Input [yellow] 8 5 5" xfId="9583"/>
    <cellStyle name="Input [yellow] 8 5 6" xfId="9584"/>
    <cellStyle name="Input [yellow] 8 5 7" xfId="9585"/>
    <cellStyle name="Input [yellow] 8 6" xfId="9586"/>
    <cellStyle name="Input [yellow] 8 6 2" xfId="9587"/>
    <cellStyle name="Input [yellow] 8 6 3" xfId="9588"/>
    <cellStyle name="Input [yellow] 8 6 4" xfId="9589"/>
    <cellStyle name="Input [yellow] 8 6 5" xfId="9590"/>
    <cellStyle name="Input [yellow] 8 7" xfId="9591"/>
    <cellStyle name="Input [yellow] 8 7 2" xfId="9592"/>
    <cellStyle name="Input [yellow] 8 7 3" xfId="9593"/>
    <cellStyle name="Input [yellow] 8 7 4" xfId="9594"/>
    <cellStyle name="Input [yellow] 8 7 5" xfId="9595"/>
    <cellStyle name="Input [yellow] 8 8" xfId="9596"/>
    <cellStyle name="Input [yellow] 8 8 2" xfId="9597"/>
    <cellStyle name="Input [yellow] 8 8 3" xfId="9598"/>
    <cellStyle name="Input [yellow] 8 8 4" xfId="9599"/>
    <cellStyle name="Input [yellow] 8 8 5" xfId="9600"/>
    <cellStyle name="Input [yellow] 8 9" xfId="9601"/>
    <cellStyle name="Input [yellow] 9" xfId="9602"/>
    <cellStyle name="Input [yellow] 9 10" xfId="9603"/>
    <cellStyle name="Input [yellow] 9 10 2" xfId="9604"/>
    <cellStyle name="Input [yellow] 9 10 3" xfId="9605"/>
    <cellStyle name="Input [yellow] 9 10 4" xfId="9606"/>
    <cellStyle name="Input [yellow] 9 10 5" xfId="9607"/>
    <cellStyle name="Input [yellow] 9 11" xfId="9608"/>
    <cellStyle name="Input [yellow] 9 11 2" xfId="9609"/>
    <cellStyle name="Input [yellow] 9 11 3" xfId="9610"/>
    <cellStyle name="Input [yellow] 9 11 4" xfId="9611"/>
    <cellStyle name="Input [yellow] 9 11 5" xfId="9612"/>
    <cellStyle name="Input [yellow] 9 12" xfId="9613"/>
    <cellStyle name="Input [yellow] 9 13" xfId="9614"/>
    <cellStyle name="Input [yellow] 9 14" xfId="9615"/>
    <cellStyle name="Input [yellow] 9 15" xfId="9616"/>
    <cellStyle name="Input [yellow] 9 2" xfId="9617"/>
    <cellStyle name="Input [yellow] 9 2 2" xfId="9618"/>
    <cellStyle name="Input [yellow] 9 2 2 2" xfId="9619"/>
    <cellStyle name="Input [yellow] 9 2 2 3" xfId="9620"/>
    <cellStyle name="Input [yellow] 9 2 2 4" xfId="9621"/>
    <cellStyle name="Input [yellow] 9 2 2 5" xfId="9622"/>
    <cellStyle name="Input [yellow] 9 2 3" xfId="9623"/>
    <cellStyle name="Input [yellow] 9 2 3 2" xfId="9624"/>
    <cellStyle name="Input [yellow] 9 2 3 3" xfId="9625"/>
    <cellStyle name="Input [yellow] 9 2 3 4" xfId="9626"/>
    <cellStyle name="Input [yellow] 9 2 3 5" xfId="9627"/>
    <cellStyle name="Input [yellow] 9 2 4" xfId="9628"/>
    <cellStyle name="Input [yellow] 9 2 4 2" xfId="9629"/>
    <cellStyle name="Input [yellow] 9 2 4 3" xfId="9630"/>
    <cellStyle name="Input [yellow] 9 2 4 4" xfId="9631"/>
    <cellStyle name="Input [yellow] 9 2 5" xfId="9632"/>
    <cellStyle name="Input [yellow] 9 2 5 2" xfId="9633"/>
    <cellStyle name="Input [yellow] 9 2 6" xfId="9634"/>
    <cellStyle name="Input [yellow] 9 2 7" xfId="9635"/>
    <cellStyle name="Input [yellow] 9 2 8" xfId="9636"/>
    <cellStyle name="Input [yellow] 9 2 9" xfId="9637"/>
    <cellStyle name="Input [yellow] 9 3" xfId="9638"/>
    <cellStyle name="Input [yellow] 9 3 2" xfId="9639"/>
    <cellStyle name="Input [yellow] 9 3 2 2" xfId="9640"/>
    <cellStyle name="Input [yellow] 9 3 2 3" xfId="9641"/>
    <cellStyle name="Input [yellow] 9 3 2 4" xfId="9642"/>
    <cellStyle name="Input [yellow] 9 3 2 5" xfId="9643"/>
    <cellStyle name="Input [yellow] 9 3 3" xfId="9644"/>
    <cellStyle name="Input [yellow] 9 3 3 2" xfId="9645"/>
    <cellStyle name="Input [yellow] 9 3 3 3" xfId="9646"/>
    <cellStyle name="Input [yellow] 9 3 3 4" xfId="9647"/>
    <cellStyle name="Input [yellow] 9 3 3 5" xfId="9648"/>
    <cellStyle name="Input [yellow] 9 3 4" xfId="9649"/>
    <cellStyle name="Input [yellow] 9 3 4 2" xfId="9650"/>
    <cellStyle name="Input [yellow] 9 3 4 3" xfId="9651"/>
    <cellStyle name="Input [yellow] 9 3 4 4" xfId="9652"/>
    <cellStyle name="Input [yellow] 9 3 5" xfId="9653"/>
    <cellStyle name="Input [yellow] 9 3 6" xfId="9654"/>
    <cellStyle name="Input [yellow] 9 3 7" xfId="9655"/>
    <cellStyle name="Input [yellow] 9 3 8" xfId="9656"/>
    <cellStyle name="Input [yellow] 9 3 9" xfId="9657"/>
    <cellStyle name="Input [yellow] 9 4" xfId="9658"/>
    <cellStyle name="Input [yellow] 9 4 2" xfId="9659"/>
    <cellStyle name="Input [yellow] 9 4 2 2" xfId="9660"/>
    <cellStyle name="Input [yellow] 9 4 2 3" xfId="9661"/>
    <cellStyle name="Input [yellow] 9 4 2 4" xfId="9662"/>
    <cellStyle name="Input [yellow] 9 4 2 5" xfId="9663"/>
    <cellStyle name="Input [yellow] 9 4 3" xfId="9664"/>
    <cellStyle name="Input [yellow] 9 4 3 2" xfId="9665"/>
    <cellStyle name="Input [yellow] 9 4 4" xfId="9666"/>
    <cellStyle name="Input [yellow] 9 4 5" xfId="9667"/>
    <cellStyle name="Input [yellow] 9 4 6" xfId="9668"/>
    <cellStyle name="Input [yellow] 9 4 7" xfId="9669"/>
    <cellStyle name="Input [yellow] 9 5" xfId="9670"/>
    <cellStyle name="Input [yellow] 9 5 2" xfId="9671"/>
    <cellStyle name="Input [yellow] 9 5 2 2" xfId="9672"/>
    <cellStyle name="Input [yellow] 9 5 2 3" xfId="9673"/>
    <cellStyle name="Input [yellow] 9 5 2 4" xfId="9674"/>
    <cellStyle name="Input [yellow] 9 5 2 5" xfId="9675"/>
    <cellStyle name="Input [yellow] 9 5 3" xfId="9676"/>
    <cellStyle name="Input [yellow] 9 5 3 2" xfId="9677"/>
    <cellStyle name="Input [yellow] 9 5 4" xfId="9678"/>
    <cellStyle name="Input [yellow] 9 5 5" xfId="9679"/>
    <cellStyle name="Input [yellow] 9 5 6" xfId="9680"/>
    <cellStyle name="Input [yellow] 9 5 7" xfId="9681"/>
    <cellStyle name="Input [yellow] 9 6" xfId="9682"/>
    <cellStyle name="Input [yellow] 9 6 2" xfId="9683"/>
    <cellStyle name="Input [yellow] 9 6 2 2" xfId="9684"/>
    <cellStyle name="Input [yellow] 9 6 2 3" xfId="9685"/>
    <cellStyle name="Input [yellow] 9 6 2 4" xfId="9686"/>
    <cellStyle name="Input [yellow] 9 6 2 5" xfId="9687"/>
    <cellStyle name="Input [yellow] 9 6 3" xfId="9688"/>
    <cellStyle name="Input [yellow] 9 6 3 2" xfId="9689"/>
    <cellStyle name="Input [yellow] 9 6 4" xfId="9690"/>
    <cellStyle name="Input [yellow] 9 6 5" xfId="9691"/>
    <cellStyle name="Input [yellow] 9 6 6" xfId="9692"/>
    <cellStyle name="Input [yellow] 9 6 7" xfId="9693"/>
    <cellStyle name="Input [yellow] 9 7" xfId="9694"/>
    <cellStyle name="Input [yellow] 9 7 2" xfId="9695"/>
    <cellStyle name="Input [yellow] 9 7 2 2" xfId="9696"/>
    <cellStyle name="Input [yellow] 9 7 3" xfId="9697"/>
    <cellStyle name="Input [yellow] 9 7 4" xfId="9698"/>
    <cellStyle name="Input [yellow] 9 7 5" xfId="9699"/>
    <cellStyle name="Input [yellow] 9 7 6" xfId="9700"/>
    <cellStyle name="Input [yellow] 9 8" xfId="9701"/>
    <cellStyle name="Input [yellow] 9 8 2" xfId="9702"/>
    <cellStyle name="Input [yellow] 9 8 3" xfId="9703"/>
    <cellStyle name="Input [yellow] 9 8 4" xfId="9704"/>
    <cellStyle name="Input [yellow] 9 8 5" xfId="9705"/>
    <cellStyle name="Input [yellow] 9 9" xfId="9706"/>
    <cellStyle name="Input [yellow] 9 9 2" xfId="9707"/>
    <cellStyle name="Input [yellow] 9 9 3" xfId="9708"/>
    <cellStyle name="Input [yellow] 9 9 4" xfId="9709"/>
    <cellStyle name="Input [yellow] 9 9 5" xfId="9710"/>
    <cellStyle name="Millares [0]_10 AVERIAS MASIVAS + ANT" xfId="292"/>
    <cellStyle name="Millares_10 AVERIAS MASIVAS + ANT" xfId="293"/>
    <cellStyle name="Model" xfId="294"/>
    <cellStyle name="Moeda" xfId="295" builtinId="4"/>
    <cellStyle name="Moeda 10" xfId="296"/>
    <cellStyle name="Moeda 10 2" xfId="770"/>
    <cellStyle name="Moeda 11" xfId="297"/>
    <cellStyle name="Moeda 11 2" xfId="771"/>
    <cellStyle name="Moeda 12" xfId="298"/>
    <cellStyle name="Moeda 12 2" xfId="772"/>
    <cellStyle name="Moeda 13" xfId="769"/>
    <cellStyle name="Moeda 13 2" xfId="9711"/>
    <cellStyle name="Moeda 14" xfId="9712"/>
    <cellStyle name="Moeda 15" xfId="9713"/>
    <cellStyle name="Moeda 16" xfId="9714"/>
    <cellStyle name="Moeda 2" xfId="299"/>
    <cellStyle name="Moeda 2 2" xfId="300"/>
    <cellStyle name="Moeda 2 2 2" xfId="301"/>
    <cellStyle name="Moeda 2 2 2 2" xfId="773"/>
    <cellStyle name="Moeda 2 2 3" xfId="302"/>
    <cellStyle name="Moeda 2 2 3 2" xfId="774"/>
    <cellStyle name="Moeda 2 2 4" xfId="303"/>
    <cellStyle name="Moeda 2 2_AQPNG_ORC_R01_2013_11_22(OBRA COMPLETA) 29112013-2" xfId="304"/>
    <cellStyle name="Moeda 2 3" xfId="305"/>
    <cellStyle name="Moeda 2 3 2" xfId="306"/>
    <cellStyle name="Moeda 2 3_AQPNG_ORC_R01_2013_11_22(OBRA COMPLETA) 29112013-2" xfId="307"/>
    <cellStyle name="Moeda 2 4" xfId="308"/>
    <cellStyle name="Moeda 2 4 2" xfId="775"/>
    <cellStyle name="Moeda 2 5" xfId="309"/>
    <cellStyle name="Moeda 2 6" xfId="9715"/>
    <cellStyle name="Moeda 2 7" xfId="9716"/>
    <cellStyle name="Moeda 2 8" xfId="9717"/>
    <cellStyle name="Moeda 2_AQPNG_ORC_R01_2013_11_22(OBRA COMPLETA) 29112013-2" xfId="310"/>
    <cellStyle name="Moeda 3" xfId="311"/>
    <cellStyle name="Moeda 3 2" xfId="312"/>
    <cellStyle name="Moeda 3 2 2" xfId="313"/>
    <cellStyle name="Moeda 3 2 2 2" xfId="776"/>
    <cellStyle name="Moeda 3 2_AQPNG_ORC_R01_2013_11_22(OBRA COMPLETA) 29112013-2" xfId="314"/>
    <cellStyle name="Moeda 3 3" xfId="315"/>
    <cellStyle name="Moeda 3 3 2" xfId="316"/>
    <cellStyle name="Moeda 3 3 2 2" xfId="777"/>
    <cellStyle name="Moeda 3 3_AQPNG_ORC_R01_2013_11_22(OBRA COMPLETA) 29112013-2" xfId="317"/>
    <cellStyle name="Moeda 3 4" xfId="318"/>
    <cellStyle name="Moeda 3 4 2" xfId="778"/>
    <cellStyle name="Moeda 3 5" xfId="9718"/>
    <cellStyle name="Moeda 3 6" xfId="9719"/>
    <cellStyle name="Moeda 3_AQPNG_ORC_R01_2013_11_22(OBRA COMPLETA) 29112013-2" xfId="319"/>
    <cellStyle name="Moeda 4" xfId="320"/>
    <cellStyle name="Moeda 4 2" xfId="321"/>
    <cellStyle name="Moeda 4 2 2" xfId="322"/>
    <cellStyle name="Moeda 4 2 2 2" xfId="323"/>
    <cellStyle name="Moeda 4 2 2 2 2" xfId="780"/>
    <cellStyle name="Moeda 4 2 2 3" xfId="779"/>
    <cellStyle name="Moeda 4 2 3" xfId="324"/>
    <cellStyle name="Moeda 4 2 3 2" xfId="781"/>
    <cellStyle name="Moeda 4 2 4" xfId="325"/>
    <cellStyle name="Moeda 4 2 4 2" xfId="782"/>
    <cellStyle name="Moeda 4 2_AQPNG_ORC_R01_2013_11_22(OBRA COMPLETA) 29112013-2" xfId="326"/>
    <cellStyle name="Moeda 4 3" xfId="327"/>
    <cellStyle name="Moeda 4 3 2" xfId="328"/>
    <cellStyle name="Moeda 4 3 2 2" xfId="784"/>
    <cellStyle name="Moeda 4 3 3" xfId="329"/>
    <cellStyle name="Moeda 4 3 3 2" xfId="785"/>
    <cellStyle name="Moeda 4 3 4" xfId="783"/>
    <cellStyle name="Moeda 4 4" xfId="330"/>
    <cellStyle name="Moeda 4 4 2" xfId="786"/>
    <cellStyle name="Moeda 4 5" xfId="331"/>
    <cellStyle name="Moeda 4 5 2" xfId="787"/>
    <cellStyle name="Moeda 4_AQPNG_ORC_R01_2013_11_22(OBRA COMPLETA) 29112013-2" xfId="332"/>
    <cellStyle name="Moeda 5" xfId="333"/>
    <cellStyle name="Moeda 5 10" xfId="334"/>
    <cellStyle name="Moeda 5 10 2" xfId="788"/>
    <cellStyle name="Moeda 5 11" xfId="335"/>
    <cellStyle name="Moeda 5 11 2" xfId="789"/>
    <cellStyle name="Moeda 5 2" xfId="336"/>
    <cellStyle name="Moeda 5 2 2" xfId="337"/>
    <cellStyle name="Moeda 5 2 2 2" xfId="338"/>
    <cellStyle name="Moeda 5 2 2 2 2" xfId="792"/>
    <cellStyle name="Moeda 5 2 2 3" xfId="339"/>
    <cellStyle name="Moeda 5 2 2 3 2" xfId="793"/>
    <cellStyle name="Moeda 5 2 2 4" xfId="791"/>
    <cellStyle name="Moeda 5 2 3" xfId="340"/>
    <cellStyle name="Moeda 5 2 3 2" xfId="341"/>
    <cellStyle name="Moeda 5 2 3 2 2" xfId="795"/>
    <cellStyle name="Moeda 5 2 3 3" xfId="794"/>
    <cellStyle name="Moeda 5 2 4" xfId="342"/>
    <cellStyle name="Moeda 5 2 4 2" xfId="796"/>
    <cellStyle name="Moeda 5 2 5" xfId="343"/>
    <cellStyle name="Moeda 5 2 5 2" xfId="797"/>
    <cellStyle name="Moeda 5 2 6" xfId="790"/>
    <cellStyle name="Moeda 5 3" xfId="344"/>
    <cellStyle name="Moeda 5 3 2" xfId="345"/>
    <cellStyle name="Moeda 5 3 2 2" xfId="346"/>
    <cellStyle name="Moeda 5 3 2 2 2" xfId="800"/>
    <cellStyle name="Moeda 5 3 2 3" xfId="799"/>
    <cellStyle name="Moeda 5 3 3" xfId="347"/>
    <cellStyle name="Moeda 5 3 3 2" xfId="801"/>
    <cellStyle name="Moeda 5 3 4" xfId="348"/>
    <cellStyle name="Moeda 5 3 4 2" xfId="802"/>
    <cellStyle name="Moeda 5 3 5" xfId="798"/>
    <cellStyle name="Moeda 5 4" xfId="349"/>
    <cellStyle name="Moeda 5 4 2" xfId="803"/>
    <cellStyle name="Moeda 5 5" xfId="350"/>
    <cellStyle name="Moeda 5 5 2" xfId="351"/>
    <cellStyle name="Moeda 5 5 2 2" xfId="805"/>
    <cellStyle name="Moeda 5 5 3" xfId="352"/>
    <cellStyle name="Moeda 5 5 3 2" xfId="806"/>
    <cellStyle name="Moeda 5 5 4" xfId="804"/>
    <cellStyle name="Moeda 5 6" xfId="353"/>
    <cellStyle name="Moeda 5 6 2" xfId="354"/>
    <cellStyle name="Moeda 5 6 2 2" xfId="808"/>
    <cellStyle name="Moeda 5 6 3" xfId="355"/>
    <cellStyle name="Moeda 5 6 3 2" xfId="809"/>
    <cellStyle name="Moeda 5 6 4" xfId="807"/>
    <cellStyle name="Moeda 5 7" xfId="356"/>
    <cellStyle name="Moeda 5 7 2" xfId="357"/>
    <cellStyle name="Moeda 5 7 2 2" xfId="811"/>
    <cellStyle name="Moeda 5 7 3" xfId="810"/>
    <cellStyle name="Moeda 5 8" xfId="358"/>
    <cellStyle name="Moeda 5 8 2" xfId="359"/>
    <cellStyle name="Moeda 5 8 2 2" xfId="813"/>
    <cellStyle name="Moeda 5 8 3" xfId="812"/>
    <cellStyle name="Moeda 5 9" xfId="360"/>
    <cellStyle name="Moeda 5 9 2" xfId="814"/>
    <cellStyle name="Moeda 5_AQPNG_ORC_R01_2013_11_22(OBRA COMPLETA) 29112013-2" xfId="361"/>
    <cellStyle name="Moeda 6" xfId="362"/>
    <cellStyle name="Moeda 6 2" xfId="363"/>
    <cellStyle name="Moeda 6 2 2" xfId="364"/>
    <cellStyle name="Moeda 6 2 2 2" xfId="816"/>
    <cellStyle name="Moeda 6 2 3" xfId="815"/>
    <cellStyle name="Moeda 6 3" xfId="365"/>
    <cellStyle name="Moeda 6 3 2" xfId="817"/>
    <cellStyle name="Moeda 6 4" xfId="366"/>
    <cellStyle name="Moeda 6 4 2" xfId="818"/>
    <cellStyle name="Moeda 6_AQPNG_ORC_R01_2013_11_22(OBRA COMPLETA) 29112013-2" xfId="367"/>
    <cellStyle name="Moeda 7" xfId="368"/>
    <cellStyle name="Moeda 7 2" xfId="369"/>
    <cellStyle name="Moeda 7 2 2" xfId="820"/>
    <cellStyle name="Moeda 7 3" xfId="819"/>
    <cellStyle name="Moeda 8" xfId="370"/>
    <cellStyle name="Moeda 8 2" xfId="371"/>
    <cellStyle name="Moeda 8 2 2" xfId="822"/>
    <cellStyle name="Moeda 8 3" xfId="821"/>
    <cellStyle name="Moeda 9" xfId="372"/>
    <cellStyle name="Moeda 9 2" xfId="823"/>
    <cellStyle name="Moneda [0]_10 AVERIAS MASIVAS + ANT" xfId="373"/>
    <cellStyle name="Moneda_10 AVERIAS MASIVAS + ANT" xfId="374"/>
    <cellStyle name="Monetario" xfId="375"/>
    <cellStyle name="Neutra 2" xfId="376"/>
    <cellStyle name="Neutra 3" xfId="377"/>
    <cellStyle name="Neutro" xfId="378"/>
    <cellStyle name="Neutro 2" xfId="379"/>
    <cellStyle name="no dec" xfId="380"/>
    <cellStyle name="Normal" xfId="0" builtinId="0"/>
    <cellStyle name="Normal - Style1" xfId="381"/>
    <cellStyle name="Normal 10" xfId="382"/>
    <cellStyle name="Normal 10 2" xfId="383"/>
    <cellStyle name="Normal 10 3" xfId="384"/>
    <cellStyle name="Normal 10 3 2" xfId="385"/>
    <cellStyle name="Normal 10 4" xfId="386"/>
    <cellStyle name="Normal 10 5" xfId="387"/>
    <cellStyle name="Normal 10_AQPNG_ORC_R01_2013_11_22(OBRA COMPLETA) 29112013-2" xfId="388"/>
    <cellStyle name="Normal 100" xfId="9720"/>
    <cellStyle name="Normal 100 2" xfId="9721"/>
    <cellStyle name="Normal 101" xfId="9722"/>
    <cellStyle name="Normal 101 2" xfId="9723"/>
    <cellStyle name="Normal 102" xfId="9724"/>
    <cellStyle name="Normal 103" xfId="54957"/>
    <cellStyle name="Normal 104" xfId="54959"/>
    <cellStyle name="Normal 105" xfId="54960"/>
    <cellStyle name="Normal 106" xfId="54961"/>
    <cellStyle name="Normal 107" xfId="54962"/>
    <cellStyle name="Normal 108" xfId="54963"/>
    <cellStyle name="Normal 11" xfId="389"/>
    <cellStyle name="Normal 11 2" xfId="390"/>
    <cellStyle name="Normal 11 2 2" xfId="391"/>
    <cellStyle name="Normal 11 3" xfId="392"/>
    <cellStyle name="Normal 11 4" xfId="393"/>
    <cellStyle name="Normal 11 5" xfId="394"/>
    <cellStyle name="Normal 11_AQPNG_ORC_R01_2013_11_22(OBRA COMPLETA) 29112013-2" xfId="395"/>
    <cellStyle name="Normal 12" xfId="396"/>
    <cellStyle name="Normal 12 2" xfId="397"/>
    <cellStyle name="Normal 12 2 10" xfId="9725"/>
    <cellStyle name="Normal 12 2 10 2" xfId="9726"/>
    <cellStyle name="Normal 12 2 10 2 2" xfId="9727"/>
    <cellStyle name="Normal 12 2 10 2 3" xfId="9728"/>
    <cellStyle name="Normal 12 2 10 3" xfId="9729"/>
    <cellStyle name="Normal 12 2 10 3 2" xfId="9730"/>
    <cellStyle name="Normal 12 2 10 3 3" xfId="9731"/>
    <cellStyle name="Normal 12 2 10 4" xfId="9732"/>
    <cellStyle name="Normal 12 2 10 4 2" xfId="9733"/>
    <cellStyle name="Normal 12 2 10 5" xfId="9734"/>
    <cellStyle name="Normal 12 2 10 6" xfId="9735"/>
    <cellStyle name="Normal 12 2 11" xfId="9736"/>
    <cellStyle name="Normal 12 2 11 2" xfId="9737"/>
    <cellStyle name="Normal 12 2 11 2 2" xfId="9738"/>
    <cellStyle name="Normal 12 2 11 2 3" xfId="9739"/>
    <cellStyle name="Normal 12 2 11 3" xfId="9740"/>
    <cellStyle name="Normal 12 2 11 3 2" xfId="9741"/>
    <cellStyle name="Normal 12 2 11 3 3" xfId="9742"/>
    <cellStyle name="Normal 12 2 11 4" xfId="9743"/>
    <cellStyle name="Normal 12 2 11 5" xfId="9744"/>
    <cellStyle name="Normal 12 2 12" xfId="9745"/>
    <cellStyle name="Normal 12 2 12 2" xfId="9746"/>
    <cellStyle name="Normal 12 2 12 2 2" xfId="9747"/>
    <cellStyle name="Normal 12 2 12 3" xfId="9748"/>
    <cellStyle name="Normal 12 2 12 4" xfId="9749"/>
    <cellStyle name="Normal 12 2 13" xfId="9750"/>
    <cellStyle name="Normal 12 2 13 2" xfId="9751"/>
    <cellStyle name="Normal 12 2 13 3" xfId="9752"/>
    <cellStyle name="Normal 12 2 14" xfId="9753"/>
    <cellStyle name="Normal 12 2 15" xfId="9754"/>
    <cellStyle name="Normal 12 2 2" xfId="398"/>
    <cellStyle name="Normal 12 2 2 10" xfId="9755"/>
    <cellStyle name="Normal 12 2 2 10 2" xfId="9756"/>
    <cellStyle name="Normal 12 2 2 10 2 2" xfId="9757"/>
    <cellStyle name="Normal 12 2 2 10 3" xfId="9758"/>
    <cellStyle name="Normal 12 2 2 10 4" xfId="9759"/>
    <cellStyle name="Normal 12 2 2 11" xfId="9760"/>
    <cellStyle name="Normal 12 2 2 11 2" xfId="9761"/>
    <cellStyle name="Normal 12 2 2 11 3" xfId="9762"/>
    <cellStyle name="Normal 12 2 2 12" xfId="9763"/>
    <cellStyle name="Normal 12 2 2 13" xfId="9764"/>
    <cellStyle name="Normal 12 2 2 2" xfId="825"/>
    <cellStyle name="Normal 12 2 2 2 10" xfId="9765"/>
    <cellStyle name="Normal 12 2 2 2 2" xfId="9766"/>
    <cellStyle name="Normal 12 2 2 2 2 2" xfId="9767"/>
    <cellStyle name="Normal 12 2 2 2 2 2 2" xfId="9768"/>
    <cellStyle name="Normal 12 2 2 2 2 2 2 2" xfId="9769"/>
    <cellStyle name="Normal 12 2 2 2 2 2 2 2 2" xfId="9770"/>
    <cellStyle name="Normal 12 2 2 2 2 2 2 2 2 2" xfId="9771"/>
    <cellStyle name="Normal 12 2 2 2 2 2 2 2 2 3" xfId="9772"/>
    <cellStyle name="Normal 12 2 2 2 2 2 2 2 3" xfId="9773"/>
    <cellStyle name="Normal 12 2 2 2 2 2 2 2 3 2" xfId="9774"/>
    <cellStyle name="Normal 12 2 2 2 2 2 2 2 3 3" xfId="9775"/>
    <cellStyle name="Normal 12 2 2 2 2 2 2 2 4" xfId="9776"/>
    <cellStyle name="Normal 12 2 2 2 2 2 2 2 5" xfId="9777"/>
    <cellStyle name="Normal 12 2 2 2 2 2 2 3" xfId="9778"/>
    <cellStyle name="Normal 12 2 2 2 2 2 2 3 2" xfId="9779"/>
    <cellStyle name="Normal 12 2 2 2 2 2 2 3 2 2" xfId="9780"/>
    <cellStyle name="Normal 12 2 2 2 2 2 2 3 2 3" xfId="9781"/>
    <cellStyle name="Normal 12 2 2 2 2 2 2 3 3" xfId="9782"/>
    <cellStyle name="Normal 12 2 2 2 2 2 2 3 3 2" xfId="9783"/>
    <cellStyle name="Normal 12 2 2 2 2 2 2 3 3 3" xfId="9784"/>
    <cellStyle name="Normal 12 2 2 2 2 2 2 3 4" xfId="9785"/>
    <cellStyle name="Normal 12 2 2 2 2 2 2 3 5" xfId="9786"/>
    <cellStyle name="Normal 12 2 2 2 2 2 2 4" xfId="9787"/>
    <cellStyle name="Normal 12 2 2 2 2 2 2 4 2" xfId="9788"/>
    <cellStyle name="Normal 12 2 2 2 2 2 2 4 2 2" xfId="9789"/>
    <cellStyle name="Normal 12 2 2 2 2 2 2 4 3" xfId="9790"/>
    <cellStyle name="Normal 12 2 2 2 2 2 2 4 4" xfId="9791"/>
    <cellStyle name="Normal 12 2 2 2 2 2 2 5" xfId="9792"/>
    <cellStyle name="Normal 12 2 2 2 2 2 2 5 2" xfId="9793"/>
    <cellStyle name="Normal 12 2 2 2 2 2 2 5 3" xfId="9794"/>
    <cellStyle name="Normal 12 2 2 2 2 2 2 6" xfId="9795"/>
    <cellStyle name="Normal 12 2 2 2 2 2 2 7" xfId="9796"/>
    <cellStyle name="Normal 12 2 2 2 2 2 3" xfId="9797"/>
    <cellStyle name="Normal 12 2 2 2 2 2 3 2" xfId="9798"/>
    <cellStyle name="Normal 12 2 2 2 2 2 3 2 2" xfId="9799"/>
    <cellStyle name="Normal 12 2 2 2 2 2 3 2 3" xfId="9800"/>
    <cellStyle name="Normal 12 2 2 2 2 2 3 3" xfId="9801"/>
    <cellStyle name="Normal 12 2 2 2 2 2 3 3 2" xfId="9802"/>
    <cellStyle name="Normal 12 2 2 2 2 2 3 3 3" xfId="9803"/>
    <cellStyle name="Normal 12 2 2 2 2 2 3 4" xfId="9804"/>
    <cellStyle name="Normal 12 2 2 2 2 2 3 4 2" xfId="9805"/>
    <cellStyle name="Normal 12 2 2 2 2 2 3 5" xfId="9806"/>
    <cellStyle name="Normal 12 2 2 2 2 2 3 6" xfId="9807"/>
    <cellStyle name="Normal 12 2 2 2 2 2 4" xfId="9808"/>
    <cellStyle name="Normal 12 2 2 2 2 2 4 2" xfId="9809"/>
    <cellStyle name="Normal 12 2 2 2 2 2 4 2 2" xfId="9810"/>
    <cellStyle name="Normal 12 2 2 2 2 2 4 2 3" xfId="9811"/>
    <cellStyle name="Normal 12 2 2 2 2 2 4 3" xfId="9812"/>
    <cellStyle name="Normal 12 2 2 2 2 2 4 3 2" xfId="9813"/>
    <cellStyle name="Normal 12 2 2 2 2 2 4 3 3" xfId="9814"/>
    <cellStyle name="Normal 12 2 2 2 2 2 4 4" xfId="9815"/>
    <cellStyle name="Normal 12 2 2 2 2 2 4 5" xfId="9816"/>
    <cellStyle name="Normal 12 2 2 2 2 2 5" xfId="9817"/>
    <cellStyle name="Normal 12 2 2 2 2 2 5 2" xfId="9818"/>
    <cellStyle name="Normal 12 2 2 2 2 2 5 2 2" xfId="9819"/>
    <cellStyle name="Normal 12 2 2 2 2 2 5 3" xfId="9820"/>
    <cellStyle name="Normal 12 2 2 2 2 2 5 4" xfId="9821"/>
    <cellStyle name="Normal 12 2 2 2 2 2 6" xfId="9822"/>
    <cellStyle name="Normal 12 2 2 2 2 2 6 2" xfId="9823"/>
    <cellStyle name="Normal 12 2 2 2 2 2 6 3" xfId="9824"/>
    <cellStyle name="Normal 12 2 2 2 2 2 7" xfId="9825"/>
    <cellStyle name="Normal 12 2 2 2 2 2 8" xfId="9826"/>
    <cellStyle name="Normal 12 2 2 2 2 3" xfId="9827"/>
    <cellStyle name="Normal 12 2 2 2 2 3 2" xfId="9828"/>
    <cellStyle name="Normal 12 2 2 2 2 3 2 2" xfId="9829"/>
    <cellStyle name="Normal 12 2 2 2 2 3 2 2 2" xfId="9830"/>
    <cellStyle name="Normal 12 2 2 2 2 3 2 2 3" xfId="9831"/>
    <cellStyle name="Normal 12 2 2 2 2 3 2 3" xfId="9832"/>
    <cellStyle name="Normal 12 2 2 2 2 3 2 3 2" xfId="9833"/>
    <cellStyle name="Normal 12 2 2 2 2 3 2 3 3" xfId="9834"/>
    <cellStyle name="Normal 12 2 2 2 2 3 2 4" xfId="9835"/>
    <cellStyle name="Normal 12 2 2 2 2 3 2 4 2" xfId="9836"/>
    <cellStyle name="Normal 12 2 2 2 2 3 2 5" xfId="9837"/>
    <cellStyle name="Normal 12 2 2 2 2 3 2 6" xfId="9838"/>
    <cellStyle name="Normal 12 2 2 2 2 3 3" xfId="9839"/>
    <cellStyle name="Normal 12 2 2 2 2 3 3 2" xfId="9840"/>
    <cellStyle name="Normal 12 2 2 2 2 3 3 2 2" xfId="9841"/>
    <cellStyle name="Normal 12 2 2 2 2 3 3 2 3" xfId="9842"/>
    <cellStyle name="Normal 12 2 2 2 2 3 3 3" xfId="9843"/>
    <cellStyle name="Normal 12 2 2 2 2 3 3 3 2" xfId="9844"/>
    <cellStyle name="Normal 12 2 2 2 2 3 3 3 3" xfId="9845"/>
    <cellStyle name="Normal 12 2 2 2 2 3 3 4" xfId="9846"/>
    <cellStyle name="Normal 12 2 2 2 2 3 3 5" xfId="9847"/>
    <cellStyle name="Normal 12 2 2 2 2 3 4" xfId="9848"/>
    <cellStyle name="Normal 12 2 2 2 2 3 4 2" xfId="9849"/>
    <cellStyle name="Normal 12 2 2 2 2 3 4 2 2" xfId="9850"/>
    <cellStyle name="Normal 12 2 2 2 2 3 4 3" xfId="9851"/>
    <cellStyle name="Normal 12 2 2 2 2 3 4 4" xfId="9852"/>
    <cellStyle name="Normal 12 2 2 2 2 3 5" xfId="9853"/>
    <cellStyle name="Normal 12 2 2 2 2 3 5 2" xfId="9854"/>
    <cellStyle name="Normal 12 2 2 2 2 3 5 3" xfId="9855"/>
    <cellStyle name="Normal 12 2 2 2 2 3 6" xfId="9856"/>
    <cellStyle name="Normal 12 2 2 2 2 3 7" xfId="9857"/>
    <cellStyle name="Normal 12 2 2 2 2 4" xfId="9858"/>
    <cellStyle name="Normal 12 2 2 2 2 4 2" xfId="9859"/>
    <cellStyle name="Normal 12 2 2 2 2 4 2 2" xfId="9860"/>
    <cellStyle name="Normal 12 2 2 2 2 4 2 3" xfId="9861"/>
    <cellStyle name="Normal 12 2 2 2 2 4 3" xfId="9862"/>
    <cellStyle name="Normal 12 2 2 2 2 4 3 2" xfId="9863"/>
    <cellStyle name="Normal 12 2 2 2 2 4 3 3" xfId="9864"/>
    <cellStyle name="Normal 12 2 2 2 2 4 4" xfId="9865"/>
    <cellStyle name="Normal 12 2 2 2 2 4 4 2" xfId="9866"/>
    <cellStyle name="Normal 12 2 2 2 2 4 5" xfId="9867"/>
    <cellStyle name="Normal 12 2 2 2 2 4 6" xfId="9868"/>
    <cellStyle name="Normal 12 2 2 2 2 5" xfId="9869"/>
    <cellStyle name="Normal 12 2 2 2 2 5 2" xfId="9870"/>
    <cellStyle name="Normal 12 2 2 2 2 5 2 2" xfId="9871"/>
    <cellStyle name="Normal 12 2 2 2 2 5 2 3" xfId="9872"/>
    <cellStyle name="Normal 12 2 2 2 2 5 3" xfId="9873"/>
    <cellStyle name="Normal 12 2 2 2 2 5 3 2" xfId="9874"/>
    <cellStyle name="Normal 12 2 2 2 2 5 3 3" xfId="9875"/>
    <cellStyle name="Normal 12 2 2 2 2 5 4" xfId="9876"/>
    <cellStyle name="Normal 12 2 2 2 2 5 5" xfId="9877"/>
    <cellStyle name="Normal 12 2 2 2 2 6" xfId="9878"/>
    <cellStyle name="Normal 12 2 2 2 2 6 2" xfId="9879"/>
    <cellStyle name="Normal 12 2 2 2 2 6 2 2" xfId="9880"/>
    <cellStyle name="Normal 12 2 2 2 2 6 3" xfId="9881"/>
    <cellStyle name="Normal 12 2 2 2 2 6 4" xfId="9882"/>
    <cellStyle name="Normal 12 2 2 2 2 7" xfId="9883"/>
    <cellStyle name="Normal 12 2 2 2 2 7 2" xfId="9884"/>
    <cellStyle name="Normal 12 2 2 2 2 7 3" xfId="9885"/>
    <cellStyle name="Normal 12 2 2 2 2 8" xfId="9886"/>
    <cellStyle name="Normal 12 2 2 2 2 9" xfId="9887"/>
    <cellStyle name="Normal 12 2 2 2 3" xfId="9888"/>
    <cellStyle name="Normal 12 2 2 2 3 2" xfId="9889"/>
    <cellStyle name="Normal 12 2 2 2 3 2 2" xfId="9890"/>
    <cellStyle name="Normal 12 2 2 2 3 2 2 2" xfId="9891"/>
    <cellStyle name="Normal 12 2 2 2 3 2 2 2 2" xfId="9892"/>
    <cellStyle name="Normal 12 2 2 2 3 2 2 2 3" xfId="9893"/>
    <cellStyle name="Normal 12 2 2 2 3 2 2 3" xfId="9894"/>
    <cellStyle name="Normal 12 2 2 2 3 2 2 3 2" xfId="9895"/>
    <cellStyle name="Normal 12 2 2 2 3 2 2 3 3" xfId="9896"/>
    <cellStyle name="Normal 12 2 2 2 3 2 2 4" xfId="9897"/>
    <cellStyle name="Normal 12 2 2 2 3 2 2 5" xfId="9898"/>
    <cellStyle name="Normal 12 2 2 2 3 2 3" xfId="9899"/>
    <cellStyle name="Normal 12 2 2 2 3 2 3 2" xfId="9900"/>
    <cellStyle name="Normal 12 2 2 2 3 2 3 2 2" xfId="9901"/>
    <cellStyle name="Normal 12 2 2 2 3 2 3 2 3" xfId="9902"/>
    <cellStyle name="Normal 12 2 2 2 3 2 3 3" xfId="9903"/>
    <cellStyle name="Normal 12 2 2 2 3 2 3 3 2" xfId="9904"/>
    <cellStyle name="Normal 12 2 2 2 3 2 3 3 3" xfId="9905"/>
    <cellStyle name="Normal 12 2 2 2 3 2 3 4" xfId="9906"/>
    <cellStyle name="Normal 12 2 2 2 3 2 3 5" xfId="9907"/>
    <cellStyle name="Normal 12 2 2 2 3 2 4" xfId="9908"/>
    <cellStyle name="Normal 12 2 2 2 3 2 4 2" xfId="9909"/>
    <cellStyle name="Normal 12 2 2 2 3 2 4 2 2" xfId="9910"/>
    <cellStyle name="Normal 12 2 2 2 3 2 4 3" xfId="9911"/>
    <cellStyle name="Normal 12 2 2 2 3 2 4 4" xfId="9912"/>
    <cellStyle name="Normal 12 2 2 2 3 2 5" xfId="9913"/>
    <cellStyle name="Normal 12 2 2 2 3 2 5 2" xfId="9914"/>
    <cellStyle name="Normal 12 2 2 2 3 2 5 3" xfId="9915"/>
    <cellStyle name="Normal 12 2 2 2 3 2 6" xfId="9916"/>
    <cellStyle name="Normal 12 2 2 2 3 2 7" xfId="9917"/>
    <cellStyle name="Normal 12 2 2 2 3 3" xfId="9918"/>
    <cellStyle name="Normal 12 2 2 2 3 3 2" xfId="9919"/>
    <cellStyle name="Normal 12 2 2 2 3 3 2 2" xfId="9920"/>
    <cellStyle name="Normal 12 2 2 2 3 3 2 3" xfId="9921"/>
    <cellStyle name="Normal 12 2 2 2 3 3 3" xfId="9922"/>
    <cellStyle name="Normal 12 2 2 2 3 3 3 2" xfId="9923"/>
    <cellStyle name="Normal 12 2 2 2 3 3 3 3" xfId="9924"/>
    <cellStyle name="Normal 12 2 2 2 3 3 4" xfId="9925"/>
    <cellStyle name="Normal 12 2 2 2 3 3 4 2" xfId="9926"/>
    <cellStyle name="Normal 12 2 2 2 3 3 5" xfId="9927"/>
    <cellStyle name="Normal 12 2 2 2 3 3 6" xfId="9928"/>
    <cellStyle name="Normal 12 2 2 2 3 4" xfId="9929"/>
    <cellStyle name="Normal 12 2 2 2 3 4 2" xfId="9930"/>
    <cellStyle name="Normal 12 2 2 2 3 4 2 2" xfId="9931"/>
    <cellStyle name="Normal 12 2 2 2 3 4 2 3" xfId="9932"/>
    <cellStyle name="Normal 12 2 2 2 3 4 3" xfId="9933"/>
    <cellStyle name="Normal 12 2 2 2 3 4 3 2" xfId="9934"/>
    <cellStyle name="Normal 12 2 2 2 3 4 3 3" xfId="9935"/>
    <cellStyle name="Normal 12 2 2 2 3 4 4" xfId="9936"/>
    <cellStyle name="Normal 12 2 2 2 3 4 5" xfId="9937"/>
    <cellStyle name="Normal 12 2 2 2 3 5" xfId="9938"/>
    <cellStyle name="Normal 12 2 2 2 3 5 2" xfId="9939"/>
    <cellStyle name="Normal 12 2 2 2 3 5 2 2" xfId="9940"/>
    <cellStyle name="Normal 12 2 2 2 3 5 3" xfId="9941"/>
    <cellStyle name="Normal 12 2 2 2 3 5 4" xfId="9942"/>
    <cellStyle name="Normal 12 2 2 2 3 6" xfId="9943"/>
    <cellStyle name="Normal 12 2 2 2 3 6 2" xfId="9944"/>
    <cellStyle name="Normal 12 2 2 2 3 6 3" xfId="9945"/>
    <cellStyle name="Normal 12 2 2 2 3 7" xfId="9946"/>
    <cellStyle name="Normal 12 2 2 2 3 8" xfId="9947"/>
    <cellStyle name="Normal 12 2 2 2 4" xfId="9948"/>
    <cellStyle name="Normal 12 2 2 2 4 2" xfId="9949"/>
    <cellStyle name="Normal 12 2 2 2 4 2 2" xfId="9950"/>
    <cellStyle name="Normal 12 2 2 2 4 2 2 2" xfId="9951"/>
    <cellStyle name="Normal 12 2 2 2 4 2 2 3" xfId="9952"/>
    <cellStyle name="Normal 12 2 2 2 4 2 3" xfId="9953"/>
    <cellStyle name="Normal 12 2 2 2 4 2 3 2" xfId="9954"/>
    <cellStyle name="Normal 12 2 2 2 4 2 3 3" xfId="9955"/>
    <cellStyle name="Normal 12 2 2 2 4 2 4" xfId="9956"/>
    <cellStyle name="Normal 12 2 2 2 4 2 4 2" xfId="9957"/>
    <cellStyle name="Normal 12 2 2 2 4 2 5" xfId="9958"/>
    <cellStyle name="Normal 12 2 2 2 4 2 6" xfId="9959"/>
    <cellStyle name="Normal 12 2 2 2 4 3" xfId="9960"/>
    <cellStyle name="Normal 12 2 2 2 4 3 2" xfId="9961"/>
    <cellStyle name="Normal 12 2 2 2 4 3 2 2" xfId="9962"/>
    <cellStyle name="Normal 12 2 2 2 4 3 2 3" xfId="9963"/>
    <cellStyle name="Normal 12 2 2 2 4 3 3" xfId="9964"/>
    <cellStyle name="Normal 12 2 2 2 4 3 3 2" xfId="9965"/>
    <cellStyle name="Normal 12 2 2 2 4 3 3 3" xfId="9966"/>
    <cellStyle name="Normal 12 2 2 2 4 3 4" xfId="9967"/>
    <cellStyle name="Normal 12 2 2 2 4 3 5" xfId="9968"/>
    <cellStyle name="Normal 12 2 2 2 4 4" xfId="9969"/>
    <cellStyle name="Normal 12 2 2 2 4 4 2" xfId="9970"/>
    <cellStyle name="Normal 12 2 2 2 4 4 2 2" xfId="9971"/>
    <cellStyle name="Normal 12 2 2 2 4 4 3" xfId="9972"/>
    <cellStyle name="Normal 12 2 2 2 4 4 4" xfId="9973"/>
    <cellStyle name="Normal 12 2 2 2 4 5" xfId="9974"/>
    <cellStyle name="Normal 12 2 2 2 4 5 2" xfId="9975"/>
    <cellStyle name="Normal 12 2 2 2 4 5 3" xfId="9976"/>
    <cellStyle name="Normal 12 2 2 2 4 6" xfId="9977"/>
    <cellStyle name="Normal 12 2 2 2 4 7" xfId="9978"/>
    <cellStyle name="Normal 12 2 2 2 5" xfId="9979"/>
    <cellStyle name="Normal 12 2 2 2 5 2" xfId="9980"/>
    <cellStyle name="Normal 12 2 2 2 5 2 2" xfId="9981"/>
    <cellStyle name="Normal 12 2 2 2 5 2 3" xfId="9982"/>
    <cellStyle name="Normal 12 2 2 2 5 3" xfId="9983"/>
    <cellStyle name="Normal 12 2 2 2 5 3 2" xfId="9984"/>
    <cellStyle name="Normal 12 2 2 2 5 3 3" xfId="9985"/>
    <cellStyle name="Normal 12 2 2 2 5 4" xfId="9986"/>
    <cellStyle name="Normal 12 2 2 2 5 4 2" xfId="9987"/>
    <cellStyle name="Normal 12 2 2 2 5 5" xfId="9988"/>
    <cellStyle name="Normal 12 2 2 2 5 6" xfId="9989"/>
    <cellStyle name="Normal 12 2 2 2 6" xfId="9990"/>
    <cellStyle name="Normal 12 2 2 2 6 2" xfId="9991"/>
    <cellStyle name="Normal 12 2 2 2 6 2 2" xfId="9992"/>
    <cellStyle name="Normal 12 2 2 2 6 2 3" xfId="9993"/>
    <cellStyle name="Normal 12 2 2 2 6 3" xfId="9994"/>
    <cellStyle name="Normal 12 2 2 2 6 3 2" xfId="9995"/>
    <cellStyle name="Normal 12 2 2 2 6 3 3" xfId="9996"/>
    <cellStyle name="Normal 12 2 2 2 6 4" xfId="9997"/>
    <cellStyle name="Normal 12 2 2 2 6 5" xfId="9998"/>
    <cellStyle name="Normal 12 2 2 2 7" xfId="9999"/>
    <cellStyle name="Normal 12 2 2 2 7 2" xfId="10000"/>
    <cellStyle name="Normal 12 2 2 2 7 2 2" xfId="10001"/>
    <cellStyle name="Normal 12 2 2 2 7 3" xfId="10002"/>
    <cellStyle name="Normal 12 2 2 2 7 4" xfId="10003"/>
    <cellStyle name="Normal 12 2 2 2 8" xfId="10004"/>
    <cellStyle name="Normal 12 2 2 2 8 2" xfId="10005"/>
    <cellStyle name="Normal 12 2 2 2 8 3" xfId="10006"/>
    <cellStyle name="Normal 12 2 2 2 9" xfId="10007"/>
    <cellStyle name="Normal 12 2 2 3" xfId="10008"/>
    <cellStyle name="Normal 12 2 2 3 10" xfId="10009"/>
    <cellStyle name="Normal 12 2 2 3 2" xfId="10010"/>
    <cellStyle name="Normal 12 2 2 3 2 2" xfId="10011"/>
    <cellStyle name="Normal 12 2 2 3 2 2 2" xfId="10012"/>
    <cellStyle name="Normal 12 2 2 3 2 2 2 2" xfId="10013"/>
    <cellStyle name="Normal 12 2 2 3 2 2 2 2 2" xfId="10014"/>
    <cellStyle name="Normal 12 2 2 3 2 2 2 2 2 2" xfId="10015"/>
    <cellStyle name="Normal 12 2 2 3 2 2 2 2 2 3" xfId="10016"/>
    <cellStyle name="Normal 12 2 2 3 2 2 2 2 3" xfId="10017"/>
    <cellStyle name="Normal 12 2 2 3 2 2 2 2 3 2" xfId="10018"/>
    <cellStyle name="Normal 12 2 2 3 2 2 2 2 3 3" xfId="10019"/>
    <cellStyle name="Normal 12 2 2 3 2 2 2 2 4" xfId="10020"/>
    <cellStyle name="Normal 12 2 2 3 2 2 2 2 5" xfId="10021"/>
    <cellStyle name="Normal 12 2 2 3 2 2 2 3" xfId="10022"/>
    <cellStyle name="Normal 12 2 2 3 2 2 2 3 2" xfId="10023"/>
    <cellStyle name="Normal 12 2 2 3 2 2 2 3 2 2" xfId="10024"/>
    <cellStyle name="Normal 12 2 2 3 2 2 2 3 2 3" xfId="10025"/>
    <cellStyle name="Normal 12 2 2 3 2 2 2 3 3" xfId="10026"/>
    <cellStyle name="Normal 12 2 2 3 2 2 2 3 3 2" xfId="10027"/>
    <cellStyle name="Normal 12 2 2 3 2 2 2 3 3 3" xfId="10028"/>
    <cellStyle name="Normal 12 2 2 3 2 2 2 3 4" xfId="10029"/>
    <cellStyle name="Normal 12 2 2 3 2 2 2 3 5" xfId="10030"/>
    <cellStyle name="Normal 12 2 2 3 2 2 2 4" xfId="10031"/>
    <cellStyle name="Normal 12 2 2 3 2 2 2 4 2" xfId="10032"/>
    <cellStyle name="Normal 12 2 2 3 2 2 2 4 2 2" xfId="10033"/>
    <cellStyle name="Normal 12 2 2 3 2 2 2 4 3" xfId="10034"/>
    <cellStyle name="Normal 12 2 2 3 2 2 2 4 4" xfId="10035"/>
    <cellStyle name="Normal 12 2 2 3 2 2 2 5" xfId="10036"/>
    <cellStyle name="Normal 12 2 2 3 2 2 2 5 2" xfId="10037"/>
    <cellStyle name="Normal 12 2 2 3 2 2 2 5 3" xfId="10038"/>
    <cellStyle name="Normal 12 2 2 3 2 2 2 6" xfId="10039"/>
    <cellStyle name="Normal 12 2 2 3 2 2 2 7" xfId="10040"/>
    <cellStyle name="Normal 12 2 2 3 2 2 3" xfId="10041"/>
    <cellStyle name="Normal 12 2 2 3 2 2 3 2" xfId="10042"/>
    <cellStyle name="Normal 12 2 2 3 2 2 3 2 2" xfId="10043"/>
    <cellStyle name="Normal 12 2 2 3 2 2 3 2 3" xfId="10044"/>
    <cellStyle name="Normal 12 2 2 3 2 2 3 3" xfId="10045"/>
    <cellStyle name="Normal 12 2 2 3 2 2 3 3 2" xfId="10046"/>
    <cellStyle name="Normal 12 2 2 3 2 2 3 3 3" xfId="10047"/>
    <cellStyle name="Normal 12 2 2 3 2 2 3 4" xfId="10048"/>
    <cellStyle name="Normal 12 2 2 3 2 2 3 4 2" xfId="10049"/>
    <cellStyle name="Normal 12 2 2 3 2 2 3 5" xfId="10050"/>
    <cellStyle name="Normal 12 2 2 3 2 2 3 6" xfId="10051"/>
    <cellStyle name="Normal 12 2 2 3 2 2 4" xfId="10052"/>
    <cellStyle name="Normal 12 2 2 3 2 2 4 2" xfId="10053"/>
    <cellStyle name="Normal 12 2 2 3 2 2 4 2 2" xfId="10054"/>
    <cellStyle name="Normal 12 2 2 3 2 2 4 2 3" xfId="10055"/>
    <cellStyle name="Normal 12 2 2 3 2 2 4 3" xfId="10056"/>
    <cellStyle name="Normal 12 2 2 3 2 2 4 3 2" xfId="10057"/>
    <cellStyle name="Normal 12 2 2 3 2 2 4 3 3" xfId="10058"/>
    <cellStyle name="Normal 12 2 2 3 2 2 4 4" xfId="10059"/>
    <cellStyle name="Normal 12 2 2 3 2 2 4 5" xfId="10060"/>
    <cellStyle name="Normal 12 2 2 3 2 2 5" xfId="10061"/>
    <cellStyle name="Normal 12 2 2 3 2 2 5 2" xfId="10062"/>
    <cellStyle name="Normal 12 2 2 3 2 2 5 2 2" xfId="10063"/>
    <cellStyle name="Normal 12 2 2 3 2 2 5 3" xfId="10064"/>
    <cellStyle name="Normal 12 2 2 3 2 2 5 4" xfId="10065"/>
    <cellStyle name="Normal 12 2 2 3 2 2 6" xfId="10066"/>
    <cellStyle name="Normal 12 2 2 3 2 2 6 2" xfId="10067"/>
    <cellStyle name="Normal 12 2 2 3 2 2 6 3" xfId="10068"/>
    <cellStyle name="Normal 12 2 2 3 2 2 7" xfId="10069"/>
    <cellStyle name="Normal 12 2 2 3 2 2 8" xfId="10070"/>
    <cellStyle name="Normal 12 2 2 3 2 3" xfId="10071"/>
    <cellStyle name="Normal 12 2 2 3 2 3 2" xfId="10072"/>
    <cellStyle name="Normal 12 2 2 3 2 3 2 2" xfId="10073"/>
    <cellStyle name="Normal 12 2 2 3 2 3 2 2 2" xfId="10074"/>
    <cellStyle name="Normal 12 2 2 3 2 3 2 2 3" xfId="10075"/>
    <cellStyle name="Normal 12 2 2 3 2 3 2 3" xfId="10076"/>
    <cellStyle name="Normal 12 2 2 3 2 3 2 3 2" xfId="10077"/>
    <cellStyle name="Normal 12 2 2 3 2 3 2 3 3" xfId="10078"/>
    <cellStyle name="Normal 12 2 2 3 2 3 2 4" xfId="10079"/>
    <cellStyle name="Normal 12 2 2 3 2 3 2 4 2" xfId="10080"/>
    <cellStyle name="Normal 12 2 2 3 2 3 2 5" xfId="10081"/>
    <cellStyle name="Normal 12 2 2 3 2 3 2 6" xfId="10082"/>
    <cellStyle name="Normal 12 2 2 3 2 3 3" xfId="10083"/>
    <cellStyle name="Normal 12 2 2 3 2 3 3 2" xfId="10084"/>
    <cellStyle name="Normal 12 2 2 3 2 3 3 2 2" xfId="10085"/>
    <cellStyle name="Normal 12 2 2 3 2 3 3 2 3" xfId="10086"/>
    <cellStyle name="Normal 12 2 2 3 2 3 3 3" xfId="10087"/>
    <cellStyle name="Normal 12 2 2 3 2 3 3 3 2" xfId="10088"/>
    <cellStyle name="Normal 12 2 2 3 2 3 3 3 3" xfId="10089"/>
    <cellStyle name="Normal 12 2 2 3 2 3 3 4" xfId="10090"/>
    <cellStyle name="Normal 12 2 2 3 2 3 3 5" xfId="10091"/>
    <cellStyle name="Normal 12 2 2 3 2 3 4" xfId="10092"/>
    <cellStyle name="Normal 12 2 2 3 2 3 4 2" xfId="10093"/>
    <cellStyle name="Normal 12 2 2 3 2 3 4 2 2" xfId="10094"/>
    <cellStyle name="Normal 12 2 2 3 2 3 4 3" xfId="10095"/>
    <cellStyle name="Normal 12 2 2 3 2 3 4 4" xfId="10096"/>
    <cellStyle name="Normal 12 2 2 3 2 3 5" xfId="10097"/>
    <cellStyle name="Normal 12 2 2 3 2 3 5 2" xfId="10098"/>
    <cellStyle name="Normal 12 2 2 3 2 3 5 3" xfId="10099"/>
    <cellStyle name="Normal 12 2 2 3 2 3 6" xfId="10100"/>
    <cellStyle name="Normal 12 2 2 3 2 3 7" xfId="10101"/>
    <cellStyle name="Normal 12 2 2 3 2 4" xfId="10102"/>
    <cellStyle name="Normal 12 2 2 3 2 4 2" xfId="10103"/>
    <cellStyle name="Normal 12 2 2 3 2 4 2 2" xfId="10104"/>
    <cellStyle name="Normal 12 2 2 3 2 4 2 3" xfId="10105"/>
    <cellStyle name="Normal 12 2 2 3 2 4 3" xfId="10106"/>
    <cellStyle name="Normal 12 2 2 3 2 4 3 2" xfId="10107"/>
    <cellStyle name="Normal 12 2 2 3 2 4 3 3" xfId="10108"/>
    <cellStyle name="Normal 12 2 2 3 2 4 4" xfId="10109"/>
    <cellStyle name="Normal 12 2 2 3 2 4 4 2" xfId="10110"/>
    <cellStyle name="Normal 12 2 2 3 2 4 5" xfId="10111"/>
    <cellStyle name="Normal 12 2 2 3 2 4 6" xfId="10112"/>
    <cellStyle name="Normal 12 2 2 3 2 5" xfId="10113"/>
    <cellStyle name="Normal 12 2 2 3 2 5 2" xfId="10114"/>
    <cellStyle name="Normal 12 2 2 3 2 5 2 2" xfId="10115"/>
    <cellStyle name="Normal 12 2 2 3 2 5 2 3" xfId="10116"/>
    <cellStyle name="Normal 12 2 2 3 2 5 3" xfId="10117"/>
    <cellStyle name="Normal 12 2 2 3 2 5 3 2" xfId="10118"/>
    <cellStyle name="Normal 12 2 2 3 2 5 3 3" xfId="10119"/>
    <cellStyle name="Normal 12 2 2 3 2 5 4" xfId="10120"/>
    <cellStyle name="Normal 12 2 2 3 2 5 5" xfId="10121"/>
    <cellStyle name="Normal 12 2 2 3 2 6" xfId="10122"/>
    <cellStyle name="Normal 12 2 2 3 2 6 2" xfId="10123"/>
    <cellStyle name="Normal 12 2 2 3 2 6 2 2" xfId="10124"/>
    <cellStyle name="Normal 12 2 2 3 2 6 3" xfId="10125"/>
    <cellStyle name="Normal 12 2 2 3 2 6 4" xfId="10126"/>
    <cellStyle name="Normal 12 2 2 3 2 7" xfId="10127"/>
    <cellStyle name="Normal 12 2 2 3 2 7 2" xfId="10128"/>
    <cellStyle name="Normal 12 2 2 3 2 7 3" xfId="10129"/>
    <cellStyle name="Normal 12 2 2 3 2 8" xfId="10130"/>
    <cellStyle name="Normal 12 2 2 3 2 9" xfId="10131"/>
    <cellStyle name="Normal 12 2 2 3 3" xfId="10132"/>
    <cellStyle name="Normal 12 2 2 3 3 2" xfId="10133"/>
    <cellStyle name="Normal 12 2 2 3 3 2 2" xfId="10134"/>
    <cellStyle name="Normal 12 2 2 3 3 2 2 2" xfId="10135"/>
    <cellStyle name="Normal 12 2 2 3 3 2 2 2 2" xfId="10136"/>
    <cellStyle name="Normal 12 2 2 3 3 2 2 2 3" xfId="10137"/>
    <cellStyle name="Normal 12 2 2 3 3 2 2 3" xfId="10138"/>
    <cellStyle name="Normal 12 2 2 3 3 2 2 3 2" xfId="10139"/>
    <cellStyle name="Normal 12 2 2 3 3 2 2 3 3" xfId="10140"/>
    <cellStyle name="Normal 12 2 2 3 3 2 2 4" xfId="10141"/>
    <cellStyle name="Normal 12 2 2 3 3 2 2 5" xfId="10142"/>
    <cellStyle name="Normal 12 2 2 3 3 2 3" xfId="10143"/>
    <cellStyle name="Normal 12 2 2 3 3 2 3 2" xfId="10144"/>
    <cellStyle name="Normal 12 2 2 3 3 2 3 2 2" xfId="10145"/>
    <cellStyle name="Normal 12 2 2 3 3 2 3 2 3" xfId="10146"/>
    <cellStyle name="Normal 12 2 2 3 3 2 3 3" xfId="10147"/>
    <cellStyle name="Normal 12 2 2 3 3 2 3 3 2" xfId="10148"/>
    <cellStyle name="Normal 12 2 2 3 3 2 3 3 3" xfId="10149"/>
    <cellStyle name="Normal 12 2 2 3 3 2 3 4" xfId="10150"/>
    <cellStyle name="Normal 12 2 2 3 3 2 3 5" xfId="10151"/>
    <cellStyle name="Normal 12 2 2 3 3 2 4" xfId="10152"/>
    <cellStyle name="Normal 12 2 2 3 3 2 4 2" xfId="10153"/>
    <cellStyle name="Normal 12 2 2 3 3 2 4 2 2" xfId="10154"/>
    <cellStyle name="Normal 12 2 2 3 3 2 4 3" xfId="10155"/>
    <cellStyle name="Normal 12 2 2 3 3 2 4 4" xfId="10156"/>
    <cellStyle name="Normal 12 2 2 3 3 2 5" xfId="10157"/>
    <cellStyle name="Normal 12 2 2 3 3 2 5 2" xfId="10158"/>
    <cellStyle name="Normal 12 2 2 3 3 2 5 3" xfId="10159"/>
    <cellStyle name="Normal 12 2 2 3 3 2 6" xfId="10160"/>
    <cellStyle name="Normal 12 2 2 3 3 2 7" xfId="10161"/>
    <cellStyle name="Normal 12 2 2 3 3 3" xfId="10162"/>
    <cellStyle name="Normal 12 2 2 3 3 3 2" xfId="10163"/>
    <cellStyle name="Normal 12 2 2 3 3 3 2 2" xfId="10164"/>
    <cellStyle name="Normal 12 2 2 3 3 3 2 3" xfId="10165"/>
    <cellStyle name="Normal 12 2 2 3 3 3 3" xfId="10166"/>
    <cellStyle name="Normal 12 2 2 3 3 3 3 2" xfId="10167"/>
    <cellStyle name="Normal 12 2 2 3 3 3 3 3" xfId="10168"/>
    <cellStyle name="Normal 12 2 2 3 3 3 4" xfId="10169"/>
    <cellStyle name="Normal 12 2 2 3 3 3 4 2" xfId="10170"/>
    <cellStyle name="Normal 12 2 2 3 3 3 5" xfId="10171"/>
    <cellStyle name="Normal 12 2 2 3 3 3 6" xfId="10172"/>
    <cellStyle name="Normal 12 2 2 3 3 4" xfId="10173"/>
    <cellStyle name="Normal 12 2 2 3 3 4 2" xfId="10174"/>
    <cellStyle name="Normal 12 2 2 3 3 4 2 2" xfId="10175"/>
    <cellStyle name="Normal 12 2 2 3 3 4 2 3" xfId="10176"/>
    <cellStyle name="Normal 12 2 2 3 3 4 3" xfId="10177"/>
    <cellStyle name="Normal 12 2 2 3 3 4 3 2" xfId="10178"/>
    <cellStyle name="Normal 12 2 2 3 3 4 3 3" xfId="10179"/>
    <cellStyle name="Normal 12 2 2 3 3 4 4" xfId="10180"/>
    <cellStyle name="Normal 12 2 2 3 3 4 5" xfId="10181"/>
    <cellStyle name="Normal 12 2 2 3 3 5" xfId="10182"/>
    <cellStyle name="Normal 12 2 2 3 3 5 2" xfId="10183"/>
    <cellStyle name="Normal 12 2 2 3 3 5 2 2" xfId="10184"/>
    <cellStyle name="Normal 12 2 2 3 3 5 3" xfId="10185"/>
    <cellStyle name="Normal 12 2 2 3 3 5 4" xfId="10186"/>
    <cellStyle name="Normal 12 2 2 3 3 6" xfId="10187"/>
    <cellStyle name="Normal 12 2 2 3 3 6 2" xfId="10188"/>
    <cellStyle name="Normal 12 2 2 3 3 6 3" xfId="10189"/>
    <cellStyle name="Normal 12 2 2 3 3 7" xfId="10190"/>
    <cellStyle name="Normal 12 2 2 3 3 8" xfId="10191"/>
    <cellStyle name="Normal 12 2 2 3 4" xfId="10192"/>
    <cellStyle name="Normal 12 2 2 3 4 2" xfId="10193"/>
    <cellStyle name="Normal 12 2 2 3 4 2 2" xfId="10194"/>
    <cellStyle name="Normal 12 2 2 3 4 2 2 2" xfId="10195"/>
    <cellStyle name="Normal 12 2 2 3 4 2 2 3" xfId="10196"/>
    <cellStyle name="Normal 12 2 2 3 4 2 3" xfId="10197"/>
    <cellStyle name="Normal 12 2 2 3 4 2 3 2" xfId="10198"/>
    <cellStyle name="Normal 12 2 2 3 4 2 3 3" xfId="10199"/>
    <cellStyle name="Normal 12 2 2 3 4 2 4" xfId="10200"/>
    <cellStyle name="Normal 12 2 2 3 4 2 4 2" xfId="10201"/>
    <cellStyle name="Normal 12 2 2 3 4 2 5" xfId="10202"/>
    <cellStyle name="Normal 12 2 2 3 4 2 6" xfId="10203"/>
    <cellStyle name="Normal 12 2 2 3 4 3" xfId="10204"/>
    <cellStyle name="Normal 12 2 2 3 4 3 2" xfId="10205"/>
    <cellStyle name="Normal 12 2 2 3 4 3 2 2" xfId="10206"/>
    <cellStyle name="Normal 12 2 2 3 4 3 2 3" xfId="10207"/>
    <cellStyle name="Normal 12 2 2 3 4 3 3" xfId="10208"/>
    <cellStyle name="Normal 12 2 2 3 4 3 3 2" xfId="10209"/>
    <cellStyle name="Normal 12 2 2 3 4 3 3 3" xfId="10210"/>
    <cellStyle name="Normal 12 2 2 3 4 3 4" xfId="10211"/>
    <cellStyle name="Normal 12 2 2 3 4 3 5" xfId="10212"/>
    <cellStyle name="Normal 12 2 2 3 4 4" xfId="10213"/>
    <cellStyle name="Normal 12 2 2 3 4 4 2" xfId="10214"/>
    <cellStyle name="Normal 12 2 2 3 4 4 2 2" xfId="10215"/>
    <cellStyle name="Normal 12 2 2 3 4 4 3" xfId="10216"/>
    <cellStyle name="Normal 12 2 2 3 4 4 4" xfId="10217"/>
    <cellStyle name="Normal 12 2 2 3 4 5" xfId="10218"/>
    <cellStyle name="Normal 12 2 2 3 4 5 2" xfId="10219"/>
    <cellStyle name="Normal 12 2 2 3 4 5 3" xfId="10220"/>
    <cellStyle name="Normal 12 2 2 3 4 6" xfId="10221"/>
    <cellStyle name="Normal 12 2 2 3 4 7" xfId="10222"/>
    <cellStyle name="Normal 12 2 2 3 5" xfId="10223"/>
    <cellStyle name="Normal 12 2 2 3 5 2" xfId="10224"/>
    <cellStyle name="Normal 12 2 2 3 5 2 2" xfId="10225"/>
    <cellStyle name="Normal 12 2 2 3 5 2 3" xfId="10226"/>
    <cellStyle name="Normal 12 2 2 3 5 3" xfId="10227"/>
    <cellStyle name="Normal 12 2 2 3 5 3 2" xfId="10228"/>
    <cellStyle name="Normal 12 2 2 3 5 3 3" xfId="10229"/>
    <cellStyle name="Normal 12 2 2 3 5 4" xfId="10230"/>
    <cellStyle name="Normal 12 2 2 3 5 4 2" xfId="10231"/>
    <cellStyle name="Normal 12 2 2 3 5 5" xfId="10232"/>
    <cellStyle name="Normal 12 2 2 3 5 6" xfId="10233"/>
    <cellStyle name="Normal 12 2 2 3 6" xfId="10234"/>
    <cellStyle name="Normal 12 2 2 3 6 2" xfId="10235"/>
    <cellStyle name="Normal 12 2 2 3 6 2 2" xfId="10236"/>
    <cellStyle name="Normal 12 2 2 3 6 2 3" xfId="10237"/>
    <cellStyle name="Normal 12 2 2 3 6 3" xfId="10238"/>
    <cellStyle name="Normal 12 2 2 3 6 3 2" xfId="10239"/>
    <cellStyle name="Normal 12 2 2 3 6 3 3" xfId="10240"/>
    <cellStyle name="Normal 12 2 2 3 6 4" xfId="10241"/>
    <cellStyle name="Normal 12 2 2 3 6 5" xfId="10242"/>
    <cellStyle name="Normal 12 2 2 3 7" xfId="10243"/>
    <cellStyle name="Normal 12 2 2 3 7 2" xfId="10244"/>
    <cellStyle name="Normal 12 2 2 3 7 2 2" xfId="10245"/>
    <cellStyle name="Normal 12 2 2 3 7 3" xfId="10246"/>
    <cellStyle name="Normal 12 2 2 3 7 4" xfId="10247"/>
    <cellStyle name="Normal 12 2 2 3 8" xfId="10248"/>
    <cellStyle name="Normal 12 2 2 3 8 2" xfId="10249"/>
    <cellStyle name="Normal 12 2 2 3 8 3" xfId="10250"/>
    <cellStyle name="Normal 12 2 2 3 9" xfId="10251"/>
    <cellStyle name="Normal 12 2 2 4" xfId="10252"/>
    <cellStyle name="Normal 12 2 2 4 2" xfId="10253"/>
    <cellStyle name="Normal 12 2 2 4 2 2" xfId="10254"/>
    <cellStyle name="Normal 12 2 2 4 2 2 2" xfId="10255"/>
    <cellStyle name="Normal 12 2 2 4 2 2 2 2" xfId="10256"/>
    <cellStyle name="Normal 12 2 2 4 2 2 2 2 2" xfId="10257"/>
    <cellStyle name="Normal 12 2 2 4 2 2 2 2 3" xfId="10258"/>
    <cellStyle name="Normal 12 2 2 4 2 2 2 3" xfId="10259"/>
    <cellStyle name="Normal 12 2 2 4 2 2 2 3 2" xfId="10260"/>
    <cellStyle name="Normal 12 2 2 4 2 2 2 3 3" xfId="10261"/>
    <cellStyle name="Normal 12 2 2 4 2 2 2 4" xfId="10262"/>
    <cellStyle name="Normal 12 2 2 4 2 2 2 5" xfId="10263"/>
    <cellStyle name="Normal 12 2 2 4 2 2 3" xfId="10264"/>
    <cellStyle name="Normal 12 2 2 4 2 2 3 2" xfId="10265"/>
    <cellStyle name="Normal 12 2 2 4 2 2 3 2 2" xfId="10266"/>
    <cellStyle name="Normal 12 2 2 4 2 2 3 2 3" xfId="10267"/>
    <cellStyle name="Normal 12 2 2 4 2 2 3 3" xfId="10268"/>
    <cellStyle name="Normal 12 2 2 4 2 2 3 3 2" xfId="10269"/>
    <cellStyle name="Normal 12 2 2 4 2 2 3 3 3" xfId="10270"/>
    <cellStyle name="Normal 12 2 2 4 2 2 3 4" xfId="10271"/>
    <cellStyle name="Normal 12 2 2 4 2 2 3 5" xfId="10272"/>
    <cellStyle name="Normal 12 2 2 4 2 2 4" xfId="10273"/>
    <cellStyle name="Normal 12 2 2 4 2 2 4 2" xfId="10274"/>
    <cellStyle name="Normal 12 2 2 4 2 2 4 2 2" xfId="10275"/>
    <cellStyle name="Normal 12 2 2 4 2 2 4 3" xfId="10276"/>
    <cellStyle name="Normal 12 2 2 4 2 2 4 4" xfId="10277"/>
    <cellStyle name="Normal 12 2 2 4 2 2 5" xfId="10278"/>
    <cellStyle name="Normal 12 2 2 4 2 2 5 2" xfId="10279"/>
    <cellStyle name="Normal 12 2 2 4 2 2 5 3" xfId="10280"/>
    <cellStyle name="Normal 12 2 2 4 2 2 6" xfId="10281"/>
    <cellStyle name="Normal 12 2 2 4 2 2 7" xfId="10282"/>
    <cellStyle name="Normal 12 2 2 4 2 3" xfId="10283"/>
    <cellStyle name="Normal 12 2 2 4 2 3 2" xfId="10284"/>
    <cellStyle name="Normal 12 2 2 4 2 3 2 2" xfId="10285"/>
    <cellStyle name="Normal 12 2 2 4 2 3 2 3" xfId="10286"/>
    <cellStyle name="Normal 12 2 2 4 2 3 3" xfId="10287"/>
    <cellStyle name="Normal 12 2 2 4 2 3 3 2" xfId="10288"/>
    <cellStyle name="Normal 12 2 2 4 2 3 3 3" xfId="10289"/>
    <cellStyle name="Normal 12 2 2 4 2 3 4" xfId="10290"/>
    <cellStyle name="Normal 12 2 2 4 2 3 4 2" xfId="10291"/>
    <cellStyle name="Normal 12 2 2 4 2 3 5" xfId="10292"/>
    <cellStyle name="Normal 12 2 2 4 2 3 6" xfId="10293"/>
    <cellStyle name="Normal 12 2 2 4 2 4" xfId="10294"/>
    <cellStyle name="Normal 12 2 2 4 2 4 2" xfId="10295"/>
    <cellStyle name="Normal 12 2 2 4 2 4 2 2" xfId="10296"/>
    <cellStyle name="Normal 12 2 2 4 2 4 2 3" xfId="10297"/>
    <cellStyle name="Normal 12 2 2 4 2 4 3" xfId="10298"/>
    <cellStyle name="Normal 12 2 2 4 2 4 3 2" xfId="10299"/>
    <cellStyle name="Normal 12 2 2 4 2 4 3 3" xfId="10300"/>
    <cellStyle name="Normal 12 2 2 4 2 4 4" xfId="10301"/>
    <cellStyle name="Normal 12 2 2 4 2 4 5" xfId="10302"/>
    <cellStyle name="Normal 12 2 2 4 2 5" xfId="10303"/>
    <cellStyle name="Normal 12 2 2 4 2 5 2" xfId="10304"/>
    <cellStyle name="Normal 12 2 2 4 2 5 2 2" xfId="10305"/>
    <cellStyle name="Normal 12 2 2 4 2 5 3" xfId="10306"/>
    <cellStyle name="Normal 12 2 2 4 2 5 4" xfId="10307"/>
    <cellStyle name="Normal 12 2 2 4 2 6" xfId="10308"/>
    <cellStyle name="Normal 12 2 2 4 2 6 2" xfId="10309"/>
    <cellStyle name="Normal 12 2 2 4 2 6 3" xfId="10310"/>
    <cellStyle name="Normal 12 2 2 4 2 7" xfId="10311"/>
    <cellStyle name="Normal 12 2 2 4 2 8" xfId="10312"/>
    <cellStyle name="Normal 12 2 2 4 3" xfId="10313"/>
    <cellStyle name="Normal 12 2 2 4 3 2" xfId="10314"/>
    <cellStyle name="Normal 12 2 2 4 3 2 2" xfId="10315"/>
    <cellStyle name="Normal 12 2 2 4 3 2 2 2" xfId="10316"/>
    <cellStyle name="Normal 12 2 2 4 3 2 2 3" xfId="10317"/>
    <cellStyle name="Normal 12 2 2 4 3 2 3" xfId="10318"/>
    <cellStyle name="Normal 12 2 2 4 3 2 3 2" xfId="10319"/>
    <cellStyle name="Normal 12 2 2 4 3 2 3 3" xfId="10320"/>
    <cellStyle name="Normal 12 2 2 4 3 2 4" xfId="10321"/>
    <cellStyle name="Normal 12 2 2 4 3 2 4 2" xfId="10322"/>
    <cellStyle name="Normal 12 2 2 4 3 2 5" xfId="10323"/>
    <cellStyle name="Normal 12 2 2 4 3 2 6" xfId="10324"/>
    <cellStyle name="Normal 12 2 2 4 3 3" xfId="10325"/>
    <cellStyle name="Normal 12 2 2 4 3 3 2" xfId="10326"/>
    <cellStyle name="Normal 12 2 2 4 3 3 2 2" xfId="10327"/>
    <cellStyle name="Normal 12 2 2 4 3 3 2 3" xfId="10328"/>
    <cellStyle name="Normal 12 2 2 4 3 3 3" xfId="10329"/>
    <cellStyle name="Normal 12 2 2 4 3 3 3 2" xfId="10330"/>
    <cellStyle name="Normal 12 2 2 4 3 3 3 3" xfId="10331"/>
    <cellStyle name="Normal 12 2 2 4 3 3 4" xfId="10332"/>
    <cellStyle name="Normal 12 2 2 4 3 3 5" xfId="10333"/>
    <cellStyle name="Normal 12 2 2 4 3 4" xfId="10334"/>
    <cellStyle name="Normal 12 2 2 4 3 4 2" xfId="10335"/>
    <cellStyle name="Normal 12 2 2 4 3 4 2 2" xfId="10336"/>
    <cellStyle name="Normal 12 2 2 4 3 4 3" xfId="10337"/>
    <cellStyle name="Normal 12 2 2 4 3 4 4" xfId="10338"/>
    <cellStyle name="Normal 12 2 2 4 3 5" xfId="10339"/>
    <cellStyle name="Normal 12 2 2 4 3 5 2" xfId="10340"/>
    <cellStyle name="Normal 12 2 2 4 3 5 3" xfId="10341"/>
    <cellStyle name="Normal 12 2 2 4 3 6" xfId="10342"/>
    <cellStyle name="Normal 12 2 2 4 3 7" xfId="10343"/>
    <cellStyle name="Normal 12 2 2 4 4" xfId="10344"/>
    <cellStyle name="Normal 12 2 2 4 4 2" xfId="10345"/>
    <cellStyle name="Normal 12 2 2 4 4 2 2" xfId="10346"/>
    <cellStyle name="Normal 12 2 2 4 4 2 3" xfId="10347"/>
    <cellStyle name="Normal 12 2 2 4 4 3" xfId="10348"/>
    <cellStyle name="Normal 12 2 2 4 4 3 2" xfId="10349"/>
    <cellStyle name="Normal 12 2 2 4 4 3 3" xfId="10350"/>
    <cellStyle name="Normal 12 2 2 4 4 4" xfId="10351"/>
    <cellStyle name="Normal 12 2 2 4 4 4 2" xfId="10352"/>
    <cellStyle name="Normal 12 2 2 4 4 5" xfId="10353"/>
    <cellStyle name="Normal 12 2 2 4 4 6" xfId="10354"/>
    <cellStyle name="Normal 12 2 2 4 5" xfId="10355"/>
    <cellStyle name="Normal 12 2 2 4 5 2" xfId="10356"/>
    <cellStyle name="Normal 12 2 2 4 5 2 2" xfId="10357"/>
    <cellStyle name="Normal 12 2 2 4 5 2 3" xfId="10358"/>
    <cellStyle name="Normal 12 2 2 4 5 3" xfId="10359"/>
    <cellStyle name="Normal 12 2 2 4 5 3 2" xfId="10360"/>
    <cellStyle name="Normal 12 2 2 4 5 3 3" xfId="10361"/>
    <cellStyle name="Normal 12 2 2 4 5 4" xfId="10362"/>
    <cellStyle name="Normal 12 2 2 4 5 5" xfId="10363"/>
    <cellStyle name="Normal 12 2 2 4 6" xfId="10364"/>
    <cellStyle name="Normal 12 2 2 4 6 2" xfId="10365"/>
    <cellStyle name="Normal 12 2 2 4 6 2 2" xfId="10366"/>
    <cellStyle name="Normal 12 2 2 4 6 3" xfId="10367"/>
    <cellStyle name="Normal 12 2 2 4 6 4" xfId="10368"/>
    <cellStyle name="Normal 12 2 2 4 7" xfId="10369"/>
    <cellStyle name="Normal 12 2 2 4 7 2" xfId="10370"/>
    <cellStyle name="Normal 12 2 2 4 7 3" xfId="10371"/>
    <cellStyle name="Normal 12 2 2 4 8" xfId="10372"/>
    <cellStyle name="Normal 12 2 2 4 9" xfId="10373"/>
    <cellStyle name="Normal 12 2 2 5" xfId="10374"/>
    <cellStyle name="Normal 12 2 2 5 2" xfId="10375"/>
    <cellStyle name="Normal 12 2 2 5 2 2" xfId="10376"/>
    <cellStyle name="Normal 12 2 2 5 2 2 2" xfId="10377"/>
    <cellStyle name="Normal 12 2 2 5 2 2 2 2" xfId="10378"/>
    <cellStyle name="Normal 12 2 2 5 2 2 2 2 2" xfId="10379"/>
    <cellStyle name="Normal 12 2 2 5 2 2 2 2 3" xfId="10380"/>
    <cellStyle name="Normal 12 2 2 5 2 2 2 3" xfId="10381"/>
    <cellStyle name="Normal 12 2 2 5 2 2 2 3 2" xfId="10382"/>
    <cellStyle name="Normal 12 2 2 5 2 2 2 3 3" xfId="10383"/>
    <cellStyle name="Normal 12 2 2 5 2 2 2 4" xfId="10384"/>
    <cellStyle name="Normal 12 2 2 5 2 2 2 5" xfId="10385"/>
    <cellStyle name="Normal 12 2 2 5 2 2 3" xfId="10386"/>
    <cellStyle name="Normal 12 2 2 5 2 2 3 2" xfId="10387"/>
    <cellStyle name="Normal 12 2 2 5 2 2 3 2 2" xfId="10388"/>
    <cellStyle name="Normal 12 2 2 5 2 2 3 2 3" xfId="10389"/>
    <cellStyle name="Normal 12 2 2 5 2 2 3 3" xfId="10390"/>
    <cellStyle name="Normal 12 2 2 5 2 2 3 3 2" xfId="10391"/>
    <cellStyle name="Normal 12 2 2 5 2 2 3 3 3" xfId="10392"/>
    <cellStyle name="Normal 12 2 2 5 2 2 3 4" xfId="10393"/>
    <cellStyle name="Normal 12 2 2 5 2 2 3 5" xfId="10394"/>
    <cellStyle name="Normal 12 2 2 5 2 2 4" xfId="10395"/>
    <cellStyle name="Normal 12 2 2 5 2 2 4 2" xfId="10396"/>
    <cellStyle name="Normal 12 2 2 5 2 2 4 2 2" xfId="10397"/>
    <cellStyle name="Normal 12 2 2 5 2 2 4 3" xfId="10398"/>
    <cellStyle name="Normal 12 2 2 5 2 2 4 4" xfId="10399"/>
    <cellStyle name="Normal 12 2 2 5 2 2 5" xfId="10400"/>
    <cellStyle name="Normal 12 2 2 5 2 2 5 2" xfId="10401"/>
    <cellStyle name="Normal 12 2 2 5 2 2 5 3" xfId="10402"/>
    <cellStyle name="Normal 12 2 2 5 2 2 6" xfId="10403"/>
    <cellStyle name="Normal 12 2 2 5 2 2 7" xfId="10404"/>
    <cellStyle name="Normal 12 2 2 5 2 3" xfId="10405"/>
    <cellStyle name="Normal 12 2 2 5 2 3 2" xfId="10406"/>
    <cellStyle name="Normal 12 2 2 5 2 3 2 2" xfId="10407"/>
    <cellStyle name="Normal 12 2 2 5 2 3 2 3" xfId="10408"/>
    <cellStyle name="Normal 12 2 2 5 2 3 3" xfId="10409"/>
    <cellStyle name="Normal 12 2 2 5 2 3 3 2" xfId="10410"/>
    <cellStyle name="Normal 12 2 2 5 2 3 3 3" xfId="10411"/>
    <cellStyle name="Normal 12 2 2 5 2 3 4" xfId="10412"/>
    <cellStyle name="Normal 12 2 2 5 2 3 4 2" xfId="10413"/>
    <cellStyle name="Normal 12 2 2 5 2 3 5" xfId="10414"/>
    <cellStyle name="Normal 12 2 2 5 2 3 6" xfId="10415"/>
    <cellStyle name="Normal 12 2 2 5 2 4" xfId="10416"/>
    <cellStyle name="Normal 12 2 2 5 2 4 2" xfId="10417"/>
    <cellStyle name="Normal 12 2 2 5 2 4 2 2" xfId="10418"/>
    <cellStyle name="Normal 12 2 2 5 2 4 2 3" xfId="10419"/>
    <cellStyle name="Normal 12 2 2 5 2 4 3" xfId="10420"/>
    <cellStyle name="Normal 12 2 2 5 2 4 3 2" xfId="10421"/>
    <cellStyle name="Normal 12 2 2 5 2 4 3 3" xfId="10422"/>
    <cellStyle name="Normal 12 2 2 5 2 4 4" xfId="10423"/>
    <cellStyle name="Normal 12 2 2 5 2 4 5" xfId="10424"/>
    <cellStyle name="Normal 12 2 2 5 2 5" xfId="10425"/>
    <cellStyle name="Normal 12 2 2 5 2 5 2" xfId="10426"/>
    <cellStyle name="Normal 12 2 2 5 2 5 2 2" xfId="10427"/>
    <cellStyle name="Normal 12 2 2 5 2 5 3" xfId="10428"/>
    <cellStyle name="Normal 12 2 2 5 2 5 4" xfId="10429"/>
    <cellStyle name="Normal 12 2 2 5 2 6" xfId="10430"/>
    <cellStyle name="Normal 12 2 2 5 2 6 2" xfId="10431"/>
    <cellStyle name="Normal 12 2 2 5 2 6 3" xfId="10432"/>
    <cellStyle name="Normal 12 2 2 5 2 7" xfId="10433"/>
    <cellStyle name="Normal 12 2 2 5 2 8" xfId="10434"/>
    <cellStyle name="Normal 12 2 2 5 3" xfId="10435"/>
    <cellStyle name="Normal 12 2 2 5 3 2" xfId="10436"/>
    <cellStyle name="Normal 12 2 2 5 3 2 2" xfId="10437"/>
    <cellStyle name="Normal 12 2 2 5 3 2 2 2" xfId="10438"/>
    <cellStyle name="Normal 12 2 2 5 3 2 2 3" xfId="10439"/>
    <cellStyle name="Normal 12 2 2 5 3 2 3" xfId="10440"/>
    <cellStyle name="Normal 12 2 2 5 3 2 3 2" xfId="10441"/>
    <cellStyle name="Normal 12 2 2 5 3 2 3 3" xfId="10442"/>
    <cellStyle name="Normal 12 2 2 5 3 2 4" xfId="10443"/>
    <cellStyle name="Normal 12 2 2 5 3 2 5" xfId="10444"/>
    <cellStyle name="Normal 12 2 2 5 3 3" xfId="10445"/>
    <cellStyle name="Normal 12 2 2 5 3 3 2" xfId="10446"/>
    <cellStyle name="Normal 12 2 2 5 3 3 2 2" xfId="10447"/>
    <cellStyle name="Normal 12 2 2 5 3 3 2 3" xfId="10448"/>
    <cellStyle name="Normal 12 2 2 5 3 3 3" xfId="10449"/>
    <cellStyle name="Normal 12 2 2 5 3 3 3 2" xfId="10450"/>
    <cellStyle name="Normal 12 2 2 5 3 3 3 3" xfId="10451"/>
    <cellStyle name="Normal 12 2 2 5 3 3 4" xfId="10452"/>
    <cellStyle name="Normal 12 2 2 5 3 3 5" xfId="10453"/>
    <cellStyle name="Normal 12 2 2 5 3 4" xfId="10454"/>
    <cellStyle name="Normal 12 2 2 5 3 4 2" xfId="10455"/>
    <cellStyle name="Normal 12 2 2 5 3 4 2 2" xfId="10456"/>
    <cellStyle name="Normal 12 2 2 5 3 4 3" xfId="10457"/>
    <cellStyle name="Normal 12 2 2 5 3 4 4" xfId="10458"/>
    <cellStyle name="Normal 12 2 2 5 3 5" xfId="10459"/>
    <cellStyle name="Normal 12 2 2 5 3 5 2" xfId="10460"/>
    <cellStyle name="Normal 12 2 2 5 3 5 3" xfId="10461"/>
    <cellStyle name="Normal 12 2 2 5 3 6" xfId="10462"/>
    <cellStyle name="Normal 12 2 2 5 3 7" xfId="10463"/>
    <cellStyle name="Normal 12 2 2 5 4" xfId="10464"/>
    <cellStyle name="Normal 12 2 2 5 4 2" xfId="10465"/>
    <cellStyle name="Normal 12 2 2 5 4 2 2" xfId="10466"/>
    <cellStyle name="Normal 12 2 2 5 4 2 3" xfId="10467"/>
    <cellStyle name="Normal 12 2 2 5 4 3" xfId="10468"/>
    <cellStyle name="Normal 12 2 2 5 4 3 2" xfId="10469"/>
    <cellStyle name="Normal 12 2 2 5 4 3 3" xfId="10470"/>
    <cellStyle name="Normal 12 2 2 5 4 4" xfId="10471"/>
    <cellStyle name="Normal 12 2 2 5 4 4 2" xfId="10472"/>
    <cellStyle name="Normal 12 2 2 5 4 5" xfId="10473"/>
    <cellStyle name="Normal 12 2 2 5 4 6" xfId="10474"/>
    <cellStyle name="Normal 12 2 2 5 5" xfId="10475"/>
    <cellStyle name="Normal 12 2 2 5 5 2" xfId="10476"/>
    <cellStyle name="Normal 12 2 2 5 5 2 2" xfId="10477"/>
    <cellStyle name="Normal 12 2 2 5 5 2 3" xfId="10478"/>
    <cellStyle name="Normal 12 2 2 5 5 3" xfId="10479"/>
    <cellStyle name="Normal 12 2 2 5 5 3 2" xfId="10480"/>
    <cellStyle name="Normal 12 2 2 5 5 3 3" xfId="10481"/>
    <cellStyle name="Normal 12 2 2 5 5 4" xfId="10482"/>
    <cellStyle name="Normal 12 2 2 5 5 5" xfId="10483"/>
    <cellStyle name="Normal 12 2 2 5 6" xfId="10484"/>
    <cellStyle name="Normal 12 2 2 5 6 2" xfId="10485"/>
    <cellStyle name="Normal 12 2 2 5 6 2 2" xfId="10486"/>
    <cellStyle name="Normal 12 2 2 5 6 3" xfId="10487"/>
    <cellStyle name="Normal 12 2 2 5 6 4" xfId="10488"/>
    <cellStyle name="Normal 12 2 2 5 7" xfId="10489"/>
    <cellStyle name="Normal 12 2 2 5 7 2" xfId="10490"/>
    <cellStyle name="Normal 12 2 2 5 7 3" xfId="10491"/>
    <cellStyle name="Normal 12 2 2 5 8" xfId="10492"/>
    <cellStyle name="Normal 12 2 2 5 9" xfId="10493"/>
    <cellStyle name="Normal 12 2 2 6" xfId="10494"/>
    <cellStyle name="Normal 12 2 2 6 2" xfId="10495"/>
    <cellStyle name="Normal 12 2 2 6 2 2" xfId="10496"/>
    <cellStyle name="Normal 12 2 2 6 2 2 2" xfId="10497"/>
    <cellStyle name="Normal 12 2 2 6 2 2 2 2" xfId="10498"/>
    <cellStyle name="Normal 12 2 2 6 2 2 2 3" xfId="10499"/>
    <cellStyle name="Normal 12 2 2 6 2 2 3" xfId="10500"/>
    <cellStyle name="Normal 12 2 2 6 2 2 3 2" xfId="10501"/>
    <cellStyle name="Normal 12 2 2 6 2 2 3 3" xfId="10502"/>
    <cellStyle name="Normal 12 2 2 6 2 2 4" xfId="10503"/>
    <cellStyle name="Normal 12 2 2 6 2 2 5" xfId="10504"/>
    <cellStyle name="Normal 12 2 2 6 2 3" xfId="10505"/>
    <cellStyle name="Normal 12 2 2 6 2 3 2" xfId="10506"/>
    <cellStyle name="Normal 12 2 2 6 2 3 2 2" xfId="10507"/>
    <cellStyle name="Normal 12 2 2 6 2 3 2 3" xfId="10508"/>
    <cellStyle name="Normal 12 2 2 6 2 3 3" xfId="10509"/>
    <cellStyle name="Normal 12 2 2 6 2 3 3 2" xfId="10510"/>
    <cellStyle name="Normal 12 2 2 6 2 3 3 3" xfId="10511"/>
    <cellStyle name="Normal 12 2 2 6 2 3 4" xfId="10512"/>
    <cellStyle name="Normal 12 2 2 6 2 3 5" xfId="10513"/>
    <cellStyle name="Normal 12 2 2 6 2 4" xfId="10514"/>
    <cellStyle name="Normal 12 2 2 6 2 4 2" xfId="10515"/>
    <cellStyle name="Normal 12 2 2 6 2 4 2 2" xfId="10516"/>
    <cellStyle name="Normal 12 2 2 6 2 4 3" xfId="10517"/>
    <cellStyle name="Normal 12 2 2 6 2 4 4" xfId="10518"/>
    <cellStyle name="Normal 12 2 2 6 2 5" xfId="10519"/>
    <cellStyle name="Normal 12 2 2 6 2 5 2" xfId="10520"/>
    <cellStyle name="Normal 12 2 2 6 2 5 3" xfId="10521"/>
    <cellStyle name="Normal 12 2 2 6 2 6" xfId="10522"/>
    <cellStyle name="Normal 12 2 2 6 2 7" xfId="10523"/>
    <cellStyle name="Normal 12 2 2 6 3" xfId="10524"/>
    <cellStyle name="Normal 12 2 2 6 3 2" xfId="10525"/>
    <cellStyle name="Normal 12 2 2 6 3 2 2" xfId="10526"/>
    <cellStyle name="Normal 12 2 2 6 3 2 3" xfId="10527"/>
    <cellStyle name="Normal 12 2 2 6 3 3" xfId="10528"/>
    <cellStyle name="Normal 12 2 2 6 3 3 2" xfId="10529"/>
    <cellStyle name="Normal 12 2 2 6 3 3 3" xfId="10530"/>
    <cellStyle name="Normal 12 2 2 6 3 4" xfId="10531"/>
    <cellStyle name="Normal 12 2 2 6 3 4 2" xfId="10532"/>
    <cellStyle name="Normal 12 2 2 6 3 5" xfId="10533"/>
    <cellStyle name="Normal 12 2 2 6 3 6" xfId="10534"/>
    <cellStyle name="Normal 12 2 2 6 4" xfId="10535"/>
    <cellStyle name="Normal 12 2 2 6 4 2" xfId="10536"/>
    <cellStyle name="Normal 12 2 2 6 4 2 2" xfId="10537"/>
    <cellStyle name="Normal 12 2 2 6 4 2 3" xfId="10538"/>
    <cellStyle name="Normal 12 2 2 6 4 3" xfId="10539"/>
    <cellStyle name="Normal 12 2 2 6 4 3 2" xfId="10540"/>
    <cellStyle name="Normal 12 2 2 6 4 3 3" xfId="10541"/>
    <cellStyle name="Normal 12 2 2 6 4 4" xfId="10542"/>
    <cellStyle name="Normal 12 2 2 6 4 5" xfId="10543"/>
    <cellStyle name="Normal 12 2 2 6 5" xfId="10544"/>
    <cellStyle name="Normal 12 2 2 6 5 2" xfId="10545"/>
    <cellStyle name="Normal 12 2 2 6 5 2 2" xfId="10546"/>
    <cellStyle name="Normal 12 2 2 6 5 3" xfId="10547"/>
    <cellStyle name="Normal 12 2 2 6 5 4" xfId="10548"/>
    <cellStyle name="Normal 12 2 2 6 6" xfId="10549"/>
    <cellStyle name="Normal 12 2 2 6 6 2" xfId="10550"/>
    <cellStyle name="Normal 12 2 2 6 6 3" xfId="10551"/>
    <cellStyle name="Normal 12 2 2 6 7" xfId="10552"/>
    <cellStyle name="Normal 12 2 2 6 8" xfId="10553"/>
    <cellStyle name="Normal 12 2 2 7" xfId="10554"/>
    <cellStyle name="Normal 12 2 2 7 2" xfId="10555"/>
    <cellStyle name="Normal 12 2 2 7 2 2" xfId="10556"/>
    <cellStyle name="Normal 12 2 2 7 2 2 2" xfId="10557"/>
    <cellStyle name="Normal 12 2 2 7 2 2 3" xfId="10558"/>
    <cellStyle name="Normal 12 2 2 7 2 3" xfId="10559"/>
    <cellStyle name="Normal 12 2 2 7 2 3 2" xfId="10560"/>
    <cellStyle name="Normal 12 2 2 7 2 3 3" xfId="10561"/>
    <cellStyle name="Normal 12 2 2 7 2 4" xfId="10562"/>
    <cellStyle name="Normal 12 2 2 7 2 4 2" xfId="10563"/>
    <cellStyle name="Normal 12 2 2 7 2 5" xfId="10564"/>
    <cellStyle name="Normal 12 2 2 7 2 6" xfId="10565"/>
    <cellStyle name="Normal 12 2 2 7 3" xfId="10566"/>
    <cellStyle name="Normal 12 2 2 7 3 2" xfId="10567"/>
    <cellStyle name="Normal 12 2 2 7 3 2 2" xfId="10568"/>
    <cellStyle name="Normal 12 2 2 7 3 2 3" xfId="10569"/>
    <cellStyle name="Normal 12 2 2 7 3 3" xfId="10570"/>
    <cellStyle name="Normal 12 2 2 7 3 3 2" xfId="10571"/>
    <cellStyle name="Normal 12 2 2 7 3 3 3" xfId="10572"/>
    <cellStyle name="Normal 12 2 2 7 3 4" xfId="10573"/>
    <cellStyle name="Normal 12 2 2 7 3 5" xfId="10574"/>
    <cellStyle name="Normal 12 2 2 7 4" xfId="10575"/>
    <cellStyle name="Normal 12 2 2 7 4 2" xfId="10576"/>
    <cellStyle name="Normal 12 2 2 7 4 2 2" xfId="10577"/>
    <cellStyle name="Normal 12 2 2 7 4 3" xfId="10578"/>
    <cellStyle name="Normal 12 2 2 7 4 4" xfId="10579"/>
    <cellStyle name="Normal 12 2 2 7 5" xfId="10580"/>
    <cellStyle name="Normal 12 2 2 7 5 2" xfId="10581"/>
    <cellStyle name="Normal 12 2 2 7 5 3" xfId="10582"/>
    <cellStyle name="Normal 12 2 2 7 6" xfId="10583"/>
    <cellStyle name="Normal 12 2 2 7 7" xfId="10584"/>
    <cellStyle name="Normal 12 2 2 8" xfId="10585"/>
    <cellStyle name="Normal 12 2 2 8 2" xfId="10586"/>
    <cellStyle name="Normal 12 2 2 8 2 2" xfId="10587"/>
    <cellStyle name="Normal 12 2 2 8 2 3" xfId="10588"/>
    <cellStyle name="Normal 12 2 2 8 3" xfId="10589"/>
    <cellStyle name="Normal 12 2 2 8 3 2" xfId="10590"/>
    <cellStyle name="Normal 12 2 2 8 3 3" xfId="10591"/>
    <cellStyle name="Normal 12 2 2 8 4" xfId="10592"/>
    <cellStyle name="Normal 12 2 2 8 4 2" xfId="10593"/>
    <cellStyle name="Normal 12 2 2 8 5" xfId="10594"/>
    <cellStyle name="Normal 12 2 2 8 6" xfId="10595"/>
    <cellStyle name="Normal 12 2 2 9" xfId="10596"/>
    <cellStyle name="Normal 12 2 2 9 2" xfId="10597"/>
    <cellStyle name="Normal 12 2 2 9 2 2" xfId="10598"/>
    <cellStyle name="Normal 12 2 2 9 2 3" xfId="10599"/>
    <cellStyle name="Normal 12 2 2 9 3" xfId="10600"/>
    <cellStyle name="Normal 12 2 2 9 3 2" xfId="10601"/>
    <cellStyle name="Normal 12 2 2 9 3 3" xfId="10602"/>
    <cellStyle name="Normal 12 2 2 9 4" xfId="10603"/>
    <cellStyle name="Normal 12 2 2 9 5" xfId="10604"/>
    <cellStyle name="Normal 12 2 3" xfId="399"/>
    <cellStyle name="Normal 12 2 3 10" xfId="10605"/>
    <cellStyle name="Normal 12 2 3 10 2" xfId="10606"/>
    <cellStyle name="Normal 12 2 3 10 2 2" xfId="10607"/>
    <cellStyle name="Normal 12 2 3 10 3" xfId="10608"/>
    <cellStyle name="Normal 12 2 3 10 4" xfId="10609"/>
    <cellStyle name="Normal 12 2 3 11" xfId="10610"/>
    <cellStyle name="Normal 12 2 3 11 2" xfId="10611"/>
    <cellStyle name="Normal 12 2 3 11 3" xfId="10612"/>
    <cellStyle name="Normal 12 2 3 12" xfId="10613"/>
    <cellStyle name="Normal 12 2 3 13" xfId="10614"/>
    <cellStyle name="Normal 12 2 3 2" xfId="826"/>
    <cellStyle name="Normal 12 2 3 2 10" xfId="10615"/>
    <cellStyle name="Normal 12 2 3 2 2" xfId="10616"/>
    <cellStyle name="Normal 12 2 3 2 2 2" xfId="10617"/>
    <cellStyle name="Normal 12 2 3 2 2 2 2" xfId="10618"/>
    <cellStyle name="Normal 12 2 3 2 2 2 2 2" xfId="10619"/>
    <cellStyle name="Normal 12 2 3 2 2 2 2 2 2" xfId="10620"/>
    <cellStyle name="Normal 12 2 3 2 2 2 2 2 2 2" xfId="10621"/>
    <cellStyle name="Normal 12 2 3 2 2 2 2 2 2 3" xfId="10622"/>
    <cellStyle name="Normal 12 2 3 2 2 2 2 2 3" xfId="10623"/>
    <cellStyle name="Normal 12 2 3 2 2 2 2 2 3 2" xfId="10624"/>
    <cellStyle name="Normal 12 2 3 2 2 2 2 2 3 3" xfId="10625"/>
    <cellStyle name="Normal 12 2 3 2 2 2 2 2 4" xfId="10626"/>
    <cellStyle name="Normal 12 2 3 2 2 2 2 2 5" xfId="10627"/>
    <cellStyle name="Normal 12 2 3 2 2 2 2 3" xfId="10628"/>
    <cellStyle name="Normal 12 2 3 2 2 2 2 3 2" xfId="10629"/>
    <cellStyle name="Normal 12 2 3 2 2 2 2 3 2 2" xfId="10630"/>
    <cellStyle name="Normal 12 2 3 2 2 2 2 3 2 3" xfId="10631"/>
    <cellStyle name="Normal 12 2 3 2 2 2 2 3 3" xfId="10632"/>
    <cellStyle name="Normal 12 2 3 2 2 2 2 3 3 2" xfId="10633"/>
    <cellStyle name="Normal 12 2 3 2 2 2 2 3 3 3" xfId="10634"/>
    <cellStyle name="Normal 12 2 3 2 2 2 2 3 4" xfId="10635"/>
    <cellStyle name="Normal 12 2 3 2 2 2 2 3 5" xfId="10636"/>
    <cellStyle name="Normal 12 2 3 2 2 2 2 4" xfId="10637"/>
    <cellStyle name="Normal 12 2 3 2 2 2 2 4 2" xfId="10638"/>
    <cellStyle name="Normal 12 2 3 2 2 2 2 4 2 2" xfId="10639"/>
    <cellStyle name="Normal 12 2 3 2 2 2 2 4 3" xfId="10640"/>
    <cellStyle name="Normal 12 2 3 2 2 2 2 4 4" xfId="10641"/>
    <cellStyle name="Normal 12 2 3 2 2 2 2 5" xfId="10642"/>
    <cellStyle name="Normal 12 2 3 2 2 2 2 5 2" xfId="10643"/>
    <cellStyle name="Normal 12 2 3 2 2 2 2 5 3" xfId="10644"/>
    <cellStyle name="Normal 12 2 3 2 2 2 2 6" xfId="10645"/>
    <cellStyle name="Normal 12 2 3 2 2 2 2 7" xfId="10646"/>
    <cellStyle name="Normal 12 2 3 2 2 2 3" xfId="10647"/>
    <cellStyle name="Normal 12 2 3 2 2 2 3 2" xfId="10648"/>
    <cellStyle name="Normal 12 2 3 2 2 2 3 2 2" xfId="10649"/>
    <cellStyle name="Normal 12 2 3 2 2 2 3 2 3" xfId="10650"/>
    <cellStyle name="Normal 12 2 3 2 2 2 3 3" xfId="10651"/>
    <cellStyle name="Normal 12 2 3 2 2 2 3 3 2" xfId="10652"/>
    <cellStyle name="Normal 12 2 3 2 2 2 3 3 3" xfId="10653"/>
    <cellStyle name="Normal 12 2 3 2 2 2 3 4" xfId="10654"/>
    <cellStyle name="Normal 12 2 3 2 2 2 3 4 2" xfId="10655"/>
    <cellStyle name="Normal 12 2 3 2 2 2 3 5" xfId="10656"/>
    <cellStyle name="Normal 12 2 3 2 2 2 3 6" xfId="10657"/>
    <cellStyle name="Normal 12 2 3 2 2 2 4" xfId="10658"/>
    <cellStyle name="Normal 12 2 3 2 2 2 4 2" xfId="10659"/>
    <cellStyle name="Normal 12 2 3 2 2 2 4 2 2" xfId="10660"/>
    <cellStyle name="Normal 12 2 3 2 2 2 4 2 3" xfId="10661"/>
    <cellStyle name="Normal 12 2 3 2 2 2 4 3" xfId="10662"/>
    <cellStyle name="Normal 12 2 3 2 2 2 4 3 2" xfId="10663"/>
    <cellStyle name="Normal 12 2 3 2 2 2 4 3 3" xfId="10664"/>
    <cellStyle name="Normal 12 2 3 2 2 2 4 4" xfId="10665"/>
    <cellStyle name="Normal 12 2 3 2 2 2 4 5" xfId="10666"/>
    <cellStyle name="Normal 12 2 3 2 2 2 5" xfId="10667"/>
    <cellStyle name="Normal 12 2 3 2 2 2 5 2" xfId="10668"/>
    <cellStyle name="Normal 12 2 3 2 2 2 5 2 2" xfId="10669"/>
    <cellStyle name="Normal 12 2 3 2 2 2 5 3" xfId="10670"/>
    <cellStyle name="Normal 12 2 3 2 2 2 5 4" xfId="10671"/>
    <cellStyle name="Normal 12 2 3 2 2 2 6" xfId="10672"/>
    <cellStyle name="Normal 12 2 3 2 2 2 6 2" xfId="10673"/>
    <cellStyle name="Normal 12 2 3 2 2 2 6 3" xfId="10674"/>
    <cellStyle name="Normal 12 2 3 2 2 2 7" xfId="10675"/>
    <cellStyle name="Normal 12 2 3 2 2 2 8" xfId="10676"/>
    <cellStyle name="Normal 12 2 3 2 2 3" xfId="10677"/>
    <cellStyle name="Normal 12 2 3 2 2 3 2" xfId="10678"/>
    <cellStyle name="Normal 12 2 3 2 2 3 2 2" xfId="10679"/>
    <cellStyle name="Normal 12 2 3 2 2 3 2 2 2" xfId="10680"/>
    <cellStyle name="Normal 12 2 3 2 2 3 2 2 3" xfId="10681"/>
    <cellStyle name="Normal 12 2 3 2 2 3 2 3" xfId="10682"/>
    <cellStyle name="Normal 12 2 3 2 2 3 2 3 2" xfId="10683"/>
    <cellStyle name="Normal 12 2 3 2 2 3 2 3 3" xfId="10684"/>
    <cellStyle name="Normal 12 2 3 2 2 3 2 4" xfId="10685"/>
    <cellStyle name="Normal 12 2 3 2 2 3 2 4 2" xfId="10686"/>
    <cellStyle name="Normal 12 2 3 2 2 3 2 5" xfId="10687"/>
    <cellStyle name="Normal 12 2 3 2 2 3 2 6" xfId="10688"/>
    <cellStyle name="Normal 12 2 3 2 2 3 3" xfId="10689"/>
    <cellStyle name="Normal 12 2 3 2 2 3 3 2" xfId="10690"/>
    <cellStyle name="Normal 12 2 3 2 2 3 3 2 2" xfId="10691"/>
    <cellStyle name="Normal 12 2 3 2 2 3 3 2 3" xfId="10692"/>
    <cellStyle name="Normal 12 2 3 2 2 3 3 3" xfId="10693"/>
    <cellStyle name="Normal 12 2 3 2 2 3 3 3 2" xfId="10694"/>
    <cellStyle name="Normal 12 2 3 2 2 3 3 3 3" xfId="10695"/>
    <cellStyle name="Normal 12 2 3 2 2 3 3 4" xfId="10696"/>
    <cellStyle name="Normal 12 2 3 2 2 3 3 5" xfId="10697"/>
    <cellStyle name="Normal 12 2 3 2 2 3 4" xfId="10698"/>
    <cellStyle name="Normal 12 2 3 2 2 3 4 2" xfId="10699"/>
    <cellStyle name="Normal 12 2 3 2 2 3 4 2 2" xfId="10700"/>
    <cellStyle name="Normal 12 2 3 2 2 3 4 3" xfId="10701"/>
    <cellStyle name="Normal 12 2 3 2 2 3 4 4" xfId="10702"/>
    <cellStyle name="Normal 12 2 3 2 2 3 5" xfId="10703"/>
    <cellStyle name="Normal 12 2 3 2 2 3 5 2" xfId="10704"/>
    <cellStyle name="Normal 12 2 3 2 2 3 5 3" xfId="10705"/>
    <cellStyle name="Normal 12 2 3 2 2 3 6" xfId="10706"/>
    <cellStyle name="Normal 12 2 3 2 2 3 7" xfId="10707"/>
    <cellStyle name="Normal 12 2 3 2 2 4" xfId="10708"/>
    <cellStyle name="Normal 12 2 3 2 2 4 2" xfId="10709"/>
    <cellStyle name="Normal 12 2 3 2 2 4 2 2" xfId="10710"/>
    <cellStyle name="Normal 12 2 3 2 2 4 2 3" xfId="10711"/>
    <cellStyle name="Normal 12 2 3 2 2 4 3" xfId="10712"/>
    <cellStyle name="Normal 12 2 3 2 2 4 3 2" xfId="10713"/>
    <cellStyle name="Normal 12 2 3 2 2 4 3 3" xfId="10714"/>
    <cellStyle name="Normal 12 2 3 2 2 4 4" xfId="10715"/>
    <cellStyle name="Normal 12 2 3 2 2 4 4 2" xfId="10716"/>
    <cellStyle name="Normal 12 2 3 2 2 4 5" xfId="10717"/>
    <cellStyle name="Normal 12 2 3 2 2 4 6" xfId="10718"/>
    <cellStyle name="Normal 12 2 3 2 2 5" xfId="10719"/>
    <cellStyle name="Normal 12 2 3 2 2 5 2" xfId="10720"/>
    <cellStyle name="Normal 12 2 3 2 2 5 2 2" xfId="10721"/>
    <cellStyle name="Normal 12 2 3 2 2 5 2 3" xfId="10722"/>
    <cellStyle name="Normal 12 2 3 2 2 5 3" xfId="10723"/>
    <cellStyle name="Normal 12 2 3 2 2 5 3 2" xfId="10724"/>
    <cellStyle name="Normal 12 2 3 2 2 5 3 3" xfId="10725"/>
    <cellStyle name="Normal 12 2 3 2 2 5 4" xfId="10726"/>
    <cellStyle name="Normal 12 2 3 2 2 5 5" xfId="10727"/>
    <cellStyle name="Normal 12 2 3 2 2 6" xfId="10728"/>
    <cellStyle name="Normal 12 2 3 2 2 6 2" xfId="10729"/>
    <cellStyle name="Normal 12 2 3 2 2 6 2 2" xfId="10730"/>
    <cellStyle name="Normal 12 2 3 2 2 6 3" xfId="10731"/>
    <cellStyle name="Normal 12 2 3 2 2 6 4" xfId="10732"/>
    <cellStyle name="Normal 12 2 3 2 2 7" xfId="10733"/>
    <cellStyle name="Normal 12 2 3 2 2 7 2" xfId="10734"/>
    <cellStyle name="Normal 12 2 3 2 2 7 3" xfId="10735"/>
    <cellStyle name="Normal 12 2 3 2 2 8" xfId="10736"/>
    <cellStyle name="Normal 12 2 3 2 2 9" xfId="10737"/>
    <cellStyle name="Normal 12 2 3 2 3" xfId="10738"/>
    <cellStyle name="Normal 12 2 3 2 3 2" xfId="10739"/>
    <cellStyle name="Normal 12 2 3 2 3 2 2" xfId="10740"/>
    <cellStyle name="Normal 12 2 3 2 3 2 2 2" xfId="10741"/>
    <cellStyle name="Normal 12 2 3 2 3 2 2 2 2" xfId="10742"/>
    <cellStyle name="Normal 12 2 3 2 3 2 2 2 3" xfId="10743"/>
    <cellStyle name="Normal 12 2 3 2 3 2 2 3" xfId="10744"/>
    <cellStyle name="Normal 12 2 3 2 3 2 2 3 2" xfId="10745"/>
    <cellStyle name="Normal 12 2 3 2 3 2 2 3 3" xfId="10746"/>
    <cellStyle name="Normal 12 2 3 2 3 2 2 4" xfId="10747"/>
    <cellStyle name="Normal 12 2 3 2 3 2 2 5" xfId="10748"/>
    <cellStyle name="Normal 12 2 3 2 3 2 3" xfId="10749"/>
    <cellStyle name="Normal 12 2 3 2 3 2 3 2" xfId="10750"/>
    <cellStyle name="Normal 12 2 3 2 3 2 3 2 2" xfId="10751"/>
    <cellStyle name="Normal 12 2 3 2 3 2 3 2 3" xfId="10752"/>
    <cellStyle name="Normal 12 2 3 2 3 2 3 3" xfId="10753"/>
    <cellStyle name="Normal 12 2 3 2 3 2 3 3 2" xfId="10754"/>
    <cellStyle name="Normal 12 2 3 2 3 2 3 3 3" xfId="10755"/>
    <cellStyle name="Normal 12 2 3 2 3 2 3 4" xfId="10756"/>
    <cellStyle name="Normal 12 2 3 2 3 2 3 5" xfId="10757"/>
    <cellStyle name="Normal 12 2 3 2 3 2 4" xfId="10758"/>
    <cellStyle name="Normal 12 2 3 2 3 2 4 2" xfId="10759"/>
    <cellStyle name="Normal 12 2 3 2 3 2 4 2 2" xfId="10760"/>
    <cellStyle name="Normal 12 2 3 2 3 2 4 3" xfId="10761"/>
    <cellStyle name="Normal 12 2 3 2 3 2 4 4" xfId="10762"/>
    <cellStyle name="Normal 12 2 3 2 3 2 5" xfId="10763"/>
    <cellStyle name="Normal 12 2 3 2 3 2 5 2" xfId="10764"/>
    <cellStyle name="Normal 12 2 3 2 3 2 5 3" xfId="10765"/>
    <cellStyle name="Normal 12 2 3 2 3 2 6" xfId="10766"/>
    <cellStyle name="Normal 12 2 3 2 3 2 7" xfId="10767"/>
    <cellStyle name="Normal 12 2 3 2 3 3" xfId="10768"/>
    <cellStyle name="Normal 12 2 3 2 3 3 2" xfId="10769"/>
    <cellStyle name="Normal 12 2 3 2 3 3 2 2" xfId="10770"/>
    <cellStyle name="Normal 12 2 3 2 3 3 2 3" xfId="10771"/>
    <cellStyle name="Normal 12 2 3 2 3 3 3" xfId="10772"/>
    <cellStyle name="Normal 12 2 3 2 3 3 3 2" xfId="10773"/>
    <cellStyle name="Normal 12 2 3 2 3 3 3 3" xfId="10774"/>
    <cellStyle name="Normal 12 2 3 2 3 3 4" xfId="10775"/>
    <cellStyle name="Normal 12 2 3 2 3 3 4 2" xfId="10776"/>
    <cellStyle name="Normal 12 2 3 2 3 3 5" xfId="10777"/>
    <cellStyle name="Normal 12 2 3 2 3 3 6" xfId="10778"/>
    <cellStyle name="Normal 12 2 3 2 3 4" xfId="10779"/>
    <cellStyle name="Normal 12 2 3 2 3 4 2" xfId="10780"/>
    <cellStyle name="Normal 12 2 3 2 3 4 2 2" xfId="10781"/>
    <cellStyle name="Normal 12 2 3 2 3 4 2 3" xfId="10782"/>
    <cellStyle name="Normal 12 2 3 2 3 4 3" xfId="10783"/>
    <cellStyle name="Normal 12 2 3 2 3 4 3 2" xfId="10784"/>
    <cellStyle name="Normal 12 2 3 2 3 4 3 3" xfId="10785"/>
    <cellStyle name="Normal 12 2 3 2 3 4 4" xfId="10786"/>
    <cellStyle name="Normal 12 2 3 2 3 4 5" xfId="10787"/>
    <cellStyle name="Normal 12 2 3 2 3 5" xfId="10788"/>
    <cellStyle name="Normal 12 2 3 2 3 5 2" xfId="10789"/>
    <cellStyle name="Normal 12 2 3 2 3 5 2 2" xfId="10790"/>
    <cellStyle name="Normal 12 2 3 2 3 5 3" xfId="10791"/>
    <cellStyle name="Normal 12 2 3 2 3 5 4" xfId="10792"/>
    <cellStyle name="Normal 12 2 3 2 3 6" xfId="10793"/>
    <cellStyle name="Normal 12 2 3 2 3 6 2" xfId="10794"/>
    <cellStyle name="Normal 12 2 3 2 3 6 3" xfId="10795"/>
    <cellStyle name="Normal 12 2 3 2 3 7" xfId="10796"/>
    <cellStyle name="Normal 12 2 3 2 3 8" xfId="10797"/>
    <cellStyle name="Normal 12 2 3 2 4" xfId="10798"/>
    <cellStyle name="Normal 12 2 3 2 4 2" xfId="10799"/>
    <cellStyle name="Normal 12 2 3 2 4 2 2" xfId="10800"/>
    <cellStyle name="Normal 12 2 3 2 4 2 2 2" xfId="10801"/>
    <cellStyle name="Normal 12 2 3 2 4 2 2 3" xfId="10802"/>
    <cellStyle name="Normal 12 2 3 2 4 2 3" xfId="10803"/>
    <cellStyle name="Normal 12 2 3 2 4 2 3 2" xfId="10804"/>
    <cellStyle name="Normal 12 2 3 2 4 2 3 3" xfId="10805"/>
    <cellStyle name="Normal 12 2 3 2 4 2 4" xfId="10806"/>
    <cellStyle name="Normal 12 2 3 2 4 2 4 2" xfId="10807"/>
    <cellStyle name="Normal 12 2 3 2 4 2 5" xfId="10808"/>
    <cellStyle name="Normal 12 2 3 2 4 2 6" xfId="10809"/>
    <cellStyle name="Normal 12 2 3 2 4 3" xfId="10810"/>
    <cellStyle name="Normal 12 2 3 2 4 3 2" xfId="10811"/>
    <cellStyle name="Normal 12 2 3 2 4 3 2 2" xfId="10812"/>
    <cellStyle name="Normal 12 2 3 2 4 3 2 3" xfId="10813"/>
    <cellStyle name="Normal 12 2 3 2 4 3 3" xfId="10814"/>
    <cellStyle name="Normal 12 2 3 2 4 3 3 2" xfId="10815"/>
    <cellStyle name="Normal 12 2 3 2 4 3 3 3" xfId="10816"/>
    <cellStyle name="Normal 12 2 3 2 4 3 4" xfId="10817"/>
    <cellStyle name="Normal 12 2 3 2 4 3 5" xfId="10818"/>
    <cellStyle name="Normal 12 2 3 2 4 4" xfId="10819"/>
    <cellStyle name="Normal 12 2 3 2 4 4 2" xfId="10820"/>
    <cellStyle name="Normal 12 2 3 2 4 4 2 2" xfId="10821"/>
    <cellStyle name="Normal 12 2 3 2 4 4 3" xfId="10822"/>
    <cellStyle name="Normal 12 2 3 2 4 4 4" xfId="10823"/>
    <cellStyle name="Normal 12 2 3 2 4 5" xfId="10824"/>
    <cellStyle name="Normal 12 2 3 2 4 5 2" xfId="10825"/>
    <cellStyle name="Normal 12 2 3 2 4 5 3" xfId="10826"/>
    <cellStyle name="Normal 12 2 3 2 4 6" xfId="10827"/>
    <cellStyle name="Normal 12 2 3 2 4 7" xfId="10828"/>
    <cellStyle name="Normal 12 2 3 2 5" xfId="10829"/>
    <cellStyle name="Normal 12 2 3 2 5 2" xfId="10830"/>
    <cellStyle name="Normal 12 2 3 2 5 2 2" xfId="10831"/>
    <cellStyle name="Normal 12 2 3 2 5 2 3" xfId="10832"/>
    <cellStyle name="Normal 12 2 3 2 5 3" xfId="10833"/>
    <cellStyle name="Normal 12 2 3 2 5 3 2" xfId="10834"/>
    <cellStyle name="Normal 12 2 3 2 5 3 3" xfId="10835"/>
    <cellStyle name="Normal 12 2 3 2 5 4" xfId="10836"/>
    <cellStyle name="Normal 12 2 3 2 5 4 2" xfId="10837"/>
    <cellStyle name="Normal 12 2 3 2 5 5" xfId="10838"/>
    <cellStyle name="Normal 12 2 3 2 5 6" xfId="10839"/>
    <cellStyle name="Normal 12 2 3 2 6" xfId="10840"/>
    <cellStyle name="Normal 12 2 3 2 6 2" xfId="10841"/>
    <cellStyle name="Normal 12 2 3 2 6 2 2" xfId="10842"/>
    <cellStyle name="Normal 12 2 3 2 6 2 3" xfId="10843"/>
    <cellStyle name="Normal 12 2 3 2 6 3" xfId="10844"/>
    <cellStyle name="Normal 12 2 3 2 6 3 2" xfId="10845"/>
    <cellStyle name="Normal 12 2 3 2 6 3 3" xfId="10846"/>
    <cellStyle name="Normal 12 2 3 2 6 4" xfId="10847"/>
    <cellStyle name="Normal 12 2 3 2 6 5" xfId="10848"/>
    <cellStyle name="Normal 12 2 3 2 7" xfId="10849"/>
    <cellStyle name="Normal 12 2 3 2 7 2" xfId="10850"/>
    <cellStyle name="Normal 12 2 3 2 7 2 2" xfId="10851"/>
    <cellStyle name="Normal 12 2 3 2 7 3" xfId="10852"/>
    <cellStyle name="Normal 12 2 3 2 7 4" xfId="10853"/>
    <cellStyle name="Normal 12 2 3 2 8" xfId="10854"/>
    <cellStyle name="Normal 12 2 3 2 8 2" xfId="10855"/>
    <cellStyle name="Normal 12 2 3 2 8 3" xfId="10856"/>
    <cellStyle name="Normal 12 2 3 2 9" xfId="10857"/>
    <cellStyle name="Normal 12 2 3 3" xfId="10858"/>
    <cellStyle name="Normal 12 2 3 3 10" xfId="10859"/>
    <cellStyle name="Normal 12 2 3 3 2" xfId="10860"/>
    <cellStyle name="Normal 12 2 3 3 2 2" xfId="10861"/>
    <cellStyle name="Normal 12 2 3 3 2 2 2" xfId="10862"/>
    <cellStyle name="Normal 12 2 3 3 2 2 2 2" xfId="10863"/>
    <cellStyle name="Normal 12 2 3 3 2 2 2 2 2" xfId="10864"/>
    <cellStyle name="Normal 12 2 3 3 2 2 2 2 2 2" xfId="10865"/>
    <cellStyle name="Normal 12 2 3 3 2 2 2 2 2 3" xfId="10866"/>
    <cellStyle name="Normal 12 2 3 3 2 2 2 2 3" xfId="10867"/>
    <cellStyle name="Normal 12 2 3 3 2 2 2 2 3 2" xfId="10868"/>
    <cellStyle name="Normal 12 2 3 3 2 2 2 2 3 3" xfId="10869"/>
    <cellStyle name="Normal 12 2 3 3 2 2 2 2 4" xfId="10870"/>
    <cellStyle name="Normal 12 2 3 3 2 2 2 2 5" xfId="10871"/>
    <cellStyle name="Normal 12 2 3 3 2 2 2 3" xfId="10872"/>
    <cellStyle name="Normal 12 2 3 3 2 2 2 3 2" xfId="10873"/>
    <cellStyle name="Normal 12 2 3 3 2 2 2 3 2 2" xfId="10874"/>
    <cellStyle name="Normal 12 2 3 3 2 2 2 3 2 3" xfId="10875"/>
    <cellStyle name="Normal 12 2 3 3 2 2 2 3 3" xfId="10876"/>
    <cellStyle name="Normal 12 2 3 3 2 2 2 3 3 2" xfId="10877"/>
    <cellStyle name="Normal 12 2 3 3 2 2 2 3 3 3" xfId="10878"/>
    <cellStyle name="Normal 12 2 3 3 2 2 2 3 4" xfId="10879"/>
    <cellStyle name="Normal 12 2 3 3 2 2 2 3 5" xfId="10880"/>
    <cellStyle name="Normal 12 2 3 3 2 2 2 4" xfId="10881"/>
    <cellStyle name="Normal 12 2 3 3 2 2 2 4 2" xfId="10882"/>
    <cellStyle name="Normal 12 2 3 3 2 2 2 4 2 2" xfId="10883"/>
    <cellStyle name="Normal 12 2 3 3 2 2 2 4 3" xfId="10884"/>
    <cellStyle name="Normal 12 2 3 3 2 2 2 4 4" xfId="10885"/>
    <cellStyle name="Normal 12 2 3 3 2 2 2 5" xfId="10886"/>
    <cellStyle name="Normal 12 2 3 3 2 2 2 5 2" xfId="10887"/>
    <cellStyle name="Normal 12 2 3 3 2 2 2 5 3" xfId="10888"/>
    <cellStyle name="Normal 12 2 3 3 2 2 2 6" xfId="10889"/>
    <cellStyle name="Normal 12 2 3 3 2 2 2 7" xfId="10890"/>
    <cellStyle name="Normal 12 2 3 3 2 2 3" xfId="10891"/>
    <cellStyle name="Normal 12 2 3 3 2 2 3 2" xfId="10892"/>
    <cellStyle name="Normal 12 2 3 3 2 2 3 2 2" xfId="10893"/>
    <cellStyle name="Normal 12 2 3 3 2 2 3 2 3" xfId="10894"/>
    <cellStyle name="Normal 12 2 3 3 2 2 3 3" xfId="10895"/>
    <cellStyle name="Normal 12 2 3 3 2 2 3 3 2" xfId="10896"/>
    <cellStyle name="Normal 12 2 3 3 2 2 3 3 3" xfId="10897"/>
    <cellStyle name="Normal 12 2 3 3 2 2 3 4" xfId="10898"/>
    <cellStyle name="Normal 12 2 3 3 2 2 3 4 2" xfId="10899"/>
    <cellStyle name="Normal 12 2 3 3 2 2 3 5" xfId="10900"/>
    <cellStyle name="Normal 12 2 3 3 2 2 3 6" xfId="10901"/>
    <cellStyle name="Normal 12 2 3 3 2 2 4" xfId="10902"/>
    <cellStyle name="Normal 12 2 3 3 2 2 4 2" xfId="10903"/>
    <cellStyle name="Normal 12 2 3 3 2 2 4 2 2" xfId="10904"/>
    <cellStyle name="Normal 12 2 3 3 2 2 4 2 3" xfId="10905"/>
    <cellStyle name="Normal 12 2 3 3 2 2 4 3" xfId="10906"/>
    <cellStyle name="Normal 12 2 3 3 2 2 4 3 2" xfId="10907"/>
    <cellStyle name="Normal 12 2 3 3 2 2 4 3 3" xfId="10908"/>
    <cellStyle name="Normal 12 2 3 3 2 2 4 4" xfId="10909"/>
    <cellStyle name="Normal 12 2 3 3 2 2 4 5" xfId="10910"/>
    <cellStyle name="Normal 12 2 3 3 2 2 5" xfId="10911"/>
    <cellStyle name="Normal 12 2 3 3 2 2 5 2" xfId="10912"/>
    <cellStyle name="Normal 12 2 3 3 2 2 5 2 2" xfId="10913"/>
    <cellStyle name="Normal 12 2 3 3 2 2 5 3" xfId="10914"/>
    <cellStyle name="Normal 12 2 3 3 2 2 5 4" xfId="10915"/>
    <cellStyle name="Normal 12 2 3 3 2 2 6" xfId="10916"/>
    <cellStyle name="Normal 12 2 3 3 2 2 6 2" xfId="10917"/>
    <cellStyle name="Normal 12 2 3 3 2 2 6 3" xfId="10918"/>
    <cellStyle name="Normal 12 2 3 3 2 2 7" xfId="10919"/>
    <cellStyle name="Normal 12 2 3 3 2 2 8" xfId="10920"/>
    <cellStyle name="Normal 12 2 3 3 2 3" xfId="10921"/>
    <cellStyle name="Normal 12 2 3 3 2 3 2" xfId="10922"/>
    <cellStyle name="Normal 12 2 3 3 2 3 2 2" xfId="10923"/>
    <cellStyle name="Normal 12 2 3 3 2 3 2 2 2" xfId="10924"/>
    <cellStyle name="Normal 12 2 3 3 2 3 2 2 3" xfId="10925"/>
    <cellStyle name="Normal 12 2 3 3 2 3 2 3" xfId="10926"/>
    <cellStyle name="Normal 12 2 3 3 2 3 2 3 2" xfId="10927"/>
    <cellStyle name="Normal 12 2 3 3 2 3 2 3 3" xfId="10928"/>
    <cellStyle name="Normal 12 2 3 3 2 3 2 4" xfId="10929"/>
    <cellStyle name="Normal 12 2 3 3 2 3 2 4 2" xfId="10930"/>
    <cellStyle name="Normal 12 2 3 3 2 3 2 5" xfId="10931"/>
    <cellStyle name="Normal 12 2 3 3 2 3 2 6" xfId="10932"/>
    <cellStyle name="Normal 12 2 3 3 2 3 3" xfId="10933"/>
    <cellStyle name="Normal 12 2 3 3 2 3 3 2" xfId="10934"/>
    <cellStyle name="Normal 12 2 3 3 2 3 3 2 2" xfId="10935"/>
    <cellStyle name="Normal 12 2 3 3 2 3 3 2 3" xfId="10936"/>
    <cellStyle name="Normal 12 2 3 3 2 3 3 3" xfId="10937"/>
    <cellStyle name="Normal 12 2 3 3 2 3 3 3 2" xfId="10938"/>
    <cellStyle name="Normal 12 2 3 3 2 3 3 3 3" xfId="10939"/>
    <cellStyle name="Normal 12 2 3 3 2 3 3 4" xfId="10940"/>
    <cellStyle name="Normal 12 2 3 3 2 3 3 5" xfId="10941"/>
    <cellStyle name="Normal 12 2 3 3 2 3 4" xfId="10942"/>
    <cellStyle name="Normal 12 2 3 3 2 3 4 2" xfId="10943"/>
    <cellStyle name="Normal 12 2 3 3 2 3 4 2 2" xfId="10944"/>
    <cellStyle name="Normal 12 2 3 3 2 3 4 3" xfId="10945"/>
    <cellStyle name="Normal 12 2 3 3 2 3 4 4" xfId="10946"/>
    <cellStyle name="Normal 12 2 3 3 2 3 5" xfId="10947"/>
    <cellStyle name="Normal 12 2 3 3 2 3 5 2" xfId="10948"/>
    <cellStyle name="Normal 12 2 3 3 2 3 5 3" xfId="10949"/>
    <cellStyle name="Normal 12 2 3 3 2 3 6" xfId="10950"/>
    <cellStyle name="Normal 12 2 3 3 2 3 7" xfId="10951"/>
    <cellStyle name="Normal 12 2 3 3 2 4" xfId="10952"/>
    <cellStyle name="Normal 12 2 3 3 2 4 2" xfId="10953"/>
    <cellStyle name="Normal 12 2 3 3 2 4 2 2" xfId="10954"/>
    <cellStyle name="Normal 12 2 3 3 2 4 2 3" xfId="10955"/>
    <cellStyle name="Normal 12 2 3 3 2 4 3" xfId="10956"/>
    <cellStyle name="Normal 12 2 3 3 2 4 3 2" xfId="10957"/>
    <cellStyle name="Normal 12 2 3 3 2 4 3 3" xfId="10958"/>
    <cellStyle name="Normal 12 2 3 3 2 4 4" xfId="10959"/>
    <cellStyle name="Normal 12 2 3 3 2 4 4 2" xfId="10960"/>
    <cellStyle name="Normal 12 2 3 3 2 4 5" xfId="10961"/>
    <cellStyle name="Normal 12 2 3 3 2 4 6" xfId="10962"/>
    <cellStyle name="Normal 12 2 3 3 2 5" xfId="10963"/>
    <cellStyle name="Normal 12 2 3 3 2 5 2" xfId="10964"/>
    <cellStyle name="Normal 12 2 3 3 2 5 2 2" xfId="10965"/>
    <cellStyle name="Normal 12 2 3 3 2 5 2 3" xfId="10966"/>
    <cellStyle name="Normal 12 2 3 3 2 5 3" xfId="10967"/>
    <cellStyle name="Normal 12 2 3 3 2 5 3 2" xfId="10968"/>
    <cellStyle name="Normal 12 2 3 3 2 5 3 3" xfId="10969"/>
    <cellStyle name="Normal 12 2 3 3 2 5 4" xfId="10970"/>
    <cellStyle name="Normal 12 2 3 3 2 5 5" xfId="10971"/>
    <cellStyle name="Normal 12 2 3 3 2 6" xfId="10972"/>
    <cellStyle name="Normal 12 2 3 3 2 6 2" xfId="10973"/>
    <cellStyle name="Normal 12 2 3 3 2 6 2 2" xfId="10974"/>
    <cellStyle name="Normal 12 2 3 3 2 6 3" xfId="10975"/>
    <cellStyle name="Normal 12 2 3 3 2 6 4" xfId="10976"/>
    <cellStyle name="Normal 12 2 3 3 2 7" xfId="10977"/>
    <cellStyle name="Normal 12 2 3 3 2 7 2" xfId="10978"/>
    <cellStyle name="Normal 12 2 3 3 2 7 3" xfId="10979"/>
    <cellStyle name="Normal 12 2 3 3 2 8" xfId="10980"/>
    <cellStyle name="Normal 12 2 3 3 2 9" xfId="10981"/>
    <cellStyle name="Normal 12 2 3 3 3" xfId="10982"/>
    <cellStyle name="Normal 12 2 3 3 3 2" xfId="10983"/>
    <cellStyle name="Normal 12 2 3 3 3 2 2" xfId="10984"/>
    <cellStyle name="Normal 12 2 3 3 3 2 2 2" xfId="10985"/>
    <cellStyle name="Normal 12 2 3 3 3 2 2 2 2" xfId="10986"/>
    <cellStyle name="Normal 12 2 3 3 3 2 2 2 3" xfId="10987"/>
    <cellStyle name="Normal 12 2 3 3 3 2 2 3" xfId="10988"/>
    <cellStyle name="Normal 12 2 3 3 3 2 2 3 2" xfId="10989"/>
    <cellStyle name="Normal 12 2 3 3 3 2 2 3 3" xfId="10990"/>
    <cellStyle name="Normal 12 2 3 3 3 2 2 4" xfId="10991"/>
    <cellStyle name="Normal 12 2 3 3 3 2 2 5" xfId="10992"/>
    <cellStyle name="Normal 12 2 3 3 3 2 3" xfId="10993"/>
    <cellStyle name="Normal 12 2 3 3 3 2 3 2" xfId="10994"/>
    <cellStyle name="Normal 12 2 3 3 3 2 3 2 2" xfId="10995"/>
    <cellStyle name="Normal 12 2 3 3 3 2 3 2 3" xfId="10996"/>
    <cellStyle name="Normal 12 2 3 3 3 2 3 3" xfId="10997"/>
    <cellStyle name="Normal 12 2 3 3 3 2 3 3 2" xfId="10998"/>
    <cellStyle name="Normal 12 2 3 3 3 2 3 3 3" xfId="10999"/>
    <cellStyle name="Normal 12 2 3 3 3 2 3 4" xfId="11000"/>
    <cellStyle name="Normal 12 2 3 3 3 2 3 5" xfId="11001"/>
    <cellStyle name="Normal 12 2 3 3 3 2 4" xfId="11002"/>
    <cellStyle name="Normal 12 2 3 3 3 2 4 2" xfId="11003"/>
    <cellStyle name="Normal 12 2 3 3 3 2 4 2 2" xfId="11004"/>
    <cellStyle name="Normal 12 2 3 3 3 2 4 3" xfId="11005"/>
    <cellStyle name="Normal 12 2 3 3 3 2 4 4" xfId="11006"/>
    <cellStyle name="Normal 12 2 3 3 3 2 5" xfId="11007"/>
    <cellStyle name="Normal 12 2 3 3 3 2 5 2" xfId="11008"/>
    <cellStyle name="Normal 12 2 3 3 3 2 5 3" xfId="11009"/>
    <cellStyle name="Normal 12 2 3 3 3 2 6" xfId="11010"/>
    <cellStyle name="Normal 12 2 3 3 3 2 7" xfId="11011"/>
    <cellStyle name="Normal 12 2 3 3 3 3" xfId="11012"/>
    <cellStyle name="Normal 12 2 3 3 3 3 2" xfId="11013"/>
    <cellStyle name="Normal 12 2 3 3 3 3 2 2" xfId="11014"/>
    <cellStyle name="Normal 12 2 3 3 3 3 2 3" xfId="11015"/>
    <cellStyle name="Normal 12 2 3 3 3 3 3" xfId="11016"/>
    <cellStyle name="Normal 12 2 3 3 3 3 3 2" xfId="11017"/>
    <cellStyle name="Normal 12 2 3 3 3 3 3 3" xfId="11018"/>
    <cellStyle name="Normal 12 2 3 3 3 3 4" xfId="11019"/>
    <cellStyle name="Normal 12 2 3 3 3 3 4 2" xfId="11020"/>
    <cellStyle name="Normal 12 2 3 3 3 3 5" xfId="11021"/>
    <cellStyle name="Normal 12 2 3 3 3 3 6" xfId="11022"/>
    <cellStyle name="Normal 12 2 3 3 3 4" xfId="11023"/>
    <cellStyle name="Normal 12 2 3 3 3 4 2" xfId="11024"/>
    <cellStyle name="Normal 12 2 3 3 3 4 2 2" xfId="11025"/>
    <cellStyle name="Normal 12 2 3 3 3 4 2 3" xfId="11026"/>
    <cellStyle name="Normal 12 2 3 3 3 4 3" xfId="11027"/>
    <cellStyle name="Normal 12 2 3 3 3 4 3 2" xfId="11028"/>
    <cellStyle name="Normal 12 2 3 3 3 4 3 3" xfId="11029"/>
    <cellStyle name="Normal 12 2 3 3 3 4 4" xfId="11030"/>
    <cellStyle name="Normal 12 2 3 3 3 4 5" xfId="11031"/>
    <cellStyle name="Normal 12 2 3 3 3 5" xfId="11032"/>
    <cellStyle name="Normal 12 2 3 3 3 5 2" xfId="11033"/>
    <cellStyle name="Normal 12 2 3 3 3 5 2 2" xfId="11034"/>
    <cellStyle name="Normal 12 2 3 3 3 5 3" xfId="11035"/>
    <cellStyle name="Normal 12 2 3 3 3 5 4" xfId="11036"/>
    <cellStyle name="Normal 12 2 3 3 3 6" xfId="11037"/>
    <cellStyle name="Normal 12 2 3 3 3 6 2" xfId="11038"/>
    <cellStyle name="Normal 12 2 3 3 3 6 3" xfId="11039"/>
    <cellStyle name="Normal 12 2 3 3 3 7" xfId="11040"/>
    <cellStyle name="Normal 12 2 3 3 3 8" xfId="11041"/>
    <cellStyle name="Normal 12 2 3 3 4" xfId="11042"/>
    <cellStyle name="Normal 12 2 3 3 4 2" xfId="11043"/>
    <cellStyle name="Normal 12 2 3 3 4 2 2" xfId="11044"/>
    <cellStyle name="Normal 12 2 3 3 4 2 2 2" xfId="11045"/>
    <cellStyle name="Normal 12 2 3 3 4 2 2 3" xfId="11046"/>
    <cellStyle name="Normal 12 2 3 3 4 2 3" xfId="11047"/>
    <cellStyle name="Normal 12 2 3 3 4 2 3 2" xfId="11048"/>
    <cellStyle name="Normal 12 2 3 3 4 2 3 3" xfId="11049"/>
    <cellStyle name="Normal 12 2 3 3 4 2 4" xfId="11050"/>
    <cellStyle name="Normal 12 2 3 3 4 2 4 2" xfId="11051"/>
    <cellStyle name="Normal 12 2 3 3 4 2 5" xfId="11052"/>
    <cellStyle name="Normal 12 2 3 3 4 2 6" xfId="11053"/>
    <cellStyle name="Normal 12 2 3 3 4 3" xfId="11054"/>
    <cellStyle name="Normal 12 2 3 3 4 3 2" xfId="11055"/>
    <cellStyle name="Normal 12 2 3 3 4 3 2 2" xfId="11056"/>
    <cellStyle name="Normal 12 2 3 3 4 3 2 3" xfId="11057"/>
    <cellStyle name="Normal 12 2 3 3 4 3 3" xfId="11058"/>
    <cellStyle name="Normal 12 2 3 3 4 3 3 2" xfId="11059"/>
    <cellStyle name="Normal 12 2 3 3 4 3 3 3" xfId="11060"/>
    <cellStyle name="Normal 12 2 3 3 4 3 4" xfId="11061"/>
    <cellStyle name="Normal 12 2 3 3 4 3 5" xfId="11062"/>
    <cellStyle name="Normal 12 2 3 3 4 4" xfId="11063"/>
    <cellStyle name="Normal 12 2 3 3 4 4 2" xfId="11064"/>
    <cellStyle name="Normal 12 2 3 3 4 4 2 2" xfId="11065"/>
    <cellStyle name="Normal 12 2 3 3 4 4 3" xfId="11066"/>
    <cellStyle name="Normal 12 2 3 3 4 4 4" xfId="11067"/>
    <cellStyle name="Normal 12 2 3 3 4 5" xfId="11068"/>
    <cellStyle name="Normal 12 2 3 3 4 5 2" xfId="11069"/>
    <cellStyle name="Normal 12 2 3 3 4 5 3" xfId="11070"/>
    <cellStyle name="Normal 12 2 3 3 4 6" xfId="11071"/>
    <cellStyle name="Normal 12 2 3 3 4 7" xfId="11072"/>
    <cellStyle name="Normal 12 2 3 3 5" xfId="11073"/>
    <cellStyle name="Normal 12 2 3 3 5 2" xfId="11074"/>
    <cellStyle name="Normal 12 2 3 3 5 2 2" xfId="11075"/>
    <cellStyle name="Normal 12 2 3 3 5 2 3" xfId="11076"/>
    <cellStyle name="Normal 12 2 3 3 5 3" xfId="11077"/>
    <cellStyle name="Normal 12 2 3 3 5 3 2" xfId="11078"/>
    <cellStyle name="Normal 12 2 3 3 5 3 3" xfId="11079"/>
    <cellStyle name="Normal 12 2 3 3 5 4" xfId="11080"/>
    <cellStyle name="Normal 12 2 3 3 5 4 2" xfId="11081"/>
    <cellStyle name="Normal 12 2 3 3 5 5" xfId="11082"/>
    <cellStyle name="Normal 12 2 3 3 5 6" xfId="11083"/>
    <cellStyle name="Normal 12 2 3 3 6" xfId="11084"/>
    <cellStyle name="Normal 12 2 3 3 6 2" xfId="11085"/>
    <cellStyle name="Normal 12 2 3 3 6 2 2" xfId="11086"/>
    <cellStyle name="Normal 12 2 3 3 6 2 3" xfId="11087"/>
    <cellStyle name="Normal 12 2 3 3 6 3" xfId="11088"/>
    <cellStyle name="Normal 12 2 3 3 6 3 2" xfId="11089"/>
    <cellStyle name="Normal 12 2 3 3 6 3 3" xfId="11090"/>
    <cellStyle name="Normal 12 2 3 3 6 4" xfId="11091"/>
    <cellStyle name="Normal 12 2 3 3 6 5" xfId="11092"/>
    <cellStyle name="Normal 12 2 3 3 7" xfId="11093"/>
    <cellStyle name="Normal 12 2 3 3 7 2" xfId="11094"/>
    <cellStyle name="Normal 12 2 3 3 7 2 2" xfId="11095"/>
    <cellStyle name="Normal 12 2 3 3 7 3" xfId="11096"/>
    <cellStyle name="Normal 12 2 3 3 7 4" xfId="11097"/>
    <cellStyle name="Normal 12 2 3 3 8" xfId="11098"/>
    <cellStyle name="Normal 12 2 3 3 8 2" xfId="11099"/>
    <cellStyle name="Normal 12 2 3 3 8 3" xfId="11100"/>
    <cellStyle name="Normal 12 2 3 3 9" xfId="11101"/>
    <cellStyle name="Normal 12 2 3 4" xfId="11102"/>
    <cellStyle name="Normal 12 2 3 4 2" xfId="11103"/>
    <cellStyle name="Normal 12 2 3 4 2 2" xfId="11104"/>
    <cellStyle name="Normal 12 2 3 4 2 2 2" xfId="11105"/>
    <cellStyle name="Normal 12 2 3 4 2 2 2 2" xfId="11106"/>
    <cellStyle name="Normal 12 2 3 4 2 2 2 2 2" xfId="11107"/>
    <cellStyle name="Normal 12 2 3 4 2 2 2 2 3" xfId="11108"/>
    <cellStyle name="Normal 12 2 3 4 2 2 2 3" xfId="11109"/>
    <cellStyle name="Normal 12 2 3 4 2 2 2 3 2" xfId="11110"/>
    <cellStyle name="Normal 12 2 3 4 2 2 2 3 3" xfId="11111"/>
    <cellStyle name="Normal 12 2 3 4 2 2 2 4" xfId="11112"/>
    <cellStyle name="Normal 12 2 3 4 2 2 2 5" xfId="11113"/>
    <cellStyle name="Normal 12 2 3 4 2 2 3" xfId="11114"/>
    <cellStyle name="Normal 12 2 3 4 2 2 3 2" xfId="11115"/>
    <cellStyle name="Normal 12 2 3 4 2 2 3 2 2" xfId="11116"/>
    <cellStyle name="Normal 12 2 3 4 2 2 3 2 3" xfId="11117"/>
    <cellStyle name="Normal 12 2 3 4 2 2 3 3" xfId="11118"/>
    <cellStyle name="Normal 12 2 3 4 2 2 3 3 2" xfId="11119"/>
    <cellStyle name="Normal 12 2 3 4 2 2 3 3 3" xfId="11120"/>
    <cellStyle name="Normal 12 2 3 4 2 2 3 4" xfId="11121"/>
    <cellStyle name="Normal 12 2 3 4 2 2 3 5" xfId="11122"/>
    <cellStyle name="Normal 12 2 3 4 2 2 4" xfId="11123"/>
    <cellStyle name="Normal 12 2 3 4 2 2 4 2" xfId="11124"/>
    <cellStyle name="Normal 12 2 3 4 2 2 4 2 2" xfId="11125"/>
    <cellStyle name="Normal 12 2 3 4 2 2 4 3" xfId="11126"/>
    <cellStyle name="Normal 12 2 3 4 2 2 4 4" xfId="11127"/>
    <cellStyle name="Normal 12 2 3 4 2 2 5" xfId="11128"/>
    <cellStyle name="Normal 12 2 3 4 2 2 5 2" xfId="11129"/>
    <cellStyle name="Normal 12 2 3 4 2 2 5 3" xfId="11130"/>
    <cellStyle name="Normal 12 2 3 4 2 2 6" xfId="11131"/>
    <cellStyle name="Normal 12 2 3 4 2 2 7" xfId="11132"/>
    <cellStyle name="Normal 12 2 3 4 2 3" xfId="11133"/>
    <cellStyle name="Normal 12 2 3 4 2 3 2" xfId="11134"/>
    <cellStyle name="Normal 12 2 3 4 2 3 2 2" xfId="11135"/>
    <cellStyle name="Normal 12 2 3 4 2 3 2 3" xfId="11136"/>
    <cellStyle name="Normal 12 2 3 4 2 3 3" xfId="11137"/>
    <cellStyle name="Normal 12 2 3 4 2 3 3 2" xfId="11138"/>
    <cellStyle name="Normal 12 2 3 4 2 3 3 3" xfId="11139"/>
    <cellStyle name="Normal 12 2 3 4 2 3 4" xfId="11140"/>
    <cellStyle name="Normal 12 2 3 4 2 3 4 2" xfId="11141"/>
    <cellStyle name="Normal 12 2 3 4 2 3 5" xfId="11142"/>
    <cellStyle name="Normal 12 2 3 4 2 3 6" xfId="11143"/>
    <cellStyle name="Normal 12 2 3 4 2 4" xfId="11144"/>
    <cellStyle name="Normal 12 2 3 4 2 4 2" xfId="11145"/>
    <cellStyle name="Normal 12 2 3 4 2 4 2 2" xfId="11146"/>
    <cellStyle name="Normal 12 2 3 4 2 4 2 3" xfId="11147"/>
    <cellStyle name="Normal 12 2 3 4 2 4 3" xfId="11148"/>
    <cellStyle name="Normal 12 2 3 4 2 4 3 2" xfId="11149"/>
    <cellStyle name="Normal 12 2 3 4 2 4 3 3" xfId="11150"/>
    <cellStyle name="Normal 12 2 3 4 2 4 4" xfId="11151"/>
    <cellStyle name="Normal 12 2 3 4 2 4 5" xfId="11152"/>
    <cellStyle name="Normal 12 2 3 4 2 5" xfId="11153"/>
    <cellStyle name="Normal 12 2 3 4 2 5 2" xfId="11154"/>
    <cellStyle name="Normal 12 2 3 4 2 5 2 2" xfId="11155"/>
    <cellStyle name="Normal 12 2 3 4 2 5 3" xfId="11156"/>
    <cellStyle name="Normal 12 2 3 4 2 5 4" xfId="11157"/>
    <cellStyle name="Normal 12 2 3 4 2 6" xfId="11158"/>
    <cellStyle name="Normal 12 2 3 4 2 6 2" xfId="11159"/>
    <cellStyle name="Normal 12 2 3 4 2 6 3" xfId="11160"/>
    <cellStyle name="Normal 12 2 3 4 2 7" xfId="11161"/>
    <cellStyle name="Normal 12 2 3 4 2 8" xfId="11162"/>
    <cellStyle name="Normal 12 2 3 4 3" xfId="11163"/>
    <cellStyle name="Normal 12 2 3 4 3 2" xfId="11164"/>
    <cellStyle name="Normal 12 2 3 4 3 2 2" xfId="11165"/>
    <cellStyle name="Normal 12 2 3 4 3 2 2 2" xfId="11166"/>
    <cellStyle name="Normal 12 2 3 4 3 2 2 3" xfId="11167"/>
    <cellStyle name="Normal 12 2 3 4 3 2 3" xfId="11168"/>
    <cellStyle name="Normal 12 2 3 4 3 2 3 2" xfId="11169"/>
    <cellStyle name="Normal 12 2 3 4 3 2 3 3" xfId="11170"/>
    <cellStyle name="Normal 12 2 3 4 3 2 4" xfId="11171"/>
    <cellStyle name="Normal 12 2 3 4 3 2 4 2" xfId="11172"/>
    <cellStyle name="Normal 12 2 3 4 3 2 5" xfId="11173"/>
    <cellStyle name="Normal 12 2 3 4 3 2 6" xfId="11174"/>
    <cellStyle name="Normal 12 2 3 4 3 3" xfId="11175"/>
    <cellStyle name="Normal 12 2 3 4 3 3 2" xfId="11176"/>
    <cellStyle name="Normal 12 2 3 4 3 3 2 2" xfId="11177"/>
    <cellStyle name="Normal 12 2 3 4 3 3 2 3" xfId="11178"/>
    <cellStyle name="Normal 12 2 3 4 3 3 3" xfId="11179"/>
    <cellStyle name="Normal 12 2 3 4 3 3 3 2" xfId="11180"/>
    <cellStyle name="Normal 12 2 3 4 3 3 3 3" xfId="11181"/>
    <cellStyle name="Normal 12 2 3 4 3 3 4" xfId="11182"/>
    <cellStyle name="Normal 12 2 3 4 3 3 5" xfId="11183"/>
    <cellStyle name="Normal 12 2 3 4 3 4" xfId="11184"/>
    <cellStyle name="Normal 12 2 3 4 3 4 2" xfId="11185"/>
    <cellStyle name="Normal 12 2 3 4 3 4 2 2" xfId="11186"/>
    <cellStyle name="Normal 12 2 3 4 3 4 3" xfId="11187"/>
    <cellStyle name="Normal 12 2 3 4 3 4 4" xfId="11188"/>
    <cellStyle name="Normal 12 2 3 4 3 5" xfId="11189"/>
    <cellStyle name="Normal 12 2 3 4 3 5 2" xfId="11190"/>
    <cellStyle name="Normal 12 2 3 4 3 5 3" xfId="11191"/>
    <cellStyle name="Normal 12 2 3 4 3 6" xfId="11192"/>
    <cellStyle name="Normal 12 2 3 4 3 7" xfId="11193"/>
    <cellStyle name="Normal 12 2 3 4 4" xfId="11194"/>
    <cellStyle name="Normal 12 2 3 4 4 2" xfId="11195"/>
    <cellStyle name="Normal 12 2 3 4 4 2 2" xfId="11196"/>
    <cellStyle name="Normal 12 2 3 4 4 2 3" xfId="11197"/>
    <cellStyle name="Normal 12 2 3 4 4 3" xfId="11198"/>
    <cellStyle name="Normal 12 2 3 4 4 3 2" xfId="11199"/>
    <cellStyle name="Normal 12 2 3 4 4 3 3" xfId="11200"/>
    <cellStyle name="Normal 12 2 3 4 4 4" xfId="11201"/>
    <cellStyle name="Normal 12 2 3 4 4 4 2" xfId="11202"/>
    <cellStyle name="Normal 12 2 3 4 4 5" xfId="11203"/>
    <cellStyle name="Normal 12 2 3 4 4 6" xfId="11204"/>
    <cellStyle name="Normal 12 2 3 4 5" xfId="11205"/>
    <cellStyle name="Normal 12 2 3 4 5 2" xfId="11206"/>
    <cellStyle name="Normal 12 2 3 4 5 2 2" xfId="11207"/>
    <cellStyle name="Normal 12 2 3 4 5 2 3" xfId="11208"/>
    <cellStyle name="Normal 12 2 3 4 5 3" xfId="11209"/>
    <cellStyle name="Normal 12 2 3 4 5 3 2" xfId="11210"/>
    <cellStyle name="Normal 12 2 3 4 5 3 3" xfId="11211"/>
    <cellStyle name="Normal 12 2 3 4 5 4" xfId="11212"/>
    <cellStyle name="Normal 12 2 3 4 5 5" xfId="11213"/>
    <cellStyle name="Normal 12 2 3 4 6" xfId="11214"/>
    <cellStyle name="Normal 12 2 3 4 6 2" xfId="11215"/>
    <cellStyle name="Normal 12 2 3 4 6 2 2" xfId="11216"/>
    <cellStyle name="Normal 12 2 3 4 6 3" xfId="11217"/>
    <cellStyle name="Normal 12 2 3 4 6 4" xfId="11218"/>
    <cellStyle name="Normal 12 2 3 4 7" xfId="11219"/>
    <cellStyle name="Normal 12 2 3 4 7 2" xfId="11220"/>
    <cellStyle name="Normal 12 2 3 4 7 3" xfId="11221"/>
    <cellStyle name="Normal 12 2 3 4 8" xfId="11222"/>
    <cellStyle name="Normal 12 2 3 4 9" xfId="11223"/>
    <cellStyle name="Normal 12 2 3 5" xfId="11224"/>
    <cellStyle name="Normal 12 2 3 5 2" xfId="11225"/>
    <cellStyle name="Normal 12 2 3 5 2 2" xfId="11226"/>
    <cellStyle name="Normal 12 2 3 5 2 2 2" xfId="11227"/>
    <cellStyle name="Normal 12 2 3 5 2 2 2 2" xfId="11228"/>
    <cellStyle name="Normal 12 2 3 5 2 2 2 2 2" xfId="11229"/>
    <cellStyle name="Normal 12 2 3 5 2 2 2 2 3" xfId="11230"/>
    <cellStyle name="Normal 12 2 3 5 2 2 2 3" xfId="11231"/>
    <cellStyle name="Normal 12 2 3 5 2 2 2 3 2" xfId="11232"/>
    <cellStyle name="Normal 12 2 3 5 2 2 2 3 3" xfId="11233"/>
    <cellStyle name="Normal 12 2 3 5 2 2 2 4" xfId="11234"/>
    <cellStyle name="Normal 12 2 3 5 2 2 2 5" xfId="11235"/>
    <cellStyle name="Normal 12 2 3 5 2 2 3" xfId="11236"/>
    <cellStyle name="Normal 12 2 3 5 2 2 3 2" xfId="11237"/>
    <cellStyle name="Normal 12 2 3 5 2 2 3 2 2" xfId="11238"/>
    <cellStyle name="Normal 12 2 3 5 2 2 3 2 3" xfId="11239"/>
    <cellStyle name="Normal 12 2 3 5 2 2 3 3" xfId="11240"/>
    <cellStyle name="Normal 12 2 3 5 2 2 3 3 2" xfId="11241"/>
    <cellStyle name="Normal 12 2 3 5 2 2 3 3 3" xfId="11242"/>
    <cellStyle name="Normal 12 2 3 5 2 2 3 4" xfId="11243"/>
    <cellStyle name="Normal 12 2 3 5 2 2 3 5" xfId="11244"/>
    <cellStyle name="Normal 12 2 3 5 2 2 4" xfId="11245"/>
    <cellStyle name="Normal 12 2 3 5 2 2 4 2" xfId="11246"/>
    <cellStyle name="Normal 12 2 3 5 2 2 4 2 2" xfId="11247"/>
    <cellStyle name="Normal 12 2 3 5 2 2 4 3" xfId="11248"/>
    <cellStyle name="Normal 12 2 3 5 2 2 4 4" xfId="11249"/>
    <cellStyle name="Normal 12 2 3 5 2 2 5" xfId="11250"/>
    <cellStyle name="Normal 12 2 3 5 2 2 5 2" xfId="11251"/>
    <cellStyle name="Normal 12 2 3 5 2 2 5 3" xfId="11252"/>
    <cellStyle name="Normal 12 2 3 5 2 2 6" xfId="11253"/>
    <cellStyle name="Normal 12 2 3 5 2 2 7" xfId="11254"/>
    <cellStyle name="Normal 12 2 3 5 2 3" xfId="11255"/>
    <cellStyle name="Normal 12 2 3 5 2 3 2" xfId="11256"/>
    <cellStyle name="Normal 12 2 3 5 2 3 2 2" xfId="11257"/>
    <cellStyle name="Normal 12 2 3 5 2 3 2 3" xfId="11258"/>
    <cellStyle name="Normal 12 2 3 5 2 3 3" xfId="11259"/>
    <cellStyle name="Normal 12 2 3 5 2 3 3 2" xfId="11260"/>
    <cellStyle name="Normal 12 2 3 5 2 3 3 3" xfId="11261"/>
    <cellStyle name="Normal 12 2 3 5 2 3 4" xfId="11262"/>
    <cellStyle name="Normal 12 2 3 5 2 3 4 2" xfId="11263"/>
    <cellStyle name="Normal 12 2 3 5 2 3 5" xfId="11264"/>
    <cellStyle name="Normal 12 2 3 5 2 3 6" xfId="11265"/>
    <cellStyle name="Normal 12 2 3 5 2 4" xfId="11266"/>
    <cellStyle name="Normal 12 2 3 5 2 4 2" xfId="11267"/>
    <cellStyle name="Normal 12 2 3 5 2 4 2 2" xfId="11268"/>
    <cellStyle name="Normal 12 2 3 5 2 4 2 3" xfId="11269"/>
    <cellStyle name="Normal 12 2 3 5 2 4 3" xfId="11270"/>
    <cellStyle name="Normal 12 2 3 5 2 4 3 2" xfId="11271"/>
    <cellStyle name="Normal 12 2 3 5 2 4 3 3" xfId="11272"/>
    <cellStyle name="Normal 12 2 3 5 2 4 4" xfId="11273"/>
    <cellStyle name="Normal 12 2 3 5 2 4 5" xfId="11274"/>
    <cellStyle name="Normal 12 2 3 5 2 5" xfId="11275"/>
    <cellStyle name="Normal 12 2 3 5 2 5 2" xfId="11276"/>
    <cellStyle name="Normal 12 2 3 5 2 5 2 2" xfId="11277"/>
    <cellStyle name="Normal 12 2 3 5 2 5 3" xfId="11278"/>
    <cellStyle name="Normal 12 2 3 5 2 5 4" xfId="11279"/>
    <cellStyle name="Normal 12 2 3 5 2 6" xfId="11280"/>
    <cellStyle name="Normal 12 2 3 5 2 6 2" xfId="11281"/>
    <cellStyle name="Normal 12 2 3 5 2 6 3" xfId="11282"/>
    <cellStyle name="Normal 12 2 3 5 2 7" xfId="11283"/>
    <cellStyle name="Normal 12 2 3 5 2 8" xfId="11284"/>
    <cellStyle name="Normal 12 2 3 5 3" xfId="11285"/>
    <cellStyle name="Normal 12 2 3 5 3 2" xfId="11286"/>
    <cellStyle name="Normal 12 2 3 5 3 2 2" xfId="11287"/>
    <cellStyle name="Normal 12 2 3 5 3 2 2 2" xfId="11288"/>
    <cellStyle name="Normal 12 2 3 5 3 2 2 3" xfId="11289"/>
    <cellStyle name="Normal 12 2 3 5 3 2 3" xfId="11290"/>
    <cellStyle name="Normal 12 2 3 5 3 2 3 2" xfId="11291"/>
    <cellStyle name="Normal 12 2 3 5 3 2 3 3" xfId="11292"/>
    <cellStyle name="Normal 12 2 3 5 3 2 4" xfId="11293"/>
    <cellStyle name="Normal 12 2 3 5 3 2 5" xfId="11294"/>
    <cellStyle name="Normal 12 2 3 5 3 3" xfId="11295"/>
    <cellStyle name="Normal 12 2 3 5 3 3 2" xfId="11296"/>
    <cellStyle name="Normal 12 2 3 5 3 3 2 2" xfId="11297"/>
    <cellStyle name="Normal 12 2 3 5 3 3 2 3" xfId="11298"/>
    <cellStyle name="Normal 12 2 3 5 3 3 3" xfId="11299"/>
    <cellStyle name="Normal 12 2 3 5 3 3 3 2" xfId="11300"/>
    <cellStyle name="Normal 12 2 3 5 3 3 3 3" xfId="11301"/>
    <cellStyle name="Normal 12 2 3 5 3 3 4" xfId="11302"/>
    <cellStyle name="Normal 12 2 3 5 3 3 5" xfId="11303"/>
    <cellStyle name="Normal 12 2 3 5 3 4" xfId="11304"/>
    <cellStyle name="Normal 12 2 3 5 3 4 2" xfId="11305"/>
    <cellStyle name="Normal 12 2 3 5 3 4 2 2" xfId="11306"/>
    <cellStyle name="Normal 12 2 3 5 3 4 3" xfId="11307"/>
    <cellStyle name="Normal 12 2 3 5 3 4 4" xfId="11308"/>
    <cellStyle name="Normal 12 2 3 5 3 5" xfId="11309"/>
    <cellStyle name="Normal 12 2 3 5 3 5 2" xfId="11310"/>
    <cellStyle name="Normal 12 2 3 5 3 5 3" xfId="11311"/>
    <cellStyle name="Normal 12 2 3 5 3 6" xfId="11312"/>
    <cellStyle name="Normal 12 2 3 5 3 7" xfId="11313"/>
    <cellStyle name="Normal 12 2 3 5 4" xfId="11314"/>
    <cellStyle name="Normal 12 2 3 5 4 2" xfId="11315"/>
    <cellStyle name="Normal 12 2 3 5 4 2 2" xfId="11316"/>
    <cellStyle name="Normal 12 2 3 5 4 2 3" xfId="11317"/>
    <cellStyle name="Normal 12 2 3 5 4 3" xfId="11318"/>
    <cellStyle name="Normal 12 2 3 5 4 3 2" xfId="11319"/>
    <cellStyle name="Normal 12 2 3 5 4 3 3" xfId="11320"/>
    <cellStyle name="Normal 12 2 3 5 4 4" xfId="11321"/>
    <cellStyle name="Normal 12 2 3 5 4 4 2" xfId="11322"/>
    <cellStyle name="Normal 12 2 3 5 4 5" xfId="11323"/>
    <cellStyle name="Normal 12 2 3 5 4 6" xfId="11324"/>
    <cellStyle name="Normal 12 2 3 5 5" xfId="11325"/>
    <cellStyle name="Normal 12 2 3 5 5 2" xfId="11326"/>
    <cellStyle name="Normal 12 2 3 5 5 2 2" xfId="11327"/>
    <cellStyle name="Normal 12 2 3 5 5 2 3" xfId="11328"/>
    <cellStyle name="Normal 12 2 3 5 5 3" xfId="11329"/>
    <cellStyle name="Normal 12 2 3 5 5 3 2" xfId="11330"/>
    <cellStyle name="Normal 12 2 3 5 5 3 3" xfId="11331"/>
    <cellStyle name="Normal 12 2 3 5 5 4" xfId="11332"/>
    <cellStyle name="Normal 12 2 3 5 5 5" xfId="11333"/>
    <cellStyle name="Normal 12 2 3 5 6" xfId="11334"/>
    <cellStyle name="Normal 12 2 3 5 6 2" xfId="11335"/>
    <cellStyle name="Normal 12 2 3 5 6 2 2" xfId="11336"/>
    <cellStyle name="Normal 12 2 3 5 6 3" xfId="11337"/>
    <cellStyle name="Normal 12 2 3 5 6 4" xfId="11338"/>
    <cellStyle name="Normal 12 2 3 5 7" xfId="11339"/>
    <cellStyle name="Normal 12 2 3 5 7 2" xfId="11340"/>
    <cellStyle name="Normal 12 2 3 5 7 3" xfId="11341"/>
    <cellStyle name="Normal 12 2 3 5 8" xfId="11342"/>
    <cellStyle name="Normal 12 2 3 5 9" xfId="11343"/>
    <cellStyle name="Normal 12 2 3 6" xfId="11344"/>
    <cellStyle name="Normal 12 2 3 6 2" xfId="11345"/>
    <cellStyle name="Normal 12 2 3 6 2 2" xfId="11346"/>
    <cellStyle name="Normal 12 2 3 6 2 2 2" xfId="11347"/>
    <cellStyle name="Normal 12 2 3 6 2 2 2 2" xfId="11348"/>
    <cellStyle name="Normal 12 2 3 6 2 2 2 3" xfId="11349"/>
    <cellStyle name="Normal 12 2 3 6 2 2 3" xfId="11350"/>
    <cellStyle name="Normal 12 2 3 6 2 2 3 2" xfId="11351"/>
    <cellStyle name="Normal 12 2 3 6 2 2 3 3" xfId="11352"/>
    <cellStyle name="Normal 12 2 3 6 2 2 4" xfId="11353"/>
    <cellStyle name="Normal 12 2 3 6 2 2 5" xfId="11354"/>
    <cellStyle name="Normal 12 2 3 6 2 3" xfId="11355"/>
    <cellStyle name="Normal 12 2 3 6 2 3 2" xfId="11356"/>
    <cellStyle name="Normal 12 2 3 6 2 3 2 2" xfId="11357"/>
    <cellStyle name="Normal 12 2 3 6 2 3 2 3" xfId="11358"/>
    <cellStyle name="Normal 12 2 3 6 2 3 3" xfId="11359"/>
    <cellStyle name="Normal 12 2 3 6 2 3 3 2" xfId="11360"/>
    <cellStyle name="Normal 12 2 3 6 2 3 3 3" xfId="11361"/>
    <cellStyle name="Normal 12 2 3 6 2 3 4" xfId="11362"/>
    <cellStyle name="Normal 12 2 3 6 2 3 5" xfId="11363"/>
    <cellStyle name="Normal 12 2 3 6 2 4" xfId="11364"/>
    <cellStyle name="Normal 12 2 3 6 2 4 2" xfId="11365"/>
    <cellStyle name="Normal 12 2 3 6 2 4 2 2" xfId="11366"/>
    <cellStyle name="Normal 12 2 3 6 2 4 3" xfId="11367"/>
    <cellStyle name="Normal 12 2 3 6 2 4 4" xfId="11368"/>
    <cellStyle name="Normal 12 2 3 6 2 5" xfId="11369"/>
    <cellStyle name="Normal 12 2 3 6 2 5 2" xfId="11370"/>
    <cellStyle name="Normal 12 2 3 6 2 5 3" xfId="11371"/>
    <cellStyle name="Normal 12 2 3 6 2 6" xfId="11372"/>
    <cellStyle name="Normal 12 2 3 6 2 7" xfId="11373"/>
    <cellStyle name="Normal 12 2 3 6 3" xfId="11374"/>
    <cellStyle name="Normal 12 2 3 6 3 2" xfId="11375"/>
    <cellStyle name="Normal 12 2 3 6 3 2 2" xfId="11376"/>
    <cellStyle name="Normal 12 2 3 6 3 2 3" xfId="11377"/>
    <cellStyle name="Normal 12 2 3 6 3 3" xfId="11378"/>
    <cellStyle name="Normal 12 2 3 6 3 3 2" xfId="11379"/>
    <cellStyle name="Normal 12 2 3 6 3 3 3" xfId="11380"/>
    <cellStyle name="Normal 12 2 3 6 3 4" xfId="11381"/>
    <cellStyle name="Normal 12 2 3 6 3 4 2" xfId="11382"/>
    <cellStyle name="Normal 12 2 3 6 3 5" xfId="11383"/>
    <cellStyle name="Normal 12 2 3 6 3 6" xfId="11384"/>
    <cellStyle name="Normal 12 2 3 6 4" xfId="11385"/>
    <cellStyle name="Normal 12 2 3 6 4 2" xfId="11386"/>
    <cellStyle name="Normal 12 2 3 6 4 2 2" xfId="11387"/>
    <cellStyle name="Normal 12 2 3 6 4 2 3" xfId="11388"/>
    <cellStyle name="Normal 12 2 3 6 4 3" xfId="11389"/>
    <cellStyle name="Normal 12 2 3 6 4 3 2" xfId="11390"/>
    <cellStyle name="Normal 12 2 3 6 4 3 3" xfId="11391"/>
    <cellStyle name="Normal 12 2 3 6 4 4" xfId="11392"/>
    <cellStyle name="Normal 12 2 3 6 4 5" xfId="11393"/>
    <cellStyle name="Normal 12 2 3 6 5" xfId="11394"/>
    <cellStyle name="Normal 12 2 3 6 5 2" xfId="11395"/>
    <cellStyle name="Normal 12 2 3 6 5 2 2" xfId="11396"/>
    <cellStyle name="Normal 12 2 3 6 5 3" xfId="11397"/>
    <cellStyle name="Normal 12 2 3 6 5 4" xfId="11398"/>
    <cellStyle name="Normal 12 2 3 6 6" xfId="11399"/>
    <cellStyle name="Normal 12 2 3 6 6 2" xfId="11400"/>
    <cellStyle name="Normal 12 2 3 6 6 3" xfId="11401"/>
    <cellStyle name="Normal 12 2 3 6 7" xfId="11402"/>
    <cellStyle name="Normal 12 2 3 6 8" xfId="11403"/>
    <cellStyle name="Normal 12 2 3 7" xfId="11404"/>
    <cellStyle name="Normal 12 2 3 7 2" xfId="11405"/>
    <cellStyle name="Normal 12 2 3 7 2 2" xfId="11406"/>
    <cellStyle name="Normal 12 2 3 7 2 2 2" xfId="11407"/>
    <cellStyle name="Normal 12 2 3 7 2 2 3" xfId="11408"/>
    <cellStyle name="Normal 12 2 3 7 2 3" xfId="11409"/>
    <cellStyle name="Normal 12 2 3 7 2 3 2" xfId="11410"/>
    <cellStyle name="Normal 12 2 3 7 2 3 3" xfId="11411"/>
    <cellStyle name="Normal 12 2 3 7 2 4" xfId="11412"/>
    <cellStyle name="Normal 12 2 3 7 2 4 2" xfId="11413"/>
    <cellStyle name="Normal 12 2 3 7 2 5" xfId="11414"/>
    <cellStyle name="Normal 12 2 3 7 2 6" xfId="11415"/>
    <cellStyle name="Normal 12 2 3 7 3" xfId="11416"/>
    <cellStyle name="Normal 12 2 3 7 3 2" xfId="11417"/>
    <cellStyle name="Normal 12 2 3 7 3 2 2" xfId="11418"/>
    <cellStyle name="Normal 12 2 3 7 3 2 3" xfId="11419"/>
    <cellStyle name="Normal 12 2 3 7 3 3" xfId="11420"/>
    <cellStyle name="Normal 12 2 3 7 3 3 2" xfId="11421"/>
    <cellStyle name="Normal 12 2 3 7 3 3 3" xfId="11422"/>
    <cellStyle name="Normal 12 2 3 7 3 4" xfId="11423"/>
    <cellStyle name="Normal 12 2 3 7 3 5" xfId="11424"/>
    <cellStyle name="Normal 12 2 3 7 4" xfId="11425"/>
    <cellStyle name="Normal 12 2 3 7 4 2" xfId="11426"/>
    <cellStyle name="Normal 12 2 3 7 4 2 2" xfId="11427"/>
    <cellStyle name="Normal 12 2 3 7 4 3" xfId="11428"/>
    <cellStyle name="Normal 12 2 3 7 4 4" xfId="11429"/>
    <cellStyle name="Normal 12 2 3 7 5" xfId="11430"/>
    <cellStyle name="Normal 12 2 3 7 5 2" xfId="11431"/>
    <cellStyle name="Normal 12 2 3 7 5 3" xfId="11432"/>
    <cellStyle name="Normal 12 2 3 7 6" xfId="11433"/>
    <cellStyle name="Normal 12 2 3 7 7" xfId="11434"/>
    <cellStyle name="Normal 12 2 3 8" xfId="11435"/>
    <cellStyle name="Normal 12 2 3 8 2" xfId="11436"/>
    <cellStyle name="Normal 12 2 3 8 2 2" xfId="11437"/>
    <cellStyle name="Normal 12 2 3 8 2 3" xfId="11438"/>
    <cellStyle name="Normal 12 2 3 8 3" xfId="11439"/>
    <cellStyle name="Normal 12 2 3 8 3 2" xfId="11440"/>
    <cellStyle name="Normal 12 2 3 8 3 3" xfId="11441"/>
    <cellStyle name="Normal 12 2 3 8 4" xfId="11442"/>
    <cellStyle name="Normal 12 2 3 8 4 2" xfId="11443"/>
    <cellStyle name="Normal 12 2 3 8 5" xfId="11444"/>
    <cellStyle name="Normal 12 2 3 8 6" xfId="11445"/>
    <cellStyle name="Normal 12 2 3 9" xfId="11446"/>
    <cellStyle name="Normal 12 2 3 9 2" xfId="11447"/>
    <cellStyle name="Normal 12 2 3 9 2 2" xfId="11448"/>
    <cellStyle name="Normal 12 2 3 9 2 3" xfId="11449"/>
    <cellStyle name="Normal 12 2 3 9 3" xfId="11450"/>
    <cellStyle name="Normal 12 2 3 9 3 2" xfId="11451"/>
    <cellStyle name="Normal 12 2 3 9 3 3" xfId="11452"/>
    <cellStyle name="Normal 12 2 3 9 4" xfId="11453"/>
    <cellStyle name="Normal 12 2 3 9 5" xfId="11454"/>
    <cellStyle name="Normal 12 2 4" xfId="824"/>
    <cellStyle name="Normal 12 2 4 10" xfId="11455"/>
    <cellStyle name="Normal 12 2 4 2" xfId="11456"/>
    <cellStyle name="Normal 12 2 4 2 2" xfId="11457"/>
    <cellStyle name="Normal 12 2 4 2 2 2" xfId="11458"/>
    <cellStyle name="Normal 12 2 4 2 2 2 2" xfId="11459"/>
    <cellStyle name="Normal 12 2 4 2 2 2 2 2" xfId="11460"/>
    <cellStyle name="Normal 12 2 4 2 2 2 2 2 2" xfId="11461"/>
    <cellStyle name="Normal 12 2 4 2 2 2 2 2 3" xfId="11462"/>
    <cellStyle name="Normal 12 2 4 2 2 2 2 3" xfId="11463"/>
    <cellStyle name="Normal 12 2 4 2 2 2 2 3 2" xfId="11464"/>
    <cellStyle name="Normal 12 2 4 2 2 2 2 3 3" xfId="11465"/>
    <cellStyle name="Normal 12 2 4 2 2 2 2 4" xfId="11466"/>
    <cellStyle name="Normal 12 2 4 2 2 2 2 5" xfId="11467"/>
    <cellStyle name="Normal 12 2 4 2 2 2 3" xfId="11468"/>
    <cellStyle name="Normal 12 2 4 2 2 2 3 2" xfId="11469"/>
    <cellStyle name="Normal 12 2 4 2 2 2 3 2 2" xfId="11470"/>
    <cellStyle name="Normal 12 2 4 2 2 2 3 2 3" xfId="11471"/>
    <cellStyle name="Normal 12 2 4 2 2 2 3 3" xfId="11472"/>
    <cellStyle name="Normal 12 2 4 2 2 2 3 3 2" xfId="11473"/>
    <cellStyle name="Normal 12 2 4 2 2 2 3 3 3" xfId="11474"/>
    <cellStyle name="Normal 12 2 4 2 2 2 3 4" xfId="11475"/>
    <cellStyle name="Normal 12 2 4 2 2 2 3 5" xfId="11476"/>
    <cellStyle name="Normal 12 2 4 2 2 2 4" xfId="11477"/>
    <cellStyle name="Normal 12 2 4 2 2 2 4 2" xfId="11478"/>
    <cellStyle name="Normal 12 2 4 2 2 2 4 2 2" xfId="11479"/>
    <cellStyle name="Normal 12 2 4 2 2 2 4 3" xfId="11480"/>
    <cellStyle name="Normal 12 2 4 2 2 2 4 4" xfId="11481"/>
    <cellStyle name="Normal 12 2 4 2 2 2 5" xfId="11482"/>
    <cellStyle name="Normal 12 2 4 2 2 2 5 2" xfId="11483"/>
    <cellStyle name="Normal 12 2 4 2 2 2 5 3" xfId="11484"/>
    <cellStyle name="Normal 12 2 4 2 2 2 6" xfId="11485"/>
    <cellStyle name="Normal 12 2 4 2 2 2 7" xfId="11486"/>
    <cellStyle name="Normal 12 2 4 2 2 3" xfId="11487"/>
    <cellStyle name="Normal 12 2 4 2 2 3 2" xfId="11488"/>
    <cellStyle name="Normal 12 2 4 2 2 3 2 2" xfId="11489"/>
    <cellStyle name="Normal 12 2 4 2 2 3 2 3" xfId="11490"/>
    <cellStyle name="Normal 12 2 4 2 2 3 3" xfId="11491"/>
    <cellStyle name="Normal 12 2 4 2 2 3 3 2" xfId="11492"/>
    <cellStyle name="Normal 12 2 4 2 2 3 3 3" xfId="11493"/>
    <cellStyle name="Normal 12 2 4 2 2 3 4" xfId="11494"/>
    <cellStyle name="Normal 12 2 4 2 2 3 4 2" xfId="11495"/>
    <cellStyle name="Normal 12 2 4 2 2 3 5" xfId="11496"/>
    <cellStyle name="Normal 12 2 4 2 2 3 6" xfId="11497"/>
    <cellStyle name="Normal 12 2 4 2 2 4" xfId="11498"/>
    <cellStyle name="Normal 12 2 4 2 2 4 2" xfId="11499"/>
    <cellStyle name="Normal 12 2 4 2 2 4 2 2" xfId="11500"/>
    <cellStyle name="Normal 12 2 4 2 2 4 2 3" xfId="11501"/>
    <cellStyle name="Normal 12 2 4 2 2 4 3" xfId="11502"/>
    <cellStyle name="Normal 12 2 4 2 2 4 3 2" xfId="11503"/>
    <cellStyle name="Normal 12 2 4 2 2 4 3 3" xfId="11504"/>
    <cellStyle name="Normal 12 2 4 2 2 4 4" xfId="11505"/>
    <cellStyle name="Normal 12 2 4 2 2 4 5" xfId="11506"/>
    <cellStyle name="Normal 12 2 4 2 2 5" xfId="11507"/>
    <cellStyle name="Normal 12 2 4 2 2 5 2" xfId="11508"/>
    <cellStyle name="Normal 12 2 4 2 2 5 2 2" xfId="11509"/>
    <cellStyle name="Normal 12 2 4 2 2 5 3" xfId="11510"/>
    <cellStyle name="Normal 12 2 4 2 2 5 4" xfId="11511"/>
    <cellStyle name="Normal 12 2 4 2 2 6" xfId="11512"/>
    <cellStyle name="Normal 12 2 4 2 2 6 2" xfId="11513"/>
    <cellStyle name="Normal 12 2 4 2 2 6 3" xfId="11514"/>
    <cellStyle name="Normal 12 2 4 2 2 7" xfId="11515"/>
    <cellStyle name="Normal 12 2 4 2 2 8" xfId="11516"/>
    <cellStyle name="Normal 12 2 4 2 3" xfId="11517"/>
    <cellStyle name="Normal 12 2 4 2 3 2" xfId="11518"/>
    <cellStyle name="Normal 12 2 4 2 3 2 2" xfId="11519"/>
    <cellStyle name="Normal 12 2 4 2 3 2 2 2" xfId="11520"/>
    <cellStyle name="Normal 12 2 4 2 3 2 2 3" xfId="11521"/>
    <cellStyle name="Normal 12 2 4 2 3 2 3" xfId="11522"/>
    <cellStyle name="Normal 12 2 4 2 3 2 3 2" xfId="11523"/>
    <cellStyle name="Normal 12 2 4 2 3 2 3 3" xfId="11524"/>
    <cellStyle name="Normal 12 2 4 2 3 2 4" xfId="11525"/>
    <cellStyle name="Normal 12 2 4 2 3 2 4 2" xfId="11526"/>
    <cellStyle name="Normal 12 2 4 2 3 2 5" xfId="11527"/>
    <cellStyle name="Normal 12 2 4 2 3 2 6" xfId="11528"/>
    <cellStyle name="Normal 12 2 4 2 3 3" xfId="11529"/>
    <cellStyle name="Normal 12 2 4 2 3 3 2" xfId="11530"/>
    <cellStyle name="Normal 12 2 4 2 3 3 2 2" xfId="11531"/>
    <cellStyle name="Normal 12 2 4 2 3 3 2 3" xfId="11532"/>
    <cellStyle name="Normal 12 2 4 2 3 3 3" xfId="11533"/>
    <cellStyle name="Normal 12 2 4 2 3 3 3 2" xfId="11534"/>
    <cellStyle name="Normal 12 2 4 2 3 3 3 3" xfId="11535"/>
    <cellStyle name="Normal 12 2 4 2 3 3 4" xfId="11536"/>
    <cellStyle name="Normal 12 2 4 2 3 3 5" xfId="11537"/>
    <cellStyle name="Normal 12 2 4 2 3 4" xfId="11538"/>
    <cellStyle name="Normal 12 2 4 2 3 4 2" xfId="11539"/>
    <cellStyle name="Normal 12 2 4 2 3 4 2 2" xfId="11540"/>
    <cellStyle name="Normal 12 2 4 2 3 4 3" xfId="11541"/>
    <cellStyle name="Normal 12 2 4 2 3 4 4" xfId="11542"/>
    <cellStyle name="Normal 12 2 4 2 3 5" xfId="11543"/>
    <cellStyle name="Normal 12 2 4 2 3 5 2" xfId="11544"/>
    <cellStyle name="Normal 12 2 4 2 3 5 3" xfId="11545"/>
    <cellStyle name="Normal 12 2 4 2 3 6" xfId="11546"/>
    <cellStyle name="Normal 12 2 4 2 3 7" xfId="11547"/>
    <cellStyle name="Normal 12 2 4 2 4" xfId="11548"/>
    <cellStyle name="Normal 12 2 4 2 4 2" xfId="11549"/>
    <cellStyle name="Normal 12 2 4 2 4 2 2" xfId="11550"/>
    <cellStyle name="Normal 12 2 4 2 4 2 3" xfId="11551"/>
    <cellStyle name="Normal 12 2 4 2 4 3" xfId="11552"/>
    <cellStyle name="Normal 12 2 4 2 4 3 2" xfId="11553"/>
    <cellStyle name="Normal 12 2 4 2 4 3 3" xfId="11554"/>
    <cellStyle name="Normal 12 2 4 2 4 4" xfId="11555"/>
    <cellStyle name="Normal 12 2 4 2 4 4 2" xfId="11556"/>
    <cellStyle name="Normal 12 2 4 2 4 5" xfId="11557"/>
    <cellStyle name="Normal 12 2 4 2 4 6" xfId="11558"/>
    <cellStyle name="Normal 12 2 4 2 5" xfId="11559"/>
    <cellStyle name="Normal 12 2 4 2 5 2" xfId="11560"/>
    <cellStyle name="Normal 12 2 4 2 5 2 2" xfId="11561"/>
    <cellStyle name="Normal 12 2 4 2 5 2 3" xfId="11562"/>
    <cellStyle name="Normal 12 2 4 2 5 3" xfId="11563"/>
    <cellStyle name="Normal 12 2 4 2 5 3 2" xfId="11564"/>
    <cellStyle name="Normal 12 2 4 2 5 3 3" xfId="11565"/>
    <cellStyle name="Normal 12 2 4 2 5 4" xfId="11566"/>
    <cellStyle name="Normal 12 2 4 2 5 5" xfId="11567"/>
    <cellStyle name="Normal 12 2 4 2 6" xfId="11568"/>
    <cellStyle name="Normal 12 2 4 2 6 2" xfId="11569"/>
    <cellStyle name="Normal 12 2 4 2 6 2 2" xfId="11570"/>
    <cellStyle name="Normal 12 2 4 2 6 3" xfId="11571"/>
    <cellStyle name="Normal 12 2 4 2 6 4" xfId="11572"/>
    <cellStyle name="Normal 12 2 4 2 7" xfId="11573"/>
    <cellStyle name="Normal 12 2 4 2 7 2" xfId="11574"/>
    <cellStyle name="Normal 12 2 4 2 7 3" xfId="11575"/>
    <cellStyle name="Normal 12 2 4 2 8" xfId="11576"/>
    <cellStyle name="Normal 12 2 4 2 9" xfId="11577"/>
    <cellStyle name="Normal 12 2 4 3" xfId="11578"/>
    <cellStyle name="Normal 12 2 4 3 2" xfId="11579"/>
    <cellStyle name="Normal 12 2 4 3 2 2" xfId="11580"/>
    <cellStyle name="Normal 12 2 4 3 2 2 2" xfId="11581"/>
    <cellStyle name="Normal 12 2 4 3 2 2 2 2" xfId="11582"/>
    <cellStyle name="Normal 12 2 4 3 2 2 2 3" xfId="11583"/>
    <cellStyle name="Normal 12 2 4 3 2 2 3" xfId="11584"/>
    <cellStyle name="Normal 12 2 4 3 2 2 3 2" xfId="11585"/>
    <cellStyle name="Normal 12 2 4 3 2 2 3 3" xfId="11586"/>
    <cellStyle name="Normal 12 2 4 3 2 2 4" xfId="11587"/>
    <cellStyle name="Normal 12 2 4 3 2 2 5" xfId="11588"/>
    <cellStyle name="Normal 12 2 4 3 2 3" xfId="11589"/>
    <cellStyle name="Normal 12 2 4 3 2 3 2" xfId="11590"/>
    <cellStyle name="Normal 12 2 4 3 2 3 2 2" xfId="11591"/>
    <cellStyle name="Normal 12 2 4 3 2 3 2 3" xfId="11592"/>
    <cellStyle name="Normal 12 2 4 3 2 3 3" xfId="11593"/>
    <cellStyle name="Normal 12 2 4 3 2 3 3 2" xfId="11594"/>
    <cellStyle name="Normal 12 2 4 3 2 3 3 3" xfId="11595"/>
    <cellStyle name="Normal 12 2 4 3 2 3 4" xfId="11596"/>
    <cellStyle name="Normal 12 2 4 3 2 3 5" xfId="11597"/>
    <cellStyle name="Normal 12 2 4 3 2 4" xfId="11598"/>
    <cellStyle name="Normal 12 2 4 3 2 4 2" xfId="11599"/>
    <cellStyle name="Normal 12 2 4 3 2 4 2 2" xfId="11600"/>
    <cellStyle name="Normal 12 2 4 3 2 4 3" xfId="11601"/>
    <cellStyle name="Normal 12 2 4 3 2 4 4" xfId="11602"/>
    <cellStyle name="Normal 12 2 4 3 2 5" xfId="11603"/>
    <cellStyle name="Normal 12 2 4 3 2 5 2" xfId="11604"/>
    <cellStyle name="Normal 12 2 4 3 2 5 3" xfId="11605"/>
    <cellStyle name="Normal 12 2 4 3 2 6" xfId="11606"/>
    <cellStyle name="Normal 12 2 4 3 2 7" xfId="11607"/>
    <cellStyle name="Normal 12 2 4 3 3" xfId="11608"/>
    <cellStyle name="Normal 12 2 4 3 3 2" xfId="11609"/>
    <cellStyle name="Normal 12 2 4 3 3 2 2" xfId="11610"/>
    <cellStyle name="Normal 12 2 4 3 3 2 3" xfId="11611"/>
    <cellStyle name="Normal 12 2 4 3 3 3" xfId="11612"/>
    <cellStyle name="Normal 12 2 4 3 3 3 2" xfId="11613"/>
    <cellStyle name="Normal 12 2 4 3 3 3 3" xfId="11614"/>
    <cellStyle name="Normal 12 2 4 3 3 4" xfId="11615"/>
    <cellStyle name="Normal 12 2 4 3 3 4 2" xfId="11616"/>
    <cellStyle name="Normal 12 2 4 3 3 5" xfId="11617"/>
    <cellStyle name="Normal 12 2 4 3 3 6" xfId="11618"/>
    <cellStyle name="Normal 12 2 4 3 4" xfId="11619"/>
    <cellStyle name="Normal 12 2 4 3 4 2" xfId="11620"/>
    <cellStyle name="Normal 12 2 4 3 4 2 2" xfId="11621"/>
    <cellStyle name="Normal 12 2 4 3 4 2 3" xfId="11622"/>
    <cellStyle name="Normal 12 2 4 3 4 3" xfId="11623"/>
    <cellStyle name="Normal 12 2 4 3 4 3 2" xfId="11624"/>
    <cellStyle name="Normal 12 2 4 3 4 3 3" xfId="11625"/>
    <cellStyle name="Normal 12 2 4 3 4 4" xfId="11626"/>
    <cellStyle name="Normal 12 2 4 3 4 5" xfId="11627"/>
    <cellStyle name="Normal 12 2 4 3 5" xfId="11628"/>
    <cellStyle name="Normal 12 2 4 3 5 2" xfId="11629"/>
    <cellStyle name="Normal 12 2 4 3 5 2 2" xfId="11630"/>
    <cellStyle name="Normal 12 2 4 3 5 3" xfId="11631"/>
    <cellStyle name="Normal 12 2 4 3 5 4" xfId="11632"/>
    <cellStyle name="Normal 12 2 4 3 6" xfId="11633"/>
    <cellStyle name="Normal 12 2 4 3 6 2" xfId="11634"/>
    <cellStyle name="Normal 12 2 4 3 6 3" xfId="11635"/>
    <cellStyle name="Normal 12 2 4 3 7" xfId="11636"/>
    <cellStyle name="Normal 12 2 4 3 8" xfId="11637"/>
    <cellStyle name="Normal 12 2 4 4" xfId="11638"/>
    <cellStyle name="Normal 12 2 4 4 2" xfId="11639"/>
    <cellStyle name="Normal 12 2 4 4 2 2" xfId="11640"/>
    <cellStyle name="Normal 12 2 4 4 2 2 2" xfId="11641"/>
    <cellStyle name="Normal 12 2 4 4 2 2 3" xfId="11642"/>
    <cellStyle name="Normal 12 2 4 4 2 3" xfId="11643"/>
    <cellStyle name="Normal 12 2 4 4 2 3 2" xfId="11644"/>
    <cellStyle name="Normal 12 2 4 4 2 3 3" xfId="11645"/>
    <cellStyle name="Normal 12 2 4 4 2 4" xfId="11646"/>
    <cellStyle name="Normal 12 2 4 4 2 4 2" xfId="11647"/>
    <cellStyle name="Normal 12 2 4 4 2 5" xfId="11648"/>
    <cellStyle name="Normal 12 2 4 4 2 6" xfId="11649"/>
    <cellStyle name="Normal 12 2 4 4 3" xfId="11650"/>
    <cellStyle name="Normal 12 2 4 4 3 2" xfId="11651"/>
    <cellStyle name="Normal 12 2 4 4 3 2 2" xfId="11652"/>
    <cellStyle name="Normal 12 2 4 4 3 2 3" xfId="11653"/>
    <cellStyle name="Normal 12 2 4 4 3 3" xfId="11654"/>
    <cellStyle name="Normal 12 2 4 4 3 3 2" xfId="11655"/>
    <cellStyle name="Normal 12 2 4 4 3 3 3" xfId="11656"/>
    <cellStyle name="Normal 12 2 4 4 3 4" xfId="11657"/>
    <cellStyle name="Normal 12 2 4 4 3 5" xfId="11658"/>
    <cellStyle name="Normal 12 2 4 4 4" xfId="11659"/>
    <cellStyle name="Normal 12 2 4 4 4 2" xfId="11660"/>
    <cellStyle name="Normal 12 2 4 4 4 2 2" xfId="11661"/>
    <cellStyle name="Normal 12 2 4 4 4 3" xfId="11662"/>
    <cellStyle name="Normal 12 2 4 4 4 4" xfId="11663"/>
    <cellStyle name="Normal 12 2 4 4 5" xfId="11664"/>
    <cellStyle name="Normal 12 2 4 4 5 2" xfId="11665"/>
    <cellStyle name="Normal 12 2 4 4 5 3" xfId="11666"/>
    <cellStyle name="Normal 12 2 4 4 6" xfId="11667"/>
    <cellStyle name="Normal 12 2 4 4 7" xfId="11668"/>
    <cellStyle name="Normal 12 2 4 5" xfId="11669"/>
    <cellStyle name="Normal 12 2 4 5 2" xfId="11670"/>
    <cellStyle name="Normal 12 2 4 5 2 2" xfId="11671"/>
    <cellStyle name="Normal 12 2 4 5 2 3" xfId="11672"/>
    <cellStyle name="Normal 12 2 4 5 3" xfId="11673"/>
    <cellStyle name="Normal 12 2 4 5 3 2" xfId="11674"/>
    <cellStyle name="Normal 12 2 4 5 3 3" xfId="11675"/>
    <cellStyle name="Normal 12 2 4 5 4" xfId="11676"/>
    <cellStyle name="Normal 12 2 4 5 4 2" xfId="11677"/>
    <cellStyle name="Normal 12 2 4 5 5" xfId="11678"/>
    <cellStyle name="Normal 12 2 4 5 6" xfId="11679"/>
    <cellStyle name="Normal 12 2 4 6" xfId="11680"/>
    <cellStyle name="Normal 12 2 4 6 2" xfId="11681"/>
    <cellStyle name="Normal 12 2 4 6 2 2" xfId="11682"/>
    <cellStyle name="Normal 12 2 4 6 2 3" xfId="11683"/>
    <cellStyle name="Normal 12 2 4 6 3" xfId="11684"/>
    <cellStyle name="Normal 12 2 4 6 3 2" xfId="11685"/>
    <cellStyle name="Normal 12 2 4 6 3 3" xfId="11686"/>
    <cellStyle name="Normal 12 2 4 6 4" xfId="11687"/>
    <cellStyle name="Normal 12 2 4 6 5" xfId="11688"/>
    <cellStyle name="Normal 12 2 4 7" xfId="11689"/>
    <cellStyle name="Normal 12 2 4 7 2" xfId="11690"/>
    <cellStyle name="Normal 12 2 4 7 2 2" xfId="11691"/>
    <cellStyle name="Normal 12 2 4 7 3" xfId="11692"/>
    <cellStyle name="Normal 12 2 4 7 4" xfId="11693"/>
    <cellStyle name="Normal 12 2 4 8" xfId="11694"/>
    <cellStyle name="Normal 12 2 4 8 2" xfId="11695"/>
    <cellStyle name="Normal 12 2 4 8 3" xfId="11696"/>
    <cellStyle name="Normal 12 2 4 9" xfId="11697"/>
    <cellStyle name="Normal 12 2 5" xfId="11698"/>
    <cellStyle name="Normal 12 2 5 10" xfId="11699"/>
    <cellStyle name="Normal 12 2 5 2" xfId="11700"/>
    <cellStyle name="Normal 12 2 5 2 2" xfId="11701"/>
    <cellStyle name="Normal 12 2 5 2 2 2" xfId="11702"/>
    <cellStyle name="Normal 12 2 5 2 2 2 2" xfId="11703"/>
    <cellStyle name="Normal 12 2 5 2 2 2 2 2" xfId="11704"/>
    <cellStyle name="Normal 12 2 5 2 2 2 2 2 2" xfId="11705"/>
    <cellStyle name="Normal 12 2 5 2 2 2 2 2 3" xfId="11706"/>
    <cellStyle name="Normal 12 2 5 2 2 2 2 3" xfId="11707"/>
    <cellStyle name="Normal 12 2 5 2 2 2 2 3 2" xfId="11708"/>
    <cellStyle name="Normal 12 2 5 2 2 2 2 3 3" xfId="11709"/>
    <cellStyle name="Normal 12 2 5 2 2 2 2 4" xfId="11710"/>
    <cellStyle name="Normal 12 2 5 2 2 2 2 5" xfId="11711"/>
    <cellStyle name="Normal 12 2 5 2 2 2 3" xfId="11712"/>
    <cellStyle name="Normal 12 2 5 2 2 2 3 2" xfId="11713"/>
    <cellStyle name="Normal 12 2 5 2 2 2 3 2 2" xfId="11714"/>
    <cellStyle name="Normal 12 2 5 2 2 2 3 2 3" xfId="11715"/>
    <cellStyle name="Normal 12 2 5 2 2 2 3 3" xfId="11716"/>
    <cellStyle name="Normal 12 2 5 2 2 2 3 3 2" xfId="11717"/>
    <cellStyle name="Normal 12 2 5 2 2 2 3 3 3" xfId="11718"/>
    <cellStyle name="Normal 12 2 5 2 2 2 3 4" xfId="11719"/>
    <cellStyle name="Normal 12 2 5 2 2 2 3 5" xfId="11720"/>
    <cellStyle name="Normal 12 2 5 2 2 2 4" xfId="11721"/>
    <cellStyle name="Normal 12 2 5 2 2 2 4 2" xfId="11722"/>
    <cellStyle name="Normal 12 2 5 2 2 2 4 2 2" xfId="11723"/>
    <cellStyle name="Normal 12 2 5 2 2 2 4 3" xfId="11724"/>
    <cellStyle name="Normal 12 2 5 2 2 2 4 4" xfId="11725"/>
    <cellStyle name="Normal 12 2 5 2 2 2 5" xfId="11726"/>
    <cellStyle name="Normal 12 2 5 2 2 2 5 2" xfId="11727"/>
    <cellStyle name="Normal 12 2 5 2 2 2 5 3" xfId="11728"/>
    <cellStyle name="Normal 12 2 5 2 2 2 6" xfId="11729"/>
    <cellStyle name="Normal 12 2 5 2 2 2 7" xfId="11730"/>
    <cellStyle name="Normal 12 2 5 2 2 3" xfId="11731"/>
    <cellStyle name="Normal 12 2 5 2 2 3 2" xfId="11732"/>
    <cellStyle name="Normal 12 2 5 2 2 3 2 2" xfId="11733"/>
    <cellStyle name="Normal 12 2 5 2 2 3 2 3" xfId="11734"/>
    <cellStyle name="Normal 12 2 5 2 2 3 3" xfId="11735"/>
    <cellStyle name="Normal 12 2 5 2 2 3 3 2" xfId="11736"/>
    <cellStyle name="Normal 12 2 5 2 2 3 3 3" xfId="11737"/>
    <cellStyle name="Normal 12 2 5 2 2 3 4" xfId="11738"/>
    <cellStyle name="Normal 12 2 5 2 2 3 4 2" xfId="11739"/>
    <cellStyle name="Normal 12 2 5 2 2 3 5" xfId="11740"/>
    <cellStyle name="Normal 12 2 5 2 2 3 6" xfId="11741"/>
    <cellStyle name="Normal 12 2 5 2 2 4" xfId="11742"/>
    <cellStyle name="Normal 12 2 5 2 2 4 2" xfId="11743"/>
    <cellStyle name="Normal 12 2 5 2 2 4 2 2" xfId="11744"/>
    <cellStyle name="Normal 12 2 5 2 2 4 2 3" xfId="11745"/>
    <cellStyle name="Normal 12 2 5 2 2 4 3" xfId="11746"/>
    <cellStyle name="Normal 12 2 5 2 2 4 3 2" xfId="11747"/>
    <cellStyle name="Normal 12 2 5 2 2 4 3 3" xfId="11748"/>
    <cellStyle name="Normal 12 2 5 2 2 4 4" xfId="11749"/>
    <cellStyle name="Normal 12 2 5 2 2 4 5" xfId="11750"/>
    <cellStyle name="Normal 12 2 5 2 2 5" xfId="11751"/>
    <cellStyle name="Normal 12 2 5 2 2 5 2" xfId="11752"/>
    <cellStyle name="Normal 12 2 5 2 2 5 2 2" xfId="11753"/>
    <cellStyle name="Normal 12 2 5 2 2 5 3" xfId="11754"/>
    <cellStyle name="Normal 12 2 5 2 2 5 4" xfId="11755"/>
    <cellStyle name="Normal 12 2 5 2 2 6" xfId="11756"/>
    <cellStyle name="Normal 12 2 5 2 2 6 2" xfId="11757"/>
    <cellStyle name="Normal 12 2 5 2 2 6 3" xfId="11758"/>
    <cellStyle name="Normal 12 2 5 2 2 7" xfId="11759"/>
    <cellStyle name="Normal 12 2 5 2 2 8" xfId="11760"/>
    <cellStyle name="Normal 12 2 5 2 3" xfId="11761"/>
    <cellStyle name="Normal 12 2 5 2 3 2" xfId="11762"/>
    <cellStyle name="Normal 12 2 5 2 3 2 2" xfId="11763"/>
    <cellStyle name="Normal 12 2 5 2 3 2 2 2" xfId="11764"/>
    <cellStyle name="Normal 12 2 5 2 3 2 2 3" xfId="11765"/>
    <cellStyle name="Normal 12 2 5 2 3 2 3" xfId="11766"/>
    <cellStyle name="Normal 12 2 5 2 3 2 3 2" xfId="11767"/>
    <cellStyle name="Normal 12 2 5 2 3 2 3 3" xfId="11768"/>
    <cellStyle name="Normal 12 2 5 2 3 2 4" xfId="11769"/>
    <cellStyle name="Normal 12 2 5 2 3 2 4 2" xfId="11770"/>
    <cellStyle name="Normal 12 2 5 2 3 2 5" xfId="11771"/>
    <cellStyle name="Normal 12 2 5 2 3 2 6" xfId="11772"/>
    <cellStyle name="Normal 12 2 5 2 3 3" xfId="11773"/>
    <cellStyle name="Normal 12 2 5 2 3 3 2" xfId="11774"/>
    <cellStyle name="Normal 12 2 5 2 3 3 2 2" xfId="11775"/>
    <cellStyle name="Normal 12 2 5 2 3 3 2 3" xfId="11776"/>
    <cellStyle name="Normal 12 2 5 2 3 3 3" xfId="11777"/>
    <cellStyle name="Normal 12 2 5 2 3 3 3 2" xfId="11778"/>
    <cellStyle name="Normal 12 2 5 2 3 3 3 3" xfId="11779"/>
    <cellStyle name="Normal 12 2 5 2 3 3 4" xfId="11780"/>
    <cellStyle name="Normal 12 2 5 2 3 3 5" xfId="11781"/>
    <cellStyle name="Normal 12 2 5 2 3 4" xfId="11782"/>
    <cellStyle name="Normal 12 2 5 2 3 4 2" xfId="11783"/>
    <cellStyle name="Normal 12 2 5 2 3 4 2 2" xfId="11784"/>
    <cellStyle name="Normal 12 2 5 2 3 4 3" xfId="11785"/>
    <cellStyle name="Normal 12 2 5 2 3 4 4" xfId="11786"/>
    <cellStyle name="Normal 12 2 5 2 3 5" xfId="11787"/>
    <cellStyle name="Normal 12 2 5 2 3 5 2" xfId="11788"/>
    <cellStyle name="Normal 12 2 5 2 3 5 3" xfId="11789"/>
    <cellStyle name="Normal 12 2 5 2 3 6" xfId="11790"/>
    <cellStyle name="Normal 12 2 5 2 3 7" xfId="11791"/>
    <cellStyle name="Normal 12 2 5 2 4" xfId="11792"/>
    <cellStyle name="Normal 12 2 5 2 4 2" xfId="11793"/>
    <cellStyle name="Normal 12 2 5 2 4 2 2" xfId="11794"/>
    <cellStyle name="Normal 12 2 5 2 4 2 3" xfId="11795"/>
    <cellStyle name="Normal 12 2 5 2 4 3" xfId="11796"/>
    <cellStyle name="Normal 12 2 5 2 4 3 2" xfId="11797"/>
    <cellStyle name="Normal 12 2 5 2 4 3 3" xfId="11798"/>
    <cellStyle name="Normal 12 2 5 2 4 4" xfId="11799"/>
    <cellStyle name="Normal 12 2 5 2 4 4 2" xfId="11800"/>
    <cellStyle name="Normal 12 2 5 2 4 5" xfId="11801"/>
    <cellStyle name="Normal 12 2 5 2 4 6" xfId="11802"/>
    <cellStyle name="Normal 12 2 5 2 5" xfId="11803"/>
    <cellStyle name="Normal 12 2 5 2 5 2" xfId="11804"/>
    <cellStyle name="Normal 12 2 5 2 5 2 2" xfId="11805"/>
    <cellStyle name="Normal 12 2 5 2 5 2 3" xfId="11806"/>
    <cellStyle name="Normal 12 2 5 2 5 3" xfId="11807"/>
    <cellStyle name="Normal 12 2 5 2 5 3 2" xfId="11808"/>
    <cellStyle name="Normal 12 2 5 2 5 3 3" xfId="11809"/>
    <cellStyle name="Normal 12 2 5 2 5 4" xfId="11810"/>
    <cellStyle name="Normal 12 2 5 2 5 5" xfId="11811"/>
    <cellStyle name="Normal 12 2 5 2 6" xfId="11812"/>
    <cellStyle name="Normal 12 2 5 2 6 2" xfId="11813"/>
    <cellStyle name="Normal 12 2 5 2 6 2 2" xfId="11814"/>
    <cellStyle name="Normal 12 2 5 2 6 3" xfId="11815"/>
    <cellStyle name="Normal 12 2 5 2 6 4" xfId="11816"/>
    <cellStyle name="Normal 12 2 5 2 7" xfId="11817"/>
    <cellStyle name="Normal 12 2 5 2 7 2" xfId="11818"/>
    <cellStyle name="Normal 12 2 5 2 7 3" xfId="11819"/>
    <cellStyle name="Normal 12 2 5 2 8" xfId="11820"/>
    <cellStyle name="Normal 12 2 5 2 9" xfId="11821"/>
    <cellStyle name="Normal 12 2 5 3" xfId="11822"/>
    <cellStyle name="Normal 12 2 5 3 2" xfId="11823"/>
    <cellStyle name="Normal 12 2 5 3 2 2" xfId="11824"/>
    <cellStyle name="Normal 12 2 5 3 2 2 2" xfId="11825"/>
    <cellStyle name="Normal 12 2 5 3 2 2 2 2" xfId="11826"/>
    <cellStyle name="Normal 12 2 5 3 2 2 2 3" xfId="11827"/>
    <cellStyle name="Normal 12 2 5 3 2 2 3" xfId="11828"/>
    <cellStyle name="Normal 12 2 5 3 2 2 3 2" xfId="11829"/>
    <cellStyle name="Normal 12 2 5 3 2 2 3 3" xfId="11830"/>
    <cellStyle name="Normal 12 2 5 3 2 2 4" xfId="11831"/>
    <cellStyle name="Normal 12 2 5 3 2 2 5" xfId="11832"/>
    <cellStyle name="Normal 12 2 5 3 2 3" xfId="11833"/>
    <cellStyle name="Normal 12 2 5 3 2 3 2" xfId="11834"/>
    <cellStyle name="Normal 12 2 5 3 2 3 2 2" xfId="11835"/>
    <cellStyle name="Normal 12 2 5 3 2 3 2 3" xfId="11836"/>
    <cellStyle name="Normal 12 2 5 3 2 3 3" xfId="11837"/>
    <cellStyle name="Normal 12 2 5 3 2 3 3 2" xfId="11838"/>
    <cellStyle name="Normal 12 2 5 3 2 3 3 3" xfId="11839"/>
    <cellStyle name="Normal 12 2 5 3 2 3 4" xfId="11840"/>
    <cellStyle name="Normal 12 2 5 3 2 3 5" xfId="11841"/>
    <cellStyle name="Normal 12 2 5 3 2 4" xfId="11842"/>
    <cellStyle name="Normal 12 2 5 3 2 4 2" xfId="11843"/>
    <cellStyle name="Normal 12 2 5 3 2 4 2 2" xfId="11844"/>
    <cellStyle name="Normal 12 2 5 3 2 4 3" xfId="11845"/>
    <cellStyle name="Normal 12 2 5 3 2 4 4" xfId="11846"/>
    <cellStyle name="Normal 12 2 5 3 2 5" xfId="11847"/>
    <cellStyle name="Normal 12 2 5 3 2 5 2" xfId="11848"/>
    <cellStyle name="Normal 12 2 5 3 2 5 3" xfId="11849"/>
    <cellStyle name="Normal 12 2 5 3 2 6" xfId="11850"/>
    <cellStyle name="Normal 12 2 5 3 2 7" xfId="11851"/>
    <cellStyle name="Normal 12 2 5 3 3" xfId="11852"/>
    <cellStyle name="Normal 12 2 5 3 3 2" xfId="11853"/>
    <cellStyle name="Normal 12 2 5 3 3 2 2" xfId="11854"/>
    <cellStyle name="Normal 12 2 5 3 3 2 3" xfId="11855"/>
    <cellStyle name="Normal 12 2 5 3 3 3" xfId="11856"/>
    <cellStyle name="Normal 12 2 5 3 3 3 2" xfId="11857"/>
    <cellStyle name="Normal 12 2 5 3 3 3 3" xfId="11858"/>
    <cellStyle name="Normal 12 2 5 3 3 4" xfId="11859"/>
    <cellStyle name="Normal 12 2 5 3 3 4 2" xfId="11860"/>
    <cellStyle name="Normal 12 2 5 3 3 5" xfId="11861"/>
    <cellStyle name="Normal 12 2 5 3 3 6" xfId="11862"/>
    <cellStyle name="Normal 12 2 5 3 4" xfId="11863"/>
    <cellStyle name="Normal 12 2 5 3 4 2" xfId="11864"/>
    <cellStyle name="Normal 12 2 5 3 4 2 2" xfId="11865"/>
    <cellStyle name="Normal 12 2 5 3 4 2 3" xfId="11866"/>
    <cellStyle name="Normal 12 2 5 3 4 3" xfId="11867"/>
    <cellStyle name="Normal 12 2 5 3 4 3 2" xfId="11868"/>
    <cellStyle name="Normal 12 2 5 3 4 3 3" xfId="11869"/>
    <cellStyle name="Normal 12 2 5 3 4 4" xfId="11870"/>
    <cellStyle name="Normal 12 2 5 3 4 5" xfId="11871"/>
    <cellStyle name="Normal 12 2 5 3 5" xfId="11872"/>
    <cellStyle name="Normal 12 2 5 3 5 2" xfId="11873"/>
    <cellStyle name="Normal 12 2 5 3 5 2 2" xfId="11874"/>
    <cellStyle name="Normal 12 2 5 3 5 3" xfId="11875"/>
    <cellStyle name="Normal 12 2 5 3 5 4" xfId="11876"/>
    <cellStyle name="Normal 12 2 5 3 6" xfId="11877"/>
    <cellStyle name="Normal 12 2 5 3 6 2" xfId="11878"/>
    <cellStyle name="Normal 12 2 5 3 6 3" xfId="11879"/>
    <cellStyle name="Normal 12 2 5 3 7" xfId="11880"/>
    <cellStyle name="Normal 12 2 5 3 8" xfId="11881"/>
    <cellStyle name="Normal 12 2 5 4" xfId="11882"/>
    <cellStyle name="Normal 12 2 5 4 2" xfId="11883"/>
    <cellStyle name="Normal 12 2 5 4 2 2" xfId="11884"/>
    <cellStyle name="Normal 12 2 5 4 2 2 2" xfId="11885"/>
    <cellStyle name="Normal 12 2 5 4 2 2 3" xfId="11886"/>
    <cellStyle name="Normal 12 2 5 4 2 3" xfId="11887"/>
    <cellStyle name="Normal 12 2 5 4 2 3 2" xfId="11888"/>
    <cellStyle name="Normal 12 2 5 4 2 3 3" xfId="11889"/>
    <cellStyle name="Normal 12 2 5 4 2 4" xfId="11890"/>
    <cellStyle name="Normal 12 2 5 4 2 4 2" xfId="11891"/>
    <cellStyle name="Normal 12 2 5 4 2 5" xfId="11892"/>
    <cellStyle name="Normal 12 2 5 4 2 6" xfId="11893"/>
    <cellStyle name="Normal 12 2 5 4 3" xfId="11894"/>
    <cellStyle name="Normal 12 2 5 4 3 2" xfId="11895"/>
    <cellStyle name="Normal 12 2 5 4 3 2 2" xfId="11896"/>
    <cellStyle name="Normal 12 2 5 4 3 2 3" xfId="11897"/>
    <cellStyle name="Normal 12 2 5 4 3 3" xfId="11898"/>
    <cellStyle name="Normal 12 2 5 4 3 3 2" xfId="11899"/>
    <cellStyle name="Normal 12 2 5 4 3 3 3" xfId="11900"/>
    <cellStyle name="Normal 12 2 5 4 3 4" xfId="11901"/>
    <cellStyle name="Normal 12 2 5 4 3 5" xfId="11902"/>
    <cellStyle name="Normal 12 2 5 4 4" xfId="11903"/>
    <cellStyle name="Normal 12 2 5 4 4 2" xfId="11904"/>
    <cellStyle name="Normal 12 2 5 4 4 2 2" xfId="11905"/>
    <cellStyle name="Normal 12 2 5 4 4 3" xfId="11906"/>
    <cellStyle name="Normal 12 2 5 4 4 4" xfId="11907"/>
    <cellStyle name="Normal 12 2 5 4 5" xfId="11908"/>
    <cellStyle name="Normal 12 2 5 4 5 2" xfId="11909"/>
    <cellStyle name="Normal 12 2 5 4 5 3" xfId="11910"/>
    <cellStyle name="Normal 12 2 5 4 6" xfId="11911"/>
    <cellStyle name="Normal 12 2 5 4 7" xfId="11912"/>
    <cellStyle name="Normal 12 2 5 5" xfId="11913"/>
    <cellStyle name="Normal 12 2 5 5 2" xfId="11914"/>
    <cellStyle name="Normal 12 2 5 5 2 2" xfId="11915"/>
    <cellStyle name="Normal 12 2 5 5 2 3" xfId="11916"/>
    <cellStyle name="Normal 12 2 5 5 3" xfId="11917"/>
    <cellStyle name="Normal 12 2 5 5 3 2" xfId="11918"/>
    <cellStyle name="Normal 12 2 5 5 3 3" xfId="11919"/>
    <cellStyle name="Normal 12 2 5 5 4" xfId="11920"/>
    <cellStyle name="Normal 12 2 5 5 4 2" xfId="11921"/>
    <cellStyle name="Normal 12 2 5 5 5" xfId="11922"/>
    <cellStyle name="Normal 12 2 5 5 6" xfId="11923"/>
    <cellStyle name="Normal 12 2 5 6" xfId="11924"/>
    <cellStyle name="Normal 12 2 5 6 2" xfId="11925"/>
    <cellStyle name="Normal 12 2 5 6 2 2" xfId="11926"/>
    <cellStyle name="Normal 12 2 5 6 2 3" xfId="11927"/>
    <cellStyle name="Normal 12 2 5 6 3" xfId="11928"/>
    <cellStyle name="Normal 12 2 5 6 3 2" xfId="11929"/>
    <cellStyle name="Normal 12 2 5 6 3 3" xfId="11930"/>
    <cellStyle name="Normal 12 2 5 6 4" xfId="11931"/>
    <cellStyle name="Normal 12 2 5 6 5" xfId="11932"/>
    <cellStyle name="Normal 12 2 5 7" xfId="11933"/>
    <cellStyle name="Normal 12 2 5 7 2" xfId="11934"/>
    <cellStyle name="Normal 12 2 5 7 2 2" xfId="11935"/>
    <cellStyle name="Normal 12 2 5 7 3" xfId="11936"/>
    <cellStyle name="Normal 12 2 5 7 4" xfId="11937"/>
    <cellStyle name="Normal 12 2 5 8" xfId="11938"/>
    <cellStyle name="Normal 12 2 5 8 2" xfId="11939"/>
    <cellStyle name="Normal 12 2 5 8 3" xfId="11940"/>
    <cellStyle name="Normal 12 2 5 9" xfId="11941"/>
    <cellStyle name="Normal 12 2 6" xfId="11942"/>
    <cellStyle name="Normal 12 2 6 2" xfId="11943"/>
    <cellStyle name="Normal 12 2 6 2 2" xfId="11944"/>
    <cellStyle name="Normal 12 2 6 2 2 2" xfId="11945"/>
    <cellStyle name="Normal 12 2 6 2 2 2 2" xfId="11946"/>
    <cellStyle name="Normal 12 2 6 2 2 2 2 2" xfId="11947"/>
    <cellStyle name="Normal 12 2 6 2 2 2 2 3" xfId="11948"/>
    <cellStyle name="Normal 12 2 6 2 2 2 3" xfId="11949"/>
    <cellStyle name="Normal 12 2 6 2 2 2 3 2" xfId="11950"/>
    <cellStyle name="Normal 12 2 6 2 2 2 3 3" xfId="11951"/>
    <cellStyle name="Normal 12 2 6 2 2 2 4" xfId="11952"/>
    <cellStyle name="Normal 12 2 6 2 2 2 5" xfId="11953"/>
    <cellStyle name="Normal 12 2 6 2 2 3" xfId="11954"/>
    <cellStyle name="Normal 12 2 6 2 2 3 2" xfId="11955"/>
    <cellStyle name="Normal 12 2 6 2 2 3 2 2" xfId="11956"/>
    <cellStyle name="Normal 12 2 6 2 2 3 2 3" xfId="11957"/>
    <cellStyle name="Normal 12 2 6 2 2 3 3" xfId="11958"/>
    <cellStyle name="Normal 12 2 6 2 2 3 3 2" xfId="11959"/>
    <cellStyle name="Normal 12 2 6 2 2 3 3 3" xfId="11960"/>
    <cellStyle name="Normal 12 2 6 2 2 3 4" xfId="11961"/>
    <cellStyle name="Normal 12 2 6 2 2 3 5" xfId="11962"/>
    <cellStyle name="Normal 12 2 6 2 2 4" xfId="11963"/>
    <cellStyle name="Normal 12 2 6 2 2 4 2" xfId="11964"/>
    <cellStyle name="Normal 12 2 6 2 2 4 2 2" xfId="11965"/>
    <cellStyle name="Normal 12 2 6 2 2 4 3" xfId="11966"/>
    <cellStyle name="Normal 12 2 6 2 2 4 4" xfId="11967"/>
    <cellStyle name="Normal 12 2 6 2 2 5" xfId="11968"/>
    <cellStyle name="Normal 12 2 6 2 2 5 2" xfId="11969"/>
    <cellStyle name="Normal 12 2 6 2 2 5 3" xfId="11970"/>
    <cellStyle name="Normal 12 2 6 2 2 6" xfId="11971"/>
    <cellStyle name="Normal 12 2 6 2 2 7" xfId="11972"/>
    <cellStyle name="Normal 12 2 6 2 3" xfId="11973"/>
    <cellStyle name="Normal 12 2 6 2 3 2" xfId="11974"/>
    <cellStyle name="Normal 12 2 6 2 3 2 2" xfId="11975"/>
    <cellStyle name="Normal 12 2 6 2 3 2 3" xfId="11976"/>
    <cellStyle name="Normal 12 2 6 2 3 3" xfId="11977"/>
    <cellStyle name="Normal 12 2 6 2 3 3 2" xfId="11978"/>
    <cellStyle name="Normal 12 2 6 2 3 3 3" xfId="11979"/>
    <cellStyle name="Normal 12 2 6 2 3 4" xfId="11980"/>
    <cellStyle name="Normal 12 2 6 2 3 4 2" xfId="11981"/>
    <cellStyle name="Normal 12 2 6 2 3 5" xfId="11982"/>
    <cellStyle name="Normal 12 2 6 2 3 6" xfId="11983"/>
    <cellStyle name="Normal 12 2 6 2 4" xfId="11984"/>
    <cellStyle name="Normal 12 2 6 2 4 2" xfId="11985"/>
    <cellStyle name="Normal 12 2 6 2 4 2 2" xfId="11986"/>
    <cellStyle name="Normal 12 2 6 2 4 2 3" xfId="11987"/>
    <cellStyle name="Normal 12 2 6 2 4 3" xfId="11988"/>
    <cellStyle name="Normal 12 2 6 2 4 3 2" xfId="11989"/>
    <cellStyle name="Normal 12 2 6 2 4 3 3" xfId="11990"/>
    <cellStyle name="Normal 12 2 6 2 4 4" xfId="11991"/>
    <cellStyle name="Normal 12 2 6 2 4 5" xfId="11992"/>
    <cellStyle name="Normal 12 2 6 2 5" xfId="11993"/>
    <cellStyle name="Normal 12 2 6 2 5 2" xfId="11994"/>
    <cellStyle name="Normal 12 2 6 2 5 2 2" xfId="11995"/>
    <cellStyle name="Normal 12 2 6 2 5 3" xfId="11996"/>
    <cellStyle name="Normal 12 2 6 2 5 4" xfId="11997"/>
    <cellStyle name="Normal 12 2 6 2 6" xfId="11998"/>
    <cellStyle name="Normal 12 2 6 2 6 2" xfId="11999"/>
    <cellStyle name="Normal 12 2 6 2 6 3" xfId="12000"/>
    <cellStyle name="Normal 12 2 6 2 7" xfId="12001"/>
    <cellStyle name="Normal 12 2 6 2 8" xfId="12002"/>
    <cellStyle name="Normal 12 2 6 3" xfId="12003"/>
    <cellStyle name="Normal 12 2 6 3 2" xfId="12004"/>
    <cellStyle name="Normal 12 2 6 3 2 2" xfId="12005"/>
    <cellStyle name="Normal 12 2 6 3 2 2 2" xfId="12006"/>
    <cellStyle name="Normal 12 2 6 3 2 2 3" xfId="12007"/>
    <cellStyle name="Normal 12 2 6 3 2 3" xfId="12008"/>
    <cellStyle name="Normal 12 2 6 3 2 3 2" xfId="12009"/>
    <cellStyle name="Normal 12 2 6 3 2 3 3" xfId="12010"/>
    <cellStyle name="Normal 12 2 6 3 2 4" xfId="12011"/>
    <cellStyle name="Normal 12 2 6 3 2 4 2" xfId="12012"/>
    <cellStyle name="Normal 12 2 6 3 2 5" xfId="12013"/>
    <cellStyle name="Normal 12 2 6 3 2 6" xfId="12014"/>
    <cellStyle name="Normal 12 2 6 3 3" xfId="12015"/>
    <cellStyle name="Normal 12 2 6 3 3 2" xfId="12016"/>
    <cellStyle name="Normal 12 2 6 3 3 2 2" xfId="12017"/>
    <cellStyle name="Normal 12 2 6 3 3 2 3" xfId="12018"/>
    <cellStyle name="Normal 12 2 6 3 3 3" xfId="12019"/>
    <cellStyle name="Normal 12 2 6 3 3 3 2" xfId="12020"/>
    <cellStyle name="Normal 12 2 6 3 3 3 3" xfId="12021"/>
    <cellStyle name="Normal 12 2 6 3 3 4" xfId="12022"/>
    <cellStyle name="Normal 12 2 6 3 3 5" xfId="12023"/>
    <cellStyle name="Normal 12 2 6 3 4" xfId="12024"/>
    <cellStyle name="Normal 12 2 6 3 4 2" xfId="12025"/>
    <cellStyle name="Normal 12 2 6 3 4 2 2" xfId="12026"/>
    <cellStyle name="Normal 12 2 6 3 4 3" xfId="12027"/>
    <cellStyle name="Normal 12 2 6 3 4 4" xfId="12028"/>
    <cellStyle name="Normal 12 2 6 3 5" xfId="12029"/>
    <cellStyle name="Normal 12 2 6 3 5 2" xfId="12030"/>
    <cellStyle name="Normal 12 2 6 3 5 3" xfId="12031"/>
    <cellStyle name="Normal 12 2 6 3 6" xfId="12032"/>
    <cellStyle name="Normal 12 2 6 3 7" xfId="12033"/>
    <cellStyle name="Normal 12 2 6 4" xfId="12034"/>
    <cellStyle name="Normal 12 2 6 4 2" xfId="12035"/>
    <cellStyle name="Normal 12 2 6 4 2 2" xfId="12036"/>
    <cellStyle name="Normal 12 2 6 4 2 3" xfId="12037"/>
    <cellStyle name="Normal 12 2 6 4 3" xfId="12038"/>
    <cellStyle name="Normal 12 2 6 4 3 2" xfId="12039"/>
    <cellStyle name="Normal 12 2 6 4 3 3" xfId="12040"/>
    <cellStyle name="Normal 12 2 6 4 4" xfId="12041"/>
    <cellStyle name="Normal 12 2 6 4 4 2" xfId="12042"/>
    <cellStyle name="Normal 12 2 6 4 5" xfId="12043"/>
    <cellStyle name="Normal 12 2 6 4 6" xfId="12044"/>
    <cellStyle name="Normal 12 2 6 5" xfId="12045"/>
    <cellStyle name="Normal 12 2 6 5 2" xfId="12046"/>
    <cellStyle name="Normal 12 2 6 5 2 2" xfId="12047"/>
    <cellStyle name="Normal 12 2 6 5 2 3" xfId="12048"/>
    <cellStyle name="Normal 12 2 6 5 3" xfId="12049"/>
    <cellStyle name="Normal 12 2 6 5 3 2" xfId="12050"/>
    <cellStyle name="Normal 12 2 6 5 3 3" xfId="12051"/>
    <cellStyle name="Normal 12 2 6 5 4" xfId="12052"/>
    <cellStyle name="Normal 12 2 6 5 5" xfId="12053"/>
    <cellStyle name="Normal 12 2 6 6" xfId="12054"/>
    <cellStyle name="Normal 12 2 6 6 2" xfId="12055"/>
    <cellStyle name="Normal 12 2 6 6 2 2" xfId="12056"/>
    <cellStyle name="Normal 12 2 6 6 3" xfId="12057"/>
    <cellStyle name="Normal 12 2 6 6 4" xfId="12058"/>
    <cellStyle name="Normal 12 2 6 7" xfId="12059"/>
    <cellStyle name="Normal 12 2 6 7 2" xfId="12060"/>
    <cellStyle name="Normal 12 2 6 7 3" xfId="12061"/>
    <cellStyle name="Normal 12 2 6 8" xfId="12062"/>
    <cellStyle name="Normal 12 2 6 9" xfId="12063"/>
    <cellStyle name="Normal 12 2 7" xfId="12064"/>
    <cellStyle name="Normal 12 2 7 2" xfId="12065"/>
    <cellStyle name="Normal 12 2 7 2 2" xfId="12066"/>
    <cellStyle name="Normal 12 2 7 2 2 2" xfId="12067"/>
    <cellStyle name="Normal 12 2 7 2 2 2 2" xfId="12068"/>
    <cellStyle name="Normal 12 2 7 2 2 2 2 2" xfId="12069"/>
    <cellStyle name="Normal 12 2 7 2 2 2 2 3" xfId="12070"/>
    <cellStyle name="Normal 12 2 7 2 2 2 3" xfId="12071"/>
    <cellStyle name="Normal 12 2 7 2 2 2 3 2" xfId="12072"/>
    <cellStyle name="Normal 12 2 7 2 2 2 3 3" xfId="12073"/>
    <cellStyle name="Normal 12 2 7 2 2 2 4" xfId="12074"/>
    <cellStyle name="Normal 12 2 7 2 2 2 5" xfId="12075"/>
    <cellStyle name="Normal 12 2 7 2 2 3" xfId="12076"/>
    <cellStyle name="Normal 12 2 7 2 2 3 2" xfId="12077"/>
    <cellStyle name="Normal 12 2 7 2 2 3 2 2" xfId="12078"/>
    <cellStyle name="Normal 12 2 7 2 2 3 2 3" xfId="12079"/>
    <cellStyle name="Normal 12 2 7 2 2 3 3" xfId="12080"/>
    <cellStyle name="Normal 12 2 7 2 2 3 3 2" xfId="12081"/>
    <cellStyle name="Normal 12 2 7 2 2 3 3 3" xfId="12082"/>
    <cellStyle name="Normal 12 2 7 2 2 3 4" xfId="12083"/>
    <cellStyle name="Normal 12 2 7 2 2 3 5" xfId="12084"/>
    <cellStyle name="Normal 12 2 7 2 2 4" xfId="12085"/>
    <cellStyle name="Normal 12 2 7 2 2 4 2" xfId="12086"/>
    <cellStyle name="Normal 12 2 7 2 2 4 2 2" xfId="12087"/>
    <cellStyle name="Normal 12 2 7 2 2 4 3" xfId="12088"/>
    <cellStyle name="Normal 12 2 7 2 2 4 4" xfId="12089"/>
    <cellStyle name="Normal 12 2 7 2 2 5" xfId="12090"/>
    <cellStyle name="Normal 12 2 7 2 2 5 2" xfId="12091"/>
    <cellStyle name="Normal 12 2 7 2 2 5 3" xfId="12092"/>
    <cellStyle name="Normal 12 2 7 2 2 6" xfId="12093"/>
    <cellStyle name="Normal 12 2 7 2 2 7" xfId="12094"/>
    <cellStyle name="Normal 12 2 7 2 3" xfId="12095"/>
    <cellStyle name="Normal 12 2 7 2 3 2" xfId="12096"/>
    <cellStyle name="Normal 12 2 7 2 3 2 2" xfId="12097"/>
    <cellStyle name="Normal 12 2 7 2 3 2 3" xfId="12098"/>
    <cellStyle name="Normal 12 2 7 2 3 3" xfId="12099"/>
    <cellStyle name="Normal 12 2 7 2 3 3 2" xfId="12100"/>
    <cellStyle name="Normal 12 2 7 2 3 3 3" xfId="12101"/>
    <cellStyle name="Normal 12 2 7 2 3 4" xfId="12102"/>
    <cellStyle name="Normal 12 2 7 2 3 4 2" xfId="12103"/>
    <cellStyle name="Normal 12 2 7 2 3 5" xfId="12104"/>
    <cellStyle name="Normal 12 2 7 2 3 6" xfId="12105"/>
    <cellStyle name="Normal 12 2 7 2 4" xfId="12106"/>
    <cellStyle name="Normal 12 2 7 2 4 2" xfId="12107"/>
    <cellStyle name="Normal 12 2 7 2 4 2 2" xfId="12108"/>
    <cellStyle name="Normal 12 2 7 2 4 2 3" xfId="12109"/>
    <cellStyle name="Normal 12 2 7 2 4 3" xfId="12110"/>
    <cellStyle name="Normal 12 2 7 2 4 3 2" xfId="12111"/>
    <cellStyle name="Normal 12 2 7 2 4 3 3" xfId="12112"/>
    <cellStyle name="Normal 12 2 7 2 4 4" xfId="12113"/>
    <cellStyle name="Normal 12 2 7 2 4 5" xfId="12114"/>
    <cellStyle name="Normal 12 2 7 2 5" xfId="12115"/>
    <cellStyle name="Normal 12 2 7 2 5 2" xfId="12116"/>
    <cellStyle name="Normal 12 2 7 2 5 2 2" xfId="12117"/>
    <cellStyle name="Normal 12 2 7 2 5 3" xfId="12118"/>
    <cellStyle name="Normal 12 2 7 2 5 4" xfId="12119"/>
    <cellStyle name="Normal 12 2 7 2 6" xfId="12120"/>
    <cellStyle name="Normal 12 2 7 2 6 2" xfId="12121"/>
    <cellStyle name="Normal 12 2 7 2 6 3" xfId="12122"/>
    <cellStyle name="Normal 12 2 7 2 7" xfId="12123"/>
    <cellStyle name="Normal 12 2 7 2 8" xfId="12124"/>
    <cellStyle name="Normal 12 2 7 3" xfId="12125"/>
    <cellStyle name="Normal 12 2 7 3 2" xfId="12126"/>
    <cellStyle name="Normal 12 2 7 3 2 2" xfId="12127"/>
    <cellStyle name="Normal 12 2 7 3 2 2 2" xfId="12128"/>
    <cellStyle name="Normal 12 2 7 3 2 2 3" xfId="12129"/>
    <cellStyle name="Normal 12 2 7 3 2 3" xfId="12130"/>
    <cellStyle name="Normal 12 2 7 3 2 3 2" xfId="12131"/>
    <cellStyle name="Normal 12 2 7 3 2 3 3" xfId="12132"/>
    <cellStyle name="Normal 12 2 7 3 2 4" xfId="12133"/>
    <cellStyle name="Normal 12 2 7 3 2 5" xfId="12134"/>
    <cellStyle name="Normal 12 2 7 3 3" xfId="12135"/>
    <cellStyle name="Normal 12 2 7 3 3 2" xfId="12136"/>
    <cellStyle name="Normal 12 2 7 3 3 2 2" xfId="12137"/>
    <cellStyle name="Normal 12 2 7 3 3 2 3" xfId="12138"/>
    <cellStyle name="Normal 12 2 7 3 3 3" xfId="12139"/>
    <cellStyle name="Normal 12 2 7 3 3 3 2" xfId="12140"/>
    <cellStyle name="Normal 12 2 7 3 3 3 3" xfId="12141"/>
    <cellStyle name="Normal 12 2 7 3 3 4" xfId="12142"/>
    <cellStyle name="Normal 12 2 7 3 3 5" xfId="12143"/>
    <cellStyle name="Normal 12 2 7 3 4" xfId="12144"/>
    <cellStyle name="Normal 12 2 7 3 4 2" xfId="12145"/>
    <cellStyle name="Normal 12 2 7 3 4 2 2" xfId="12146"/>
    <cellStyle name="Normal 12 2 7 3 4 3" xfId="12147"/>
    <cellStyle name="Normal 12 2 7 3 4 4" xfId="12148"/>
    <cellStyle name="Normal 12 2 7 3 5" xfId="12149"/>
    <cellStyle name="Normal 12 2 7 3 5 2" xfId="12150"/>
    <cellStyle name="Normal 12 2 7 3 5 3" xfId="12151"/>
    <cellStyle name="Normal 12 2 7 3 6" xfId="12152"/>
    <cellStyle name="Normal 12 2 7 3 7" xfId="12153"/>
    <cellStyle name="Normal 12 2 7 4" xfId="12154"/>
    <cellStyle name="Normal 12 2 7 4 2" xfId="12155"/>
    <cellStyle name="Normal 12 2 7 4 2 2" xfId="12156"/>
    <cellStyle name="Normal 12 2 7 4 2 3" xfId="12157"/>
    <cellStyle name="Normal 12 2 7 4 3" xfId="12158"/>
    <cellStyle name="Normal 12 2 7 4 3 2" xfId="12159"/>
    <cellStyle name="Normal 12 2 7 4 3 3" xfId="12160"/>
    <cellStyle name="Normal 12 2 7 4 4" xfId="12161"/>
    <cellStyle name="Normal 12 2 7 4 4 2" xfId="12162"/>
    <cellStyle name="Normal 12 2 7 4 5" xfId="12163"/>
    <cellStyle name="Normal 12 2 7 4 6" xfId="12164"/>
    <cellStyle name="Normal 12 2 7 5" xfId="12165"/>
    <cellStyle name="Normal 12 2 7 5 2" xfId="12166"/>
    <cellStyle name="Normal 12 2 7 5 2 2" xfId="12167"/>
    <cellStyle name="Normal 12 2 7 5 2 3" xfId="12168"/>
    <cellStyle name="Normal 12 2 7 5 3" xfId="12169"/>
    <cellStyle name="Normal 12 2 7 5 3 2" xfId="12170"/>
    <cellStyle name="Normal 12 2 7 5 3 3" xfId="12171"/>
    <cellStyle name="Normal 12 2 7 5 4" xfId="12172"/>
    <cellStyle name="Normal 12 2 7 5 5" xfId="12173"/>
    <cellStyle name="Normal 12 2 7 6" xfId="12174"/>
    <cellStyle name="Normal 12 2 7 6 2" xfId="12175"/>
    <cellStyle name="Normal 12 2 7 6 2 2" xfId="12176"/>
    <cellStyle name="Normal 12 2 7 6 3" xfId="12177"/>
    <cellStyle name="Normal 12 2 7 6 4" xfId="12178"/>
    <cellStyle name="Normal 12 2 7 7" xfId="12179"/>
    <cellStyle name="Normal 12 2 7 7 2" xfId="12180"/>
    <cellStyle name="Normal 12 2 7 7 3" xfId="12181"/>
    <cellStyle name="Normal 12 2 7 8" xfId="12182"/>
    <cellStyle name="Normal 12 2 7 9" xfId="12183"/>
    <cellStyle name="Normal 12 2 8" xfId="12184"/>
    <cellStyle name="Normal 12 2 8 2" xfId="12185"/>
    <cellStyle name="Normal 12 2 8 2 2" xfId="12186"/>
    <cellStyle name="Normal 12 2 8 2 2 2" xfId="12187"/>
    <cellStyle name="Normal 12 2 8 2 2 2 2" xfId="12188"/>
    <cellStyle name="Normal 12 2 8 2 2 2 3" xfId="12189"/>
    <cellStyle name="Normal 12 2 8 2 2 3" xfId="12190"/>
    <cellStyle name="Normal 12 2 8 2 2 3 2" xfId="12191"/>
    <cellStyle name="Normal 12 2 8 2 2 3 3" xfId="12192"/>
    <cellStyle name="Normal 12 2 8 2 2 4" xfId="12193"/>
    <cellStyle name="Normal 12 2 8 2 2 5" xfId="12194"/>
    <cellStyle name="Normal 12 2 8 2 3" xfId="12195"/>
    <cellStyle name="Normal 12 2 8 2 3 2" xfId="12196"/>
    <cellStyle name="Normal 12 2 8 2 3 2 2" xfId="12197"/>
    <cellStyle name="Normal 12 2 8 2 3 2 3" xfId="12198"/>
    <cellStyle name="Normal 12 2 8 2 3 3" xfId="12199"/>
    <cellStyle name="Normal 12 2 8 2 3 3 2" xfId="12200"/>
    <cellStyle name="Normal 12 2 8 2 3 3 3" xfId="12201"/>
    <cellStyle name="Normal 12 2 8 2 3 4" xfId="12202"/>
    <cellStyle name="Normal 12 2 8 2 3 5" xfId="12203"/>
    <cellStyle name="Normal 12 2 8 2 4" xfId="12204"/>
    <cellStyle name="Normal 12 2 8 2 4 2" xfId="12205"/>
    <cellStyle name="Normal 12 2 8 2 4 2 2" xfId="12206"/>
    <cellStyle name="Normal 12 2 8 2 4 3" xfId="12207"/>
    <cellStyle name="Normal 12 2 8 2 4 4" xfId="12208"/>
    <cellStyle name="Normal 12 2 8 2 5" xfId="12209"/>
    <cellStyle name="Normal 12 2 8 2 5 2" xfId="12210"/>
    <cellStyle name="Normal 12 2 8 2 5 3" xfId="12211"/>
    <cellStyle name="Normal 12 2 8 2 6" xfId="12212"/>
    <cellStyle name="Normal 12 2 8 2 7" xfId="12213"/>
    <cellStyle name="Normal 12 2 8 3" xfId="12214"/>
    <cellStyle name="Normal 12 2 8 3 2" xfId="12215"/>
    <cellStyle name="Normal 12 2 8 3 2 2" xfId="12216"/>
    <cellStyle name="Normal 12 2 8 3 2 3" xfId="12217"/>
    <cellStyle name="Normal 12 2 8 3 3" xfId="12218"/>
    <cellStyle name="Normal 12 2 8 3 3 2" xfId="12219"/>
    <cellStyle name="Normal 12 2 8 3 3 3" xfId="12220"/>
    <cellStyle name="Normal 12 2 8 3 4" xfId="12221"/>
    <cellStyle name="Normal 12 2 8 3 4 2" xfId="12222"/>
    <cellStyle name="Normal 12 2 8 3 5" xfId="12223"/>
    <cellStyle name="Normal 12 2 8 3 6" xfId="12224"/>
    <cellStyle name="Normal 12 2 8 4" xfId="12225"/>
    <cellStyle name="Normal 12 2 8 4 2" xfId="12226"/>
    <cellStyle name="Normal 12 2 8 4 2 2" xfId="12227"/>
    <cellStyle name="Normal 12 2 8 4 2 3" xfId="12228"/>
    <cellStyle name="Normal 12 2 8 4 3" xfId="12229"/>
    <cellStyle name="Normal 12 2 8 4 3 2" xfId="12230"/>
    <cellStyle name="Normal 12 2 8 4 3 3" xfId="12231"/>
    <cellStyle name="Normal 12 2 8 4 4" xfId="12232"/>
    <cellStyle name="Normal 12 2 8 4 5" xfId="12233"/>
    <cellStyle name="Normal 12 2 8 5" xfId="12234"/>
    <cellStyle name="Normal 12 2 8 5 2" xfId="12235"/>
    <cellStyle name="Normal 12 2 8 5 2 2" xfId="12236"/>
    <cellStyle name="Normal 12 2 8 5 3" xfId="12237"/>
    <cellStyle name="Normal 12 2 8 5 4" xfId="12238"/>
    <cellStyle name="Normal 12 2 8 6" xfId="12239"/>
    <cellStyle name="Normal 12 2 8 6 2" xfId="12240"/>
    <cellStyle name="Normal 12 2 8 6 3" xfId="12241"/>
    <cellStyle name="Normal 12 2 8 7" xfId="12242"/>
    <cellStyle name="Normal 12 2 8 8" xfId="12243"/>
    <cellStyle name="Normal 12 2 9" xfId="12244"/>
    <cellStyle name="Normal 12 2 9 2" xfId="12245"/>
    <cellStyle name="Normal 12 2 9 2 2" xfId="12246"/>
    <cellStyle name="Normal 12 2 9 2 2 2" xfId="12247"/>
    <cellStyle name="Normal 12 2 9 2 2 3" xfId="12248"/>
    <cellStyle name="Normal 12 2 9 2 3" xfId="12249"/>
    <cellStyle name="Normal 12 2 9 2 3 2" xfId="12250"/>
    <cellStyle name="Normal 12 2 9 2 3 3" xfId="12251"/>
    <cellStyle name="Normal 12 2 9 2 4" xfId="12252"/>
    <cellStyle name="Normal 12 2 9 2 4 2" xfId="12253"/>
    <cellStyle name="Normal 12 2 9 2 5" xfId="12254"/>
    <cellStyle name="Normal 12 2 9 2 6" xfId="12255"/>
    <cellStyle name="Normal 12 2 9 3" xfId="12256"/>
    <cellStyle name="Normal 12 2 9 3 2" xfId="12257"/>
    <cellStyle name="Normal 12 2 9 3 2 2" xfId="12258"/>
    <cellStyle name="Normal 12 2 9 3 2 3" xfId="12259"/>
    <cellStyle name="Normal 12 2 9 3 3" xfId="12260"/>
    <cellStyle name="Normal 12 2 9 3 3 2" xfId="12261"/>
    <cellStyle name="Normal 12 2 9 3 3 3" xfId="12262"/>
    <cellStyle name="Normal 12 2 9 3 4" xfId="12263"/>
    <cellStyle name="Normal 12 2 9 3 5" xfId="12264"/>
    <cellStyle name="Normal 12 2 9 4" xfId="12265"/>
    <cellStyle name="Normal 12 2 9 4 2" xfId="12266"/>
    <cellStyle name="Normal 12 2 9 4 2 2" xfId="12267"/>
    <cellStyle name="Normal 12 2 9 4 3" xfId="12268"/>
    <cellStyle name="Normal 12 2 9 4 4" xfId="12269"/>
    <cellStyle name="Normal 12 2 9 5" xfId="12270"/>
    <cellStyle name="Normal 12 2 9 5 2" xfId="12271"/>
    <cellStyle name="Normal 12 2 9 5 3" xfId="12272"/>
    <cellStyle name="Normal 12 2 9 6" xfId="12273"/>
    <cellStyle name="Normal 12 2 9 7" xfId="12274"/>
    <cellStyle name="Normal 12 2_CÁLCULO DE HORAS - tabela MARÇO 2014" xfId="400"/>
    <cellStyle name="Normal 12 3" xfId="401"/>
    <cellStyle name="Normal 12 3 10" xfId="12275"/>
    <cellStyle name="Normal 12 3 10 2" xfId="12276"/>
    <cellStyle name="Normal 12 3 10 2 2" xfId="12277"/>
    <cellStyle name="Normal 12 3 10 2 3" xfId="12278"/>
    <cellStyle name="Normal 12 3 10 3" xfId="12279"/>
    <cellStyle name="Normal 12 3 10 3 2" xfId="12280"/>
    <cellStyle name="Normal 12 3 10 3 3" xfId="12281"/>
    <cellStyle name="Normal 12 3 10 4" xfId="12282"/>
    <cellStyle name="Normal 12 3 10 5" xfId="12283"/>
    <cellStyle name="Normal 12 3 11" xfId="12284"/>
    <cellStyle name="Normal 12 3 11 2" xfId="12285"/>
    <cellStyle name="Normal 12 3 11 2 2" xfId="12286"/>
    <cellStyle name="Normal 12 3 11 3" xfId="12287"/>
    <cellStyle name="Normal 12 3 11 4" xfId="12288"/>
    <cellStyle name="Normal 12 3 12" xfId="12289"/>
    <cellStyle name="Normal 12 3 12 2" xfId="12290"/>
    <cellStyle name="Normal 12 3 12 3" xfId="12291"/>
    <cellStyle name="Normal 12 3 13" xfId="12292"/>
    <cellStyle name="Normal 12 3 14" xfId="12293"/>
    <cellStyle name="Normal 12 3 2" xfId="402"/>
    <cellStyle name="Normal 12 3 2 10" xfId="12294"/>
    <cellStyle name="Normal 12 3 2 10 2" xfId="12295"/>
    <cellStyle name="Normal 12 3 2 10 2 2" xfId="12296"/>
    <cellStyle name="Normal 12 3 2 10 3" xfId="12297"/>
    <cellStyle name="Normal 12 3 2 10 4" xfId="12298"/>
    <cellStyle name="Normal 12 3 2 11" xfId="12299"/>
    <cellStyle name="Normal 12 3 2 11 2" xfId="12300"/>
    <cellStyle name="Normal 12 3 2 11 3" xfId="12301"/>
    <cellStyle name="Normal 12 3 2 12" xfId="12302"/>
    <cellStyle name="Normal 12 3 2 13" xfId="12303"/>
    <cellStyle name="Normal 12 3 2 2" xfId="828"/>
    <cellStyle name="Normal 12 3 2 2 10" xfId="12304"/>
    <cellStyle name="Normal 12 3 2 2 2" xfId="12305"/>
    <cellStyle name="Normal 12 3 2 2 2 2" xfId="12306"/>
    <cellStyle name="Normal 12 3 2 2 2 2 2" xfId="12307"/>
    <cellStyle name="Normal 12 3 2 2 2 2 2 2" xfId="12308"/>
    <cellStyle name="Normal 12 3 2 2 2 2 2 2 2" xfId="12309"/>
    <cellStyle name="Normal 12 3 2 2 2 2 2 2 2 2" xfId="12310"/>
    <cellStyle name="Normal 12 3 2 2 2 2 2 2 2 3" xfId="12311"/>
    <cellStyle name="Normal 12 3 2 2 2 2 2 2 3" xfId="12312"/>
    <cellStyle name="Normal 12 3 2 2 2 2 2 2 3 2" xfId="12313"/>
    <cellStyle name="Normal 12 3 2 2 2 2 2 2 3 3" xfId="12314"/>
    <cellStyle name="Normal 12 3 2 2 2 2 2 2 4" xfId="12315"/>
    <cellStyle name="Normal 12 3 2 2 2 2 2 2 5" xfId="12316"/>
    <cellStyle name="Normal 12 3 2 2 2 2 2 3" xfId="12317"/>
    <cellStyle name="Normal 12 3 2 2 2 2 2 3 2" xfId="12318"/>
    <cellStyle name="Normal 12 3 2 2 2 2 2 3 2 2" xfId="12319"/>
    <cellStyle name="Normal 12 3 2 2 2 2 2 3 2 3" xfId="12320"/>
    <cellStyle name="Normal 12 3 2 2 2 2 2 3 3" xfId="12321"/>
    <cellStyle name="Normal 12 3 2 2 2 2 2 3 3 2" xfId="12322"/>
    <cellStyle name="Normal 12 3 2 2 2 2 2 3 3 3" xfId="12323"/>
    <cellStyle name="Normal 12 3 2 2 2 2 2 3 4" xfId="12324"/>
    <cellStyle name="Normal 12 3 2 2 2 2 2 3 5" xfId="12325"/>
    <cellStyle name="Normal 12 3 2 2 2 2 2 4" xfId="12326"/>
    <cellStyle name="Normal 12 3 2 2 2 2 2 4 2" xfId="12327"/>
    <cellStyle name="Normal 12 3 2 2 2 2 2 4 2 2" xfId="12328"/>
    <cellStyle name="Normal 12 3 2 2 2 2 2 4 3" xfId="12329"/>
    <cellStyle name="Normal 12 3 2 2 2 2 2 4 4" xfId="12330"/>
    <cellStyle name="Normal 12 3 2 2 2 2 2 5" xfId="12331"/>
    <cellStyle name="Normal 12 3 2 2 2 2 2 5 2" xfId="12332"/>
    <cellStyle name="Normal 12 3 2 2 2 2 2 5 3" xfId="12333"/>
    <cellStyle name="Normal 12 3 2 2 2 2 2 6" xfId="12334"/>
    <cellStyle name="Normal 12 3 2 2 2 2 2 7" xfId="12335"/>
    <cellStyle name="Normal 12 3 2 2 2 2 3" xfId="12336"/>
    <cellStyle name="Normal 12 3 2 2 2 2 3 2" xfId="12337"/>
    <cellStyle name="Normal 12 3 2 2 2 2 3 2 2" xfId="12338"/>
    <cellStyle name="Normal 12 3 2 2 2 2 3 2 3" xfId="12339"/>
    <cellStyle name="Normal 12 3 2 2 2 2 3 3" xfId="12340"/>
    <cellStyle name="Normal 12 3 2 2 2 2 3 3 2" xfId="12341"/>
    <cellStyle name="Normal 12 3 2 2 2 2 3 3 3" xfId="12342"/>
    <cellStyle name="Normal 12 3 2 2 2 2 3 4" xfId="12343"/>
    <cellStyle name="Normal 12 3 2 2 2 2 3 4 2" xfId="12344"/>
    <cellStyle name="Normal 12 3 2 2 2 2 3 5" xfId="12345"/>
    <cellStyle name="Normal 12 3 2 2 2 2 3 6" xfId="12346"/>
    <cellStyle name="Normal 12 3 2 2 2 2 4" xfId="12347"/>
    <cellStyle name="Normal 12 3 2 2 2 2 4 2" xfId="12348"/>
    <cellStyle name="Normal 12 3 2 2 2 2 4 2 2" xfId="12349"/>
    <cellStyle name="Normal 12 3 2 2 2 2 4 2 3" xfId="12350"/>
    <cellStyle name="Normal 12 3 2 2 2 2 4 3" xfId="12351"/>
    <cellStyle name="Normal 12 3 2 2 2 2 4 3 2" xfId="12352"/>
    <cellStyle name="Normal 12 3 2 2 2 2 4 3 3" xfId="12353"/>
    <cellStyle name="Normal 12 3 2 2 2 2 4 4" xfId="12354"/>
    <cellStyle name="Normal 12 3 2 2 2 2 4 5" xfId="12355"/>
    <cellStyle name="Normal 12 3 2 2 2 2 5" xfId="12356"/>
    <cellStyle name="Normal 12 3 2 2 2 2 5 2" xfId="12357"/>
    <cellStyle name="Normal 12 3 2 2 2 2 5 2 2" xfId="12358"/>
    <cellStyle name="Normal 12 3 2 2 2 2 5 3" xfId="12359"/>
    <cellStyle name="Normal 12 3 2 2 2 2 5 4" xfId="12360"/>
    <cellStyle name="Normal 12 3 2 2 2 2 6" xfId="12361"/>
    <cellStyle name="Normal 12 3 2 2 2 2 6 2" xfId="12362"/>
    <cellStyle name="Normal 12 3 2 2 2 2 6 3" xfId="12363"/>
    <cellStyle name="Normal 12 3 2 2 2 2 7" xfId="12364"/>
    <cellStyle name="Normal 12 3 2 2 2 2 8" xfId="12365"/>
    <cellStyle name="Normal 12 3 2 2 2 3" xfId="12366"/>
    <cellStyle name="Normal 12 3 2 2 2 3 2" xfId="12367"/>
    <cellStyle name="Normal 12 3 2 2 2 3 2 2" xfId="12368"/>
    <cellStyle name="Normal 12 3 2 2 2 3 2 2 2" xfId="12369"/>
    <cellStyle name="Normal 12 3 2 2 2 3 2 2 3" xfId="12370"/>
    <cellStyle name="Normal 12 3 2 2 2 3 2 3" xfId="12371"/>
    <cellStyle name="Normal 12 3 2 2 2 3 2 3 2" xfId="12372"/>
    <cellStyle name="Normal 12 3 2 2 2 3 2 3 3" xfId="12373"/>
    <cellStyle name="Normal 12 3 2 2 2 3 2 4" xfId="12374"/>
    <cellStyle name="Normal 12 3 2 2 2 3 2 4 2" xfId="12375"/>
    <cellStyle name="Normal 12 3 2 2 2 3 2 5" xfId="12376"/>
    <cellStyle name="Normal 12 3 2 2 2 3 2 6" xfId="12377"/>
    <cellStyle name="Normal 12 3 2 2 2 3 3" xfId="12378"/>
    <cellStyle name="Normal 12 3 2 2 2 3 3 2" xfId="12379"/>
    <cellStyle name="Normal 12 3 2 2 2 3 3 2 2" xfId="12380"/>
    <cellStyle name="Normal 12 3 2 2 2 3 3 2 3" xfId="12381"/>
    <cellStyle name="Normal 12 3 2 2 2 3 3 3" xfId="12382"/>
    <cellStyle name="Normal 12 3 2 2 2 3 3 3 2" xfId="12383"/>
    <cellStyle name="Normal 12 3 2 2 2 3 3 3 3" xfId="12384"/>
    <cellStyle name="Normal 12 3 2 2 2 3 3 4" xfId="12385"/>
    <cellStyle name="Normal 12 3 2 2 2 3 3 5" xfId="12386"/>
    <cellStyle name="Normal 12 3 2 2 2 3 4" xfId="12387"/>
    <cellStyle name="Normal 12 3 2 2 2 3 4 2" xfId="12388"/>
    <cellStyle name="Normal 12 3 2 2 2 3 4 2 2" xfId="12389"/>
    <cellStyle name="Normal 12 3 2 2 2 3 4 3" xfId="12390"/>
    <cellStyle name="Normal 12 3 2 2 2 3 4 4" xfId="12391"/>
    <cellStyle name="Normal 12 3 2 2 2 3 5" xfId="12392"/>
    <cellStyle name="Normal 12 3 2 2 2 3 5 2" xfId="12393"/>
    <cellStyle name="Normal 12 3 2 2 2 3 5 3" xfId="12394"/>
    <cellStyle name="Normal 12 3 2 2 2 3 6" xfId="12395"/>
    <cellStyle name="Normal 12 3 2 2 2 3 7" xfId="12396"/>
    <cellStyle name="Normal 12 3 2 2 2 4" xfId="12397"/>
    <cellStyle name="Normal 12 3 2 2 2 4 2" xfId="12398"/>
    <cellStyle name="Normal 12 3 2 2 2 4 2 2" xfId="12399"/>
    <cellStyle name="Normal 12 3 2 2 2 4 2 3" xfId="12400"/>
    <cellStyle name="Normal 12 3 2 2 2 4 3" xfId="12401"/>
    <cellStyle name="Normal 12 3 2 2 2 4 3 2" xfId="12402"/>
    <cellStyle name="Normal 12 3 2 2 2 4 3 3" xfId="12403"/>
    <cellStyle name="Normal 12 3 2 2 2 4 4" xfId="12404"/>
    <cellStyle name="Normal 12 3 2 2 2 4 4 2" xfId="12405"/>
    <cellStyle name="Normal 12 3 2 2 2 4 5" xfId="12406"/>
    <cellStyle name="Normal 12 3 2 2 2 4 6" xfId="12407"/>
    <cellStyle name="Normal 12 3 2 2 2 5" xfId="12408"/>
    <cellStyle name="Normal 12 3 2 2 2 5 2" xfId="12409"/>
    <cellStyle name="Normal 12 3 2 2 2 5 2 2" xfId="12410"/>
    <cellStyle name="Normal 12 3 2 2 2 5 2 3" xfId="12411"/>
    <cellStyle name="Normal 12 3 2 2 2 5 3" xfId="12412"/>
    <cellStyle name="Normal 12 3 2 2 2 5 3 2" xfId="12413"/>
    <cellStyle name="Normal 12 3 2 2 2 5 3 3" xfId="12414"/>
    <cellStyle name="Normal 12 3 2 2 2 5 4" xfId="12415"/>
    <cellStyle name="Normal 12 3 2 2 2 5 5" xfId="12416"/>
    <cellStyle name="Normal 12 3 2 2 2 6" xfId="12417"/>
    <cellStyle name="Normal 12 3 2 2 2 6 2" xfId="12418"/>
    <cellStyle name="Normal 12 3 2 2 2 6 2 2" xfId="12419"/>
    <cellStyle name="Normal 12 3 2 2 2 6 3" xfId="12420"/>
    <cellStyle name="Normal 12 3 2 2 2 6 4" xfId="12421"/>
    <cellStyle name="Normal 12 3 2 2 2 7" xfId="12422"/>
    <cellStyle name="Normal 12 3 2 2 2 7 2" xfId="12423"/>
    <cellStyle name="Normal 12 3 2 2 2 7 3" xfId="12424"/>
    <cellStyle name="Normal 12 3 2 2 2 8" xfId="12425"/>
    <cellStyle name="Normal 12 3 2 2 2 9" xfId="12426"/>
    <cellStyle name="Normal 12 3 2 2 3" xfId="12427"/>
    <cellStyle name="Normal 12 3 2 2 3 2" xfId="12428"/>
    <cellStyle name="Normal 12 3 2 2 3 2 2" xfId="12429"/>
    <cellStyle name="Normal 12 3 2 2 3 2 2 2" xfId="12430"/>
    <cellStyle name="Normal 12 3 2 2 3 2 2 2 2" xfId="12431"/>
    <cellStyle name="Normal 12 3 2 2 3 2 2 2 3" xfId="12432"/>
    <cellStyle name="Normal 12 3 2 2 3 2 2 3" xfId="12433"/>
    <cellStyle name="Normal 12 3 2 2 3 2 2 3 2" xfId="12434"/>
    <cellStyle name="Normal 12 3 2 2 3 2 2 3 3" xfId="12435"/>
    <cellStyle name="Normal 12 3 2 2 3 2 2 4" xfId="12436"/>
    <cellStyle name="Normal 12 3 2 2 3 2 2 5" xfId="12437"/>
    <cellStyle name="Normal 12 3 2 2 3 2 3" xfId="12438"/>
    <cellStyle name="Normal 12 3 2 2 3 2 3 2" xfId="12439"/>
    <cellStyle name="Normal 12 3 2 2 3 2 3 2 2" xfId="12440"/>
    <cellStyle name="Normal 12 3 2 2 3 2 3 2 3" xfId="12441"/>
    <cellStyle name="Normal 12 3 2 2 3 2 3 3" xfId="12442"/>
    <cellStyle name="Normal 12 3 2 2 3 2 3 3 2" xfId="12443"/>
    <cellStyle name="Normal 12 3 2 2 3 2 3 3 3" xfId="12444"/>
    <cellStyle name="Normal 12 3 2 2 3 2 3 4" xfId="12445"/>
    <cellStyle name="Normal 12 3 2 2 3 2 3 5" xfId="12446"/>
    <cellStyle name="Normal 12 3 2 2 3 2 4" xfId="12447"/>
    <cellStyle name="Normal 12 3 2 2 3 2 4 2" xfId="12448"/>
    <cellStyle name="Normal 12 3 2 2 3 2 4 2 2" xfId="12449"/>
    <cellStyle name="Normal 12 3 2 2 3 2 4 3" xfId="12450"/>
    <cellStyle name="Normal 12 3 2 2 3 2 4 4" xfId="12451"/>
    <cellStyle name="Normal 12 3 2 2 3 2 5" xfId="12452"/>
    <cellStyle name="Normal 12 3 2 2 3 2 5 2" xfId="12453"/>
    <cellStyle name="Normal 12 3 2 2 3 2 5 3" xfId="12454"/>
    <cellStyle name="Normal 12 3 2 2 3 2 6" xfId="12455"/>
    <cellStyle name="Normal 12 3 2 2 3 2 7" xfId="12456"/>
    <cellStyle name="Normal 12 3 2 2 3 3" xfId="12457"/>
    <cellStyle name="Normal 12 3 2 2 3 3 2" xfId="12458"/>
    <cellStyle name="Normal 12 3 2 2 3 3 2 2" xfId="12459"/>
    <cellStyle name="Normal 12 3 2 2 3 3 2 3" xfId="12460"/>
    <cellStyle name="Normal 12 3 2 2 3 3 3" xfId="12461"/>
    <cellStyle name="Normal 12 3 2 2 3 3 3 2" xfId="12462"/>
    <cellStyle name="Normal 12 3 2 2 3 3 3 3" xfId="12463"/>
    <cellStyle name="Normal 12 3 2 2 3 3 4" xfId="12464"/>
    <cellStyle name="Normal 12 3 2 2 3 3 4 2" xfId="12465"/>
    <cellStyle name="Normal 12 3 2 2 3 3 5" xfId="12466"/>
    <cellStyle name="Normal 12 3 2 2 3 3 6" xfId="12467"/>
    <cellStyle name="Normal 12 3 2 2 3 4" xfId="12468"/>
    <cellStyle name="Normal 12 3 2 2 3 4 2" xfId="12469"/>
    <cellStyle name="Normal 12 3 2 2 3 4 2 2" xfId="12470"/>
    <cellStyle name="Normal 12 3 2 2 3 4 2 3" xfId="12471"/>
    <cellStyle name="Normal 12 3 2 2 3 4 3" xfId="12472"/>
    <cellStyle name="Normal 12 3 2 2 3 4 3 2" xfId="12473"/>
    <cellStyle name="Normal 12 3 2 2 3 4 3 3" xfId="12474"/>
    <cellStyle name="Normal 12 3 2 2 3 4 4" xfId="12475"/>
    <cellStyle name="Normal 12 3 2 2 3 4 5" xfId="12476"/>
    <cellStyle name="Normal 12 3 2 2 3 5" xfId="12477"/>
    <cellStyle name="Normal 12 3 2 2 3 5 2" xfId="12478"/>
    <cellStyle name="Normal 12 3 2 2 3 5 2 2" xfId="12479"/>
    <cellStyle name="Normal 12 3 2 2 3 5 3" xfId="12480"/>
    <cellStyle name="Normal 12 3 2 2 3 5 4" xfId="12481"/>
    <cellStyle name="Normal 12 3 2 2 3 6" xfId="12482"/>
    <cellStyle name="Normal 12 3 2 2 3 6 2" xfId="12483"/>
    <cellStyle name="Normal 12 3 2 2 3 6 3" xfId="12484"/>
    <cellStyle name="Normal 12 3 2 2 3 7" xfId="12485"/>
    <cellStyle name="Normal 12 3 2 2 3 8" xfId="12486"/>
    <cellStyle name="Normal 12 3 2 2 4" xfId="12487"/>
    <cellStyle name="Normal 12 3 2 2 4 2" xfId="12488"/>
    <cellStyle name="Normal 12 3 2 2 4 2 2" xfId="12489"/>
    <cellStyle name="Normal 12 3 2 2 4 2 2 2" xfId="12490"/>
    <cellStyle name="Normal 12 3 2 2 4 2 2 3" xfId="12491"/>
    <cellStyle name="Normal 12 3 2 2 4 2 3" xfId="12492"/>
    <cellStyle name="Normal 12 3 2 2 4 2 3 2" xfId="12493"/>
    <cellStyle name="Normal 12 3 2 2 4 2 3 3" xfId="12494"/>
    <cellStyle name="Normal 12 3 2 2 4 2 4" xfId="12495"/>
    <cellStyle name="Normal 12 3 2 2 4 2 4 2" xfId="12496"/>
    <cellStyle name="Normal 12 3 2 2 4 2 5" xfId="12497"/>
    <cellStyle name="Normal 12 3 2 2 4 2 6" xfId="12498"/>
    <cellStyle name="Normal 12 3 2 2 4 3" xfId="12499"/>
    <cellStyle name="Normal 12 3 2 2 4 3 2" xfId="12500"/>
    <cellStyle name="Normal 12 3 2 2 4 3 2 2" xfId="12501"/>
    <cellStyle name="Normal 12 3 2 2 4 3 2 3" xfId="12502"/>
    <cellStyle name="Normal 12 3 2 2 4 3 3" xfId="12503"/>
    <cellStyle name="Normal 12 3 2 2 4 3 3 2" xfId="12504"/>
    <cellStyle name="Normal 12 3 2 2 4 3 3 3" xfId="12505"/>
    <cellStyle name="Normal 12 3 2 2 4 3 4" xfId="12506"/>
    <cellStyle name="Normal 12 3 2 2 4 3 5" xfId="12507"/>
    <cellStyle name="Normal 12 3 2 2 4 4" xfId="12508"/>
    <cellStyle name="Normal 12 3 2 2 4 4 2" xfId="12509"/>
    <cellStyle name="Normal 12 3 2 2 4 4 2 2" xfId="12510"/>
    <cellStyle name="Normal 12 3 2 2 4 4 3" xfId="12511"/>
    <cellStyle name="Normal 12 3 2 2 4 4 4" xfId="12512"/>
    <cellStyle name="Normal 12 3 2 2 4 5" xfId="12513"/>
    <cellStyle name="Normal 12 3 2 2 4 5 2" xfId="12514"/>
    <cellStyle name="Normal 12 3 2 2 4 5 3" xfId="12515"/>
    <cellStyle name="Normal 12 3 2 2 4 6" xfId="12516"/>
    <cellStyle name="Normal 12 3 2 2 4 7" xfId="12517"/>
    <cellStyle name="Normal 12 3 2 2 5" xfId="12518"/>
    <cellStyle name="Normal 12 3 2 2 5 2" xfId="12519"/>
    <cellStyle name="Normal 12 3 2 2 5 2 2" xfId="12520"/>
    <cellStyle name="Normal 12 3 2 2 5 2 3" xfId="12521"/>
    <cellStyle name="Normal 12 3 2 2 5 3" xfId="12522"/>
    <cellStyle name="Normal 12 3 2 2 5 3 2" xfId="12523"/>
    <cellStyle name="Normal 12 3 2 2 5 3 3" xfId="12524"/>
    <cellStyle name="Normal 12 3 2 2 5 4" xfId="12525"/>
    <cellStyle name="Normal 12 3 2 2 5 4 2" xfId="12526"/>
    <cellStyle name="Normal 12 3 2 2 5 5" xfId="12527"/>
    <cellStyle name="Normal 12 3 2 2 5 6" xfId="12528"/>
    <cellStyle name="Normal 12 3 2 2 6" xfId="12529"/>
    <cellStyle name="Normal 12 3 2 2 6 2" xfId="12530"/>
    <cellStyle name="Normal 12 3 2 2 6 2 2" xfId="12531"/>
    <cellStyle name="Normal 12 3 2 2 6 2 3" xfId="12532"/>
    <cellStyle name="Normal 12 3 2 2 6 3" xfId="12533"/>
    <cellStyle name="Normal 12 3 2 2 6 3 2" xfId="12534"/>
    <cellStyle name="Normal 12 3 2 2 6 3 3" xfId="12535"/>
    <cellStyle name="Normal 12 3 2 2 6 4" xfId="12536"/>
    <cellStyle name="Normal 12 3 2 2 6 5" xfId="12537"/>
    <cellStyle name="Normal 12 3 2 2 7" xfId="12538"/>
    <cellStyle name="Normal 12 3 2 2 7 2" xfId="12539"/>
    <cellStyle name="Normal 12 3 2 2 7 2 2" xfId="12540"/>
    <cellStyle name="Normal 12 3 2 2 7 3" xfId="12541"/>
    <cellStyle name="Normal 12 3 2 2 7 4" xfId="12542"/>
    <cellStyle name="Normal 12 3 2 2 8" xfId="12543"/>
    <cellStyle name="Normal 12 3 2 2 8 2" xfId="12544"/>
    <cellStyle name="Normal 12 3 2 2 8 3" xfId="12545"/>
    <cellStyle name="Normal 12 3 2 2 9" xfId="12546"/>
    <cellStyle name="Normal 12 3 2 3" xfId="12547"/>
    <cellStyle name="Normal 12 3 2 3 10" xfId="12548"/>
    <cellStyle name="Normal 12 3 2 3 2" xfId="12549"/>
    <cellStyle name="Normal 12 3 2 3 2 2" xfId="12550"/>
    <cellStyle name="Normal 12 3 2 3 2 2 2" xfId="12551"/>
    <cellStyle name="Normal 12 3 2 3 2 2 2 2" xfId="12552"/>
    <cellStyle name="Normal 12 3 2 3 2 2 2 2 2" xfId="12553"/>
    <cellStyle name="Normal 12 3 2 3 2 2 2 2 2 2" xfId="12554"/>
    <cellStyle name="Normal 12 3 2 3 2 2 2 2 2 3" xfId="12555"/>
    <cellStyle name="Normal 12 3 2 3 2 2 2 2 3" xfId="12556"/>
    <cellStyle name="Normal 12 3 2 3 2 2 2 2 3 2" xfId="12557"/>
    <cellStyle name="Normal 12 3 2 3 2 2 2 2 3 3" xfId="12558"/>
    <cellStyle name="Normal 12 3 2 3 2 2 2 2 4" xfId="12559"/>
    <cellStyle name="Normal 12 3 2 3 2 2 2 2 5" xfId="12560"/>
    <cellStyle name="Normal 12 3 2 3 2 2 2 3" xfId="12561"/>
    <cellStyle name="Normal 12 3 2 3 2 2 2 3 2" xfId="12562"/>
    <cellStyle name="Normal 12 3 2 3 2 2 2 3 2 2" xfId="12563"/>
    <cellStyle name="Normal 12 3 2 3 2 2 2 3 2 3" xfId="12564"/>
    <cellStyle name="Normal 12 3 2 3 2 2 2 3 3" xfId="12565"/>
    <cellStyle name="Normal 12 3 2 3 2 2 2 3 3 2" xfId="12566"/>
    <cellStyle name="Normal 12 3 2 3 2 2 2 3 3 3" xfId="12567"/>
    <cellStyle name="Normal 12 3 2 3 2 2 2 3 4" xfId="12568"/>
    <cellStyle name="Normal 12 3 2 3 2 2 2 3 5" xfId="12569"/>
    <cellStyle name="Normal 12 3 2 3 2 2 2 4" xfId="12570"/>
    <cellStyle name="Normal 12 3 2 3 2 2 2 4 2" xfId="12571"/>
    <cellStyle name="Normal 12 3 2 3 2 2 2 4 2 2" xfId="12572"/>
    <cellStyle name="Normal 12 3 2 3 2 2 2 4 3" xfId="12573"/>
    <cellStyle name="Normal 12 3 2 3 2 2 2 4 4" xfId="12574"/>
    <cellStyle name="Normal 12 3 2 3 2 2 2 5" xfId="12575"/>
    <cellStyle name="Normal 12 3 2 3 2 2 2 5 2" xfId="12576"/>
    <cellStyle name="Normal 12 3 2 3 2 2 2 5 3" xfId="12577"/>
    <cellStyle name="Normal 12 3 2 3 2 2 2 6" xfId="12578"/>
    <cellStyle name="Normal 12 3 2 3 2 2 2 7" xfId="12579"/>
    <cellStyle name="Normal 12 3 2 3 2 2 3" xfId="12580"/>
    <cellStyle name="Normal 12 3 2 3 2 2 3 2" xfId="12581"/>
    <cellStyle name="Normal 12 3 2 3 2 2 3 2 2" xfId="12582"/>
    <cellStyle name="Normal 12 3 2 3 2 2 3 2 3" xfId="12583"/>
    <cellStyle name="Normal 12 3 2 3 2 2 3 3" xfId="12584"/>
    <cellStyle name="Normal 12 3 2 3 2 2 3 3 2" xfId="12585"/>
    <cellStyle name="Normal 12 3 2 3 2 2 3 3 3" xfId="12586"/>
    <cellStyle name="Normal 12 3 2 3 2 2 3 4" xfId="12587"/>
    <cellStyle name="Normal 12 3 2 3 2 2 3 4 2" xfId="12588"/>
    <cellStyle name="Normal 12 3 2 3 2 2 3 5" xfId="12589"/>
    <cellStyle name="Normal 12 3 2 3 2 2 3 6" xfId="12590"/>
    <cellStyle name="Normal 12 3 2 3 2 2 4" xfId="12591"/>
    <cellStyle name="Normal 12 3 2 3 2 2 4 2" xfId="12592"/>
    <cellStyle name="Normal 12 3 2 3 2 2 4 2 2" xfId="12593"/>
    <cellStyle name="Normal 12 3 2 3 2 2 4 2 3" xfId="12594"/>
    <cellStyle name="Normal 12 3 2 3 2 2 4 3" xfId="12595"/>
    <cellStyle name="Normal 12 3 2 3 2 2 4 3 2" xfId="12596"/>
    <cellStyle name="Normal 12 3 2 3 2 2 4 3 3" xfId="12597"/>
    <cellStyle name="Normal 12 3 2 3 2 2 4 4" xfId="12598"/>
    <cellStyle name="Normal 12 3 2 3 2 2 4 5" xfId="12599"/>
    <cellStyle name="Normal 12 3 2 3 2 2 5" xfId="12600"/>
    <cellStyle name="Normal 12 3 2 3 2 2 5 2" xfId="12601"/>
    <cellStyle name="Normal 12 3 2 3 2 2 5 2 2" xfId="12602"/>
    <cellStyle name="Normal 12 3 2 3 2 2 5 3" xfId="12603"/>
    <cellStyle name="Normal 12 3 2 3 2 2 5 4" xfId="12604"/>
    <cellStyle name="Normal 12 3 2 3 2 2 6" xfId="12605"/>
    <cellStyle name="Normal 12 3 2 3 2 2 6 2" xfId="12606"/>
    <cellStyle name="Normal 12 3 2 3 2 2 6 3" xfId="12607"/>
    <cellStyle name="Normal 12 3 2 3 2 2 7" xfId="12608"/>
    <cellStyle name="Normal 12 3 2 3 2 2 8" xfId="12609"/>
    <cellStyle name="Normal 12 3 2 3 2 3" xfId="12610"/>
    <cellStyle name="Normal 12 3 2 3 2 3 2" xfId="12611"/>
    <cellStyle name="Normal 12 3 2 3 2 3 2 2" xfId="12612"/>
    <cellStyle name="Normal 12 3 2 3 2 3 2 2 2" xfId="12613"/>
    <cellStyle name="Normal 12 3 2 3 2 3 2 2 3" xfId="12614"/>
    <cellStyle name="Normal 12 3 2 3 2 3 2 3" xfId="12615"/>
    <cellStyle name="Normal 12 3 2 3 2 3 2 3 2" xfId="12616"/>
    <cellStyle name="Normal 12 3 2 3 2 3 2 3 3" xfId="12617"/>
    <cellStyle name="Normal 12 3 2 3 2 3 2 4" xfId="12618"/>
    <cellStyle name="Normal 12 3 2 3 2 3 2 4 2" xfId="12619"/>
    <cellStyle name="Normal 12 3 2 3 2 3 2 5" xfId="12620"/>
    <cellStyle name="Normal 12 3 2 3 2 3 2 6" xfId="12621"/>
    <cellStyle name="Normal 12 3 2 3 2 3 3" xfId="12622"/>
    <cellStyle name="Normal 12 3 2 3 2 3 3 2" xfId="12623"/>
    <cellStyle name="Normal 12 3 2 3 2 3 3 2 2" xfId="12624"/>
    <cellStyle name="Normal 12 3 2 3 2 3 3 2 3" xfId="12625"/>
    <cellStyle name="Normal 12 3 2 3 2 3 3 3" xfId="12626"/>
    <cellStyle name="Normal 12 3 2 3 2 3 3 3 2" xfId="12627"/>
    <cellStyle name="Normal 12 3 2 3 2 3 3 3 3" xfId="12628"/>
    <cellStyle name="Normal 12 3 2 3 2 3 3 4" xfId="12629"/>
    <cellStyle name="Normal 12 3 2 3 2 3 3 5" xfId="12630"/>
    <cellStyle name="Normal 12 3 2 3 2 3 4" xfId="12631"/>
    <cellStyle name="Normal 12 3 2 3 2 3 4 2" xfId="12632"/>
    <cellStyle name="Normal 12 3 2 3 2 3 4 2 2" xfId="12633"/>
    <cellStyle name="Normal 12 3 2 3 2 3 4 3" xfId="12634"/>
    <cellStyle name="Normal 12 3 2 3 2 3 4 4" xfId="12635"/>
    <cellStyle name="Normal 12 3 2 3 2 3 5" xfId="12636"/>
    <cellStyle name="Normal 12 3 2 3 2 3 5 2" xfId="12637"/>
    <cellStyle name="Normal 12 3 2 3 2 3 5 3" xfId="12638"/>
    <cellStyle name="Normal 12 3 2 3 2 3 6" xfId="12639"/>
    <cellStyle name="Normal 12 3 2 3 2 3 7" xfId="12640"/>
    <cellStyle name="Normal 12 3 2 3 2 4" xfId="12641"/>
    <cellStyle name="Normal 12 3 2 3 2 4 2" xfId="12642"/>
    <cellStyle name="Normal 12 3 2 3 2 4 2 2" xfId="12643"/>
    <cellStyle name="Normal 12 3 2 3 2 4 2 3" xfId="12644"/>
    <cellStyle name="Normal 12 3 2 3 2 4 3" xfId="12645"/>
    <cellStyle name="Normal 12 3 2 3 2 4 3 2" xfId="12646"/>
    <cellStyle name="Normal 12 3 2 3 2 4 3 3" xfId="12647"/>
    <cellStyle name="Normal 12 3 2 3 2 4 4" xfId="12648"/>
    <cellStyle name="Normal 12 3 2 3 2 4 4 2" xfId="12649"/>
    <cellStyle name="Normal 12 3 2 3 2 4 5" xfId="12650"/>
    <cellStyle name="Normal 12 3 2 3 2 4 6" xfId="12651"/>
    <cellStyle name="Normal 12 3 2 3 2 5" xfId="12652"/>
    <cellStyle name="Normal 12 3 2 3 2 5 2" xfId="12653"/>
    <cellStyle name="Normal 12 3 2 3 2 5 2 2" xfId="12654"/>
    <cellStyle name="Normal 12 3 2 3 2 5 2 3" xfId="12655"/>
    <cellStyle name="Normal 12 3 2 3 2 5 3" xfId="12656"/>
    <cellStyle name="Normal 12 3 2 3 2 5 3 2" xfId="12657"/>
    <cellStyle name="Normal 12 3 2 3 2 5 3 3" xfId="12658"/>
    <cellStyle name="Normal 12 3 2 3 2 5 4" xfId="12659"/>
    <cellStyle name="Normal 12 3 2 3 2 5 5" xfId="12660"/>
    <cellStyle name="Normal 12 3 2 3 2 6" xfId="12661"/>
    <cellStyle name="Normal 12 3 2 3 2 6 2" xfId="12662"/>
    <cellStyle name="Normal 12 3 2 3 2 6 2 2" xfId="12663"/>
    <cellStyle name="Normal 12 3 2 3 2 6 3" xfId="12664"/>
    <cellStyle name="Normal 12 3 2 3 2 6 4" xfId="12665"/>
    <cellStyle name="Normal 12 3 2 3 2 7" xfId="12666"/>
    <cellStyle name="Normal 12 3 2 3 2 7 2" xfId="12667"/>
    <cellStyle name="Normal 12 3 2 3 2 7 3" xfId="12668"/>
    <cellStyle name="Normal 12 3 2 3 2 8" xfId="12669"/>
    <cellStyle name="Normal 12 3 2 3 2 9" xfId="12670"/>
    <cellStyle name="Normal 12 3 2 3 3" xfId="12671"/>
    <cellStyle name="Normal 12 3 2 3 3 2" xfId="12672"/>
    <cellStyle name="Normal 12 3 2 3 3 2 2" xfId="12673"/>
    <cellStyle name="Normal 12 3 2 3 3 2 2 2" xfId="12674"/>
    <cellStyle name="Normal 12 3 2 3 3 2 2 2 2" xfId="12675"/>
    <cellStyle name="Normal 12 3 2 3 3 2 2 2 3" xfId="12676"/>
    <cellStyle name="Normal 12 3 2 3 3 2 2 3" xfId="12677"/>
    <cellStyle name="Normal 12 3 2 3 3 2 2 3 2" xfId="12678"/>
    <cellStyle name="Normal 12 3 2 3 3 2 2 3 3" xfId="12679"/>
    <cellStyle name="Normal 12 3 2 3 3 2 2 4" xfId="12680"/>
    <cellStyle name="Normal 12 3 2 3 3 2 2 5" xfId="12681"/>
    <cellStyle name="Normal 12 3 2 3 3 2 3" xfId="12682"/>
    <cellStyle name="Normal 12 3 2 3 3 2 3 2" xfId="12683"/>
    <cellStyle name="Normal 12 3 2 3 3 2 3 2 2" xfId="12684"/>
    <cellStyle name="Normal 12 3 2 3 3 2 3 2 3" xfId="12685"/>
    <cellStyle name="Normal 12 3 2 3 3 2 3 3" xfId="12686"/>
    <cellStyle name="Normal 12 3 2 3 3 2 3 3 2" xfId="12687"/>
    <cellStyle name="Normal 12 3 2 3 3 2 3 3 3" xfId="12688"/>
    <cellStyle name="Normal 12 3 2 3 3 2 3 4" xfId="12689"/>
    <cellStyle name="Normal 12 3 2 3 3 2 3 5" xfId="12690"/>
    <cellStyle name="Normal 12 3 2 3 3 2 4" xfId="12691"/>
    <cellStyle name="Normal 12 3 2 3 3 2 4 2" xfId="12692"/>
    <cellStyle name="Normal 12 3 2 3 3 2 4 2 2" xfId="12693"/>
    <cellStyle name="Normal 12 3 2 3 3 2 4 3" xfId="12694"/>
    <cellStyle name="Normal 12 3 2 3 3 2 4 4" xfId="12695"/>
    <cellStyle name="Normal 12 3 2 3 3 2 5" xfId="12696"/>
    <cellStyle name="Normal 12 3 2 3 3 2 5 2" xfId="12697"/>
    <cellStyle name="Normal 12 3 2 3 3 2 5 3" xfId="12698"/>
    <cellStyle name="Normal 12 3 2 3 3 2 6" xfId="12699"/>
    <cellStyle name="Normal 12 3 2 3 3 2 7" xfId="12700"/>
    <cellStyle name="Normal 12 3 2 3 3 3" xfId="12701"/>
    <cellStyle name="Normal 12 3 2 3 3 3 2" xfId="12702"/>
    <cellStyle name="Normal 12 3 2 3 3 3 2 2" xfId="12703"/>
    <cellStyle name="Normal 12 3 2 3 3 3 2 3" xfId="12704"/>
    <cellStyle name="Normal 12 3 2 3 3 3 3" xfId="12705"/>
    <cellStyle name="Normal 12 3 2 3 3 3 3 2" xfId="12706"/>
    <cellStyle name="Normal 12 3 2 3 3 3 3 3" xfId="12707"/>
    <cellStyle name="Normal 12 3 2 3 3 3 4" xfId="12708"/>
    <cellStyle name="Normal 12 3 2 3 3 3 4 2" xfId="12709"/>
    <cellStyle name="Normal 12 3 2 3 3 3 5" xfId="12710"/>
    <cellStyle name="Normal 12 3 2 3 3 3 6" xfId="12711"/>
    <cellStyle name="Normal 12 3 2 3 3 4" xfId="12712"/>
    <cellStyle name="Normal 12 3 2 3 3 4 2" xfId="12713"/>
    <cellStyle name="Normal 12 3 2 3 3 4 2 2" xfId="12714"/>
    <cellStyle name="Normal 12 3 2 3 3 4 2 3" xfId="12715"/>
    <cellStyle name="Normal 12 3 2 3 3 4 3" xfId="12716"/>
    <cellStyle name="Normal 12 3 2 3 3 4 3 2" xfId="12717"/>
    <cellStyle name="Normal 12 3 2 3 3 4 3 3" xfId="12718"/>
    <cellStyle name="Normal 12 3 2 3 3 4 4" xfId="12719"/>
    <cellStyle name="Normal 12 3 2 3 3 4 5" xfId="12720"/>
    <cellStyle name="Normal 12 3 2 3 3 5" xfId="12721"/>
    <cellStyle name="Normal 12 3 2 3 3 5 2" xfId="12722"/>
    <cellStyle name="Normal 12 3 2 3 3 5 2 2" xfId="12723"/>
    <cellStyle name="Normal 12 3 2 3 3 5 3" xfId="12724"/>
    <cellStyle name="Normal 12 3 2 3 3 5 4" xfId="12725"/>
    <cellStyle name="Normal 12 3 2 3 3 6" xfId="12726"/>
    <cellStyle name="Normal 12 3 2 3 3 6 2" xfId="12727"/>
    <cellStyle name="Normal 12 3 2 3 3 6 3" xfId="12728"/>
    <cellStyle name="Normal 12 3 2 3 3 7" xfId="12729"/>
    <cellStyle name="Normal 12 3 2 3 3 8" xfId="12730"/>
    <cellStyle name="Normal 12 3 2 3 4" xfId="12731"/>
    <cellStyle name="Normal 12 3 2 3 4 2" xfId="12732"/>
    <cellStyle name="Normal 12 3 2 3 4 2 2" xfId="12733"/>
    <cellStyle name="Normal 12 3 2 3 4 2 2 2" xfId="12734"/>
    <cellStyle name="Normal 12 3 2 3 4 2 2 3" xfId="12735"/>
    <cellStyle name="Normal 12 3 2 3 4 2 3" xfId="12736"/>
    <cellStyle name="Normal 12 3 2 3 4 2 3 2" xfId="12737"/>
    <cellStyle name="Normal 12 3 2 3 4 2 3 3" xfId="12738"/>
    <cellStyle name="Normal 12 3 2 3 4 2 4" xfId="12739"/>
    <cellStyle name="Normal 12 3 2 3 4 2 4 2" xfId="12740"/>
    <cellStyle name="Normal 12 3 2 3 4 2 5" xfId="12741"/>
    <cellStyle name="Normal 12 3 2 3 4 2 6" xfId="12742"/>
    <cellStyle name="Normal 12 3 2 3 4 3" xfId="12743"/>
    <cellStyle name="Normal 12 3 2 3 4 3 2" xfId="12744"/>
    <cellStyle name="Normal 12 3 2 3 4 3 2 2" xfId="12745"/>
    <cellStyle name="Normal 12 3 2 3 4 3 2 3" xfId="12746"/>
    <cellStyle name="Normal 12 3 2 3 4 3 3" xfId="12747"/>
    <cellStyle name="Normal 12 3 2 3 4 3 3 2" xfId="12748"/>
    <cellStyle name="Normal 12 3 2 3 4 3 3 3" xfId="12749"/>
    <cellStyle name="Normal 12 3 2 3 4 3 4" xfId="12750"/>
    <cellStyle name="Normal 12 3 2 3 4 3 5" xfId="12751"/>
    <cellStyle name="Normal 12 3 2 3 4 4" xfId="12752"/>
    <cellStyle name="Normal 12 3 2 3 4 4 2" xfId="12753"/>
    <cellStyle name="Normal 12 3 2 3 4 4 2 2" xfId="12754"/>
    <cellStyle name="Normal 12 3 2 3 4 4 3" xfId="12755"/>
    <cellStyle name="Normal 12 3 2 3 4 4 4" xfId="12756"/>
    <cellStyle name="Normal 12 3 2 3 4 5" xfId="12757"/>
    <cellStyle name="Normal 12 3 2 3 4 5 2" xfId="12758"/>
    <cellStyle name="Normal 12 3 2 3 4 5 3" xfId="12759"/>
    <cellStyle name="Normal 12 3 2 3 4 6" xfId="12760"/>
    <cellStyle name="Normal 12 3 2 3 4 7" xfId="12761"/>
    <cellStyle name="Normal 12 3 2 3 5" xfId="12762"/>
    <cellStyle name="Normal 12 3 2 3 5 2" xfId="12763"/>
    <cellStyle name="Normal 12 3 2 3 5 2 2" xfId="12764"/>
    <cellStyle name="Normal 12 3 2 3 5 2 3" xfId="12765"/>
    <cellStyle name="Normal 12 3 2 3 5 3" xfId="12766"/>
    <cellStyle name="Normal 12 3 2 3 5 3 2" xfId="12767"/>
    <cellStyle name="Normal 12 3 2 3 5 3 3" xfId="12768"/>
    <cellStyle name="Normal 12 3 2 3 5 4" xfId="12769"/>
    <cellStyle name="Normal 12 3 2 3 5 4 2" xfId="12770"/>
    <cellStyle name="Normal 12 3 2 3 5 5" xfId="12771"/>
    <cellStyle name="Normal 12 3 2 3 5 6" xfId="12772"/>
    <cellStyle name="Normal 12 3 2 3 6" xfId="12773"/>
    <cellStyle name="Normal 12 3 2 3 6 2" xfId="12774"/>
    <cellStyle name="Normal 12 3 2 3 6 2 2" xfId="12775"/>
    <cellStyle name="Normal 12 3 2 3 6 2 3" xfId="12776"/>
    <cellStyle name="Normal 12 3 2 3 6 3" xfId="12777"/>
    <cellStyle name="Normal 12 3 2 3 6 3 2" xfId="12778"/>
    <cellStyle name="Normal 12 3 2 3 6 3 3" xfId="12779"/>
    <cellStyle name="Normal 12 3 2 3 6 4" xfId="12780"/>
    <cellStyle name="Normal 12 3 2 3 6 5" xfId="12781"/>
    <cellStyle name="Normal 12 3 2 3 7" xfId="12782"/>
    <cellStyle name="Normal 12 3 2 3 7 2" xfId="12783"/>
    <cellStyle name="Normal 12 3 2 3 7 2 2" xfId="12784"/>
    <cellStyle name="Normal 12 3 2 3 7 3" xfId="12785"/>
    <cellStyle name="Normal 12 3 2 3 7 4" xfId="12786"/>
    <cellStyle name="Normal 12 3 2 3 8" xfId="12787"/>
    <cellStyle name="Normal 12 3 2 3 8 2" xfId="12788"/>
    <cellStyle name="Normal 12 3 2 3 8 3" xfId="12789"/>
    <cellStyle name="Normal 12 3 2 3 9" xfId="12790"/>
    <cellStyle name="Normal 12 3 2 4" xfId="12791"/>
    <cellStyle name="Normal 12 3 2 4 2" xfId="12792"/>
    <cellStyle name="Normal 12 3 2 4 2 2" xfId="12793"/>
    <cellStyle name="Normal 12 3 2 4 2 2 2" xfId="12794"/>
    <cellStyle name="Normal 12 3 2 4 2 2 2 2" xfId="12795"/>
    <cellStyle name="Normal 12 3 2 4 2 2 2 2 2" xfId="12796"/>
    <cellStyle name="Normal 12 3 2 4 2 2 2 2 3" xfId="12797"/>
    <cellStyle name="Normal 12 3 2 4 2 2 2 3" xfId="12798"/>
    <cellStyle name="Normal 12 3 2 4 2 2 2 3 2" xfId="12799"/>
    <cellStyle name="Normal 12 3 2 4 2 2 2 3 3" xfId="12800"/>
    <cellStyle name="Normal 12 3 2 4 2 2 2 4" xfId="12801"/>
    <cellStyle name="Normal 12 3 2 4 2 2 2 5" xfId="12802"/>
    <cellStyle name="Normal 12 3 2 4 2 2 3" xfId="12803"/>
    <cellStyle name="Normal 12 3 2 4 2 2 3 2" xfId="12804"/>
    <cellStyle name="Normal 12 3 2 4 2 2 3 2 2" xfId="12805"/>
    <cellStyle name="Normal 12 3 2 4 2 2 3 2 3" xfId="12806"/>
    <cellStyle name="Normal 12 3 2 4 2 2 3 3" xfId="12807"/>
    <cellStyle name="Normal 12 3 2 4 2 2 3 3 2" xfId="12808"/>
    <cellStyle name="Normal 12 3 2 4 2 2 3 3 3" xfId="12809"/>
    <cellStyle name="Normal 12 3 2 4 2 2 3 4" xfId="12810"/>
    <cellStyle name="Normal 12 3 2 4 2 2 3 5" xfId="12811"/>
    <cellStyle name="Normal 12 3 2 4 2 2 4" xfId="12812"/>
    <cellStyle name="Normal 12 3 2 4 2 2 4 2" xfId="12813"/>
    <cellStyle name="Normal 12 3 2 4 2 2 4 2 2" xfId="12814"/>
    <cellStyle name="Normal 12 3 2 4 2 2 4 3" xfId="12815"/>
    <cellStyle name="Normal 12 3 2 4 2 2 4 4" xfId="12816"/>
    <cellStyle name="Normal 12 3 2 4 2 2 5" xfId="12817"/>
    <cellStyle name="Normal 12 3 2 4 2 2 5 2" xfId="12818"/>
    <cellStyle name="Normal 12 3 2 4 2 2 5 3" xfId="12819"/>
    <cellStyle name="Normal 12 3 2 4 2 2 6" xfId="12820"/>
    <cellStyle name="Normal 12 3 2 4 2 2 7" xfId="12821"/>
    <cellStyle name="Normal 12 3 2 4 2 3" xfId="12822"/>
    <cellStyle name="Normal 12 3 2 4 2 3 2" xfId="12823"/>
    <cellStyle name="Normal 12 3 2 4 2 3 2 2" xfId="12824"/>
    <cellStyle name="Normal 12 3 2 4 2 3 2 3" xfId="12825"/>
    <cellStyle name="Normal 12 3 2 4 2 3 3" xfId="12826"/>
    <cellStyle name="Normal 12 3 2 4 2 3 3 2" xfId="12827"/>
    <cellStyle name="Normal 12 3 2 4 2 3 3 3" xfId="12828"/>
    <cellStyle name="Normal 12 3 2 4 2 3 4" xfId="12829"/>
    <cellStyle name="Normal 12 3 2 4 2 3 4 2" xfId="12830"/>
    <cellStyle name="Normal 12 3 2 4 2 3 5" xfId="12831"/>
    <cellStyle name="Normal 12 3 2 4 2 3 6" xfId="12832"/>
    <cellStyle name="Normal 12 3 2 4 2 4" xfId="12833"/>
    <cellStyle name="Normal 12 3 2 4 2 4 2" xfId="12834"/>
    <cellStyle name="Normal 12 3 2 4 2 4 2 2" xfId="12835"/>
    <cellStyle name="Normal 12 3 2 4 2 4 2 3" xfId="12836"/>
    <cellStyle name="Normal 12 3 2 4 2 4 3" xfId="12837"/>
    <cellStyle name="Normal 12 3 2 4 2 4 3 2" xfId="12838"/>
    <cellStyle name="Normal 12 3 2 4 2 4 3 3" xfId="12839"/>
    <cellStyle name="Normal 12 3 2 4 2 4 4" xfId="12840"/>
    <cellStyle name="Normal 12 3 2 4 2 4 5" xfId="12841"/>
    <cellStyle name="Normal 12 3 2 4 2 5" xfId="12842"/>
    <cellStyle name="Normal 12 3 2 4 2 5 2" xfId="12843"/>
    <cellStyle name="Normal 12 3 2 4 2 5 2 2" xfId="12844"/>
    <cellStyle name="Normal 12 3 2 4 2 5 3" xfId="12845"/>
    <cellStyle name="Normal 12 3 2 4 2 5 4" xfId="12846"/>
    <cellStyle name="Normal 12 3 2 4 2 6" xfId="12847"/>
    <cellStyle name="Normal 12 3 2 4 2 6 2" xfId="12848"/>
    <cellStyle name="Normal 12 3 2 4 2 6 3" xfId="12849"/>
    <cellStyle name="Normal 12 3 2 4 2 7" xfId="12850"/>
    <cellStyle name="Normal 12 3 2 4 2 8" xfId="12851"/>
    <cellStyle name="Normal 12 3 2 4 3" xfId="12852"/>
    <cellStyle name="Normal 12 3 2 4 3 2" xfId="12853"/>
    <cellStyle name="Normal 12 3 2 4 3 2 2" xfId="12854"/>
    <cellStyle name="Normal 12 3 2 4 3 2 2 2" xfId="12855"/>
    <cellStyle name="Normal 12 3 2 4 3 2 2 3" xfId="12856"/>
    <cellStyle name="Normal 12 3 2 4 3 2 3" xfId="12857"/>
    <cellStyle name="Normal 12 3 2 4 3 2 3 2" xfId="12858"/>
    <cellStyle name="Normal 12 3 2 4 3 2 3 3" xfId="12859"/>
    <cellStyle name="Normal 12 3 2 4 3 2 4" xfId="12860"/>
    <cellStyle name="Normal 12 3 2 4 3 2 4 2" xfId="12861"/>
    <cellStyle name="Normal 12 3 2 4 3 2 5" xfId="12862"/>
    <cellStyle name="Normal 12 3 2 4 3 2 6" xfId="12863"/>
    <cellStyle name="Normal 12 3 2 4 3 3" xfId="12864"/>
    <cellStyle name="Normal 12 3 2 4 3 3 2" xfId="12865"/>
    <cellStyle name="Normal 12 3 2 4 3 3 2 2" xfId="12866"/>
    <cellStyle name="Normal 12 3 2 4 3 3 2 3" xfId="12867"/>
    <cellStyle name="Normal 12 3 2 4 3 3 3" xfId="12868"/>
    <cellStyle name="Normal 12 3 2 4 3 3 3 2" xfId="12869"/>
    <cellStyle name="Normal 12 3 2 4 3 3 3 3" xfId="12870"/>
    <cellStyle name="Normal 12 3 2 4 3 3 4" xfId="12871"/>
    <cellStyle name="Normal 12 3 2 4 3 3 5" xfId="12872"/>
    <cellStyle name="Normal 12 3 2 4 3 4" xfId="12873"/>
    <cellStyle name="Normal 12 3 2 4 3 4 2" xfId="12874"/>
    <cellStyle name="Normal 12 3 2 4 3 4 2 2" xfId="12875"/>
    <cellStyle name="Normal 12 3 2 4 3 4 3" xfId="12876"/>
    <cellStyle name="Normal 12 3 2 4 3 4 4" xfId="12877"/>
    <cellStyle name="Normal 12 3 2 4 3 5" xfId="12878"/>
    <cellStyle name="Normal 12 3 2 4 3 5 2" xfId="12879"/>
    <cellStyle name="Normal 12 3 2 4 3 5 3" xfId="12880"/>
    <cellStyle name="Normal 12 3 2 4 3 6" xfId="12881"/>
    <cellStyle name="Normal 12 3 2 4 3 7" xfId="12882"/>
    <cellStyle name="Normal 12 3 2 4 4" xfId="12883"/>
    <cellStyle name="Normal 12 3 2 4 4 2" xfId="12884"/>
    <cellStyle name="Normal 12 3 2 4 4 2 2" xfId="12885"/>
    <cellStyle name="Normal 12 3 2 4 4 2 3" xfId="12886"/>
    <cellStyle name="Normal 12 3 2 4 4 3" xfId="12887"/>
    <cellStyle name="Normal 12 3 2 4 4 3 2" xfId="12888"/>
    <cellStyle name="Normal 12 3 2 4 4 3 3" xfId="12889"/>
    <cellStyle name="Normal 12 3 2 4 4 4" xfId="12890"/>
    <cellStyle name="Normal 12 3 2 4 4 4 2" xfId="12891"/>
    <cellStyle name="Normal 12 3 2 4 4 5" xfId="12892"/>
    <cellStyle name="Normal 12 3 2 4 4 6" xfId="12893"/>
    <cellStyle name="Normal 12 3 2 4 5" xfId="12894"/>
    <cellStyle name="Normal 12 3 2 4 5 2" xfId="12895"/>
    <cellStyle name="Normal 12 3 2 4 5 2 2" xfId="12896"/>
    <cellStyle name="Normal 12 3 2 4 5 2 3" xfId="12897"/>
    <cellStyle name="Normal 12 3 2 4 5 3" xfId="12898"/>
    <cellStyle name="Normal 12 3 2 4 5 3 2" xfId="12899"/>
    <cellStyle name="Normal 12 3 2 4 5 3 3" xfId="12900"/>
    <cellStyle name="Normal 12 3 2 4 5 4" xfId="12901"/>
    <cellStyle name="Normal 12 3 2 4 5 5" xfId="12902"/>
    <cellStyle name="Normal 12 3 2 4 6" xfId="12903"/>
    <cellStyle name="Normal 12 3 2 4 6 2" xfId="12904"/>
    <cellStyle name="Normal 12 3 2 4 6 2 2" xfId="12905"/>
    <cellStyle name="Normal 12 3 2 4 6 3" xfId="12906"/>
    <cellStyle name="Normal 12 3 2 4 6 4" xfId="12907"/>
    <cellStyle name="Normal 12 3 2 4 7" xfId="12908"/>
    <cellStyle name="Normal 12 3 2 4 7 2" xfId="12909"/>
    <cellStyle name="Normal 12 3 2 4 7 3" xfId="12910"/>
    <cellStyle name="Normal 12 3 2 4 8" xfId="12911"/>
    <cellStyle name="Normal 12 3 2 4 9" xfId="12912"/>
    <cellStyle name="Normal 12 3 2 5" xfId="12913"/>
    <cellStyle name="Normal 12 3 2 5 2" xfId="12914"/>
    <cellStyle name="Normal 12 3 2 5 2 2" xfId="12915"/>
    <cellStyle name="Normal 12 3 2 5 2 2 2" xfId="12916"/>
    <cellStyle name="Normal 12 3 2 5 2 2 2 2" xfId="12917"/>
    <cellStyle name="Normal 12 3 2 5 2 2 2 2 2" xfId="12918"/>
    <cellStyle name="Normal 12 3 2 5 2 2 2 2 3" xfId="12919"/>
    <cellStyle name="Normal 12 3 2 5 2 2 2 3" xfId="12920"/>
    <cellStyle name="Normal 12 3 2 5 2 2 2 3 2" xfId="12921"/>
    <cellStyle name="Normal 12 3 2 5 2 2 2 3 3" xfId="12922"/>
    <cellStyle name="Normal 12 3 2 5 2 2 2 4" xfId="12923"/>
    <cellStyle name="Normal 12 3 2 5 2 2 2 5" xfId="12924"/>
    <cellStyle name="Normal 12 3 2 5 2 2 3" xfId="12925"/>
    <cellStyle name="Normal 12 3 2 5 2 2 3 2" xfId="12926"/>
    <cellStyle name="Normal 12 3 2 5 2 2 3 2 2" xfId="12927"/>
    <cellStyle name="Normal 12 3 2 5 2 2 3 2 3" xfId="12928"/>
    <cellStyle name="Normal 12 3 2 5 2 2 3 3" xfId="12929"/>
    <cellStyle name="Normal 12 3 2 5 2 2 3 3 2" xfId="12930"/>
    <cellStyle name="Normal 12 3 2 5 2 2 3 3 3" xfId="12931"/>
    <cellStyle name="Normal 12 3 2 5 2 2 3 4" xfId="12932"/>
    <cellStyle name="Normal 12 3 2 5 2 2 3 5" xfId="12933"/>
    <cellStyle name="Normal 12 3 2 5 2 2 4" xfId="12934"/>
    <cellStyle name="Normal 12 3 2 5 2 2 4 2" xfId="12935"/>
    <cellStyle name="Normal 12 3 2 5 2 2 4 2 2" xfId="12936"/>
    <cellStyle name="Normal 12 3 2 5 2 2 4 3" xfId="12937"/>
    <cellStyle name="Normal 12 3 2 5 2 2 4 4" xfId="12938"/>
    <cellStyle name="Normal 12 3 2 5 2 2 5" xfId="12939"/>
    <cellStyle name="Normal 12 3 2 5 2 2 5 2" xfId="12940"/>
    <cellStyle name="Normal 12 3 2 5 2 2 5 3" xfId="12941"/>
    <cellStyle name="Normal 12 3 2 5 2 2 6" xfId="12942"/>
    <cellStyle name="Normal 12 3 2 5 2 2 7" xfId="12943"/>
    <cellStyle name="Normal 12 3 2 5 2 3" xfId="12944"/>
    <cellStyle name="Normal 12 3 2 5 2 3 2" xfId="12945"/>
    <cellStyle name="Normal 12 3 2 5 2 3 2 2" xfId="12946"/>
    <cellStyle name="Normal 12 3 2 5 2 3 2 3" xfId="12947"/>
    <cellStyle name="Normal 12 3 2 5 2 3 3" xfId="12948"/>
    <cellStyle name="Normal 12 3 2 5 2 3 3 2" xfId="12949"/>
    <cellStyle name="Normal 12 3 2 5 2 3 3 3" xfId="12950"/>
    <cellStyle name="Normal 12 3 2 5 2 3 4" xfId="12951"/>
    <cellStyle name="Normal 12 3 2 5 2 3 4 2" xfId="12952"/>
    <cellStyle name="Normal 12 3 2 5 2 3 5" xfId="12953"/>
    <cellStyle name="Normal 12 3 2 5 2 3 6" xfId="12954"/>
    <cellStyle name="Normal 12 3 2 5 2 4" xfId="12955"/>
    <cellStyle name="Normal 12 3 2 5 2 4 2" xfId="12956"/>
    <cellStyle name="Normal 12 3 2 5 2 4 2 2" xfId="12957"/>
    <cellStyle name="Normal 12 3 2 5 2 4 2 3" xfId="12958"/>
    <cellStyle name="Normal 12 3 2 5 2 4 3" xfId="12959"/>
    <cellStyle name="Normal 12 3 2 5 2 4 3 2" xfId="12960"/>
    <cellStyle name="Normal 12 3 2 5 2 4 3 3" xfId="12961"/>
    <cellStyle name="Normal 12 3 2 5 2 4 4" xfId="12962"/>
    <cellStyle name="Normal 12 3 2 5 2 4 5" xfId="12963"/>
    <cellStyle name="Normal 12 3 2 5 2 5" xfId="12964"/>
    <cellStyle name="Normal 12 3 2 5 2 5 2" xfId="12965"/>
    <cellStyle name="Normal 12 3 2 5 2 5 2 2" xfId="12966"/>
    <cellStyle name="Normal 12 3 2 5 2 5 3" xfId="12967"/>
    <cellStyle name="Normal 12 3 2 5 2 5 4" xfId="12968"/>
    <cellStyle name="Normal 12 3 2 5 2 6" xfId="12969"/>
    <cellStyle name="Normal 12 3 2 5 2 6 2" xfId="12970"/>
    <cellStyle name="Normal 12 3 2 5 2 6 3" xfId="12971"/>
    <cellStyle name="Normal 12 3 2 5 2 7" xfId="12972"/>
    <cellStyle name="Normal 12 3 2 5 2 8" xfId="12973"/>
    <cellStyle name="Normal 12 3 2 5 3" xfId="12974"/>
    <cellStyle name="Normal 12 3 2 5 3 2" xfId="12975"/>
    <cellStyle name="Normal 12 3 2 5 3 2 2" xfId="12976"/>
    <cellStyle name="Normal 12 3 2 5 3 2 2 2" xfId="12977"/>
    <cellStyle name="Normal 12 3 2 5 3 2 2 3" xfId="12978"/>
    <cellStyle name="Normal 12 3 2 5 3 2 3" xfId="12979"/>
    <cellStyle name="Normal 12 3 2 5 3 2 3 2" xfId="12980"/>
    <cellStyle name="Normal 12 3 2 5 3 2 3 3" xfId="12981"/>
    <cellStyle name="Normal 12 3 2 5 3 2 4" xfId="12982"/>
    <cellStyle name="Normal 12 3 2 5 3 2 5" xfId="12983"/>
    <cellStyle name="Normal 12 3 2 5 3 3" xfId="12984"/>
    <cellStyle name="Normal 12 3 2 5 3 3 2" xfId="12985"/>
    <cellStyle name="Normal 12 3 2 5 3 3 2 2" xfId="12986"/>
    <cellStyle name="Normal 12 3 2 5 3 3 2 3" xfId="12987"/>
    <cellStyle name="Normal 12 3 2 5 3 3 3" xfId="12988"/>
    <cellStyle name="Normal 12 3 2 5 3 3 3 2" xfId="12989"/>
    <cellStyle name="Normal 12 3 2 5 3 3 3 3" xfId="12990"/>
    <cellStyle name="Normal 12 3 2 5 3 3 4" xfId="12991"/>
    <cellStyle name="Normal 12 3 2 5 3 3 5" xfId="12992"/>
    <cellStyle name="Normal 12 3 2 5 3 4" xfId="12993"/>
    <cellStyle name="Normal 12 3 2 5 3 4 2" xfId="12994"/>
    <cellStyle name="Normal 12 3 2 5 3 4 2 2" xfId="12995"/>
    <cellStyle name="Normal 12 3 2 5 3 4 3" xfId="12996"/>
    <cellStyle name="Normal 12 3 2 5 3 4 4" xfId="12997"/>
    <cellStyle name="Normal 12 3 2 5 3 5" xfId="12998"/>
    <cellStyle name="Normal 12 3 2 5 3 5 2" xfId="12999"/>
    <cellStyle name="Normal 12 3 2 5 3 5 3" xfId="13000"/>
    <cellStyle name="Normal 12 3 2 5 3 6" xfId="13001"/>
    <cellStyle name="Normal 12 3 2 5 3 7" xfId="13002"/>
    <cellStyle name="Normal 12 3 2 5 4" xfId="13003"/>
    <cellStyle name="Normal 12 3 2 5 4 2" xfId="13004"/>
    <cellStyle name="Normal 12 3 2 5 4 2 2" xfId="13005"/>
    <cellStyle name="Normal 12 3 2 5 4 2 3" xfId="13006"/>
    <cellStyle name="Normal 12 3 2 5 4 3" xfId="13007"/>
    <cellStyle name="Normal 12 3 2 5 4 3 2" xfId="13008"/>
    <cellStyle name="Normal 12 3 2 5 4 3 3" xfId="13009"/>
    <cellStyle name="Normal 12 3 2 5 4 4" xfId="13010"/>
    <cellStyle name="Normal 12 3 2 5 4 4 2" xfId="13011"/>
    <cellStyle name="Normal 12 3 2 5 4 5" xfId="13012"/>
    <cellStyle name="Normal 12 3 2 5 4 6" xfId="13013"/>
    <cellStyle name="Normal 12 3 2 5 5" xfId="13014"/>
    <cellStyle name="Normal 12 3 2 5 5 2" xfId="13015"/>
    <cellStyle name="Normal 12 3 2 5 5 2 2" xfId="13016"/>
    <cellStyle name="Normal 12 3 2 5 5 2 3" xfId="13017"/>
    <cellStyle name="Normal 12 3 2 5 5 3" xfId="13018"/>
    <cellStyle name="Normal 12 3 2 5 5 3 2" xfId="13019"/>
    <cellStyle name="Normal 12 3 2 5 5 3 3" xfId="13020"/>
    <cellStyle name="Normal 12 3 2 5 5 4" xfId="13021"/>
    <cellStyle name="Normal 12 3 2 5 5 5" xfId="13022"/>
    <cellStyle name="Normal 12 3 2 5 6" xfId="13023"/>
    <cellStyle name="Normal 12 3 2 5 6 2" xfId="13024"/>
    <cellStyle name="Normal 12 3 2 5 6 2 2" xfId="13025"/>
    <cellStyle name="Normal 12 3 2 5 6 3" xfId="13026"/>
    <cellStyle name="Normal 12 3 2 5 6 4" xfId="13027"/>
    <cellStyle name="Normal 12 3 2 5 7" xfId="13028"/>
    <cellStyle name="Normal 12 3 2 5 7 2" xfId="13029"/>
    <cellStyle name="Normal 12 3 2 5 7 3" xfId="13030"/>
    <cellStyle name="Normal 12 3 2 5 8" xfId="13031"/>
    <cellStyle name="Normal 12 3 2 5 9" xfId="13032"/>
    <cellStyle name="Normal 12 3 2 6" xfId="13033"/>
    <cellStyle name="Normal 12 3 2 6 2" xfId="13034"/>
    <cellStyle name="Normal 12 3 2 6 2 2" xfId="13035"/>
    <cellStyle name="Normal 12 3 2 6 2 2 2" xfId="13036"/>
    <cellStyle name="Normal 12 3 2 6 2 2 2 2" xfId="13037"/>
    <cellStyle name="Normal 12 3 2 6 2 2 2 3" xfId="13038"/>
    <cellStyle name="Normal 12 3 2 6 2 2 3" xfId="13039"/>
    <cellStyle name="Normal 12 3 2 6 2 2 3 2" xfId="13040"/>
    <cellStyle name="Normal 12 3 2 6 2 2 3 3" xfId="13041"/>
    <cellStyle name="Normal 12 3 2 6 2 2 4" xfId="13042"/>
    <cellStyle name="Normal 12 3 2 6 2 2 5" xfId="13043"/>
    <cellStyle name="Normal 12 3 2 6 2 3" xfId="13044"/>
    <cellStyle name="Normal 12 3 2 6 2 3 2" xfId="13045"/>
    <cellStyle name="Normal 12 3 2 6 2 3 2 2" xfId="13046"/>
    <cellStyle name="Normal 12 3 2 6 2 3 2 3" xfId="13047"/>
    <cellStyle name="Normal 12 3 2 6 2 3 3" xfId="13048"/>
    <cellStyle name="Normal 12 3 2 6 2 3 3 2" xfId="13049"/>
    <cellStyle name="Normal 12 3 2 6 2 3 3 3" xfId="13050"/>
    <cellStyle name="Normal 12 3 2 6 2 3 4" xfId="13051"/>
    <cellStyle name="Normal 12 3 2 6 2 3 5" xfId="13052"/>
    <cellStyle name="Normal 12 3 2 6 2 4" xfId="13053"/>
    <cellStyle name="Normal 12 3 2 6 2 4 2" xfId="13054"/>
    <cellStyle name="Normal 12 3 2 6 2 4 2 2" xfId="13055"/>
    <cellStyle name="Normal 12 3 2 6 2 4 3" xfId="13056"/>
    <cellStyle name="Normal 12 3 2 6 2 4 4" xfId="13057"/>
    <cellStyle name="Normal 12 3 2 6 2 5" xfId="13058"/>
    <cellStyle name="Normal 12 3 2 6 2 5 2" xfId="13059"/>
    <cellStyle name="Normal 12 3 2 6 2 5 3" xfId="13060"/>
    <cellStyle name="Normal 12 3 2 6 2 6" xfId="13061"/>
    <cellStyle name="Normal 12 3 2 6 2 7" xfId="13062"/>
    <cellStyle name="Normal 12 3 2 6 3" xfId="13063"/>
    <cellStyle name="Normal 12 3 2 6 3 2" xfId="13064"/>
    <cellStyle name="Normal 12 3 2 6 3 2 2" xfId="13065"/>
    <cellStyle name="Normal 12 3 2 6 3 2 3" xfId="13066"/>
    <cellStyle name="Normal 12 3 2 6 3 3" xfId="13067"/>
    <cellStyle name="Normal 12 3 2 6 3 3 2" xfId="13068"/>
    <cellStyle name="Normal 12 3 2 6 3 3 3" xfId="13069"/>
    <cellStyle name="Normal 12 3 2 6 3 4" xfId="13070"/>
    <cellStyle name="Normal 12 3 2 6 3 4 2" xfId="13071"/>
    <cellStyle name="Normal 12 3 2 6 3 5" xfId="13072"/>
    <cellStyle name="Normal 12 3 2 6 3 6" xfId="13073"/>
    <cellStyle name="Normal 12 3 2 6 4" xfId="13074"/>
    <cellStyle name="Normal 12 3 2 6 4 2" xfId="13075"/>
    <cellStyle name="Normal 12 3 2 6 4 2 2" xfId="13076"/>
    <cellStyle name="Normal 12 3 2 6 4 2 3" xfId="13077"/>
    <cellStyle name="Normal 12 3 2 6 4 3" xfId="13078"/>
    <cellStyle name="Normal 12 3 2 6 4 3 2" xfId="13079"/>
    <cellStyle name="Normal 12 3 2 6 4 3 3" xfId="13080"/>
    <cellStyle name="Normal 12 3 2 6 4 4" xfId="13081"/>
    <cellStyle name="Normal 12 3 2 6 4 5" xfId="13082"/>
    <cellStyle name="Normal 12 3 2 6 5" xfId="13083"/>
    <cellStyle name="Normal 12 3 2 6 5 2" xfId="13084"/>
    <cellStyle name="Normal 12 3 2 6 5 2 2" xfId="13085"/>
    <cellStyle name="Normal 12 3 2 6 5 3" xfId="13086"/>
    <cellStyle name="Normal 12 3 2 6 5 4" xfId="13087"/>
    <cellStyle name="Normal 12 3 2 6 6" xfId="13088"/>
    <cellStyle name="Normal 12 3 2 6 6 2" xfId="13089"/>
    <cellStyle name="Normal 12 3 2 6 6 3" xfId="13090"/>
    <cellStyle name="Normal 12 3 2 6 7" xfId="13091"/>
    <cellStyle name="Normal 12 3 2 6 8" xfId="13092"/>
    <cellStyle name="Normal 12 3 2 7" xfId="13093"/>
    <cellStyle name="Normal 12 3 2 7 2" xfId="13094"/>
    <cellStyle name="Normal 12 3 2 7 2 2" xfId="13095"/>
    <cellStyle name="Normal 12 3 2 7 2 2 2" xfId="13096"/>
    <cellStyle name="Normal 12 3 2 7 2 2 3" xfId="13097"/>
    <cellStyle name="Normal 12 3 2 7 2 3" xfId="13098"/>
    <cellStyle name="Normal 12 3 2 7 2 3 2" xfId="13099"/>
    <cellStyle name="Normal 12 3 2 7 2 3 3" xfId="13100"/>
    <cellStyle name="Normal 12 3 2 7 2 4" xfId="13101"/>
    <cellStyle name="Normal 12 3 2 7 2 4 2" xfId="13102"/>
    <cellStyle name="Normal 12 3 2 7 2 5" xfId="13103"/>
    <cellStyle name="Normal 12 3 2 7 2 6" xfId="13104"/>
    <cellStyle name="Normal 12 3 2 7 3" xfId="13105"/>
    <cellStyle name="Normal 12 3 2 7 3 2" xfId="13106"/>
    <cellStyle name="Normal 12 3 2 7 3 2 2" xfId="13107"/>
    <cellStyle name="Normal 12 3 2 7 3 2 3" xfId="13108"/>
    <cellStyle name="Normal 12 3 2 7 3 3" xfId="13109"/>
    <cellStyle name="Normal 12 3 2 7 3 3 2" xfId="13110"/>
    <cellStyle name="Normal 12 3 2 7 3 3 3" xfId="13111"/>
    <cellStyle name="Normal 12 3 2 7 3 4" xfId="13112"/>
    <cellStyle name="Normal 12 3 2 7 3 5" xfId="13113"/>
    <cellStyle name="Normal 12 3 2 7 4" xfId="13114"/>
    <cellStyle name="Normal 12 3 2 7 4 2" xfId="13115"/>
    <cellStyle name="Normal 12 3 2 7 4 2 2" xfId="13116"/>
    <cellStyle name="Normal 12 3 2 7 4 3" xfId="13117"/>
    <cellStyle name="Normal 12 3 2 7 4 4" xfId="13118"/>
    <cellStyle name="Normal 12 3 2 7 5" xfId="13119"/>
    <cellStyle name="Normal 12 3 2 7 5 2" xfId="13120"/>
    <cellStyle name="Normal 12 3 2 7 5 3" xfId="13121"/>
    <cellStyle name="Normal 12 3 2 7 6" xfId="13122"/>
    <cellStyle name="Normal 12 3 2 7 7" xfId="13123"/>
    <cellStyle name="Normal 12 3 2 8" xfId="13124"/>
    <cellStyle name="Normal 12 3 2 8 2" xfId="13125"/>
    <cellStyle name="Normal 12 3 2 8 2 2" xfId="13126"/>
    <cellStyle name="Normal 12 3 2 8 2 3" xfId="13127"/>
    <cellStyle name="Normal 12 3 2 8 3" xfId="13128"/>
    <cellStyle name="Normal 12 3 2 8 3 2" xfId="13129"/>
    <cellStyle name="Normal 12 3 2 8 3 3" xfId="13130"/>
    <cellStyle name="Normal 12 3 2 8 4" xfId="13131"/>
    <cellStyle name="Normal 12 3 2 8 4 2" xfId="13132"/>
    <cellStyle name="Normal 12 3 2 8 5" xfId="13133"/>
    <cellStyle name="Normal 12 3 2 8 6" xfId="13134"/>
    <cellStyle name="Normal 12 3 2 9" xfId="13135"/>
    <cellStyle name="Normal 12 3 2 9 2" xfId="13136"/>
    <cellStyle name="Normal 12 3 2 9 2 2" xfId="13137"/>
    <cellStyle name="Normal 12 3 2 9 2 3" xfId="13138"/>
    <cellStyle name="Normal 12 3 2 9 3" xfId="13139"/>
    <cellStyle name="Normal 12 3 2 9 3 2" xfId="13140"/>
    <cellStyle name="Normal 12 3 2 9 3 3" xfId="13141"/>
    <cellStyle name="Normal 12 3 2 9 4" xfId="13142"/>
    <cellStyle name="Normal 12 3 2 9 5" xfId="13143"/>
    <cellStyle name="Normal 12 3 3" xfId="827"/>
    <cellStyle name="Normal 12 3 3 10" xfId="13144"/>
    <cellStyle name="Normal 12 3 3 2" xfId="13145"/>
    <cellStyle name="Normal 12 3 3 2 2" xfId="13146"/>
    <cellStyle name="Normal 12 3 3 2 2 2" xfId="13147"/>
    <cellStyle name="Normal 12 3 3 2 2 2 2" xfId="13148"/>
    <cellStyle name="Normal 12 3 3 2 2 2 2 2" xfId="13149"/>
    <cellStyle name="Normal 12 3 3 2 2 2 2 2 2" xfId="13150"/>
    <cellStyle name="Normal 12 3 3 2 2 2 2 2 3" xfId="13151"/>
    <cellStyle name="Normal 12 3 3 2 2 2 2 3" xfId="13152"/>
    <cellStyle name="Normal 12 3 3 2 2 2 2 3 2" xfId="13153"/>
    <cellStyle name="Normal 12 3 3 2 2 2 2 3 3" xfId="13154"/>
    <cellStyle name="Normal 12 3 3 2 2 2 2 4" xfId="13155"/>
    <cellStyle name="Normal 12 3 3 2 2 2 2 5" xfId="13156"/>
    <cellStyle name="Normal 12 3 3 2 2 2 3" xfId="13157"/>
    <cellStyle name="Normal 12 3 3 2 2 2 3 2" xfId="13158"/>
    <cellStyle name="Normal 12 3 3 2 2 2 3 2 2" xfId="13159"/>
    <cellStyle name="Normal 12 3 3 2 2 2 3 2 3" xfId="13160"/>
    <cellStyle name="Normal 12 3 3 2 2 2 3 3" xfId="13161"/>
    <cellStyle name="Normal 12 3 3 2 2 2 3 3 2" xfId="13162"/>
    <cellStyle name="Normal 12 3 3 2 2 2 3 3 3" xfId="13163"/>
    <cellStyle name="Normal 12 3 3 2 2 2 3 4" xfId="13164"/>
    <cellStyle name="Normal 12 3 3 2 2 2 3 5" xfId="13165"/>
    <cellStyle name="Normal 12 3 3 2 2 2 4" xfId="13166"/>
    <cellStyle name="Normal 12 3 3 2 2 2 4 2" xfId="13167"/>
    <cellStyle name="Normal 12 3 3 2 2 2 4 2 2" xfId="13168"/>
    <cellStyle name="Normal 12 3 3 2 2 2 4 3" xfId="13169"/>
    <cellStyle name="Normal 12 3 3 2 2 2 4 4" xfId="13170"/>
    <cellStyle name="Normal 12 3 3 2 2 2 5" xfId="13171"/>
    <cellStyle name="Normal 12 3 3 2 2 2 5 2" xfId="13172"/>
    <cellStyle name="Normal 12 3 3 2 2 2 5 3" xfId="13173"/>
    <cellStyle name="Normal 12 3 3 2 2 2 6" xfId="13174"/>
    <cellStyle name="Normal 12 3 3 2 2 2 7" xfId="13175"/>
    <cellStyle name="Normal 12 3 3 2 2 3" xfId="13176"/>
    <cellStyle name="Normal 12 3 3 2 2 3 2" xfId="13177"/>
    <cellStyle name="Normal 12 3 3 2 2 3 2 2" xfId="13178"/>
    <cellStyle name="Normal 12 3 3 2 2 3 2 3" xfId="13179"/>
    <cellStyle name="Normal 12 3 3 2 2 3 3" xfId="13180"/>
    <cellStyle name="Normal 12 3 3 2 2 3 3 2" xfId="13181"/>
    <cellStyle name="Normal 12 3 3 2 2 3 3 3" xfId="13182"/>
    <cellStyle name="Normal 12 3 3 2 2 3 4" xfId="13183"/>
    <cellStyle name="Normal 12 3 3 2 2 3 4 2" xfId="13184"/>
    <cellStyle name="Normal 12 3 3 2 2 3 5" xfId="13185"/>
    <cellStyle name="Normal 12 3 3 2 2 3 6" xfId="13186"/>
    <cellStyle name="Normal 12 3 3 2 2 4" xfId="13187"/>
    <cellStyle name="Normal 12 3 3 2 2 4 2" xfId="13188"/>
    <cellStyle name="Normal 12 3 3 2 2 4 2 2" xfId="13189"/>
    <cellStyle name="Normal 12 3 3 2 2 4 2 3" xfId="13190"/>
    <cellStyle name="Normal 12 3 3 2 2 4 3" xfId="13191"/>
    <cellStyle name="Normal 12 3 3 2 2 4 3 2" xfId="13192"/>
    <cellStyle name="Normal 12 3 3 2 2 4 3 3" xfId="13193"/>
    <cellStyle name="Normal 12 3 3 2 2 4 4" xfId="13194"/>
    <cellStyle name="Normal 12 3 3 2 2 4 5" xfId="13195"/>
    <cellStyle name="Normal 12 3 3 2 2 5" xfId="13196"/>
    <cellStyle name="Normal 12 3 3 2 2 5 2" xfId="13197"/>
    <cellStyle name="Normal 12 3 3 2 2 5 2 2" xfId="13198"/>
    <cellStyle name="Normal 12 3 3 2 2 5 3" xfId="13199"/>
    <cellStyle name="Normal 12 3 3 2 2 5 4" xfId="13200"/>
    <cellStyle name="Normal 12 3 3 2 2 6" xfId="13201"/>
    <cellStyle name="Normal 12 3 3 2 2 6 2" xfId="13202"/>
    <cellStyle name="Normal 12 3 3 2 2 6 3" xfId="13203"/>
    <cellStyle name="Normal 12 3 3 2 2 7" xfId="13204"/>
    <cellStyle name="Normal 12 3 3 2 2 8" xfId="13205"/>
    <cellStyle name="Normal 12 3 3 2 3" xfId="13206"/>
    <cellStyle name="Normal 12 3 3 2 3 2" xfId="13207"/>
    <cellStyle name="Normal 12 3 3 2 3 2 2" xfId="13208"/>
    <cellStyle name="Normal 12 3 3 2 3 2 2 2" xfId="13209"/>
    <cellStyle name="Normal 12 3 3 2 3 2 2 3" xfId="13210"/>
    <cellStyle name="Normal 12 3 3 2 3 2 3" xfId="13211"/>
    <cellStyle name="Normal 12 3 3 2 3 2 3 2" xfId="13212"/>
    <cellStyle name="Normal 12 3 3 2 3 2 3 3" xfId="13213"/>
    <cellStyle name="Normal 12 3 3 2 3 2 4" xfId="13214"/>
    <cellStyle name="Normal 12 3 3 2 3 2 4 2" xfId="13215"/>
    <cellStyle name="Normal 12 3 3 2 3 2 5" xfId="13216"/>
    <cellStyle name="Normal 12 3 3 2 3 2 6" xfId="13217"/>
    <cellStyle name="Normal 12 3 3 2 3 3" xfId="13218"/>
    <cellStyle name="Normal 12 3 3 2 3 3 2" xfId="13219"/>
    <cellStyle name="Normal 12 3 3 2 3 3 2 2" xfId="13220"/>
    <cellStyle name="Normal 12 3 3 2 3 3 2 3" xfId="13221"/>
    <cellStyle name="Normal 12 3 3 2 3 3 3" xfId="13222"/>
    <cellStyle name="Normal 12 3 3 2 3 3 3 2" xfId="13223"/>
    <cellStyle name="Normal 12 3 3 2 3 3 3 3" xfId="13224"/>
    <cellStyle name="Normal 12 3 3 2 3 3 4" xfId="13225"/>
    <cellStyle name="Normal 12 3 3 2 3 3 5" xfId="13226"/>
    <cellStyle name="Normal 12 3 3 2 3 4" xfId="13227"/>
    <cellStyle name="Normal 12 3 3 2 3 4 2" xfId="13228"/>
    <cellStyle name="Normal 12 3 3 2 3 4 2 2" xfId="13229"/>
    <cellStyle name="Normal 12 3 3 2 3 4 3" xfId="13230"/>
    <cellStyle name="Normal 12 3 3 2 3 4 4" xfId="13231"/>
    <cellStyle name="Normal 12 3 3 2 3 5" xfId="13232"/>
    <cellStyle name="Normal 12 3 3 2 3 5 2" xfId="13233"/>
    <cellStyle name="Normal 12 3 3 2 3 5 3" xfId="13234"/>
    <cellStyle name="Normal 12 3 3 2 3 6" xfId="13235"/>
    <cellStyle name="Normal 12 3 3 2 3 7" xfId="13236"/>
    <cellStyle name="Normal 12 3 3 2 4" xfId="13237"/>
    <cellStyle name="Normal 12 3 3 2 4 2" xfId="13238"/>
    <cellStyle name="Normal 12 3 3 2 4 2 2" xfId="13239"/>
    <cellStyle name="Normal 12 3 3 2 4 2 3" xfId="13240"/>
    <cellStyle name="Normal 12 3 3 2 4 3" xfId="13241"/>
    <cellStyle name="Normal 12 3 3 2 4 3 2" xfId="13242"/>
    <cellStyle name="Normal 12 3 3 2 4 3 3" xfId="13243"/>
    <cellStyle name="Normal 12 3 3 2 4 4" xfId="13244"/>
    <cellStyle name="Normal 12 3 3 2 4 4 2" xfId="13245"/>
    <cellStyle name="Normal 12 3 3 2 4 5" xfId="13246"/>
    <cellStyle name="Normal 12 3 3 2 4 6" xfId="13247"/>
    <cellStyle name="Normal 12 3 3 2 5" xfId="13248"/>
    <cellStyle name="Normal 12 3 3 2 5 2" xfId="13249"/>
    <cellStyle name="Normal 12 3 3 2 5 2 2" xfId="13250"/>
    <cellStyle name="Normal 12 3 3 2 5 2 3" xfId="13251"/>
    <cellStyle name="Normal 12 3 3 2 5 3" xfId="13252"/>
    <cellStyle name="Normal 12 3 3 2 5 3 2" xfId="13253"/>
    <cellStyle name="Normal 12 3 3 2 5 3 3" xfId="13254"/>
    <cellStyle name="Normal 12 3 3 2 5 4" xfId="13255"/>
    <cellStyle name="Normal 12 3 3 2 5 5" xfId="13256"/>
    <cellStyle name="Normal 12 3 3 2 6" xfId="13257"/>
    <cellStyle name="Normal 12 3 3 2 6 2" xfId="13258"/>
    <cellStyle name="Normal 12 3 3 2 6 2 2" xfId="13259"/>
    <cellStyle name="Normal 12 3 3 2 6 3" xfId="13260"/>
    <cellStyle name="Normal 12 3 3 2 6 4" xfId="13261"/>
    <cellStyle name="Normal 12 3 3 2 7" xfId="13262"/>
    <cellStyle name="Normal 12 3 3 2 7 2" xfId="13263"/>
    <cellStyle name="Normal 12 3 3 2 7 3" xfId="13264"/>
    <cellStyle name="Normal 12 3 3 2 8" xfId="13265"/>
    <cellStyle name="Normal 12 3 3 2 9" xfId="13266"/>
    <cellStyle name="Normal 12 3 3 3" xfId="13267"/>
    <cellStyle name="Normal 12 3 3 3 2" xfId="13268"/>
    <cellStyle name="Normal 12 3 3 3 2 2" xfId="13269"/>
    <cellStyle name="Normal 12 3 3 3 2 2 2" xfId="13270"/>
    <cellStyle name="Normal 12 3 3 3 2 2 2 2" xfId="13271"/>
    <cellStyle name="Normal 12 3 3 3 2 2 2 3" xfId="13272"/>
    <cellStyle name="Normal 12 3 3 3 2 2 3" xfId="13273"/>
    <cellStyle name="Normal 12 3 3 3 2 2 3 2" xfId="13274"/>
    <cellStyle name="Normal 12 3 3 3 2 2 3 3" xfId="13275"/>
    <cellStyle name="Normal 12 3 3 3 2 2 4" xfId="13276"/>
    <cellStyle name="Normal 12 3 3 3 2 2 5" xfId="13277"/>
    <cellStyle name="Normal 12 3 3 3 2 3" xfId="13278"/>
    <cellStyle name="Normal 12 3 3 3 2 3 2" xfId="13279"/>
    <cellStyle name="Normal 12 3 3 3 2 3 2 2" xfId="13280"/>
    <cellStyle name="Normal 12 3 3 3 2 3 2 3" xfId="13281"/>
    <cellStyle name="Normal 12 3 3 3 2 3 3" xfId="13282"/>
    <cellStyle name="Normal 12 3 3 3 2 3 3 2" xfId="13283"/>
    <cellStyle name="Normal 12 3 3 3 2 3 3 3" xfId="13284"/>
    <cellStyle name="Normal 12 3 3 3 2 3 4" xfId="13285"/>
    <cellStyle name="Normal 12 3 3 3 2 3 5" xfId="13286"/>
    <cellStyle name="Normal 12 3 3 3 2 4" xfId="13287"/>
    <cellStyle name="Normal 12 3 3 3 2 4 2" xfId="13288"/>
    <cellStyle name="Normal 12 3 3 3 2 4 2 2" xfId="13289"/>
    <cellStyle name="Normal 12 3 3 3 2 4 3" xfId="13290"/>
    <cellStyle name="Normal 12 3 3 3 2 4 4" xfId="13291"/>
    <cellStyle name="Normal 12 3 3 3 2 5" xfId="13292"/>
    <cellStyle name="Normal 12 3 3 3 2 5 2" xfId="13293"/>
    <cellStyle name="Normal 12 3 3 3 2 5 3" xfId="13294"/>
    <cellStyle name="Normal 12 3 3 3 2 6" xfId="13295"/>
    <cellStyle name="Normal 12 3 3 3 2 7" xfId="13296"/>
    <cellStyle name="Normal 12 3 3 3 3" xfId="13297"/>
    <cellStyle name="Normal 12 3 3 3 3 2" xfId="13298"/>
    <cellStyle name="Normal 12 3 3 3 3 2 2" xfId="13299"/>
    <cellStyle name="Normal 12 3 3 3 3 2 3" xfId="13300"/>
    <cellStyle name="Normal 12 3 3 3 3 3" xfId="13301"/>
    <cellStyle name="Normal 12 3 3 3 3 3 2" xfId="13302"/>
    <cellStyle name="Normal 12 3 3 3 3 3 3" xfId="13303"/>
    <cellStyle name="Normal 12 3 3 3 3 4" xfId="13304"/>
    <cellStyle name="Normal 12 3 3 3 3 4 2" xfId="13305"/>
    <cellStyle name="Normal 12 3 3 3 3 5" xfId="13306"/>
    <cellStyle name="Normal 12 3 3 3 3 6" xfId="13307"/>
    <cellStyle name="Normal 12 3 3 3 4" xfId="13308"/>
    <cellStyle name="Normal 12 3 3 3 4 2" xfId="13309"/>
    <cellStyle name="Normal 12 3 3 3 4 2 2" xfId="13310"/>
    <cellStyle name="Normal 12 3 3 3 4 2 3" xfId="13311"/>
    <cellStyle name="Normal 12 3 3 3 4 3" xfId="13312"/>
    <cellStyle name="Normal 12 3 3 3 4 3 2" xfId="13313"/>
    <cellStyle name="Normal 12 3 3 3 4 3 3" xfId="13314"/>
    <cellStyle name="Normal 12 3 3 3 4 4" xfId="13315"/>
    <cellStyle name="Normal 12 3 3 3 4 5" xfId="13316"/>
    <cellStyle name="Normal 12 3 3 3 5" xfId="13317"/>
    <cellStyle name="Normal 12 3 3 3 5 2" xfId="13318"/>
    <cellStyle name="Normal 12 3 3 3 5 2 2" xfId="13319"/>
    <cellStyle name="Normal 12 3 3 3 5 3" xfId="13320"/>
    <cellStyle name="Normal 12 3 3 3 5 4" xfId="13321"/>
    <cellStyle name="Normal 12 3 3 3 6" xfId="13322"/>
    <cellStyle name="Normal 12 3 3 3 6 2" xfId="13323"/>
    <cellStyle name="Normal 12 3 3 3 6 3" xfId="13324"/>
    <cellStyle name="Normal 12 3 3 3 7" xfId="13325"/>
    <cellStyle name="Normal 12 3 3 3 8" xfId="13326"/>
    <cellStyle name="Normal 12 3 3 4" xfId="13327"/>
    <cellStyle name="Normal 12 3 3 4 2" xfId="13328"/>
    <cellStyle name="Normal 12 3 3 4 2 2" xfId="13329"/>
    <cellStyle name="Normal 12 3 3 4 2 2 2" xfId="13330"/>
    <cellStyle name="Normal 12 3 3 4 2 2 3" xfId="13331"/>
    <cellStyle name="Normal 12 3 3 4 2 3" xfId="13332"/>
    <cellStyle name="Normal 12 3 3 4 2 3 2" xfId="13333"/>
    <cellStyle name="Normal 12 3 3 4 2 3 3" xfId="13334"/>
    <cellStyle name="Normal 12 3 3 4 2 4" xfId="13335"/>
    <cellStyle name="Normal 12 3 3 4 2 4 2" xfId="13336"/>
    <cellStyle name="Normal 12 3 3 4 2 5" xfId="13337"/>
    <cellStyle name="Normal 12 3 3 4 2 6" xfId="13338"/>
    <cellStyle name="Normal 12 3 3 4 3" xfId="13339"/>
    <cellStyle name="Normal 12 3 3 4 3 2" xfId="13340"/>
    <cellStyle name="Normal 12 3 3 4 3 2 2" xfId="13341"/>
    <cellStyle name="Normal 12 3 3 4 3 2 3" xfId="13342"/>
    <cellStyle name="Normal 12 3 3 4 3 3" xfId="13343"/>
    <cellStyle name="Normal 12 3 3 4 3 3 2" xfId="13344"/>
    <cellStyle name="Normal 12 3 3 4 3 3 3" xfId="13345"/>
    <cellStyle name="Normal 12 3 3 4 3 4" xfId="13346"/>
    <cellStyle name="Normal 12 3 3 4 3 5" xfId="13347"/>
    <cellStyle name="Normal 12 3 3 4 4" xfId="13348"/>
    <cellStyle name="Normal 12 3 3 4 4 2" xfId="13349"/>
    <cellStyle name="Normal 12 3 3 4 4 2 2" xfId="13350"/>
    <cellStyle name="Normal 12 3 3 4 4 3" xfId="13351"/>
    <cellStyle name="Normal 12 3 3 4 4 4" xfId="13352"/>
    <cellStyle name="Normal 12 3 3 4 5" xfId="13353"/>
    <cellStyle name="Normal 12 3 3 4 5 2" xfId="13354"/>
    <cellStyle name="Normal 12 3 3 4 5 3" xfId="13355"/>
    <cellStyle name="Normal 12 3 3 4 6" xfId="13356"/>
    <cellStyle name="Normal 12 3 3 4 7" xfId="13357"/>
    <cellStyle name="Normal 12 3 3 5" xfId="13358"/>
    <cellStyle name="Normal 12 3 3 5 2" xfId="13359"/>
    <cellStyle name="Normal 12 3 3 5 2 2" xfId="13360"/>
    <cellStyle name="Normal 12 3 3 5 2 3" xfId="13361"/>
    <cellStyle name="Normal 12 3 3 5 3" xfId="13362"/>
    <cellStyle name="Normal 12 3 3 5 3 2" xfId="13363"/>
    <cellStyle name="Normal 12 3 3 5 3 3" xfId="13364"/>
    <cellStyle name="Normal 12 3 3 5 4" xfId="13365"/>
    <cellStyle name="Normal 12 3 3 5 4 2" xfId="13366"/>
    <cellStyle name="Normal 12 3 3 5 5" xfId="13367"/>
    <cellStyle name="Normal 12 3 3 5 6" xfId="13368"/>
    <cellStyle name="Normal 12 3 3 6" xfId="13369"/>
    <cellStyle name="Normal 12 3 3 6 2" xfId="13370"/>
    <cellStyle name="Normal 12 3 3 6 2 2" xfId="13371"/>
    <cellStyle name="Normal 12 3 3 6 2 3" xfId="13372"/>
    <cellStyle name="Normal 12 3 3 6 3" xfId="13373"/>
    <cellStyle name="Normal 12 3 3 6 3 2" xfId="13374"/>
    <cellStyle name="Normal 12 3 3 6 3 3" xfId="13375"/>
    <cellStyle name="Normal 12 3 3 6 4" xfId="13376"/>
    <cellStyle name="Normal 12 3 3 6 5" xfId="13377"/>
    <cellStyle name="Normal 12 3 3 7" xfId="13378"/>
    <cellStyle name="Normal 12 3 3 7 2" xfId="13379"/>
    <cellStyle name="Normal 12 3 3 7 2 2" xfId="13380"/>
    <cellStyle name="Normal 12 3 3 7 3" xfId="13381"/>
    <cellStyle name="Normal 12 3 3 7 4" xfId="13382"/>
    <cellStyle name="Normal 12 3 3 8" xfId="13383"/>
    <cellStyle name="Normal 12 3 3 8 2" xfId="13384"/>
    <cellStyle name="Normal 12 3 3 8 3" xfId="13385"/>
    <cellStyle name="Normal 12 3 3 9" xfId="13386"/>
    <cellStyle name="Normal 12 3 4" xfId="13387"/>
    <cellStyle name="Normal 12 3 4 10" xfId="13388"/>
    <cellStyle name="Normal 12 3 4 2" xfId="13389"/>
    <cellStyle name="Normal 12 3 4 2 2" xfId="13390"/>
    <cellStyle name="Normal 12 3 4 2 2 2" xfId="13391"/>
    <cellStyle name="Normal 12 3 4 2 2 2 2" xfId="13392"/>
    <cellStyle name="Normal 12 3 4 2 2 2 2 2" xfId="13393"/>
    <cellStyle name="Normal 12 3 4 2 2 2 2 2 2" xfId="13394"/>
    <cellStyle name="Normal 12 3 4 2 2 2 2 2 3" xfId="13395"/>
    <cellStyle name="Normal 12 3 4 2 2 2 2 3" xfId="13396"/>
    <cellStyle name="Normal 12 3 4 2 2 2 2 3 2" xfId="13397"/>
    <cellStyle name="Normal 12 3 4 2 2 2 2 3 3" xfId="13398"/>
    <cellStyle name="Normal 12 3 4 2 2 2 2 4" xfId="13399"/>
    <cellStyle name="Normal 12 3 4 2 2 2 2 5" xfId="13400"/>
    <cellStyle name="Normal 12 3 4 2 2 2 3" xfId="13401"/>
    <cellStyle name="Normal 12 3 4 2 2 2 3 2" xfId="13402"/>
    <cellStyle name="Normal 12 3 4 2 2 2 3 2 2" xfId="13403"/>
    <cellStyle name="Normal 12 3 4 2 2 2 3 2 3" xfId="13404"/>
    <cellStyle name="Normal 12 3 4 2 2 2 3 3" xfId="13405"/>
    <cellStyle name="Normal 12 3 4 2 2 2 3 3 2" xfId="13406"/>
    <cellStyle name="Normal 12 3 4 2 2 2 3 3 3" xfId="13407"/>
    <cellStyle name="Normal 12 3 4 2 2 2 3 4" xfId="13408"/>
    <cellStyle name="Normal 12 3 4 2 2 2 3 5" xfId="13409"/>
    <cellStyle name="Normal 12 3 4 2 2 2 4" xfId="13410"/>
    <cellStyle name="Normal 12 3 4 2 2 2 4 2" xfId="13411"/>
    <cellStyle name="Normal 12 3 4 2 2 2 4 2 2" xfId="13412"/>
    <cellStyle name="Normal 12 3 4 2 2 2 4 3" xfId="13413"/>
    <cellStyle name="Normal 12 3 4 2 2 2 4 4" xfId="13414"/>
    <cellStyle name="Normal 12 3 4 2 2 2 5" xfId="13415"/>
    <cellStyle name="Normal 12 3 4 2 2 2 5 2" xfId="13416"/>
    <cellStyle name="Normal 12 3 4 2 2 2 5 3" xfId="13417"/>
    <cellStyle name="Normal 12 3 4 2 2 2 6" xfId="13418"/>
    <cellStyle name="Normal 12 3 4 2 2 2 7" xfId="13419"/>
    <cellStyle name="Normal 12 3 4 2 2 3" xfId="13420"/>
    <cellStyle name="Normal 12 3 4 2 2 3 2" xfId="13421"/>
    <cellStyle name="Normal 12 3 4 2 2 3 2 2" xfId="13422"/>
    <cellStyle name="Normal 12 3 4 2 2 3 2 3" xfId="13423"/>
    <cellStyle name="Normal 12 3 4 2 2 3 3" xfId="13424"/>
    <cellStyle name="Normal 12 3 4 2 2 3 3 2" xfId="13425"/>
    <cellStyle name="Normal 12 3 4 2 2 3 3 3" xfId="13426"/>
    <cellStyle name="Normal 12 3 4 2 2 3 4" xfId="13427"/>
    <cellStyle name="Normal 12 3 4 2 2 3 4 2" xfId="13428"/>
    <cellStyle name="Normal 12 3 4 2 2 3 5" xfId="13429"/>
    <cellStyle name="Normal 12 3 4 2 2 3 6" xfId="13430"/>
    <cellStyle name="Normal 12 3 4 2 2 4" xfId="13431"/>
    <cellStyle name="Normal 12 3 4 2 2 4 2" xfId="13432"/>
    <cellStyle name="Normal 12 3 4 2 2 4 2 2" xfId="13433"/>
    <cellStyle name="Normal 12 3 4 2 2 4 2 3" xfId="13434"/>
    <cellStyle name="Normal 12 3 4 2 2 4 3" xfId="13435"/>
    <cellStyle name="Normal 12 3 4 2 2 4 3 2" xfId="13436"/>
    <cellStyle name="Normal 12 3 4 2 2 4 3 3" xfId="13437"/>
    <cellStyle name="Normal 12 3 4 2 2 4 4" xfId="13438"/>
    <cellStyle name="Normal 12 3 4 2 2 4 5" xfId="13439"/>
    <cellStyle name="Normal 12 3 4 2 2 5" xfId="13440"/>
    <cellStyle name="Normal 12 3 4 2 2 5 2" xfId="13441"/>
    <cellStyle name="Normal 12 3 4 2 2 5 2 2" xfId="13442"/>
    <cellStyle name="Normal 12 3 4 2 2 5 3" xfId="13443"/>
    <cellStyle name="Normal 12 3 4 2 2 5 4" xfId="13444"/>
    <cellStyle name="Normal 12 3 4 2 2 6" xfId="13445"/>
    <cellStyle name="Normal 12 3 4 2 2 6 2" xfId="13446"/>
    <cellStyle name="Normal 12 3 4 2 2 6 3" xfId="13447"/>
    <cellStyle name="Normal 12 3 4 2 2 7" xfId="13448"/>
    <cellStyle name="Normal 12 3 4 2 2 8" xfId="13449"/>
    <cellStyle name="Normal 12 3 4 2 3" xfId="13450"/>
    <cellStyle name="Normal 12 3 4 2 3 2" xfId="13451"/>
    <cellStyle name="Normal 12 3 4 2 3 2 2" xfId="13452"/>
    <cellStyle name="Normal 12 3 4 2 3 2 2 2" xfId="13453"/>
    <cellStyle name="Normal 12 3 4 2 3 2 2 3" xfId="13454"/>
    <cellStyle name="Normal 12 3 4 2 3 2 3" xfId="13455"/>
    <cellStyle name="Normal 12 3 4 2 3 2 3 2" xfId="13456"/>
    <cellStyle name="Normal 12 3 4 2 3 2 3 3" xfId="13457"/>
    <cellStyle name="Normal 12 3 4 2 3 2 4" xfId="13458"/>
    <cellStyle name="Normal 12 3 4 2 3 2 4 2" xfId="13459"/>
    <cellStyle name="Normal 12 3 4 2 3 2 5" xfId="13460"/>
    <cellStyle name="Normal 12 3 4 2 3 2 6" xfId="13461"/>
    <cellStyle name="Normal 12 3 4 2 3 3" xfId="13462"/>
    <cellStyle name="Normal 12 3 4 2 3 3 2" xfId="13463"/>
    <cellStyle name="Normal 12 3 4 2 3 3 2 2" xfId="13464"/>
    <cellStyle name="Normal 12 3 4 2 3 3 2 3" xfId="13465"/>
    <cellStyle name="Normal 12 3 4 2 3 3 3" xfId="13466"/>
    <cellStyle name="Normal 12 3 4 2 3 3 3 2" xfId="13467"/>
    <cellStyle name="Normal 12 3 4 2 3 3 3 3" xfId="13468"/>
    <cellStyle name="Normal 12 3 4 2 3 3 4" xfId="13469"/>
    <cellStyle name="Normal 12 3 4 2 3 3 5" xfId="13470"/>
    <cellStyle name="Normal 12 3 4 2 3 4" xfId="13471"/>
    <cellStyle name="Normal 12 3 4 2 3 4 2" xfId="13472"/>
    <cellStyle name="Normal 12 3 4 2 3 4 2 2" xfId="13473"/>
    <cellStyle name="Normal 12 3 4 2 3 4 3" xfId="13474"/>
    <cellStyle name="Normal 12 3 4 2 3 4 4" xfId="13475"/>
    <cellStyle name="Normal 12 3 4 2 3 5" xfId="13476"/>
    <cellStyle name="Normal 12 3 4 2 3 5 2" xfId="13477"/>
    <cellStyle name="Normal 12 3 4 2 3 5 3" xfId="13478"/>
    <cellStyle name="Normal 12 3 4 2 3 6" xfId="13479"/>
    <cellStyle name="Normal 12 3 4 2 3 7" xfId="13480"/>
    <cellStyle name="Normal 12 3 4 2 4" xfId="13481"/>
    <cellStyle name="Normal 12 3 4 2 4 2" xfId="13482"/>
    <cellStyle name="Normal 12 3 4 2 4 2 2" xfId="13483"/>
    <cellStyle name="Normal 12 3 4 2 4 2 3" xfId="13484"/>
    <cellStyle name="Normal 12 3 4 2 4 3" xfId="13485"/>
    <cellStyle name="Normal 12 3 4 2 4 3 2" xfId="13486"/>
    <cellStyle name="Normal 12 3 4 2 4 3 3" xfId="13487"/>
    <cellStyle name="Normal 12 3 4 2 4 4" xfId="13488"/>
    <cellStyle name="Normal 12 3 4 2 4 4 2" xfId="13489"/>
    <cellStyle name="Normal 12 3 4 2 4 5" xfId="13490"/>
    <cellStyle name="Normal 12 3 4 2 4 6" xfId="13491"/>
    <cellStyle name="Normal 12 3 4 2 5" xfId="13492"/>
    <cellStyle name="Normal 12 3 4 2 5 2" xfId="13493"/>
    <cellStyle name="Normal 12 3 4 2 5 2 2" xfId="13494"/>
    <cellStyle name="Normal 12 3 4 2 5 2 3" xfId="13495"/>
    <cellStyle name="Normal 12 3 4 2 5 3" xfId="13496"/>
    <cellStyle name="Normal 12 3 4 2 5 3 2" xfId="13497"/>
    <cellStyle name="Normal 12 3 4 2 5 3 3" xfId="13498"/>
    <cellStyle name="Normal 12 3 4 2 5 4" xfId="13499"/>
    <cellStyle name="Normal 12 3 4 2 5 5" xfId="13500"/>
    <cellStyle name="Normal 12 3 4 2 6" xfId="13501"/>
    <cellStyle name="Normal 12 3 4 2 6 2" xfId="13502"/>
    <cellStyle name="Normal 12 3 4 2 6 2 2" xfId="13503"/>
    <cellStyle name="Normal 12 3 4 2 6 3" xfId="13504"/>
    <cellStyle name="Normal 12 3 4 2 6 4" xfId="13505"/>
    <cellStyle name="Normal 12 3 4 2 7" xfId="13506"/>
    <cellStyle name="Normal 12 3 4 2 7 2" xfId="13507"/>
    <cellStyle name="Normal 12 3 4 2 7 3" xfId="13508"/>
    <cellStyle name="Normal 12 3 4 2 8" xfId="13509"/>
    <cellStyle name="Normal 12 3 4 2 9" xfId="13510"/>
    <cellStyle name="Normal 12 3 4 3" xfId="13511"/>
    <cellStyle name="Normal 12 3 4 3 2" xfId="13512"/>
    <cellStyle name="Normal 12 3 4 3 2 2" xfId="13513"/>
    <cellStyle name="Normal 12 3 4 3 2 2 2" xfId="13514"/>
    <cellStyle name="Normal 12 3 4 3 2 2 2 2" xfId="13515"/>
    <cellStyle name="Normal 12 3 4 3 2 2 2 3" xfId="13516"/>
    <cellStyle name="Normal 12 3 4 3 2 2 3" xfId="13517"/>
    <cellStyle name="Normal 12 3 4 3 2 2 3 2" xfId="13518"/>
    <cellStyle name="Normal 12 3 4 3 2 2 3 3" xfId="13519"/>
    <cellStyle name="Normal 12 3 4 3 2 2 4" xfId="13520"/>
    <cellStyle name="Normal 12 3 4 3 2 2 5" xfId="13521"/>
    <cellStyle name="Normal 12 3 4 3 2 3" xfId="13522"/>
    <cellStyle name="Normal 12 3 4 3 2 3 2" xfId="13523"/>
    <cellStyle name="Normal 12 3 4 3 2 3 2 2" xfId="13524"/>
    <cellStyle name="Normal 12 3 4 3 2 3 2 3" xfId="13525"/>
    <cellStyle name="Normal 12 3 4 3 2 3 3" xfId="13526"/>
    <cellStyle name="Normal 12 3 4 3 2 3 3 2" xfId="13527"/>
    <cellStyle name="Normal 12 3 4 3 2 3 3 3" xfId="13528"/>
    <cellStyle name="Normal 12 3 4 3 2 3 4" xfId="13529"/>
    <cellStyle name="Normal 12 3 4 3 2 3 5" xfId="13530"/>
    <cellStyle name="Normal 12 3 4 3 2 4" xfId="13531"/>
    <cellStyle name="Normal 12 3 4 3 2 4 2" xfId="13532"/>
    <cellStyle name="Normal 12 3 4 3 2 4 2 2" xfId="13533"/>
    <cellStyle name="Normal 12 3 4 3 2 4 3" xfId="13534"/>
    <cellStyle name="Normal 12 3 4 3 2 4 4" xfId="13535"/>
    <cellStyle name="Normal 12 3 4 3 2 5" xfId="13536"/>
    <cellStyle name="Normal 12 3 4 3 2 5 2" xfId="13537"/>
    <cellStyle name="Normal 12 3 4 3 2 5 3" xfId="13538"/>
    <cellStyle name="Normal 12 3 4 3 2 6" xfId="13539"/>
    <cellStyle name="Normal 12 3 4 3 2 7" xfId="13540"/>
    <cellStyle name="Normal 12 3 4 3 3" xfId="13541"/>
    <cellStyle name="Normal 12 3 4 3 3 2" xfId="13542"/>
    <cellStyle name="Normal 12 3 4 3 3 2 2" xfId="13543"/>
    <cellStyle name="Normal 12 3 4 3 3 2 3" xfId="13544"/>
    <cellStyle name="Normal 12 3 4 3 3 3" xfId="13545"/>
    <cellStyle name="Normal 12 3 4 3 3 3 2" xfId="13546"/>
    <cellStyle name="Normal 12 3 4 3 3 3 3" xfId="13547"/>
    <cellStyle name="Normal 12 3 4 3 3 4" xfId="13548"/>
    <cellStyle name="Normal 12 3 4 3 3 4 2" xfId="13549"/>
    <cellStyle name="Normal 12 3 4 3 3 5" xfId="13550"/>
    <cellStyle name="Normal 12 3 4 3 3 6" xfId="13551"/>
    <cellStyle name="Normal 12 3 4 3 4" xfId="13552"/>
    <cellStyle name="Normal 12 3 4 3 4 2" xfId="13553"/>
    <cellStyle name="Normal 12 3 4 3 4 2 2" xfId="13554"/>
    <cellStyle name="Normal 12 3 4 3 4 2 3" xfId="13555"/>
    <cellStyle name="Normal 12 3 4 3 4 3" xfId="13556"/>
    <cellStyle name="Normal 12 3 4 3 4 3 2" xfId="13557"/>
    <cellStyle name="Normal 12 3 4 3 4 3 3" xfId="13558"/>
    <cellStyle name="Normal 12 3 4 3 4 4" xfId="13559"/>
    <cellStyle name="Normal 12 3 4 3 4 5" xfId="13560"/>
    <cellStyle name="Normal 12 3 4 3 5" xfId="13561"/>
    <cellStyle name="Normal 12 3 4 3 5 2" xfId="13562"/>
    <cellStyle name="Normal 12 3 4 3 5 2 2" xfId="13563"/>
    <cellStyle name="Normal 12 3 4 3 5 3" xfId="13564"/>
    <cellStyle name="Normal 12 3 4 3 5 4" xfId="13565"/>
    <cellStyle name="Normal 12 3 4 3 6" xfId="13566"/>
    <cellStyle name="Normal 12 3 4 3 6 2" xfId="13567"/>
    <cellStyle name="Normal 12 3 4 3 6 3" xfId="13568"/>
    <cellStyle name="Normal 12 3 4 3 7" xfId="13569"/>
    <cellStyle name="Normal 12 3 4 3 8" xfId="13570"/>
    <cellStyle name="Normal 12 3 4 4" xfId="13571"/>
    <cellStyle name="Normal 12 3 4 4 2" xfId="13572"/>
    <cellStyle name="Normal 12 3 4 4 2 2" xfId="13573"/>
    <cellStyle name="Normal 12 3 4 4 2 2 2" xfId="13574"/>
    <cellStyle name="Normal 12 3 4 4 2 2 3" xfId="13575"/>
    <cellStyle name="Normal 12 3 4 4 2 3" xfId="13576"/>
    <cellStyle name="Normal 12 3 4 4 2 3 2" xfId="13577"/>
    <cellStyle name="Normal 12 3 4 4 2 3 3" xfId="13578"/>
    <cellStyle name="Normal 12 3 4 4 2 4" xfId="13579"/>
    <cellStyle name="Normal 12 3 4 4 2 4 2" xfId="13580"/>
    <cellStyle name="Normal 12 3 4 4 2 5" xfId="13581"/>
    <cellStyle name="Normal 12 3 4 4 2 6" xfId="13582"/>
    <cellStyle name="Normal 12 3 4 4 3" xfId="13583"/>
    <cellStyle name="Normal 12 3 4 4 3 2" xfId="13584"/>
    <cellStyle name="Normal 12 3 4 4 3 2 2" xfId="13585"/>
    <cellStyle name="Normal 12 3 4 4 3 2 3" xfId="13586"/>
    <cellStyle name="Normal 12 3 4 4 3 3" xfId="13587"/>
    <cellStyle name="Normal 12 3 4 4 3 3 2" xfId="13588"/>
    <cellStyle name="Normal 12 3 4 4 3 3 3" xfId="13589"/>
    <cellStyle name="Normal 12 3 4 4 3 4" xfId="13590"/>
    <cellStyle name="Normal 12 3 4 4 3 5" xfId="13591"/>
    <cellStyle name="Normal 12 3 4 4 4" xfId="13592"/>
    <cellStyle name="Normal 12 3 4 4 4 2" xfId="13593"/>
    <cellStyle name="Normal 12 3 4 4 4 2 2" xfId="13594"/>
    <cellStyle name="Normal 12 3 4 4 4 3" xfId="13595"/>
    <cellStyle name="Normal 12 3 4 4 4 4" xfId="13596"/>
    <cellStyle name="Normal 12 3 4 4 5" xfId="13597"/>
    <cellStyle name="Normal 12 3 4 4 5 2" xfId="13598"/>
    <cellStyle name="Normal 12 3 4 4 5 3" xfId="13599"/>
    <cellStyle name="Normal 12 3 4 4 6" xfId="13600"/>
    <cellStyle name="Normal 12 3 4 4 7" xfId="13601"/>
    <cellStyle name="Normal 12 3 4 5" xfId="13602"/>
    <cellStyle name="Normal 12 3 4 5 2" xfId="13603"/>
    <cellStyle name="Normal 12 3 4 5 2 2" xfId="13604"/>
    <cellStyle name="Normal 12 3 4 5 2 3" xfId="13605"/>
    <cellStyle name="Normal 12 3 4 5 3" xfId="13606"/>
    <cellStyle name="Normal 12 3 4 5 3 2" xfId="13607"/>
    <cellStyle name="Normal 12 3 4 5 3 3" xfId="13608"/>
    <cellStyle name="Normal 12 3 4 5 4" xfId="13609"/>
    <cellStyle name="Normal 12 3 4 5 4 2" xfId="13610"/>
    <cellStyle name="Normal 12 3 4 5 5" xfId="13611"/>
    <cellStyle name="Normal 12 3 4 5 6" xfId="13612"/>
    <cellStyle name="Normal 12 3 4 6" xfId="13613"/>
    <cellStyle name="Normal 12 3 4 6 2" xfId="13614"/>
    <cellStyle name="Normal 12 3 4 6 2 2" xfId="13615"/>
    <cellStyle name="Normal 12 3 4 6 2 3" xfId="13616"/>
    <cellStyle name="Normal 12 3 4 6 3" xfId="13617"/>
    <cellStyle name="Normal 12 3 4 6 3 2" xfId="13618"/>
    <cellStyle name="Normal 12 3 4 6 3 3" xfId="13619"/>
    <cellStyle name="Normal 12 3 4 6 4" xfId="13620"/>
    <cellStyle name="Normal 12 3 4 6 5" xfId="13621"/>
    <cellStyle name="Normal 12 3 4 7" xfId="13622"/>
    <cellStyle name="Normal 12 3 4 7 2" xfId="13623"/>
    <cellStyle name="Normal 12 3 4 7 2 2" xfId="13624"/>
    <cellStyle name="Normal 12 3 4 7 3" xfId="13625"/>
    <cellStyle name="Normal 12 3 4 7 4" xfId="13626"/>
    <cellStyle name="Normal 12 3 4 8" xfId="13627"/>
    <cellStyle name="Normal 12 3 4 8 2" xfId="13628"/>
    <cellStyle name="Normal 12 3 4 8 3" xfId="13629"/>
    <cellStyle name="Normal 12 3 4 9" xfId="13630"/>
    <cellStyle name="Normal 12 3 5" xfId="13631"/>
    <cellStyle name="Normal 12 3 5 2" xfId="13632"/>
    <cellStyle name="Normal 12 3 5 2 2" xfId="13633"/>
    <cellStyle name="Normal 12 3 5 2 2 2" xfId="13634"/>
    <cellStyle name="Normal 12 3 5 2 2 2 2" xfId="13635"/>
    <cellStyle name="Normal 12 3 5 2 2 2 2 2" xfId="13636"/>
    <cellStyle name="Normal 12 3 5 2 2 2 2 3" xfId="13637"/>
    <cellStyle name="Normal 12 3 5 2 2 2 3" xfId="13638"/>
    <cellStyle name="Normal 12 3 5 2 2 2 3 2" xfId="13639"/>
    <cellStyle name="Normal 12 3 5 2 2 2 3 3" xfId="13640"/>
    <cellStyle name="Normal 12 3 5 2 2 2 4" xfId="13641"/>
    <cellStyle name="Normal 12 3 5 2 2 2 5" xfId="13642"/>
    <cellStyle name="Normal 12 3 5 2 2 3" xfId="13643"/>
    <cellStyle name="Normal 12 3 5 2 2 3 2" xfId="13644"/>
    <cellStyle name="Normal 12 3 5 2 2 3 2 2" xfId="13645"/>
    <cellStyle name="Normal 12 3 5 2 2 3 2 3" xfId="13646"/>
    <cellStyle name="Normal 12 3 5 2 2 3 3" xfId="13647"/>
    <cellStyle name="Normal 12 3 5 2 2 3 3 2" xfId="13648"/>
    <cellStyle name="Normal 12 3 5 2 2 3 3 3" xfId="13649"/>
    <cellStyle name="Normal 12 3 5 2 2 3 4" xfId="13650"/>
    <cellStyle name="Normal 12 3 5 2 2 3 5" xfId="13651"/>
    <cellStyle name="Normal 12 3 5 2 2 4" xfId="13652"/>
    <cellStyle name="Normal 12 3 5 2 2 4 2" xfId="13653"/>
    <cellStyle name="Normal 12 3 5 2 2 4 2 2" xfId="13654"/>
    <cellStyle name="Normal 12 3 5 2 2 4 3" xfId="13655"/>
    <cellStyle name="Normal 12 3 5 2 2 4 4" xfId="13656"/>
    <cellStyle name="Normal 12 3 5 2 2 5" xfId="13657"/>
    <cellStyle name="Normal 12 3 5 2 2 5 2" xfId="13658"/>
    <cellStyle name="Normal 12 3 5 2 2 5 3" xfId="13659"/>
    <cellStyle name="Normal 12 3 5 2 2 6" xfId="13660"/>
    <cellStyle name="Normal 12 3 5 2 2 7" xfId="13661"/>
    <cellStyle name="Normal 12 3 5 2 3" xfId="13662"/>
    <cellStyle name="Normal 12 3 5 2 3 2" xfId="13663"/>
    <cellStyle name="Normal 12 3 5 2 3 2 2" xfId="13664"/>
    <cellStyle name="Normal 12 3 5 2 3 2 3" xfId="13665"/>
    <cellStyle name="Normal 12 3 5 2 3 3" xfId="13666"/>
    <cellStyle name="Normal 12 3 5 2 3 3 2" xfId="13667"/>
    <cellStyle name="Normal 12 3 5 2 3 3 3" xfId="13668"/>
    <cellStyle name="Normal 12 3 5 2 3 4" xfId="13669"/>
    <cellStyle name="Normal 12 3 5 2 3 4 2" xfId="13670"/>
    <cellStyle name="Normal 12 3 5 2 3 5" xfId="13671"/>
    <cellStyle name="Normal 12 3 5 2 3 6" xfId="13672"/>
    <cellStyle name="Normal 12 3 5 2 4" xfId="13673"/>
    <cellStyle name="Normal 12 3 5 2 4 2" xfId="13674"/>
    <cellStyle name="Normal 12 3 5 2 4 2 2" xfId="13675"/>
    <cellStyle name="Normal 12 3 5 2 4 2 3" xfId="13676"/>
    <cellStyle name="Normal 12 3 5 2 4 3" xfId="13677"/>
    <cellStyle name="Normal 12 3 5 2 4 3 2" xfId="13678"/>
    <cellStyle name="Normal 12 3 5 2 4 3 3" xfId="13679"/>
    <cellStyle name="Normal 12 3 5 2 4 4" xfId="13680"/>
    <cellStyle name="Normal 12 3 5 2 4 5" xfId="13681"/>
    <cellStyle name="Normal 12 3 5 2 5" xfId="13682"/>
    <cellStyle name="Normal 12 3 5 2 5 2" xfId="13683"/>
    <cellStyle name="Normal 12 3 5 2 5 2 2" xfId="13684"/>
    <cellStyle name="Normal 12 3 5 2 5 3" xfId="13685"/>
    <cellStyle name="Normal 12 3 5 2 5 4" xfId="13686"/>
    <cellStyle name="Normal 12 3 5 2 6" xfId="13687"/>
    <cellStyle name="Normal 12 3 5 2 6 2" xfId="13688"/>
    <cellStyle name="Normal 12 3 5 2 6 3" xfId="13689"/>
    <cellStyle name="Normal 12 3 5 2 7" xfId="13690"/>
    <cellStyle name="Normal 12 3 5 2 8" xfId="13691"/>
    <cellStyle name="Normal 12 3 5 3" xfId="13692"/>
    <cellStyle name="Normal 12 3 5 3 2" xfId="13693"/>
    <cellStyle name="Normal 12 3 5 3 2 2" xfId="13694"/>
    <cellStyle name="Normal 12 3 5 3 2 2 2" xfId="13695"/>
    <cellStyle name="Normal 12 3 5 3 2 2 3" xfId="13696"/>
    <cellStyle name="Normal 12 3 5 3 2 3" xfId="13697"/>
    <cellStyle name="Normal 12 3 5 3 2 3 2" xfId="13698"/>
    <cellStyle name="Normal 12 3 5 3 2 3 3" xfId="13699"/>
    <cellStyle name="Normal 12 3 5 3 2 4" xfId="13700"/>
    <cellStyle name="Normal 12 3 5 3 2 4 2" xfId="13701"/>
    <cellStyle name="Normal 12 3 5 3 2 5" xfId="13702"/>
    <cellStyle name="Normal 12 3 5 3 2 6" xfId="13703"/>
    <cellStyle name="Normal 12 3 5 3 3" xfId="13704"/>
    <cellStyle name="Normal 12 3 5 3 3 2" xfId="13705"/>
    <cellStyle name="Normal 12 3 5 3 3 2 2" xfId="13706"/>
    <cellStyle name="Normal 12 3 5 3 3 2 3" xfId="13707"/>
    <cellStyle name="Normal 12 3 5 3 3 3" xfId="13708"/>
    <cellStyle name="Normal 12 3 5 3 3 3 2" xfId="13709"/>
    <cellStyle name="Normal 12 3 5 3 3 3 3" xfId="13710"/>
    <cellStyle name="Normal 12 3 5 3 3 4" xfId="13711"/>
    <cellStyle name="Normal 12 3 5 3 3 5" xfId="13712"/>
    <cellStyle name="Normal 12 3 5 3 4" xfId="13713"/>
    <cellStyle name="Normal 12 3 5 3 4 2" xfId="13714"/>
    <cellStyle name="Normal 12 3 5 3 4 2 2" xfId="13715"/>
    <cellStyle name="Normal 12 3 5 3 4 3" xfId="13716"/>
    <cellStyle name="Normal 12 3 5 3 4 4" xfId="13717"/>
    <cellStyle name="Normal 12 3 5 3 5" xfId="13718"/>
    <cellStyle name="Normal 12 3 5 3 5 2" xfId="13719"/>
    <cellStyle name="Normal 12 3 5 3 5 3" xfId="13720"/>
    <cellStyle name="Normal 12 3 5 3 6" xfId="13721"/>
    <cellStyle name="Normal 12 3 5 3 7" xfId="13722"/>
    <cellStyle name="Normal 12 3 5 4" xfId="13723"/>
    <cellStyle name="Normal 12 3 5 4 2" xfId="13724"/>
    <cellStyle name="Normal 12 3 5 4 2 2" xfId="13725"/>
    <cellStyle name="Normal 12 3 5 4 2 3" xfId="13726"/>
    <cellStyle name="Normal 12 3 5 4 3" xfId="13727"/>
    <cellStyle name="Normal 12 3 5 4 3 2" xfId="13728"/>
    <cellStyle name="Normal 12 3 5 4 3 3" xfId="13729"/>
    <cellStyle name="Normal 12 3 5 4 4" xfId="13730"/>
    <cellStyle name="Normal 12 3 5 4 4 2" xfId="13731"/>
    <cellStyle name="Normal 12 3 5 4 5" xfId="13732"/>
    <cellStyle name="Normal 12 3 5 4 6" xfId="13733"/>
    <cellStyle name="Normal 12 3 5 5" xfId="13734"/>
    <cellStyle name="Normal 12 3 5 5 2" xfId="13735"/>
    <cellStyle name="Normal 12 3 5 5 2 2" xfId="13736"/>
    <cellStyle name="Normal 12 3 5 5 2 3" xfId="13737"/>
    <cellStyle name="Normal 12 3 5 5 3" xfId="13738"/>
    <cellStyle name="Normal 12 3 5 5 3 2" xfId="13739"/>
    <cellStyle name="Normal 12 3 5 5 3 3" xfId="13740"/>
    <cellStyle name="Normal 12 3 5 5 4" xfId="13741"/>
    <cellStyle name="Normal 12 3 5 5 5" xfId="13742"/>
    <cellStyle name="Normal 12 3 5 6" xfId="13743"/>
    <cellStyle name="Normal 12 3 5 6 2" xfId="13744"/>
    <cellStyle name="Normal 12 3 5 6 2 2" xfId="13745"/>
    <cellStyle name="Normal 12 3 5 6 3" xfId="13746"/>
    <cellStyle name="Normal 12 3 5 6 4" xfId="13747"/>
    <cellStyle name="Normal 12 3 5 7" xfId="13748"/>
    <cellStyle name="Normal 12 3 5 7 2" xfId="13749"/>
    <cellStyle name="Normal 12 3 5 7 3" xfId="13750"/>
    <cellStyle name="Normal 12 3 5 8" xfId="13751"/>
    <cellStyle name="Normal 12 3 5 9" xfId="13752"/>
    <cellStyle name="Normal 12 3 6" xfId="13753"/>
    <cellStyle name="Normal 12 3 6 2" xfId="13754"/>
    <cellStyle name="Normal 12 3 6 2 2" xfId="13755"/>
    <cellStyle name="Normal 12 3 6 2 2 2" xfId="13756"/>
    <cellStyle name="Normal 12 3 6 2 2 2 2" xfId="13757"/>
    <cellStyle name="Normal 12 3 6 2 2 2 2 2" xfId="13758"/>
    <cellStyle name="Normal 12 3 6 2 2 2 2 3" xfId="13759"/>
    <cellStyle name="Normal 12 3 6 2 2 2 3" xfId="13760"/>
    <cellStyle name="Normal 12 3 6 2 2 2 3 2" xfId="13761"/>
    <cellStyle name="Normal 12 3 6 2 2 2 3 3" xfId="13762"/>
    <cellStyle name="Normal 12 3 6 2 2 2 4" xfId="13763"/>
    <cellStyle name="Normal 12 3 6 2 2 2 5" xfId="13764"/>
    <cellStyle name="Normal 12 3 6 2 2 3" xfId="13765"/>
    <cellStyle name="Normal 12 3 6 2 2 3 2" xfId="13766"/>
    <cellStyle name="Normal 12 3 6 2 2 3 2 2" xfId="13767"/>
    <cellStyle name="Normal 12 3 6 2 2 3 2 3" xfId="13768"/>
    <cellStyle name="Normal 12 3 6 2 2 3 3" xfId="13769"/>
    <cellStyle name="Normal 12 3 6 2 2 3 3 2" xfId="13770"/>
    <cellStyle name="Normal 12 3 6 2 2 3 3 3" xfId="13771"/>
    <cellStyle name="Normal 12 3 6 2 2 3 4" xfId="13772"/>
    <cellStyle name="Normal 12 3 6 2 2 3 5" xfId="13773"/>
    <cellStyle name="Normal 12 3 6 2 2 4" xfId="13774"/>
    <cellStyle name="Normal 12 3 6 2 2 4 2" xfId="13775"/>
    <cellStyle name="Normal 12 3 6 2 2 4 2 2" xfId="13776"/>
    <cellStyle name="Normal 12 3 6 2 2 4 3" xfId="13777"/>
    <cellStyle name="Normal 12 3 6 2 2 4 4" xfId="13778"/>
    <cellStyle name="Normal 12 3 6 2 2 5" xfId="13779"/>
    <cellStyle name="Normal 12 3 6 2 2 5 2" xfId="13780"/>
    <cellStyle name="Normal 12 3 6 2 2 5 3" xfId="13781"/>
    <cellStyle name="Normal 12 3 6 2 2 6" xfId="13782"/>
    <cellStyle name="Normal 12 3 6 2 2 7" xfId="13783"/>
    <cellStyle name="Normal 12 3 6 2 3" xfId="13784"/>
    <cellStyle name="Normal 12 3 6 2 3 2" xfId="13785"/>
    <cellStyle name="Normal 12 3 6 2 3 2 2" xfId="13786"/>
    <cellStyle name="Normal 12 3 6 2 3 2 3" xfId="13787"/>
    <cellStyle name="Normal 12 3 6 2 3 3" xfId="13788"/>
    <cellStyle name="Normal 12 3 6 2 3 3 2" xfId="13789"/>
    <cellStyle name="Normal 12 3 6 2 3 3 3" xfId="13790"/>
    <cellStyle name="Normal 12 3 6 2 3 4" xfId="13791"/>
    <cellStyle name="Normal 12 3 6 2 3 4 2" xfId="13792"/>
    <cellStyle name="Normal 12 3 6 2 3 5" xfId="13793"/>
    <cellStyle name="Normal 12 3 6 2 3 6" xfId="13794"/>
    <cellStyle name="Normal 12 3 6 2 4" xfId="13795"/>
    <cellStyle name="Normal 12 3 6 2 4 2" xfId="13796"/>
    <cellStyle name="Normal 12 3 6 2 4 2 2" xfId="13797"/>
    <cellStyle name="Normal 12 3 6 2 4 2 3" xfId="13798"/>
    <cellStyle name="Normal 12 3 6 2 4 3" xfId="13799"/>
    <cellStyle name="Normal 12 3 6 2 4 3 2" xfId="13800"/>
    <cellStyle name="Normal 12 3 6 2 4 3 3" xfId="13801"/>
    <cellStyle name="Normal 12 3 6 2 4 4" xfId="13802"/>
    <cellStyle name="Normal 12 3 6 2 4 5" xfId="13803"/>
    <cellStyle name="Normal 12 3 6 2 5" xfId="13804"/>
    <cellStyle name="Normal 12 3 6 2 5 2" xfId="13805"/>
    <cellStyle name="Normal 12 3 6 2 5 2 2" xfId="13806"/>
    <cellStyle name="Normal 12 3 6 2 5 3" xfId="13807"/>
    <cellStyle name="Normal 12 3 6 2 5 4" xfId="13808"/>
    <cellStyle name="Normal 12 3 6 2 6" xfId="13809"/>
    <cellStyle name="Normal 12 3 6 2 6 2" xfId="13810"/>
    <cellStyle name="Normal 12 3 6 2 6 3" xfId="13811"/>
    <cellStyle name="Normal 12 3 6 2 7" xfId="13812"/>
    <cellStyle name="Normal 12 3 6 2 8" xfId="13813"/>
    <cellStyle name="Normal 12 3 6 3" xfId="13814"/>
    <cellStyle name="Normal 12 3 6 3 2" xfId="13815"/>
    <cellStyle name="Normal 12 3 6 3 2 2" xfId="13816"/>
    <cellStyle name="Normal 12 3 6 3 2 2 2" xfId="13817"/>
    <cellStyle name="Normal 12 3 6 3 2 2 3" xfId="13818"/>
    <cellStyle name="Normal 12 3 6 3 2 3" xfId="13819"/>
    <cellStyle name="Normal 12 3 6 3 2 3 2" xfId="13820"/>
    <cellStyle name="Normal 12 3 6 3 2 3 3" xfId="13821"/>
    <cellStyle name="Normal 12 3 6 3 2 4" xfId="13822"/>
    <cellStyle name="Normal 12 3 6 3 2 5" xfId="13823"/>
    <cellStyle name="Normal 12 3 6 3 3" xfId="13824"/>
    <cellStyle name="Normal 12 3 6 3 3 2" xfId="13825"/>
    <cellStyle name="Normal 12 3 6 3 3 2 2" xfId="13826"/>
    <cellStyle name="Normal 12 3 6 3 3 2 3" xfId="13827"/>
    <cellStyle name="Normal 12 3 6 3 3 3" xfId="13828"/>
    <cellStyle name="Normal 12 3 6 3 3 3 2" xfId="13829"/>
    <cellStyle name="Normal 12 3 6 3 3 3 3" xfId="13830"/>
    <cellStyle name="Normal 12 3 6 3 3 4" xfId="13831"/>
    <cellStyle name="Normal 12 3 6 3 3 5" xfId="13832"/>
    <cellStyle name="Normal 12 3 6 3 4" xfId="13833"/>
    <cellStyle name="Normal 12 3 6 3 4 2" xfId="13834"/>
    <cellStyle name="Normal 12 3 6 3 4 2 2" xfId="13835"/>
    <cellStyle name="Normal 12 3 6 3 4 3" xfId="13836"/>
    <cellStyle name="Normal 12 3 6 3 4 4" xfId="13837"/>
    <cellStyle name="Normal 12 3 6 3 5" xfId="13838"/>
    <cellStyle name="Normal 12 3 6 3 5 2" xfId="13839"/>
    <cellStyle name="Normal 12 3 6 3 5 3" xfId="13840"/>
    <cellStyle name="Normal 12 3 6 3 6" xfId="13841"/>
    <cellStyle name="Normal 12 3 6 3 7" xfId="13842"/>
    <cellStyle name="Normal 12 3 6 4" xfId="13843"/>
    <cellStyle name="Normal 12 3 6 4 2" xfId="13844"/>
    <cellStyle name="Normal 12 3 6 4 2 2" xfId="13845"/>
    <cellStyle name="Normal 12 3 6 4 2 3" xfId="13846"/>
    <cellStyle name="Normal 12 3 6 4 3" xfId="13847"/>
    <cellStyle name="Normal 12 3 6 4 3 2" xfId="13848"/>
    <cellStyle name="Normal 12 3 6 4 3 3" xfId="13849"/>
    <cellStyle name="Normal 12 3 6 4 4" xfId="13850"/>
    <cellStyle name="Normal 12 3 6 4 4 2" xfId="13851"/>
    <cellStyle name="Normal 12 3 6 4 5" xfId="13852"/>
    <cellStyle name="Normal 12 3 6 4 6" xfId="13853"/>
    <cellStyle name="Normal 12 3 6 5" xfId="13854"/>
    <cellStyle name="Normal 12 3 6 5 2" xfId="13855"/>
    <cellStyle name="Normal 12 3 6 5 2 2" xfId="13856"/>
    <cellStyle name="Normal 12 3 6 5 2 3" xfId="13857"/>
    <cellStyle name="Normal 12 3 6 5 3" xfId="13858"/>
    <cellStyle name="Normal 12 3 6 5 3 2" xfId="13859"/>
    <cellStyle name="Normal 12 3 6 5 3 3" xfId="13860"/>
    <cellStyle name="Normal 12 3 6 5 4" xfId="13861"/>
    <cellStyle name="Normal 12 3 6 5 5" xfId="13862"/>
    <cellStyle name="Normal 12 3 6 6" xfId="13863"/>
    <cellStyle name="Normal 12 3 6 6 2" xfId="13864"/>
    <cellStyle name="Normal 12 3 6 6 2 2" xfId="13865"/>
    <cellStyle name="Normal 12 3 6 6 3" xfId="13866"/>
    <cellStyle name="Normal 12 3 6 6 4" xfId="13867"/>
    <cellStyle name="Normal 12 3 6 7" xfId="13868"/>
    <cellStyle name="Normal 12 3 6 7 2" xfId="13869"/>
    <cellStyle name="Normal 12 3 6 7 3" xfId="13870"/>
    <cellStyle name="Normal 12 3 6 8" xfId="13871"/>
    <cellStyle name="Normal 12 3 6 9" xfId="13872"/>
    <cellStyle name="Normal 12 3 7" xfId="13873"/>
    <cellStyle name="Normal 12 3 7 2" xfId="13874"/>
    <cellStyle name="Normal 12 3 7 2 2" xfId="13875"/>
    <cellStyle name="Normal 12 3 7 2 2 2" xfId="13876"/>
    <cellStyle name="Normal 12 3 7 2 2 2 2" xfId="13877"/>
    <cellStyle name="Normal 12 3 7 2 2 2 3" xfId="13878"/>
    <cellStyle name="Normal 12 3 7 2 2 3" xfId="13879"/>
    <cellStyle name="Normal 12 3 7 2 2 3 2" xfId="13880"/>
    <cellStyle name="Normal 12 3 7 2 2 3 3" xfId="13881"/>
    <cellStyle name="Normal 12 3 7 2 2 4" xfId="13882"/>
    <cellStyle name="Normal 12 3 7 2 2 5" xfId="13883"/>
    <cellStyle name="Normal 12 3 7 2 3" xfId="13884"/>
    <cellStyle name="Normal 12 3 7 2 3 2" xfId="13885"/>
    <cellStyle name="Normal 12 3 7 2 3 2 2" xfId="13886"/>
    <cellStyle name="Normal 12 3 7 2 3 2 3" xfId="13887"/>
    <cellStyle name="Normal 12 3 7 2 3 3" xfId="13888"/>
    <cellStyle name="Normal 12 3 7 2 3 3 2" xfId="13889"/>
    <cellStyle name="Normal 12 3 7 2 3 3 3" xfId="13890"/>
    <cellStyle name="Normal 12 3 7 2 3 4" xfId="13891"/>
    <cellStyle name="Normal 12 3 7 2 3 5" xfId="13892"/>
    <cellStyle name="Normal 12 3 7 2 4" xfId="13893"/>
    <cellStyle name="Normal 12 3 7 2 4 2" xfId="13894"/>
    <cellStyle name="Normal 12 3 7 2 4 2 2" xfId="13895"/>
    <cellStyle name="Normal 12 3 7 2 4 3" xfId="13896"/>
    <cellStyle name="Normal 12 3 7 2 4 4" xfId="13897"/>
    <cellStyle name="Normal 12 3 7 2 5" xfId="13898"/>
    <cellStyle name="Normal 12 3 7 2 5 2" xfId="13899"/>
    <cellStyle name="Normal 12 3 7 2 5 3" xfId="13900"/>
    <cellStyle name="Normal 12 3 7 2 6" xfId="13901"/>
    <cellStyle name="Normal 12 3 7 2 7" xfId="13902"/>
    <cellStyle name="Normal 12 3 7 3" xfId="13903"/>
    <cellStyle name="Normal 12 3 7 3 2" xfId="13904"/>
    <cellStyle name="Normal 12 3 7 3 2 2" xfId="13905"/>
    <cellStyle name="Normal 12 3 7 3 2 3" xfId="13906"/>
    <cellStyle name="Normal 12 3 7 3 3" xfId="13907"/>
    <cellStyle name="Normal 12 3 7 3 3 2" xfId="13908"/>
    <cellStyle name="Normal 12 3 7 3 3 3" xfId="13909"/>
    <cellStyle name="Normal 12 3 7 3 4" xfId="13910"/>
    <cellStyle name="Normal 12 3 7 3 4 2" xfId="13911"/>
    <cellStyle name="Normal 12 3 7 3 5" xfId="13912"/>
    <cellStyle name="Normal 12 3 7 3 6" xfId="13913"/>
    <cellStyle name="Normal 12 3 7 4" xfId="13914"/>
    <cellStyle name="Normal 12 3 7 4 2" xfId="13915"/>
    <cellStyle name="Normal 12 3 7 4 2 2" xfId="13916"/>
    <cellStyle name="Normal 12 3 7 4 2 3" xfId="13917"/>
    <cellStyle name="Normal 12 3 7 4 3" xfId="13918"/>
    <cellStyle name="Normal 12 3 7 4 3 2" xfId="13919"/>
    <cellStyle name="Normal 12 3 7 4 3 3" xfId="13920"/>
    <cellStyle name="Normal 12 3 7 4 4" xfId="13921"/>
    <cellStyle name="Normal 12 3 7 4 5" xfId="13922"/>
    <cellStyle name="Normal 12 3 7 5" xfId="13923"/>
    <cellStyle name="Normal 12 3 7 5 2" xfId="13924"/>
    <cellStyle name="Normal 12 3 7 5 2 2" xfId="13925"/>
    <cellStyle name="Normal 12 3 7 5 3" xfId="13926"/>
    <cellStyle name="Normal 12 3 7 5 4" xfId="13927"/>
    <cellStyle name="Normal 12 3 7 6" xfId="13928"/>
    <cellStyle name="Normal 12 3 7 6 2" xfId="13929"/>
    <cellStyle name="Normal 12 3 7 6 3" xfId="13930"/>
    <cellStyle name="Normal 12 3 7 7" xfId="13931"/>
    <cellStyle name="Normal 12 3 7 8" xfId="13932"/>
    <cellStyle name="Normal 12 3 8" xfId="13933"/>
    <cellStyle name="Normal 12 3 8 2" xfId="13934"/>
    <cellStyle name="Normal 12 3 8 2 2" xfId="13935"/>
    <cellStyle name="Normal 12 3 8 2 2 2" xfId="13936"/>
    <cellStyle name="Normal 12 3 8 2 2 3" xfId="13937"/>
    <cellStyle name="Normal 12 3 8 2 3" xfId="13938"/>
    <cellStyle name="Normal 12 3 8 2 3 2" xfId="13939"/>
    <cellStyle name="Normal 12 3 8 2 3 3" xfId="13940"/>
    <cellStyle name="Normal 12 3 8 2 4" xfId="13941"/>
    <cellStyle name="Normal 12 3 8 2 4 2" xfId="13942"/>
    <cellStyle name="Normal 12 3 8 2 5" xfId="13943"/>
    <cellStyle name="Normal 12 3 8 2 6" xfId="13944"/>
    <cellStyle name="Normal 12 3 8 3" xfId="13945"/>
    <cellStyle name="Normal 12 3 8 3 2" xfId="13946"/>
    <cellStyle name="Normal 12 3 8 3 2 2" xfId="13947"/>
    <cellStyle name="Normal 12 3 8 3 2 3" xfId="13948"/>
    <cellStyle name="Normal 12 3 8 3 3" xfId="13949"/>
    <cellStyle name="Normal 12 3 8 3 3 2" xfId="13950"/>
    <cellStyle name="Normal 12 3 8 3 3 3" xfId="13951"/>
    <cellStyle name="Normal 12 3 8 3 4" xfId="13952"/>
    <cellStyle name="Normal 12 3 8 3 5" xfId="13953"/>
    <cellStyle name="Normal 12 3 8 4" xfId="13954"/>
    <cellStyle name="Normal 12 3 8 4 2" xfId="13955"/>
    <cellStyle name="Normal 12 3 8 4 2 2" xfId="13956"/>
    <cellStyle name="Normal 12 3 8 4 3" xfId="13957"/>
    <cellStyle name="Normal 12 3 8 4 4" xfId="13958"/>
    <cellStyle name="Normal 12 3 8 5" xfId="13959"/>
    <cellStyle name="Normal 12 3 8 5 2" xfId="13960"/>
    <cellStyle name="Normal 12 3 8 5 3" xfId="13961"/>
    <cellStyle name="Normal 12 3 8 6" xfId="13962"/>
    <cellStyle name="Normal 12 3 8 7" xfId="13963"/>
    <cellStyle name="Normal 12 3 9" xfId="13964"/>
    <cellStyle name="Normal 12 3 9 2" xfId="13965"/>
    <cellStyle name="Normal 12 3 9 2 2" xfId="13966"/>
    <cellStyle name="Normal 12 3 9 2 3" xfId="13967"/>
    <cellStyle name="Normal 12 3 9 3" xfId="13968"/>
    <cellStyle name="Normal 12 3 9 3 2" xfId="13969"/>
    <cellStyle name="Normal 12 3 9 3 3" xfId="13970"/>
    <cellStyle name="Normal 12 3 9 4" xfId="13971"/>
    <cellStyle name="Normal 12 3 9 4 2" xfId="13972"/>
    <cellStyle name="Normal 12 3 9 5" xfId="13973"/>
    <cellStyle name="Normal 12 3 9 6" xfId="13974"/>
    <cellStyle name="Normal 12 3_CÁLCULO DE HORAS - tabela MARÇO 2014" xfId="403"/>
    <cellStyle name="Normal 12 4" xfId="404"/>
    <cellStyle name="Normal 12 4 10" xfId="13975"/>
    <cellStyle name="Normal 12 4 10 2" xfId="13976"/>
    <cellStyle name="Normal 12 4 10 2 2" xfId="13977"/>
    <cellStyle name="Normal 12 4 10 3" xfId="13978"/>
    <cellStyle name="Normal 12 4 10 4" xfId="13979"/>
    <cellStyle name="Normal 12 4 11" xfId="13980"/>
    <cellStyle name="Normal 12 4 11 2" xfId="13981"/>
    <cellStyle name="Normal 12 4 11 3" xfId="13982"/>
    <cellStyle name="Normal 12 4 12" xfId="13983"/>
    <cellStyle name="Normal 12 4 13" xfId="13984"/>
    <cellStyle name="Normal 12 4 2" xfId="829"/>
    <cellStyle name="Normal 12 4 2 10" xfId="13985"/>
    <cellStyle name="Normal 12 4 2 2" xfId="13986"/>
    <cellStyle name="Normal 12 4 2 2 2" xfId="13987"/>
    <cellStyle name="Normal 12 4 2 2 2 2" xfId="13988"/>
    <cellStyle name="Normal 12 4 2 2 2 2 2" xfId="13989"/>
    <cellStyle name="Normal 12 4 2 2 2 2 2 2" xfId="13990"/>
    <cellStyle name="Normal 12 4 2 2 2 2 2 2 2" xfId="13991"/>
    <cellStyle name="Normal 12 4 2 2 2 2 2 2 3" xfId="13992"/>
    <cellStyle name="Normal 12 4 2 2 2 2 2 3" xfId="13993"/>
    <cellStyle name="Normal 12 4 2 2 2 2 2 3 2" xfId="13994"/>
    <cellStyle name="Normal 12 4 2 2 2 2 2 3 3" xfId="13995"/>
    <cellStyle name="Normal 12 4 2 2 2 2 2 4" xfId="13996"/>
    <cellStyle name="Normal 12 4 2 2 2 2 2 5" xfId="13997"/>
    <cellStyle name="Normal 12 4 2 2 2 2 3" xfId="13998"/>
    <cellStyle name="Normal 12 4 2 2 2 2 3 2" xfId="13999"/>
    <cellStyle name="Normal 12 4 2 2 2 2 3 2 2" xfId="14000"/>
    <cellStyle name="Normal 12 4 2 2 2 2 3 2 3" xfId="14001"/>
    <cellStyle name="Normal 12 4 2 2 2 2 3 3" xfId="14002"/>
    <cellStyle name="Normal 12 4 2 2 2 2 3 3 2" xfId="14003"/>
    <cellStyle name="Normal 12 4 2 2 2 2 3 3 3" xfId="14004"/>
    <cellStyle name="Normal 12 4 2 2 2 2 3 4" xfId="14005"/>
    <cellStyle name="Normal 12 4 2 2 2 2 3 5" xfId="14006"/>
    <cellStyle name="Normal 12 4 2 2 2 2 4" xfId="14007"/>
    <cellStyle name="Normal 12 4 2 2 2 2 4 2" xfId="14008"/>
    <cellStyle name="Normal 12 4 2 2 2 2 4 2 2" xfId="14009"/>
    <cellStyle name="Normal 12 4 2 2 2 2 4 3" xfId="14010"/>
    <cellStyle name="Normal 12 4 2 2 2 2 4 4" xfId="14011"/>
    <cellStyle name="Normal 12 4 2 2 2 2 5" xfId="14012"/>
    <cellStyle name="Normal 12 4 2 2 2 2 5 2" xfId="14013"/>
    <cellStyle name="Normal 12 4 2 2 2 2 5 3" xfId="14014"/>
    <cellStyle name="Normal 12 4 2 2 2 2 6" xfId="14015"/>
    <cellStyle name="Normal 12 4 2 2 2 2 7" xfId="14016"/>
    <cellStyle name="Normal 12 4 2 2 2 3" xfId="14017"/>
    <cellStyle name="Normal 12 4 2 2 2 3 2" xfId="14018"/>
    <cellStyle name="Normal 12 4 2 2 2 3 2 2" xfId="14019"/>
    <cellStyle name="Normal 12 4 2 2 2 3 2 3" xfId="14020"/>
    <cellStyle name="Normal 12 4 2 2 2 3 3" xfId="14021"/>
    <cellStyle name="Normal 12 4 2 2 2 3 3 2" xfId="14022"/>
    <cellStyle name="Normal 12 4 2 2 2 3 3 3" xfId="14023"/>
    <cellStyle name="Normal 12 4 2 2 2 3 4" xfId="14024"/>
    <cellStyle name="Normal 12 4 2 2 2 3 4 2" xfId="14025"/>
    <cellStyle name="Normal 12 4 2 2 2 3 5" xfId="14026"/>
    <cellStyle name="Normal 12 4 2 2 2 3 6" xfId="14027"/>
    <cellStyle name="Normal 12 4 2 2 2 4" xfId="14028"/>
    <cellStyle name="Normal 12 4 2 2 2 4 2" xfId="14029"/>
    <cellStyle name="Normal 12 4 2 2 2 4 2 2" xfId="14030"/>
    <cellStyle name="Normal 12 4 2 2 2 4 2 3" xfId="14031"/>
    <cellStyle name="Normal 12 4 2 2 2 4 3" xfId="14032"/>
    <cellStyle name="Normal 12 4 2 2 2 4 3 2" xfId="14033"/>
    <cellStyle name="Normal 12 4 2 2 2 4 3 3" xfId="14034"/>
    <cellStyle name="Normal 12 4 2 2 2 4 4" xfId="14035"/>
    <cellStyle name="Normal 12 4 2 2 2 4 5" xfId="14036"/>
    <cellStyle name="Normal 12 4 2 2 2 5" xfId="14037"/>
    <cellStyle name="Normal 12 4 2 2 2 5 2" xfId="14038"/>
    <cellStyle name="Normal 12 4 2 2 2 5 2 2" xfId="14039"/>
    <cellStyle name="Normal 12 4 2 2 2 5 3" xfId="14040"/>
    <cellStyle name="Normal 12 4 2 2 2 5 4" xfId="14041"/>
    <cellStyle name="Normal 12 4 2 2 2 6" xfId="14042"/>
    <cellStyle name="Normal 12 4 2 2 2 6 2" xfId="14043"/>
    <cellStyle name="Normal 12 4 2 2 2 6 3" xfId="14044"/>
    <cellStyle name="Normal 12 4 2 2 2 7" xfId="14045"/>
    <cellStyle name="Normal 12 4 2 2 2 8" xfId="14046"/>
    <cellStyle name="Normal 12 4 2 2 3" xfId="14047"/>
    <cellStyle name="Normal 12 4 2 2 3 2" xfId="14048"/>
    <cellStyle name="Normal 12 4 2 2 3 2 2" xfId="14049"/>
    <cellStyle name="Normal 12 4 2 2 3 2 2 2" xfId="14050"/>
    <cellStyle name="Normal 12 4 2 2 3 2 2 3" xfId="14051"/>
    <cellStyle name="Normal 12 4 2 2 3 2 3" xfId="14052"/>
    <cellStyle name="Normal 12 4 2 2 3 2 3 2" xfId="14053"/>
    <cellStyle name="Normal 12 4 2 2 3 2 3 3" xfId="14054"/>
    <cellStyle name="Normal 12 4 2 2 3 2 4" xfId="14055"/>
    <cellStyle name="Normal 12 4 2 2 3 2 4 2" xfId="14056"/>
    <cellStyle name="Normal 12 4 2 2 3 2 5" xfId="14057"/>
    <cellStyle name="Normal 12 4 2 2 3 2 6" xfId="14058"/>
    <cellStyle name="Normal 12 4 2 2 3 3" xfId="14059"/>
    <cellStyle name="Normal 12 4 2 2 3 3 2" xfId="14060"/>
    <cellStyle name="Normal 12 4 2 2 3 3 2 2" xfId="14061"/>
    <cellStyle name="Normal 12 4 2 2 3 3 2 3" xfId="14062"/>
    <cellStyle name="Normal 12 4 2 2 3 3 3" xfId="14063"/>
    <cellStyle name="Normal 12 4 2 2 3 3 3 2" xfId="14064"/>
    <cellStyle name="Normal 12 4 2 2 3 3 3 3" xfId="14065"/>
    <cellStyle name="Normal 12 4 2 2 3 3 4" xfId="14066"/>
    <cellStyle name="Normal 12 4 2 2 3 3 5" xfId="14067"/>
    <cellStyle name="Normal 12 4 2 2 3 4" xfId="14068"/>
    <cellStyle name="Normal 12 4 2 2 3 4 2" xfId="14069"/>
    <cellStyle name="Normal 12 4 2 2 3 4 2 2" xfId="14070"/>
    <cellStyle name="Normal 12 4 2 2 3 4 3" xfId="14071"/>
    <cellStyle name="Normal 12 4 2 2 3 4 4" xfId="14072"/>
    <cellStyle name="Normal 12 4 2 2 3 5" xfId="14073"/>
    <cellStyle name="Normal 12 4 2 2 3 5 2" xfId="14074"/>
    <cellStyle name="Normal 12 4 2 2 3 5 3" xfId="14075"/>
    <cellStyle name="Normal 12 4 2 2 3 6" xfId="14076"/>
    <cellStyle name="Normal 12 4 2 2 3 7" xfId="14077"/>
    <cellStyle name="Normal 12 4 2 2 4" xfId="14078"/>
    <cellStyle name="Normal 12 4 2 2 4 2" xfId="14079"/>
    <cellStyle name="Normal 12 4 2 2 4 2 2" xfId="14080"/>
    <cellStyle name="Normal 12 4 2 2 4 2 3" xfId="14081"/>
    <cellStyle name="Normal 12 4 2 2 4 3" xfId="14082"/>
    <cellStyle name="Normal 12 4 2 2 4 3 2" xfId="14083"/>
    <cellStyle name="Normal 12 4 2 2 4 3 3" xfId="14084"/>
    <cellStyle name="Normal 12 4 2 2 4 4" xfId="14085"/>
    <cellStyle name="Normal 12 4 2 2 4 4 2" xfId="14086"/>
    <cellStyle name="Normal 12 4 2 2 4 5" xfId="14087"/>
    <cellStyle name="Normal 12 4 2 2 4 6" xfId="14088"/>
    <cellStyle name="Normal 12 4 2 2 5" xfId="14089"/>
    <cellStyle name="Normal 12 4 2 2 5 2" xfId="14090"/>
    <cellStyle name="Normal 12 4 2 2 5 2 2" xfId="14091"/>
    <cellStyle name="Normal 12 4 2 2 5 2 3" xfId="14092"/>
    <cellStyle name="Normal 12 4 2 2 5 3" xfId="14093"/>
    <cellStyle name="Normal 12 4 2 2 5 3 2" xfId="14094"/>
    <cellStyle name="Normal 12 4 2 2 5 3 3" xfId="14095"/>
    <cellStyle name="Normal 12 4 2 2 5 4" xfId="14096"/>
    <cellStyle name="Normal 12 4 2 2 5 5" xfId="14097"/>
    <cellStyle name="Normal 12 4 2 2 6" xfId="14098"/>
    <cellStyle name="Normal 12 4 2 2 6 2" xfId="14099"/>
    <cellStyle name="Normal 12 4 2 2 6 2 2" xfId="14100"/>
    <cellStyle name="Normal 12 4 2 2 6 3" xfId="14101"/>
    <cellStyle name="Normal 12 4 2 2 6 4" xfId="14102"/>
    <cellStyle name="Normal 12 4 2 2 7" xfId="14103"/>
    <cellStyle name="Normal 12 4 2 2 7 2" xfId="14104"/>
    <cellStyle name="Normal 12 4 2 2 7 3" xfId="14105"/>
    <cellStyle name="Normal 12 4 2 2 8" xfId="14106"/>
    <cellStyle name="Normal 12 4 2 2 9" xfId="14107"/>
    <cellStyle name="Normal 12 4 2 3" xfId="14108"/>
    <cellStyle name="Normal 12 4 2 3 2" xfId="14109"/>
    <cellStyle name="Normal 12 4 2 3 2 2" xfId="14110"/>
    <cellStyle name="Normal 12 4 2 3 2 2 2" xfId="14111"/>
    <cellStyle name="Normal 12 4 2 3 2 2 2 2" xfId="14112"/>
    <cellStyle name="Normal 12 4 2 3 2 2 2 3" xfId="14113"/>
    <cellStyle name="Normal 12 4 2 3 2 2 3" xfId="14114"/>
    <cellStyle name="Normal 12 4 2 3 2 2 3 2" xfId="14115"/>
    <cellStyle name="Normal 12 4 2 3 2 2 3 3" xfId="14116"/>
    <cellStyle name="Normal 12 4 2 3 2 2 4" xfId="14117"/>
    <cellStyle name="Normal 12 4 2 3 2 2 5" xfId="14118"/>
    <cellStyle name="Normal 12 4 2 3 2 3" xfId="14119"/>
    <cellStyle name="Normal 12 4 2 3 2 3 2" xfId="14120"/>
    <cellStyle name="Normal 12 4 2 3 2 3 2 2" xfId="14121"/>
    <cellStyle name="Normal 12 4 2 3 2 3 2 3" xfId="14122"/>
    <cellStyle name="Normal 12 4 2 3 2 3 3" xfId="14123"/>
    <cellStyle name="Normal 12 4 2 3 2 3 3 2" xfId="14124"/>
    <cellStyle name="Normal 12 4 2 3 2 3 3 3" xfId="14125"/>
    <cellStyle name="Normal 12 4 2 3 2 3 4" xfId="14126"/>
    <cellStyle name="Normal 12 4 2 3 2 3 5" xfId="14127"/>
    <cellStyle name="Normal 12 4 2 3 2 4" xfId="14128"/>
    <cellStyle name="Normal 12 4 2 3 2 4 2" xfId="14129"/>
    <cellStyle name="Normal 12 4 2 3 2 4 2 2" xfId="14130"/>
    <cellStyle name="Normal 12 4 2 3 2 4 3" xfId="14131"/>
    <cellStyle name="Normal 12 4 2 3 2 4 4" xfId="14132"/>
    <cellStyle name="Normal 12 4 2 3 2 5" xfId="14133"/>
    <cellStyle name="Normal 12 4 2 3 2 5 2" xfId="14134"/>
    <cellStyle name="Normal 12 4 2 3 2 5 3" xfId="14135"/>
    <cellStyle name="Normal 12 4 2 3 2 6" xfId="14136"/>
    <cellStyle name="Normal 12 4 2 3 2 7" xfId="14137"/>
    <cellStyle name="Normal 12 4 2 3 3" xfId="14138"/>
    <cellStyle name="Normal 12 4 2 3 3 2" xfId="14139"/>
    <cellStyle name="Normal 12 4 2 3 3 2 2" xfId="14140"/>
    <cellStyle name="Normal 12 4 2 3 3 2 3" xfId="14141"/>
    <cellStyle name="Normal 12 4 2 3 3 3" xfId="14142"/>
    <cellStyle name="Normal 12 4 2 3 3 3 2" xfId="14143"/>
    <cellStyle name="Normal 12 4 2 3 3 3 3" xfId="14144"/>
    <cellStyle name="Normal 12 4 2 3 3 4" xfId="14145"/>
    <cellStyle name="Normal 12 4 2 3 3 4 2" xfId="14146"/>
    <cellStyle name="Normal 12 4 2 3 3 5" xfId="14147"/>
    <cellStyle name="Normal 12 4 2 3 3 6" xfId="14148"/>
    <cellStyle name="Normal 12 4 2 3 4" xfId="14149"/>
    <cellStyle name="Normal 12 4 2 3 4 2" xfId="14150"/>
    <cellStyle name="Normal 12 4 2 3 4 2 2" xfId="14151"/>
    <cellStyle name="Normal 12 4 2 3 4 2 3" xfId="14152"/>
    <cellStyle name="Normal 12 4 2 3 4 3" xfId="14153"/>
    <cellStyle name="Normal 12 4 2 3 4 3 2" xfId="14154"/>
    <cellStyle name="Normal 12 4 2 3 4 3 3" xfId="14155"/>
    <cellStyle name="Normal 12 4 2 3 4 4" xfId="14156"/>
    <cellStyle name="Normal 12 4 2 3 4 5" xfId="14157"/>
    <cellStyle name="Normal 12 4 2 3 5" xfId="14158"/>
    <cellStyle name="Normal 12 4 2 3 5 2" xfId="14159"/>
    <cellStyle name="Normal 12 4 2 3 5 2 2" xfId="14160"/>
    <cellStyle name="Normal 12 4 2 3 5 3" xfId="14161"/>
    <cellStyle name="Normal 12 4 2 3 5 4" xfId="14162"/>
    <cellStyle name="Normal 12 4 2 3 6" xfId="14163"/>
    <cellStyle name="Normal 12 4 2 3 6 2" xfId="14164"/>
    <cellStyle name="Normal 12 4 2 3 6 3" xfId="14165"/>
    <cellStyle name="Normal 12 4 2 3 7" xfId="14166"/>
    <cellStyle name="Normal 12 4 2 3 8" xfId="14167"/>
    <cellStyle name="Normal 12 4 2 4" xfId="14168"/>
    <cellStyle name="Normal 12 4 2 4 2" xfId="14169"/>
    <cellStyle name="Normal 12 4 2 4 2 2" xfId="14170"/>
    <cellStyle name="Normal 12 4 2 4 2 2 2" xfId="14171"/>
    <cellStyle name="Normal 12 4 2 4 2 2 3" xfId="14172"/>
    <cellStyle name="Normal 12 4 2 4 2 3" xfId="14173"/>
    <cellStyle name="Normal 12 4 2 4 2 3 2" xfId="14174"/>
    <cellStyle name="Normal 12 4 2 4 2 3 3" xfId="14175"/>
    <cellStyle name="Normal 12 4 2 4 2 4" xfId="14176"/>
    <cellStyle name="Normal 12 4 2 4 2 4 2" xfId="14177"/>
    <cellStyle name="Normal 12 4 2 4 2 5" xfId="14178"/>
    <cellStyle name="Normal 12 4 2 4 2 6" xfId="14179"/>
    <cellStyle name="Normal 12 4 2 4 3" xfId="14180"/>
    <cellStyle name="Normal 12 4 2 4 3 2" xfId="14181"/>
    <cellStyle name="Normal 12 4 2 4 3 2 2" xfId="14182"/>
    <cellStyle name="Normal 12 4 2 4 3 2 3" xfId="14183"/>
    <cellStyle name="Normal 12 4 2 4 3 3" xfId="14184"/>
    <cellStyle name="Normal 12 4 2 4 3 3 2" xfId="14185"/>
    <cellStyle name="Normal 12 4 2 4 3 3 3" xfId="14186"/>
    <cellStyle name="Normal 12 4 2 4 3 4" xfId="14187"/>
    <cellStyle name="Normal 12 4 2 4 3 5" xfId="14188"/>
    <cellStyle name="Normal 12 4 2 4 4" xfId="14189"/>
    <cellStyle name="Normal 12 4 2 4 4 2" xfId="14190"/>
    <cellStyle name="Normal 12 4 2 4 4 2 2" xfId="14191"/>
    <cellStyle name="Normal 12 4 2 4 4 3" xfId="14192"/>
    <cellStyle name="Normal 12 4 2 4 4 4" xfId="14193"/>
    <cellStyle name="Normal 12 4 2 4 5" xfId="14194"/>
    <cellStyle name="Normal 12 4 2 4 5 2" xfId="14195"/>
    <cellStyle name="Normal 12 4 2 4 5 3" xfId="14196"/>
    <cellStyle name="Normal 12 4 2 4 6" xfId="14197"/>
    <cellStyle name="Normal 12 4 2 4 7" xfId="14198"/>
    <cellStyle name="Normal 12 4 2 5" xfId="14199"/>
    <cellStyle name="Normal 12 4 2 5 2" xfId="14200"/>
    <cellStyle name="Normal 12 4 2 5 2 2" xfId="14201"/>
    <cellStyle name="Normal 12 4 2 5 2 3" xfId="14202"/>
    <cellStyle name="Normal 12 4 2 5 3" xfId="14203"/>
    <cellStyle name="Normal 12 4 2 5 3 2" xfId="14204"/>
    <cellStyle name="Normal 12 4 2 5 3 3" xfId="14205"/>
    <cellStyle name="Normal 12 4 2 5 4" xfId="14206"/>
    <cellStyle name="Normal 12 4 2 5 4 2" xfId="14207"/>
    <cellStyle name="Normal 12 4 2 5 5" xfId="14208"/>
    <cellStyle name="Normal 12 4 2 5 6" xfId="14209"/>
    <cellStyle name="Normal 12 4 2 6" xfId="14210"/>
    <cellStyle name="Normal 12 4 2 6 2" xfId="14211"/>
    <cellStyle name="Normal 12 4 2 6 2 2" xfId="14212"/>
    <cellStyle name="Normal 12 4 2 6 2 3" xfId="14213"/>
    <cellStyle name="Normal 12 4 2 6 3" xfId="14214"/>
    <cellStyle name="Normal 12 4 2 6 3 2" xfId="14215"/>
    <cellStyle name="Normal 12 4 2 6 3 3" xfId="14216"/>
    <cellStyle name="Normal 12 4 2 6 4" xfId="14217"/>
    <cellStyle name="Normal 12 4 2 6 5" xfId="14218"/>
    <cellStyle name="Normal 12 4 2 7" xfId="14219"/>
    <cellStyle name="Normal 12 4 2 7 2" xfId="14220"/>
    <cellStyle name="Normal 12 4 2 7 2 2" xfId="14221"/>
    <cellStyle name="Normal 12 4 2 7 3" xfId="14222"/>
    <cellStyle name="Normal 12 4 2 7 4" xfId="14223"/>
    <cellStyle name="Normal 12 4 2 8" xfId="14224"/>
    <cellStyle name="Normal 12 4 2 8 2" xfId="14225"/>
    <cellStyle name="Normal 12 4 2 8 3" xfId="14226"/>
    <cellStyle name="Normal 12 4 2 9" xfId="14227"/>
    <cellStyle name="Normal 12 4 3" xfId="14228"/>
    <cellStyle name="Normal 12 4 3 10" xfId="14229"/>
    <cellStyle name="Normal 12 4 3 2" xfId="14230"/>
    <cellStyle name="Normal 12 4 3 2 2" xfId="14231"/>
    <cellStyle name="Normal 12 4 3 2 2 2" xfId="14232"/>
    <cellStyle name="Normal 12 4 3 2 2 2 2" xfId="14233"/>
    <cellStyle name="Normal 12 4 3 2 2 2 2 2" xfId="14234"/>
    <cellStyle name="Normal 12 4 3 2 2 2 2 2 2" xfId="14235"/>
    <cellStyle name="Normal 12 4 3 2 2 2 2 2 3" xfId="14236"/>
    <cellStyle name="Normal 12 4 3 2 2 2 2 3" xfId="14237"/>
    <cellStyle name="Normal 12 4 3 2 2 2 2 3 2" xfId="14238"/>
    <cellStyle name="Normal 12 4 3 2 2 2 2 3 3" xfId="14239"/>
    <cellStyle name="Normal 12 4 3 2 2 2 2 4" xfId="14240"/>
    <cellStyle name="Normal 12 4 3 2 2 2 2 5" xfId="14241"/>
    <cellStyle name="Normal 12 4 3 2 2 2 3" xfId="14242"/>
    <cellStyle name="Normal 12 4 3 2 2 2 3 2" xfId="14243"/>
    <cellStyle name="Normal 12 4 3 2 2 2 3 2 2" xfId="14244"/>
    <cellStyle name="Normal 12 4 3 2 2 2 3 2 3" xfId="14245"/>
    <cellStyle name="Normal 12 4 3 2 2 2 3 3" xfId="14246"/>
    <cellStyle name="Normal 12 4 3 2 2 2 3 3 2" xfId="14247"/>
    <cellStyle name="Normal 12 4 3 2 2 2 3 3 3" xfId="14248"/>
    <cellStyle name="Normal 12 4 3 2 2 2 3 4" xfId="14249"/>
    <cellStyle name="Normal 12 4 3 2 2 2 3 5" xfId="14250"/>
    <cellStyle name="Normal 12 4 3 2 2 2 4" xfId="14251"/>
    <cellStyle name="Normal 12 4 3 2 2 2 4 2" xfId="14252"/>
    <cellStyle name="Normal 12 4 3 2 2 2 4 2 2" xfId="14253"/>
    <cellStyle name="Normal 12 4 3 2 2 2 4 3" xfId="14254"/>
    <cellStyle name="Normal 12 4 3 2 2 2 4 4" xfId="14255"/>
    <cellStyle name="Normal 12 4 3 2 2 2 5" xfId="14256"/>
    <cellStyle name="Normal 12 4 3 2 2 2 5 2" xfId="14257"/>
    <cellStyle name="Normal 12 4 3 2 2 2 5 3" xfId="14258"/>
    <cellStyle name="Normal 12 4 3 2 2 2 6" xfId="14259"/>
    <cellStyle name="Normal 12 4 3 2 2 2 7" xfId="14260"/>
    <cellStyle name="Normal 12 4 3 2 2 3" xfId="14261"/>
    <cellStyle name="Normal 12 4 3 2 2 3 2" xfId="14262"/>
    <cellStyle name="Normal 12 4 3 2 2 3 2 2" xfId="14263"/>
    <cellStyle name="Normal 12 4 3 2 2 3 2 3" xfId="14264"/>
    <cellStyle name="Normal 12 4 3 2 2 3 3" xfId="14265"/>
    <cellStyle name="Normal 12 4 3 2 2 3 3 2" xfId="14266"/>
    <cellStyle name="Normal 12 4 3 2 2 3 3 3" xfId="14267"/>
    <cellStyle name="Normal 12 4 3 2 2 3 4" xfId="14268"/>
    <cellStyle name="Normal 12 4 3 2 2 3 4 2" xfId="14269"/>
    <cellStyle name="Normal 12 4 3 2 2 3 5" xfId="14270"/>
    <cellStyle name="Normal 12 4 3 2 2 3 6" xfId="14271"/>
    <cellStyle name="Normal 12 4 3 2 2 4" xfId="14272"/>
    <cellStyle name="Normal 12 4 3 2 2 4 2" xfId="14273"/>
    <cellStyle name="Normal 12 4 3 2 2 4 2 2" xfId="14274"/>
    <cellStyle name="Normal 12 4 3 2 2 4 2 3" xfId="14275"/>
    <cellStyle name="Normal 12 4 3 2 2 4 3" xfId="14276"/>
    <cellStyle name="Normal 12 4 3 2 2 4 3 2" xfId="14277"/>
    <cellStyle name="Normal 12 4 3 2 2 4 3 3" xfId="14278"/>
    <cellStyle name="Normal 12 4 3 2 2 4 4" xfId="14279"/>
    <cellStyle name="Normal 12 4 3 2 2 4 5" xfId="14280"/>
    <cellStyle name="Normal 12 4 3 2 2 5" xfId="14281"/>
    <cellStyle name="Normal 12 4 3 2 2 5 2" xfId="14282"/>
    <cellStyle name="Normal 12 4 3 2 2 5 2 2" xfId="14283"/>
    <cellStyle name="Normal 12 4 3 2 2 5 3" xfId="14284"/>
    <cellStyle name="Normal 12 4 3 2 2 5 4" xfId="14285"/>
    <cellStyle name="Normal 12 4 3 2 2 6" xfId="14286"/>
    <cellStyle name="Normal 12 4 3 2 2 6 2" xfId="14287"/>
    <cellStyle name="Normal 12 4 3 2 2 6 3" xfId="14288"/>
    <cellStyle name="Normal 12 4 3 2 2 7" xfId="14289"/>
    <cellStyle name="Normal 12 4 3 2 2 8" xfId="14290"/>
    <cellStyle name="Normal 12 4 3 2 3" xfId="14291"/>
    <cellStyle name="Normal 12 4 3 2 3 2" xfId="14292"/>
    <cellStyle name="Normal 12 4 3 2 3 2 2" xfId="14293"/>
    <cellStyle name="Normal 12 4 3 2 3 2 2 2" xfId="14294"/>
    <cellStyle name="Normal 12 4 3 2 3 2 2 3" xfId="14295"/>
    <cellStyle name="Normal 12 4 3 2 3 2 3" xfId="14296"/>
    <cellStyle name="Normal 12 4 3 2 3 2 3 2" xfId="14297"/>
    <cellStyle name="Normal 12 4 3 2 3 2 3 3" xfId="14298"/>
    <cellStyle name="Normal 12 4 3 2 3 2 4" xfId="14299"/>
    <cellStyle name="Normal 12 4 3 2 3 2 4 2" xfId="14300"/>
    <cellStyle name="Normal 12 4 3 2 3 2 5" xfId="14301"/>
    <cellStyle name="Normal 12 4 3 2 3 2 6" xfId="14302"/>
    <cellStyle name="Normal 12 4 3 2 3 3" xfId="14303"/>
    <cellStyle name="Normal 12 4 3 2 3 3 2" xfId="14304"/>
    <cellStyle name="Normal 12 4 3 2 3 3 2 2" xfId="14305"/>
    <cellStyle name="Normal 12 4 3 2 3 3 2 3" xfId="14306"/>
    <cellStyle name="Normal 12 4 3 2 3 3 3" xfId="14307"/>
    <cellStyle name="Normal 12 4 3 2 3 3 3 2" xfId="14308"/>
    <cellStyle name="Normal 12 4 3 2 3 3 3 3" xfId="14309"/>
    <cellStyle name="Normal 12 4 3 2 3 3 4" xfId="14310"/>
    <cellStyle name="Normal 12 4 3 2 3 3 5" xfId="14311"/>
    <cellStyle name="Normal 12 4 3 2 3 4" xfId="14312"/>
    <cellStyle name="Normal 12 4 3 2 3 4 2" xfId="14313"/>
    <cellStyle name="Normal 12 4 3 2 3 4 2 2" xfId="14314"/>
    <cellStyle name="Normal 12 4 3 2 3 4 3" xfId="14315"/>
    <cellStyle name="Normal 12 4 3 2 3 4 4" xfId="14316"/>
    <cellStyle name="Normal 12 4 3 2 3 5" xfId="14317"/>
    <cellStyle name="Normal 12 4 3 2 3 5 2" xfId="14318"/>
    <cellStyle name="Normal 12 4 3 2 3 5 3" xfId="14319"/>
    <cellStyle name="Normal 12 4 3 2 3 6" xfId="14320"/>
    <cellStyle name="Normal 12 4 3 2 3 7" xfId="14321"/>
    <cellStyle name="Normal 12 4 3 2 4" xfId="14322"/>
    <cellStyle name="Normal 12 4 3 2 4 2" xfId="14323"/>
    <cellStyle name="Normal 12 4 3 2 4 2 2" xfId="14324"/>
    <cellStyle name="Normal 12 4 3 2 4 2 3" xfId="14325"/>
    <cellStyle name="Normal 12 4 3 2 4 3" xfId="14326"/>
    <cellStyle name="Normal 12 4 3 2 4 3 2" xfId="14327"/>
    <cellStyle name="Normal 12 4 3 2 4 3 3" xfId="14328"/>
    <cellStyle name="Normal 12 4 3 2 4 4" xfId="14329"/>
    <cellStyle name="Normal 12 4 3 2 4 4 2" xfId="14330"/>
    <cellStyle name="Normal 12 4 3 2 4 5" xfId="14331"/>
    <cellStyle name="Normal 12 4 3 2 4 6" xfId="14332"/>
    <cellStyle name="Normal 12 4 3 2 5" xfId="14333"/>
    <cellStyle name="Normal 12 4 3 2 5 2" xfId="14334"/>
    <cellStyle name="Normal 12 4 3 2 5 2 2" xfId="14335"/>
    <cellStyle name="Normal 12 4 3 2 5 2 3" xfId="14336"/>
    <cellStyle name="Normal 12 4 3 2 5 3" xfId="14337"/>
    <cellStyle name="Normal 12 4 3 2 5 3 2" xfId="14338"/>
    <cellStyle name="Normal 12 4 3 2 5 3 3" xfId="14339"/>
    <cellStyle name="Normal 12 4 3 2 5 4" xfId="14340"/>
    <cellStyle name="Normal 12 4 3 2 5 5" xfId="14341"/>
    <cellStyle name="Normal 12 4 3 2 6" xfId="14342"/>
    <cellStyle name="Normal 12 4 3 2 6 2" xfId="14343"/>
    <cellStyle name="Normal 12 4 3 2 6 2 2" xfId="14344"/>
    <cellStyle name="Normal 12 4 3 2 6 3" xfId="14345"/>
    <cellStyle name="Normal 12 4 3 2 6 4" xfId="14346"/>
    <cellStyle name="Normal 12 4 3 2 7" xfId="14347"/>
    <cellStyle name="Normal 12 4 3 2 7 2" xfId="14348"/>
    <cellStyle name="Normal 12 4 3 2 7 3" xfId="14349"/>
    <cellStyle name="Normal 12 4 3 2 8" xfId="14350"/>
    <cellStyle name="Normal 12 4 3 2 9" xfId="14351"/>
    <cellStyle name="Normal 12 4 3 3" xfId="14352"/>
    <cellStyle name="Normal 12 4 3 3 2" xfId="14353"/>
    <cellStyle name="Normal 12 4 3 3 2 2" xfId="14354"/>
    <cellStyle name="Normal 12 4 3 3 2 2 2" xfId="14355"/>
    <cellStyle name="Normal 12 4 3 3 2 2 2 2" xfId="14356"/>
    <cellStyle name="Normal 12 4 3 3 2 2 2 3" xfId="14357"/>
    <cellStyle name="Normal 12 4 3 3 2 2 3" xfId="14358"/>
    <cellStyle name="Normal 12 4 3 3 2 2 3 2" xfId="14359"/>
    <cellStyle name="Normal 12 4 3 3 2 2 3 3" xfId="14360"/>
    <cellStyle name="Normal 12 4 3 3 2 2 4" xfId="14361"/>
    <cellStyle name="Normal 12 4 3 3 2 2 5" xfId="14362"/>
    <cellStyle name="Normal 12 4 3 3 2 3" xfId="14363"/>
    <cellStyle name="Normal 12 4 3 3 2 3 2" xfId="14364"/>
    <cellStyle name="Normal 12 4 3 3 2 3 2 2" xfId="14365"/>
    <cellStyle name="Normal 12 4 3 3 2 3 2 3" xfId="14366"/>
    <cellStyle name="Normal 12 4 3 3 2 3 3" xfId="14367"/>
    <cellStyle name="Normal 12 4 3 3 2 3 3 2" xfId="14368"/>
    <cellStyle name="Normal 12 4 3 3 2 3 3 3" xfId="14369"/>
    <cellStyle name="Normal 12 4 3 3 2 3 4" xfId="14370"/>
    <cellStyle name="Normal 12 4 3 3 2 3 5" xfId="14371"/>
    <cellStyle name="Normal 12 4 3 3 2 4" xfId="14372"/>
    <cellStyle name="Normal 12 4 3 3 2 4 2" xfId="14373"/>
    <cellStyle name="Normal 12 4 3 3 2 4 2 2" xfId="14374"/>
    <cellStyle name="Normal 12 4 3 3 2 4 3" xfId="14375"/>
    <cellStyle name="Normal 12 4 3 3 2 4 4" xfId="14376"/>
    <cellStyle name="Normal 12 4 3 3 2 5" xfId="14377"/>
    <cellStyle name="Normal 12 4 3 3 2 5 2" xfId="14378"/>
    <cellStyle name="Normal 12 4 3 3 2 5 3" xfId="14379"/>
    <cellStyle name="Normal 12 4 3 3 2 6" xfId="14380"/>
    <cellStyle name="Normal 12 4 3 3 2 7" xfId="14381"/>
    <cellStyle name="Normal 12 4 3 3 3" xfId="14382"/>
    <cellStyle name="Normal 12 4 3 3 3 2" xfId="14383"/>
    <cellStyle name="Normal 12 4 3 3 3 2 2" xfId="14384"/>
    <cellStyle name="Normal 12 4 3 3 3 2 3" xfId="14385"/>
    <cellStyle name="Normal 12 4 3 3 3 3" xfId="14386"/>
    <cellStyle name="Normal 12 4 3 3 3 3 2" xfId="14387"/>
    <cellStyle name="Normal 12 4 3 3 3 3 3" xfId="14388"/>
    <cellStyle name="Normal 12 4 3 3 3 4" xfId="14389"/>
    <cellStyle name="Normal 12 4 3 3 3 4 2" xfId="14390"/>
    <cellStyle name="Normal 12 4 3 3 3 5" xfId="14391"/>
    <cellStyle name="Normal 12 4 3 3 3 6" xfId="14392"/>
    <cellStyle name="Normal 12 4 3 3 4" xfId="14393"/>
    <cellStyle name="Normal 12 4 3 3 4 2" xfId="14394"/>
    <cellStyle name="Normal 12 4 3 3 4 2 2" xfId="14395"/>
    <cellStyle name="Normal 12 4 3 3 4 2 3" xfId="14396"/>
    <cellStyle name="Normal 12 4 3 3 4 3" xfId="14397"/>
    <cellStyle name="Normal 12 4 3 3 4 3 2" xfId="14398"/>
    <cellStyle name="Normal 12 4 3 3 4 3 3" xfId="14399"/>
    <cellStyle name="Normal 12 4 3 3 4 4" xfId="14400"/>
    <cellStyle name="Normal 12 4 3 3 4 5" xfId="14401"/>
    <cellStyle name="Normal 12 4 3 3 5" xfId="14402"/>
    <cellStyle name="Normal 12 4 3 3 5 2" xfId="14403"/>
    <cellStyle name="Normal 12 4 3 3 5 2 2" xfId="14404"/>
    <cellStyle name="Normal 12 4 3 3 5 3" xfId="14405"/>
    <cellStyle name="Normal 12 4 3 3 5 4" xfId="14406"/>
    <cellStyle name="Normal 12 4 3 3 6" xfId="14407"/>
    <cellStyle name="Normal 12 4 3 3 6 2" xfId="14408"/>
    <cellStyle name="Normal 12 4 3 3 6 3" xfId="14409"/>
    <cellStyle name="Normal 12 4 3 3 7" xfId="14410"/>
    <cellStyle name="Normal 12 4 3 3 8" xfId="14411"/>
    <cellStyle name="Normal 12 4 3 4" xfId="14412"/>
    <cellStyle name="Normal 12 4 3 4 2" xfId="14413"/>
    <cellStyle name="Normal 12 4 3 4 2 2" xfId="14414"/>
    <cellStyle name="Normal 12 4 3 4 2 2 2" xfId="14415"/>
    <cellStyle name="Normal 12 4 3 4 2 2 3" xfId="14416"/>
    <cellStyle name="Normal 12 4 3 4 2 3" xfId="14417"/>
    <cellStyle name="Normal 12 4 3 4 2 3 2" xfId="14418"/>
    <cellStyle name="Normal 12 4 3 4 2 3 3" xfId="14419"/>
    <cellStyle name="Normal 12 4 3 4 2 4" xfId="14420"/>
    <cellStyle name="Normal 12 4 3 4 2 4 2" xfId="14421"/>
    <cellStyle name="Normal 12 4 3 4 2 5" xfId="14422"/>
    <cellStyle name="Normal 12 4 3 4 2 6" xfId="14423"/>
    <cellStyle name="Normal 12 4 3 4 3" xfId="14424"/>
    <cellStyle name="Normal 12 4 3 4 3 2" xfId="14425"/>
    <cellStyle name="Normal 12 4 3 4 3 2 2" xfId="14426"/>
    <cellStyle name="Normal 12 4 3 4 3 2 3" xfId="14427"/>
    <cellStyle name="Normal 12 4 3 4 3 3" xfId="14428"/>
    <cellStyle name="Normal 12 4 3 4 3 3 2" xfId="14429"/>
    <cellStyle name="Normal 12 4 3 4 3 3 3" xfId="14430"/>
    <cellStyle name="Normal 12 4 3 4 3 4" xfId="14431"/>
    <cellStyle name="Normal 12 4 3 4 3 5" xfId="14432"/>
    <cellStyle name="Normal 12 4 3 4 4" xfId="14433"/>
    <cellStyle name="Normal 12 4 3 4 4 2" xfId="14434"/>
    <cellStyle name="Normal 12 4 3 4 4 2 2" xfId="14435"/>
    <cellStyle name="Normal 12 4 3 4 4 3" xfId="14436"/>
    <cellStyle name="Normal 12 4 3 4 4 4" xfId="14437"/>
    <cellStyle name="Normal 12 4 3 4 5" xfId="14438"/>
    <cellStyle name="Normal 12 4 3 4 5 2" xfId="14439"/>
    <cellStyle name="Normal 12 4 3 4 5 3" xfId="14440"/>
    <cellStyle name="Normal 12 4 3 4 6" xfId="14441"/>
    <cellStyle name="Normal 12 4 3 4 7" xfId="14442"/>
    <cellStyle name="Normal 12 4 3 5" xfId="14443"/>
    <cellStyle name="Normal 12 4 3 5 2" xfId="14444"/>
    <cellStyle name="Normal 12 4 3 5 2 2" xfId="14445"/>
    <cellStyle name="Normal 12 4 3 5 2 3" xfId="14446"/>
    <cellStyle name="Normal 12 4 3 5 3" xfId="14447"/>
    <cellStyle name="Normal 12 4 3 5 3 2" xfId="14448"/>
    <cellStyle name="Normal 12 4 3 5 3 3" xfId="14449"/>
    <cellStyle name="Normal 12 4 3 5 4" xfId="14450"/>
    <cellStyle name="Normal 12 4 3 5 4 2" xfId="14451"/>
    <cellStyle name="Normal 12 4 3 5 5" xfId="14452"/>
    <cellStyle name="Normal 12 4 3 5 6" xfId="14453"/>
    <cellStyle name="Normal 12 4 3 6" xfId="14454"/>
    <cellStyle name="Normal 12 4 3 6 2" xfId="14455"/>
    <cellStyle name="Normal 12 4 3 6 2 2" xfId="14456"/>
    <cellStyle name="Normal 12 4 3 6 2 3" xfId="14457"/>
    <cellStyle name="Normal 12 4 3 6 3" xfId="14458"/>
    <cellStyle name="Normal 12 4 3 6 3 2" xfId="14459"/>
    <cellStyle name="Normal 12 4 3 6 3 3" xfId="14460"/>
    <cellStyle name="Normal 12 4 3 6 4" xfId="14461"/>
    <cellStyle name="Normal 12 4 3 6 5" xfId="14462"/>
    <cellStyle name="Normal 12 4 3 7" xfId="14463"/>
    <cellStyle name="Normal 12 4 3 7 2" xfId="14464"/>
    <cellStyle name="Normal 12 4 3 7 2 2" xfId="14465"/>
    <cellStyle name="Normal 12 4 3 7 3" xfId="14466"/>
    <cellStyle name="Normal 12 4 3 7 4" xfId="14467"/>
    <cellStyle name="Normal 12 4 3 8" xfId="14468"/>
    <cellStyle name="Normal 12 4 3 8 2" xfId="14469"/>
    <cellStyle name="Normal 12 4 3 8 3" xfId="14470"/>
    <cellStyle name="Normal 12 4 3 9" xfId="14471"/>
    <cellStyle name="Normal 12 4 4" xfId="14472"/>
    <cellStyle name="Normal 12 4 4 2" xfId="14473"/>
    <cellStyle name="Normal 12 4 4 2 2" xfId="14474"/>
    <cellStyle name="Normal 12 4 4 2 2 2" xfId="14475"/>
    <cellStyle name="Normal 12 4 4 2 2 2 2" xfId="14476"/>
    <cellStyle name="Normal 12 4 4 2 2 2 2 2" xfId="14477"/>
    <cellStyle name="Normal 12 4 4 2 2 2 2 3" xfId="14478"/>
    <cellStyle name="Normal 12 4 4 2 2 2 3" xfId="14479"/>
    <cellStyle name="Normal 12 4 4 2 2 2 3 2" xfId="14480"/>
    <cellStyle name="Normal 12 4 4 2 2 2 3 3" xfId="14481"/>
    <cellStyle name="Normal 12 4 4 2 2 2 4" xfId="14482"/>
    <cellStyle name="Normal 12 4 4 2 2 2 5" xfId="14483"/>
    <cellStyle name="Normal 12 4 4 2 2 3" xfId="14484"/>
    <cellStyle name="Normal 12 4 4 2 2 3 2" xfId="14485"/>
    <cellStyle name="Normal 12 4 4 2 2 3 2 2" xfId="14486"/>
    <cellStyle name="Normal 12 4 4 2 2 3 2 3" xfId="14487"/>
    <cellStyle name="Normal 12 4 4 2 2 3 3" xfId="14488"/>
    <cellStyle name="Normal 12 4 4 2 2 3 3 2" xfId="14489"/>
    <cellStyle name="Normal 12 4 4 2 2 3 3 3" xfId="14490"/>
    <cellStyle name="Normal 12 4 4 2 2 3 4" xfId="14491"/>
    <cellStyle name="Normal 12 4 4 2 2 3 5" xfId="14492"/>
    <cellStyle name="Normal 12 4 4 2 2 4" xfId="14493"/>
    <cellStyle name="Normal 12 4 4 2 2 4 2" xfId="14494"/>
    <cellStyle name="Normal 12 4 4 2 2 4 2 2" xfId="14495"/>
    <cellStyle name="Normal 12 4 4 2 2 4 3" xfId="14496"/>
    <cellStyle name="Normal 12 4 4 2 2 4 4" xfId="14497"/>
    <cellStyle name="Normal 12 4 4 2 2 5" xfId="14498"/>
    <cellStyle name="Normal 12 4 4 2 2 5 2" xfId="14499"/>
    <cellStyle name="Normal 12 4 4 2 2 5 3" xfId="14500"/>
    <cellStyle name="Normal 12 4 4 2 2 6" xfId="14501"/>
    <cellStyle name="Normal 12 4 4 2 2 7" xfId="14502"/>
    <cellStyle name="Normal 12 4 4 2 3" xfId="14503"/>
    <cellStyle name="Normal 12 4 4 2 3 2" xfId="14504"/>
    <cellStyle name="Normal 12 4 4 2 3 2 2" xfId="14505"/>
    <cellStyle name="Normal 12 4 4 2 3 2 3" xfId="14506"/>
    <cellStyle name="Normal 12 4 4 2 3 3" xfId="14507"/>
    <cellStyle name="Normal 12 4 4 2 3 3 2" xfId="14508"/>
    <cellStyle name="Normal 12 4 4 2 3 3 3" xfId="14509"/>
    <cellStyle name="Normal 12 4 4 2 3 4" xfId="14510"/>
    <cellStyle name="Normal 12 4 4 2 3 4 2" xfId="14511"/>
    <cellStyle name="Normal 12 4 4 2 3 5" xfId="14512"/>
    <cellStyle name="Normal 12 4 4 2 3 6" xfId="14513"/>
    <cellStyle name="Normal 12 4 4 2 4" xfId="14514"/>
    <cellStyle name="Normal 12 4 4 2 4 2" xfId="14515"/>
    <cellStyle name="Normal 12 4 4 2 4 2 2" xfId="14516"/>
    <cellStyle name="Normal 12 4 4 2 4 2 3" xfId="14517"/>
    <cellStyle name="Normal 12 4 4 2 4 3" xfId="14518"/>
    <cellStyle name="Normal 12 4 4 2 4 3 2" xfId="14519"/>
    <cellStyle name="Normal 12 4 4 2 4 3 3" xfId="14520"/>
    <cellStyle name="Normal 12 4 4 2 4 4" xfId="14521"/>
    <cellStyle name="Normal 12 4 4 2 4 5" xfId="14522"/>
    <cellStyle name="Normal 12 4 4 2 5" xfId="14523"/>
    <cellStyle name="Normal 12 4 4 2 5 2" xfId="14524"/>
    <cellStyle name="Normal 12 4 4 2 5 2 2" xfId="14525"/>
    <cellStyle name="Normal 12 4 4 2 5 3" xfId="14526"/>
    <cellStyle name="Normal 12 4 4 2 5 4" xfId="14527"/>
    <cellStyle name="Normal 12 4 4 2 6" xfId="14528"/>
    <cellStyle name="Normal 12 4 4 2 6 2" xfId="14529"/>
    <cellStyle name="Normal 12 4 4 2 6 3" xfId="14530"/>
    <cellStyle name="Normal 12 4 4 2 7" xfId="14531"/>
    <cellStyle name="Normal 12 4 4 2 8" xfId="14532"/>
    <cellStyle name="Normal 12 4 4 3" xfId="14533"/>
    <cellStyle name="Normal 12 4 4 3 2" xfId="14534"/>
    <cellStyle name="Normal 12 4 4 3 2 2" xfId="14535"/>
    <cellStyle name="Normal 12 4 4 3 2 2 2" xfId="14536"/>
    <cellStyle name="Normal 12 4 4 3 2 2 3" xfId="14537"/>
    <cellStyle name="Normal 12 4 4 3 2 3" xfId="14538"/>
    <cellStyle name="Normal 12 4 4 3 2 3 2" xfId="14539"/>
    <cellStyle name="Normal 12 4 4 3 2 3 3" xfId="14540"/>
    <cellStyle name="Normal 12 4 4 3 2 4" xfId="14541"/>
    <cellStyle name="Normal 12 4 4 3 2 4 2" xfId="14542"/>
    <cellStyle name="Normal 12 4 4 3 2 5" xfId="14543"/>
    <cellStyle name="Normal 12 4 4 3 2 6" xfId="14544"/>
    <cellStyle name="Normal 12 4 4 3 3" xfId="14545"/>
    <cellStyle name="Normal 12 4 4 3 3 2" xfId="14546"/>
    <cellStyle name="Normal 12 4 4 3 3 2 2" xfId="14547"/>
    <cellStyle name="Normal 12 4 4 3 3 2 3" xfId="14548"/>
    <cellStyle name="Normal 12 4 4 3 3 3" xfId="14549"/>
    <cellStyle name="Normal 12 4 4 3 3 3 2" xfId="14550"/>
    <cellStyle name="Normal 12 4 4 3 3 3 3" xfId="14551"/>
    <cellStyle name="Normal 12 4 4 3 3 4" xfId="14552"/>
    <cellStyle name="Normal 12 4 4 3 3 5" xfId="14553"/>
    <cellStyle name="Normal 12 4 4 3 4" xfId="14554"/>
    <cellStyle name="Normal 12 4 4 3 4 2" xfId="14555"/>
    <cellStyle name="Normal 12 4 4 3 4 2 2" xfId="14556"/>
    <cellStyle name="Normal 12 4 4 3 4 3" xfId="14557"/>
    <cellStyle name="Normal 12 4 4 3 4 4" xfId="14558"/>
    <cellStyle name="Normal 12 4 4 3 5" xfId="14559"/>
    <cellStyle name="Normal 12 4 4 3 5 2" xfId="14560"/>
    <cellStyle name="Normal 12 4 4 3 5 3" xfId="14561"/>
    <cellStyle name="Normal 12 4 4 3 6" xfId="14562"/>
    <cellStyle name="Normal 12 4 4 3 7" xfId="14563"/>
    <cellStyle name="Normal 12 4 4 4" xfId="14564"/>
    <cellStyle name="Normal 12 4 4 4 2" xfId="14565"/>
    <cellStyle name="Normal 12 4 4 4 2 2" xfId="14566"/>
    <cellStyle name="Normal 12 4 4 4 2 3" xfId="14567"/>
    <cellStyle name="Normal 12 4 4 4 3" xfId="14568"/>
    <cellStyle name="Normal 12 4 4 4 3 2" xfId="14569"/>
    <cellStyle name="Normal 12 4 4 4 3 3" xfId="14570"/>
    <cellStyle name="Normal 12 4 4 4 4" xfId="14571"/>
    <cellStyle name="Normal 12 4 4 4 4 2" xfId="14572"/>
    <cellStyle name="Normal 12 4 4 4 5" xfId="14573"/>
    <cellStyle name="Normal 12 4 4 4 6" xfId="14574"/>
    <cellStyle name="Normal 12 4 4 5" xfId="14575"/>
    <cellStyle name="Normal 12 4 4 5 2" xfId="14576"/>
    <cellStyle name="Normal 12 4 4 5 2 2" xfId="14577"/>
    <cellStyle name="Normal 12 4 4 5 2 3" xfId="14578"/>
    <cellStyle name="Normal 12 4 4 5 3" xfId="14579"/>
    <cellStyle name="Normal 12 4 4 5 3 2" xfId="14580"/>
    <cellStyle name="Normal 12 4 4 5 3 3" xfId="14581"/>
    <cellStyle name="Normal 12 4 4 5 4" xfId="14582"/>
    <cellStyle name="Normal 12 4 4 5 5" xfId="14583"/>
    <cellStyle name="Normal 12 4 4 6" xfId="14584"/>
    <cellStyle name="Normal 12 4 4 6 2" xfId="14585"/>
    <cellStyle name="Normal 12 4 4 6 2 2" xfId="14586"/>
    <cellStyle name="Normal 12 4 4 6 3" xfId="14587"/>
    <cellStyle name="Normal 12 4 4 6 4" xfId="14588"/>
    <cellStyle name="Normal 12 4 4 7" xfId="14589"/>
    <cellStyle name="Normal 12 4 4 7 2" xfId="14590"/>
    <cellStyle name="Normal 12 4 4 7 3" xfId="14591"/>
    <cellStyle name="Normal 12 4 4 8" xfId="14592"/>
    <cellStyle name="Normal 12 4 4 9" xfId="14593"/>
    <cellStyle name="Normal 12 4 5" xfId="14594"/>
    <cellStyle name="Normal 12 4 5 2" xfId="14595"/>
    <cellStyle name="Normal 12 4 5 2 2" xfId="14596"/>
    <cellStyle name="Normal 12 4 5 2 2 2" xfId="14597"/>
    <cellStyle name="Normal 12 4 5 2 2 2 2" xfId="14598"/>
    <cellStyle name="Normal 12 4 5 2 2 2 2 2" xfId="14599"/>
    <cellStyle name="Normal 12 4 5 2 2 2 2 3" xfId="14600"/>
    <cellStyle name="Normal 12 4 5 2 2 2 3" xfId="14601"/>
    <cellStyle name="Normal 12 4 5 2 2 2 3 2" xfId="14602"/>
    <cellStyle name="Normal 12 4 5 2 2 2 3 3" xfId="14603"/>
    <cellStyle name="Normal 12 4 5 2 2 2 4" xfId="14604"/>
    <cellStyle name="Normal 12 4 5 2 2 2 5" xfId="14605"/>
    <cellStyle name="Normal 12 4 5 2 2 3" xfId="14606"/>
    <cellStyle name="Normal 12 4 5 2 2 3 2" xfId="14607"/>
    <cellStyle name="Normal 12 4 5 2 2 3 2 2" xfId="14608"/>
    <cellStyle name="Normal 12 4 5 2 2 3 2 3" xfId="14609"/>
    <cellStyle name="Normal 12 4 5 2 2 3 3" xfId="14610"/>
    <cellStyle name="Normal 12 4 5 2 2 3 3 2" xfId="14611"/>
    <cellStyle name="Normal 12 4 5 2 2 3 3 3" xfId="14612"/>
    <cellStyle name="Normal 12 4 5 2 2 3 4" xfId="14613"/>
    <cellStyle name="Normal 12 4 5 2 2 3 5" xfId="14614"/>
    <cellStyle name="Normal 12 4 5 2 2 4" xfId="14615"/>
    <cellStyle name="Normal 12 4 5 2 2 4 2" xfId="14616"/>
    <cellStyle name="Normal 12 4 5 2 2 4 2 2" xfId="14617"/>
    <cellStyle name="Normal 12 4 5 2 2 4 3" xfId="14618"/>
    <cellStyle name="Normal 12 4 5 2 2 4 4" xfId="14619"/>
    <cellStyle name="Normal 12 4 5 2 2 5" xfId="14620"/>
    <cellStyle name="Normal 12 4 5 2 2 5 2" xfId="14621"/>
    <cellStyle name="Normal 12 4 5 2 2 5 3" xfId="14622"/>
    <cellStyle name="Normal 12 4 5 2 2 6" xfId="14623"/>
    <cellStyle name="Normal 12 4 5 2 2 7" xfId="14624"/>
    <cellStyle name="Normal 12 4 5 2 3" xfId="14625"/>
    <cellStyle name="Normal 12 4 5 2 3 2" xfId="14626"/>
    <cellStyle name="Normal 12 4 5 2 3 2 2" xfId="14627"/>
    <cellStyle name="Normal 12 4 5 2 3 2 3" xfId="14628"/>
    <cellStyle name="Normal 12 4 5 2 3 3" xfId="14629"/>
    <cellStyle name="Normal 12 4 5 2 3 3 2" xfId="14630"/>
    <cellStyle name="Normal 12 4 5 2 3 3 3" xfId="14631"/>
    <cellStyle name="Normal 12 4 5 2 3 4" xfId="14632"/>
    <cellStyle name="Normal 12 4 5 2 3 4 2" xfId="14633"/>
    <cellStyle name="Normal 12 4 5 2 3 5" xfId="14634"/>
    <cellStyle name="Normal 12 4 5 2 3 6" xfId="14635"/>
    <cellStyle name="Normal 12 4 5 2 4" xfId="14636"/>
    <cellStyle name="Normal 12 4 5 2 4 2" xfId="14637"/>
    <cellStyle name="Normal 12 4 5 2 4 2 2" xfId="14638"/>
    <cellStyle name="Normal 12 4 5 2 4 2 3" xfId="14639"/>
    <cellStyle name="Normal 12 4 5 2 4 3" xfId="14640"/>
    <cellStyle name="Normal 12 4 5 2 4 3 2" xfId="14641"/>
    <cellStyle name="Normal 12 4 5 2 4 3 3" xfId="14642"/>
    <cellStyle name="Normal 12 4 5 2 4 4" xfId="14643"/>
    <cellStyle name="Normal 12 4 5 2 4 5" xfId="14644"/>
    <cellStyle name="Normal 12 4 5 2 5" xfId="14645"/>
    <cellStyle name="Normal 12 4 5 2 5 2" xfId="14646"/>
    <cellStyle name="Normal 12 4 5 2 5 2 2" xfId="14647"/>
    <cellStyle name="Normal 12 4 5 2 5 3" xfId="14648"/>
    <cellStyle name="Normal 12 4 5 2 5 4" xfId="14649"/>
    <cellStyle name="Normal 12 4 5 2 6" xfId="14650"/>
    <cellStyle name="Normal 12 4 5 2 6 2" xfId="14651"/>
    <cellStyle name="Normal 12 4 5 2 6 3" xfId="14652"/>
    <cellStyle name="Normal 12 4 5 2 7" xfId="14653"/>
    <cellStyle name="Normal 12 4 5 2 8" xfId="14654"/>
    <cellStyle name="Normal 12 4 5 3" xfId="14655"/>
    <cellStyle name="Normal 12 4 5 3 2" xfId="14656"/>
    <cellStyle name="Normal 12 4 5 3 2 2" xfId="14657"/>
    <cellStyle name="Normal 12 4 5 3 2 2 2" xfId="14658"/>
    <cellStyle name="Normal 12 4 5 3 2 2 3" xfId="14659"/>
    <cellStyle name="Normal 12 4 5 3 2 3" xfId="14660"/>
    <cellStyle name="Normal 12 4 5 3 2 3 2" xfId="14661"/>
    <cellStyle name="Normal 12 4 5 3 2 3 3" xfId="14662"/>
    <cellStyle name="Normal 12 4 5 3 2 4" xfId="14663"/>
    <cellStyle name="Normal 12 4 5 3 2 5" xfId="14664"/>
    <cellStyle name="Normal 12 4 5 3 3" xfId="14665"/>
    <cellStyle name="Normal 12 4 5 3 3 2" xfId="14666"/>
    <cellStyle name="Normal 12 4 5 3 3 2 2" xfId="14667"/>
    <cellStyle name="Normal 12 4 5 3 3 2 3" xfId="14668"/>
    <cellStyle name="Normal 12 4 5 3 3 3" xfId="14669"/>
    <cellStyle name="Normal 12 4 5 3 3 3 2" xfId="14670"/>
    <cellStyle name="Normal 12 4 5 3 3 3 3" xfId="14671"/>
    <cellStyle name="Normal 12 4 5 3 3 4" xfId="14672"/>
    <cellStyle name="Normal 12 4 5 3 3 5" xfId="14673"/>
    <cellStyle name="Normal 12 4 5 3 4" xfId="14674"/>
    <cellStyle name="Normal 12 4 5 3 4 2" xfId="14675"/>
    <cellStyle name="Normal 12 4 5 3 4 2 2" xfId="14676"/>
    <cellStyle name="Normal 12 4 5 3 4 3" xfId="14677"/>
    <cellStyle name="Normal 12 4 5 3 4 4" xfId="14678"/>
    <cellStyle name="Normal 12 4 5 3 5" xfId="14679"/>
    <cellStyle name="Normal 12 4 5 3 5 2" xfId="14680"/>
    <cellStyle name="Normal 12 4 5 3 5 3" xfId="14681"/>
    <cellStyle name="Normal 12 4 5 3 6" xfId="14682"/>
    <cellStyle name="Normal 12 4 5 3 7" xfId="14683"/>
    <cellStyle name="Normal 12 4 5 4" xfId="14684"/>
    <cellStyle name="Normal 12 4 5 4 2" xfId="14685"/>
    <cellStyle name="Normal 12 4 5 4 2 2" xfId="14686"/>
    <cellStyle name="Normal 12 4 5 4 2 3" xfId="14687"/>
    <cellStyle name="Normal 12 4 5 4 3" xfId="14688"/>
    <cellStyle name="Normal 12 4 5 4 3 2" xfId="14689"/>
    <cellStyle name="Normal 12 4 5 4 3 3" xfId="14690"/>
    <cellStyle name="Normal 12 4 5 4 4" xfId="14691"/>
    <cellStyle name="Normal 12 4 5 4 4 2" xfId="14692"/>
    <cellStyle name="Normal 12 4 5 4 5" xfId="14693"/>
    <cellStyle name="Normal 12 4 5 4 6" xfId="14694"/>
    <cellStyle name="Normal 12 4 5 5" xfId="14695"/>
    <cellStyle name="Normal 12 4 5 5 2" xfId="14696"/>
    <cellStyle name="Normal 12 4 5 5 2 2" xfId="14697"/>
    <cellStyle name="Normal 12 4 5 5 2 3" xfId="14698"/>
    <cellStyle name="Normal 12 4 5 5 3" xfId="14699"/>
    <cellStyle name="Normal 12 4 5 5 3 2" xfId="14700"/>
    <cellStyle name="Normal 12 4 5 5 3 3" xfId="14701"/>
    <cellStyle name="Normal 12 4 5 5 4" xfId="14702"/>
    <cellStyle name="Normal 12 4 5 5 5" xfId="14703"/>
    <cellStyle name="Normal 12 4 5 6" xfId="14704"/>
    <cellStyle name="Normal 12 4 5 6 2" xfId="14705"/>
    <cellStyle name="Normal 12 4 5 6 2 2" xfId="14706"/>
    <cellStyle name="Normal 12 4 5 6 3" xfId="14707"/>
    <cellStyle name="Normal 12 4 5 6 4" xfId="14708"/>
    <cellStyle name="Normal 12 4 5 7" xfId="14709"/>
    <cellStyle name="Normal 12 4 5 7 2" xfId="14710"/>
    <cellStyle name="Normal 12 4 5 7 3" xfId="14711"/>
    <cellStyle name="Normal 12 4 5 8" xfId="14712"/>
    <cellStyle name="Normal 12 4 5 9" xfId="14713"/>
    <cellStyle name="Normal 12 4 6" xfId="14714"/>
    <cellStyle name="Normal 12 4 6 2" xfId="14715"/>
    <cellStyle name="Normal 12 4 6 2 2" xfId="14716"/>
    <cellStyle name="Normal 12 4 6 2 2 2" xfId="14717"/>
    <cellStyle name="Normal 12 4 6 2 2 2 2" xfId="14718"/>
    <cellStyle name="Normal 12 4 6 2 2 2 3" xfId="14719"/>
    <cellStyle name="Normal 12 4 6 2 2 3" xfId="14720"/>
    <cellStyle name="Normal 12 4 6 2 2 3 2" xfId="14721"/>
    <cellStyle name="Normal 12 4 6 2 2 3 3" xfId="14722"/>
    <cellStyle name="Normal 12 4 6 2 2 4" xfId="14723"/>
    <cellStyle name="Normal 12 4 6 2 2 5" xfId="14724"/>
    <cellStyle name="Normal 12 4 6 2 3" xfId="14725"/>
    <cellStyle name="Normal 12 4 6 2 3 2" xfId="14726"/>
    <cellStyle name="Normal 12 4 6 2 3 2 2" xfId="14727"/>
    <cellStyle name="Normal 12 4 6 2 3 2 3" xfId="14728"/>
    <cellStyle name="Normal 12 4 6 2 3 3" xfId="14729"/>
    <cellStyle name="Normal 12 4 6 2 3 3 2" xfId="14730"/>
    <cellStyle name="Normal 12 4 6 2 3 3 3" xfId="14731"/>
    <cellStyle name="Normal 12 4 6 2 3 4" xfId="14732"/>
    <cellStyle name="Normal 12 4 6 2 3 5" xfId="14733"/>
    <cellStyle name="Normal 12 4 6 2 4" xfId="14734"/>
    <cellStyle name="Normal 12 4 6 2 4 2" xfId="14735"/>
    <cellStyle name="Normal 12 4 6 2 4 2 2" xfId="14736"/>
    <cellStyle name="Normal 12 4 6 2 4 3" xfId="14737"/>
    <cellStyle name="Normal 12 4 6 2 4 4" xfId="14738"/>
    <cellStyle name="Normal 12 4 6 2 5" xfId="14739"/>
    <cellStyle name="Normal 12 4 6 2 5 2" xfId="14740"/>
    <cellStyle name="Normal 12 4 6 2 5 3" xfId="14741"/>
    <cellStyle name="Normal 12 4 6 2 6" xfId="14742"/>
    <cellStyle name="Normal 12 4 6 2 7" xfId="14743"/>
    <cellStyle name="Normal 12 4 6 3" xfId="14744"/>
    <cellStyle name="Normal 12 4 6 3 2" xfId="14745"/>
    <cellStyle name="Normal 12 4 6 3 2 2" xfId="14746"/>
    <cellStyle name="Normal 12 4 6 3 2 3" xfId="14747"/>
    <cellStyle name="Normal 12 4 6 3 3" xfId="14748"/>
    <cellStyle name="Normal 12 4 6 3 3 2" xfId="14749"/>
    <cellStyle name="Normal 12 4 6 3 3 3" xfId="14750"/>
    <cellStyle name="Normal 12 4 6 3 4" xfId="14751"/>
    <cellStyle name="Normal 12 4 6 3 4 2" xfId="14752"/>
    <cellStyle name="Normal 12 4 6 3 5" xfId="14753"/>
    <cellStyle name="Normal 12 4 6 3 6" xfId="14754"/>
    <cellStyle name="Normal 12 4 6 4" xfId="14755"/>
    <cellStyle name="Normal 12 4 6 4 2" xfId="14756"/>
    <cellStyle name="Normal 12 4 6 4 2 2" xfId="14757"/>
    <cellStyle name="Normal 12 4 6 4 2 3" xfId="14758"/>
    <cellStyle name="Normal 12 4 6 4 3" xfId="14759"/>
    <cellStyle name="Normal 12 4 6 4 3 2" xfId="14760"/>
    <cellStyle name="Normal 12 4 6 4 3 3" xfId="14761"/>
    <cellStyle name="Normal 12 4 6 4 4" xfId="14762"/>
    <cellStyle name="Normal 12 4 6 4 5" xfId="14763"/>
    <cellStyle name="Normal 12 4 6 5" xfId="14764"/>
    <cellStyle name="Normal 12 4 6 5 2" xfId="14765"/>
    <cellStyle name="Normal 12 4 6 5 2 2" xfId="14766"/>
    <cellStyle name="Normal 12 4 6 5 3" xfId="14767"/>
    <cellStyle name="Normal 12 4 6 5 4" xfId="14768"/>
    <cellStyle name="Normal 12 4 6 6" xfId="14769"/>
    <cellStyle name="Normal 12 4 6 6 2" xfId="14770"/>
    <cellStyle name="Normal 12 4 6 6 3" xfId="14771"/>
    <cellStyle name="Normal 12 4 6 7" xfId="14772"/>
    <cellStyle name="Normal 12 4 6 8" xfId="14773"/>
    <cellStyle name="Normal 12 4 7" xfId="14774"/>
    <cellStyle name="Normal 12 4 7 2" xfId="14775"/>
    <cellStyle name="Normal 12 4 7 2 2" xfId="14776"/>
    <cellStyle name="Normal 12 4 7 2 2 2" xfId="14777"/>
    <cellStyle name="Normal 12 4 7 2 2 3" xfId="14778"/>
    <cellStyle name="Normal 12 4 7 2 3" xfId="14779"/>
    <cellStyle name="Normal 12 4 7 2 3 2" xfId="14780"/>
    <cellStyle name="Normal 12 4 7 2 3 3" xfId="14781"/>
    <cellStyle name="Normal 12 4 7 2 4" xfId="14782"/>
    <cellStyle name="Normal 12 4 7 2 4 2" xfId="14783"/>
    <cellStyle name="Normal 12 4 7 2 5" xfId="14784"/>
    <cellStyle name="Normal 12 4 7 2 6" xfId="14785"/>
    <cellStyle name="Normal 12 4 7 3" xfId="14786"/>
    <cellStyle name="Normal 12 4 7 3 2" xfId="14787"/>
    <cellStyle name="Normal 12 4 7 3 2 2" xfId="14788"/>
    <cellStyle name="Normal 12 4 7 3 2 3" xfId="14789"/>
    <cellStyle name="Normal 12 4 7 3 3" xfId="14790"/>
    <cellStyle name="Normal 12 4 7 3 3 2" xfId="14791"/>
    <cellStyle name="Normal 12 4 7 3 3 3" xfId="14792"/>
    <cellStyle name="Normal 12 4 7 3 4" xfId="14793"/>
    <cellStyle name="Normal 12 4 7 3 5" xfId="14794"/>
    <cellStyle name="Normal 12 4 7 4" xfId="14795"/>
    <cellStyle name="Normal 12 4 7 4 2" xfId="14796"/>
    <cellStyle name="Normal 12 4 7 4 2 2" xfId="14797"/>
    <cellStyle name="Normal 12 4 7 4 3" xfId="14798"/>
    <cellStyle name="Normal 12 4 7 4 4" xfId="14799"/>
    <cellStyle name="Normal 12 4 7 5" xfId="14800"/>
    <cellStyle name="Normal 12 4 7 5 2" xfId="14801"/>
    <cellStyle name="Normal 12 4 7 5 3" xfId="14802"/>
    <cellStyle name="Normal 12 4 7 6" xfId="14803"/>
    <cellStyle name="Normal 12 4 7 7" xfId="14804"/>
    <cellStyle name="Normal 12 4 8" xfId="14805"/>
    <cellStyle name="Normal 12 4 8 2" xfId="14806"/>
    <cellStyle name="Normal 12 4 8 2 2" xfId="14807"/>
    <cellStyle name="Normal 12 4 8 2 3" xfId="14808"/>
    <cellStyle name="Normal 12 4 8 3" xfId="14809"/>
    <cellStyle name="Normal 12 4 8 3 2" xfId="14810"/>
    <cellStyle name="Normal 12 4 8 3 3" xfId="14811"/>
    <cellStyle name="Normal 12 4 8 4" xfId="14812"/>
    <cellStyle name="Normal 12 4 8 4 2" xfId="14813"/>
    <cellStyle name="Normal 12 4 8 5" xfId="14814"/>
    <cellStyle name="Normal 12 4 8 6" xfId="14815"/>
    <cellStyle name="Normal 12 4 9" xfId="14816"/>
    <cellStyle name="Normal 12 4 9 2" xfId="14817"/>
    <cellStyle name="Normal 12 4 9 2 2" xfId="14818"/>
    <cellStyle name="Normal 12 4 9 2 3" xfId="14819"/>
    <cellStyle name="Normal 12 4 9 3" xfId="14820"/>
    <cellStyle name="Normal 12 4 9 3 2" xfId="14821"/>
    <cellStyle name="Normal 12 4 9 3 3" xfId="14822"/>
    <cellStyle name="Normal 12 4 9 4" xfId="14823"/>
    <cellStyle name="Normal 12 4 9 5" xfId="14824"/>
    <cellStyle name="Normal 12 5" xfId="405"/>
    <cellStyle name="Normal 12 5 10" xfId="14825"/>
    <cellStyle name="Normal 12 5 10 2" xfId="14826"/>
    <cellStyle name="Normal 12 5 10 2 2" xfId="14827"/>
    <cellStyle name="Normal 12 5 10 3" xfId="14828"/>
    <cellStyle name="Normal 12 5 10 4" xfId="14829"/>
    <cellStyle name="Normal 12 5 11" xfId="14830"/>
    <cellStyle name="Normal 12 5 11 2" xfId="14831"/>
    <cellStyle name="Normal 12 5 11 3" xfId="14832"/>
    <cellStyle name="Normal 12 5 12" xfId="14833"/>
    <cellStyle name="Normal 12 5 13" xfId="14834"/>
    <cellStyle name="Normal 12 5 2" xfId="830"/>
    <cellStyle name="Normal 12 5 2 10" xfId="14835"/>
    <cellStyle name="Normal 12 5 2 2" xfId="14836"/>
    <cellStyle name="Normal 12 5 2 2 2" xfId="14837"/>
    <cellStyle name="Normal 12 5 2 2 2 2" xfId="14838"/>
    <cellStyle name="Normal 12 5 2 2 2 2 2" xfId="14839"/>
    <cellStyle name="Normal 12 5 2 2 2 2 2 2" xfId="14840"/>
    <cellStyle name="Normal 12 5 2 2 2 2 2 2 2" xfId="14841"/>
    <cellStyle name="Normal 12 5 2 2 2 2 2 2 3" xfId="14842"/>
    <cellStyle name="Normal 12 5 2 2 2 2 2 3" xfId="14843"/>
    <cellStyle name="Normal 12 5 2 2 2 2 2 3 2" xfId="14844"/>
    <cellStyle name="Normal 12 5 2 2 2 2 2 3 3" xfId="14845"/>
    <cellStyle name="Normal 12 5 2 2 2 2 2 4" xfId="14846"/>
    <cellStyle name="Normal 12 5 2 2 2 2 2 5" xfId="14847"/>
    <cellStyle name="Normal 12 5 2 2 2 2 3" xfId="14848"/>
    <cellStyle name="Normal 12 5 2 2 2 2 3 2" xfId="14849"/>
    <cellStyle name="Normal 12 5 2 2 2 2 3 2 2" xfId="14850"/>
    <cellStyle name="Normal 12 5 2 2 2 2 3 2 3" xfId="14851"/>
    <cellStyle name="Normal 12 5 2 2 2 2 3 3" xfId="14852"/>
    <cellStyle name="Normal 12 5 2 2 2 2 3 3 2" xfId="14853"/>
    <cellStyle name="Normal 12 5 2 2 2 2 3 3 3" xfId="14854"/>
    <cellStyle name="Normal 12 5 2 2 2 2 3 4" xfId="14855"/>
    <cellStyle name="Normal 12 5 2 2 2 2 3 5" xfId="14856"/>
    <cellStyle name="Normal 12 5 2 2 2 2 4" xfId="14857"/>
    <cellStyle name="Normal 12 5 2 2 2 2 4 2" xfId="14858"/>
    <cellStyle name="Normal 12 5 2 2 2 2 4 2 2" xfId="14859"/>
    <cellStyle name="Normal 12 5 2 2 2 2 4 3" xfId="14860"/>
    <cellStyle name="Normal 12 5 2 2 2 2 4 4" xfId="14861"/>
    <cellStyle name="Normal 12 5 2 2 2 2 5" xfId="14862"/>
    <cellStyle name="Normal 12 5 2 2 2 2 5 2" xfId="14863"/>
    <cellStyle name="Normal 12 5 2 2 2 2 5 3" xfId="14864"/>
    <cellStyle name="Normal 12 5 2 2 2 2 6" xfId="14865"/>
    <cellStyle name="Normal 12 5 2 2 2 2 7" xfId="14866"/>
    <cellStyle name="Normal 12 5 2 2 2 3" xfId="14867"/>
    <cellStyle name="Normal 12 5 2 2 2 3 2" xfId="14868"/>
    <cellStyle name="Normal 12 5 2 2 2 3 2 2" xfId="14869"/>
    <cellStyle name="Normal 12 5 2 2 2 3 2 3" xfId="14870"/>
    <cellStyle name="Normal 12 5 2 2 2 3 3" xfId="14871"/>
    <cellStyle name="Normal 12 5 2 2 2 3 3 2" xfId="14872"/>
    <cellStyle name="Normal 12 5 2 2 2 3 3 3" xfId="14873"/>
    <cellStyle name="Normal 12 5 2 2 2 3 4" xfId="14874"/>
    <cellStyle name="Normal 12 5 2 2 2 3 4 2" xfId="14875"/>
    <cellStyle name="Normal 12 5 2 2 2 3 5" xfId="14876"/>
    <cellStyle name="Normal 12 5 2 2 2 3 6" xfId="14877"/>
    <cellStyle name="Normal 12 5 2 2 2 4" xfId="14878"/>
    <cellStyle name="Normal 12 5 2 2 2 4 2" xfId="14879"/>
    <cellStyle name="Normal 12 5 2 2 2 4 2 2" xfId="14880"/>
    <cellStyle name="Normal 12 5 2 2 2 4 2 3" xfId="14881"/>
    <cellStyle name="Normal 12 5 2 2 2 4 3" xfId="14882"/>
    <cellStyle name="Normal 12 5 2 2 2 4 3 2" xfId="14883"/>
    <cellStyle name="Normal 12 5 2 2 2 4 3 3" xfId="14884"/>
    <cellStyle name="Normal 12 5 2 2 2 4 4" xfId="14885"/>
    <cellStyle name="Normal 12 5 2 2 2 4 5" xfId="14886"/>
    <cellStyle name="Normal 12 5 2 2 2 5" xfId="14887"/>
    <cellStyle name="Normal 12 5 2 2 2 5 2" xfId="14888"/>
    <cellStyle name="Normal 12 5 2 2 2 5 2 2" xfId="14889"/>
    <cellStyle name="Normal 12 5 2 2 2 5 3" xfId="14890"/>
    <cellStyle name="Normal 12 5 2 2 2 5 4" xfId="14891"/>
    <cellStyle name="Normal 12 5 2 2 2 6" xfId="14892"/>
    <cellStyle name="Normal 12 5 2 2 2 6 2" xfId="14893"/>
    <cellStyle name="Normal 12 5 2 2 2 6 3" xfId="14894"/>
    <cellStyle name="Normal 12 5 2 2 2 7" xfId="14895"/>
    <cellStyle name="Normal 12 5 2 2 2 8" xfId="14896"/>
    <cellStyle name="Normal 12 5 2 2 3" xfId="14897"/>
    <cellStyle name="Normal 12 5 2 2 3 2" xfId="14898"/>
    <cellStyle name="Normal 12 5 2 2 3 2 2" xfId="14899"/>
    <cellStyle name="Normal 12 5 2 2 3 2 2 2" xfId="14900"/>
    <cellStyle name="Normal 12 5 2 2 3 2 2 3" xfId="14901"/>
    <cellStyle name="Normal 12 5 2 2 3 2 3" xfId="14902"/>
    <cellStyle name="Normal 12 5 2 2 3 2 3 2" xfId="14903"/>
    <cellStyle name="Normal 12 5 2 2 3 2 3 3" xfId="14904"/>
    <cellStyle name="Normal 12 5 2 2 3 2 4" xfId="14905"/>
    <cellStyle name="Normal 12 5 2 2 3 2 4 2" xfId="14906"/>
    <cellStyle name="Normal 12 5 2 2 3 2 5" xfId="14907"/>
    <cellStyle name="Normal 12 5 2 2 3 2 6" xfId="14908"/>
    <cellStyle name="Normal 12 5 2 2 3 3" xfId="14909"/>
    <cellStyle name="Normal 12 5 2 2 3 3 2" xfId="14910"/>
    <cellStyle name="Normal 12 5 2 2 3 3 2 2" xfId="14911"/>
    <cellStyle name="Normal 12 5 2 2 3 3 2 3" xfId="14912"/>
    <cellStyle name="Normal 12 5 2 2 3 3 3" xfId="14913"/>
    <cellStyle name="Normal 12 5 2 2 3 3 3 2" xfId="14914"/>
    <cellStyle name="Normal 12 5 2 2 3 3 3 3" xfId="14915"/>
    <cellStyle name="Normal 12 5 2 2 3 3 4" xfId="14916"/>
    <cellStyle name="Normal 12 5 2 2 3 3 5" xfId="14917"/>
    <cellStyle name="Normal 12 5 2 2 3 4" xfId="14918"/>
    <cellStyle name="Normal 12 5 2 2 3 4 2" xfId="14919"/>
    <cellStyle name="Normal 12 5 2 2 3 4 2 2" xfId="14920"/>
    <cellStyle name="Normal 12 5 2 2 3 4 3" xfId="14921"/>
    <cellStyle name="Normal 12 5 2 2 3 4 4" xfId="14922"/>
    <cellStyle name="Normal 12 5 2 2 3 5" xfId="14923"/>
    <cellStyle name="Normal 12 5 2 2 3 5 2" xfId="14924"/>
    <cellStyle name="Normal 12 5 2 2 3 5 3" xfId="14925"/>
    <cellStyle name="Normal 12 5 2 2 3 6" xfId="14926"/>
    <cellStyle name="Normal 12 5 2 2 3 7" xfId="14927"/>
    <cellStyle name="Normal 12 5 2 2 4" xfId="14928"/>
    <cellStyle name="Normal 12 5 2 2 4 2" xfId="14929"/>
    <cellStyle name="Normal 12 5 2 2 4 2 2" xfId="14930"/>
    <cellStyle name="Normal 12 5 2 2 4 2 3" xfId="14931"/>
    <cellStyle name="Normal 12 5 2 2 4 3" xfId="14932"/>
    <cellStyle name="Normal 12 5 2 2 4 3 2" xfId="14933"/>
    <cellStyle name="Normal 12 5 2 2 4 3 3" xfId="14934"/>
    <cellStyle name="Normal 12 5 2 2 4 4" xfId="14935"/>
    <cellStyle name="Normal 12 5 2 2 4 4 2" xfId="14936"/>
    <cellStyle name="Normal 12 5 2 2 4 5" xfId="14937"/>
    <cellStyle name="Normal 12 5 2 2 4 6" xfId="14938"/>
    <cellStyle name="Normal 12 5 2 2 5" xfId="14939"/>
    <cellStyle name="Normal 12 5 2 2 5 2" xfId="14940"/>
    <cellStyle name="Normal 12 5 2 2 5 2 2" xfId="14941"/>
    <cellStyle name="Normal 12 5 2 2 5 2 3" xfId="14942"/>
    <cellStyle name="Normal 12 5 2 2 5 3" xfId="14943"/>
    <cellStyle name="Normal 12 5 2 2 5 3 2" xfId="14944"/>
    <cellStyle name="Normal 12 5 2 2 5 3 3" xfId="14945"/>
    <cellStyle name="Normal 12 5 2 2 5 4" xfId="14946"/>
    <cellStyle name="Normal 12 5 2 2 5 5" xfId="14947"/>
    <cellStyle name="Normal 12 5 2 2 6" xfId="14948"/>
    <cellStyle name="Normal 12 5 2 2 6 2" xfId="14949"/>
    <cellStyle name="Normal 12 5 2 2 6 2 2" xfId="14950"/>
    <cellStyle name="Normal 12 5 2 2 6 3" xfId="14951"/>
    <cellStyle name="Normal 12 5 2 2 6 4" xfId="14952"/>
    <cellStyle name="Normal 12 5 2 2 7" xfId="14953"/>
    <cellStyle name="Normal 12 5 2 2 7 2" xfId="14954"/>
    <cellStyle name="Normal 12 5 2 2 7 3" xfId="14955"/>
    <cellStyle name="Normal 12 5 2 2 8" xfId="14956"/>
    <cellStyle name="Normal 12 5 2 2 9" xfId="14957"/>
    <cellStyle name="Normal 12 5 2 3" xfId="14958"/>
    <cellStyle name="Normal 12 5 2 3 2" xfId="14959"/>
    <cellStyle name="Normal 12 5 2 3 2 2" xfId="14960"/>
    <cellStyle name="Normal 12 5 2 3 2 2 2" xfId="14961"/>
    <cellStyle name="Normal 12 5 2 3 2 2 2 2" xfId="14962"/>
    <cellStyle name="Normal 12 5 2 3 2 2 2 3" xfId="14963"/>
    <cellStyle name="Normal 12 5 2 3 2 2 3" xfId="14964"/>
    <cellStyle name="Normal 12 5 2 3 2 2 3 2" xfId="14965"/>
    <cellStyle name="Normal 12 5 2 3 2 2 3 3" xfId="14966"/>
    <cellStyle name="Normal 12 5 2 3 2 2 4" xfId="14967"/>
    <cellStyle name="Normal 12 5 2 3 2 2 5" xfId="14968"/>
    <cellStyle name="Normal 12 5 2 3 2 3" xfId="14969"/>
    <cellStyle name="Normal 12 5 2 3 2 3 2" xfId="14970"/>
    <cellStyle name="Normal 12 5 2 3 2 3 2 2" xfId="14971"/>
    <cellStyle name="Normal 12 5 2 3 2 3 2 3" xfId="14972"/>
    <cellStyle name="Normal 12 5 2 3 2 3 3" xfId="14973"/>
    <cellStyle name="Normal 12 5 2 3 2 3 3 2" xfId="14974"/>
    <cellStyle name="Normal 12 5 2 3 2 3 3 3" xfId="14975"/>
    <cellStyle name="Normal 12 5 2 3 2 3 4" xfId="14976"/>
    <cellStyle name="Normal 12 5 2 3 2 3 5" xfId="14977"/>
    <cellStyle name="Normal 12 5 2 3 2 4" xfId="14978"/>
    <cellStyle name="Normal 12 5 2 3 2 4 2" xfId="14979"/>
    <cellStyle name="Normal 12 5 2 3 2 4 2 2" xfId="14980"/>
    <cellStyle name="Normal 12 5 2 3 2 4 3" xfId="14981"/>
    <cellStyle name="Normal 12 5 2 3 2 4 4" xfId="14982"/>
    <cellStyle name="Normal 12 5 2 3 2 5" xfId="14983"/>
    <cellStyle name="Normal 12 5 2 3 2 5 2" xfId="14984"/>
    <cellStyle name="Normal 12 5 2 3 2 5 3" xfId="14985"/>
    <cellStyle name="Normal 12 5 2 3 2 6" xfId="14986"/>
    <cellStyle name="Normal 12 5 2 3 2 7" xfId="14987"/>
    <cellStyle name="Normal 12 5 2 3 3" xfId="14988"/>
    <cellStyle name="Normal 12 5 2 3 3 2" xfId="14989"/>
    <cellStyle name="Normal 12 5 2 3 3 2 2" xfId="14990"/>
    <cellStyle name="Normal 12 5 2 3 3 2 3" xfId="14991"/>
    <cellStyle name="Normal 12 5 2 3 3 3" xfId="14992"/>
    <cellStyle name="Normal 12 5 2 3 3 3 2" xfId="14993"/>
    <cellStyle name="Normal 12 5 2 3 3 3 3" xfId="14994"/>
    <cellStyle name="Normal 12 5 2 3 3 4" xfId="14995"/>
    <cellStyle name="Normal 12 5 2 3 3 4 2" xfId="14996"/>
    <cellStyle name="Normal 12 5 2 3 3 5" xfId="14997"/>
    <cellStyle name="Normal 12 5 2 3 3 6" xfId="14998"/>
    <cellStyle name="Normal 12 5 2 3 4" xfId="14999"/>
    <cellStyle name="Normal 12 5 2 3 4 2" xfId="15000"/>
    <cellStyle name="Normal 12 5 2 3 4 2 2" xfId="15001"/>
    <cellStyle name="Normal 12 5 2 3 4 2 3" xfId="15002"/>
    <cellStyle name="Normal 12 5 2 3 4 3" xfId="15003"/>
    <cellStyle name="Normal 12 5 2 3 4 3 2" xfId="15004"/>
    <cellStyle name="Normal 12 5 2 3 4 3 3" xfId="15005"/>
    <cellStyle name="Normal 12 5 2 3 4 4" xfId="15006"/>
    <cellStyle name="Normal 12 5 2 3 4 5" xfId="15007"/>
    <cellStyle name="Normal 12 5 2 3 5" xfId="15008"/>
    <cellStyle name="Normal 12 5 2 3 5 2" xfId="15009"/>
    <cellStyle name="Normal 12 5 2 3 5 2 2" xfId="15010"/>
    <cellStyle name="Normal 12 5 2 3 5 3" xfId="15011"/>
    <cellStyle name="Normal 12 5 2 3 5 4" xfId="15012"/>
    <cellStyle name="Normal 12 5 2 3 6" xfId="15013"/>
    <cellStyle name="Normal 12 5 2 3 6 2" xfId="15014"/>
    <cellStyle name="Normal 12 5 2 3 6 3" xfId="15015"/>
    <cellStyle name="Normal 12 5 2 3 7" xfId="15016"/>
    <cellStyle name="Normal 12 5 2 3 8" xfId="15017"/>
    <cellStyle name="Normal 12 5 2 4" xfId="15018"/>
    <cellStyle name="Normal 12 5 2 4 2" xfId="15019"/>
    <cellStyle name="Normal 12 5 2 4 2 2" xfId="15020"/>
    <cellStyle name="Normal 12 5 2 4 2 2 2" xfId="15021"/>
    <cellStyle name="Normal 12 5 2 4 2 2 3" xfId="15022"/>
    <cellStyle name="Normal 12 5 2 4 2 3" xfId="15023"/>
    <cellStyle name="Normal 12 5 2 4 2 3 2" xfId="15024"/>
    <cellStyle name="Normal 12 5 2 4 2 3 3" xfId="15025"/>
    <cellStyle name="Normal 12 5 2 4 2 4" xfId="15026"/>
    <cellStyle name="Normal 12 5 2 4 2 4 2" xfId="15027"/>
    <cellStyle name="Normal 12 5 2 4 2 5" xfId="15028"/>
    <cellStyle name="Normal 12 5 2 4 2 6" xfId="15029"/>
    <cellStyle name="Normal 12 5 2 4 3" xfId="15030"/>
    <cellStyle name="Normal 12 5 2 4 3 2" xfId="15031"/>
    <cellStyle name="Normal 12 5 2 4 3 2 2" xfId="15032"/>
    <cellStyle name="Normal 12 5 2 4 3 2 3" xfId="15033"/>
    <cellStyle name="Normal 12 5 2 4 3 3" xfId="15034"/>
    <cellStyle name="Normal 12 5 2 4 3 3 2" xfId="15035"/>
    <cellStyle name="Normal 12 5 2 4 3 3 3" xfId="15036"/>
    <cellStyle name="Normal 12 5 2 4 3 4" xfId="15037"/>
    <cellStyle name="Normal 12 5 2 4 3 5" xfId="15038"/>
    <cellStyle name="Normal 12 5 2 4 4" xfId="15039"/>
    <cellStyle name="Normal 12 5 2 4 4 2" xfId="15040"/>
    <cellStyle name="Normal 12 5 2 4 4 2 2" xfId="15041"/>
    <cellStyle name="Normal 12 5 2 4 4 3" xfId="15042"/>
    <cellStyle name="Normal 12 5 2 4 4 4" xfId="15043"/>
    <cellStyle name="Normal 12 5 2 4 5" xfId="15044"/>
    <cellStyle name="Normal 12 5 2 4 5 2" xfId="15045"/>
    <cellStyle name="Normal 12 5 2 4 5 3" xfId="15046"/>
    <cellStyle name="Normal 12 5 2 4 6" xfId="15047"/>
    <cellStyle name="Normal 12 5 2 4 7" xfId="15048"/>
    <cellStyle name="Normal 12 5 2 5" xfId="15049"/>
    <cellStyle name="Normal 12 5 2 5 2" xfId="15050"/>
    <cellStyle name="Normal 12 5 2 5 2 2" xfId="15051"/>
    <cellStyle name="Normal 12 5 2 5 2 3" xfId="15052"/>
    <cellStyle name="Normal 12 5 2 5 3" xfId="15053"/>
    <cellStyle name="Normal 12 5 2 5 3 2" xfId="15054"/>
    <cellStyle name="Normal 12 5 2 5 3 3" xfId="15055"/>
    <cellStyle name="Normal 12 5 2 5 4" xfId="15056"/>
    <cellStyle name="Normal 12 5 2 5 4 2" xfId="15057"/>
    <cellStyle name="Normal 12 5 2 5 5" xfId="15058"/>
    <cellStyle name="Normal 12 5 2 5 6" xfId="15059"/>
    <cellStyle name="Normal 12 5 2 6" xfId="15060"/>
    <cellStyle name="Normal 12 5 2 6 2" xfId="15061"/>
    <cellStyle name="Normal 12 5 2 6 2 2" xfId="15062"/>
    <cellStyle name="Normal 12 5 2 6 2 3" xfId="15063"/>
    <cellStyle name="Normal 12 5 2 6 3" xfId="15064"/>
    <cellStyle name="Normal 12 5 2 6 3 2" xfId="15065"/>
    <cellStyle name="Normal 12 5 2 6 3 3" xfId="15066"/>
    <cellStyle name="Normal 12 5 2 6 4" xfId="15067"/>
    <cellStyle name="Normal 12 5 2 6 5" xfId="15068"/>
    <cellStyle name="Normal 12 5 2 7" xfId="15069"/>
    <cellStyle name="Normal 12 5 2 7 2" xfId="15070"/>
    <cellStyle name="Normal 12 5 2 7 2 2" xfId="15071"/>
    <cellStyle name="Normal 12 5 2 7 3" xfId="15072"/>
    <cellStyle name="Normal 12 5 2 7 4" xfId="15073"/>
    <cellStyle name="Normal 12 5 2 8" xfId="15074"/>
    <cellStyle name="Normal 12 5 2 8 2" xfId="15075"/>
    <cellStyle name="Normal 12 5 2 8 3" xfId="15076"/>
    <cellStyle name="Normal 12 5 2 9" xfId="15077"/>
    <cellStyle name="Normal 12 5 3" xfId="15078"/>
    <cellStyle name="Normal 12 5 3 10" xfId="15079"/>
    <cellStyle name="Normal 12 5 3 2" xfId="15080"/>
    <cellStyle name="Normal 12 5 3 2 2" xfId="15081"/>
    <cellStyle name="Normal 12 5 3 2 2 2" xfId="15082"/>
    <cellStyle name="Normal 12 5 3 2 2 2 2" xfId="15083"/>
    <cellStyle name="Normal 12 5 3 2 2 2 2 2" xfId="15084"/>
    <cellStyle name="Normal 12 5 3 2 2 2 2 2 2" xfId="15085"/>
    <cellStyle name="Normal 12 5 3 2 2 2 2 2 3" xfId="15086"/>
    <cellStyle name="Normal 12 5 3 2 2 2 2 3" xfId="15087"/>
    <cellStyle name="Normal 12 5 3 2 2 2 2 3 2" xfId="15088"/>
    <cellStyle name="Normal 12 5 3 2 2 2 2 3 3" xfId="15089"/>
    <cellStyle name="Normal 12 5 3 2 2 2 2 4" xfId="15090"/>
    <cellStyle name="Normal 12 5 3 2 2 2 2 5" xfId="15091"/>
    <cellStyle name="Normal 12 5 3 2 2 2 3" xfId="15092"/>
    <cellStyle name="Normal 12 5 3 2 2 2 3 2" xfId="15093"/>
    <cellStyle name="Normal 12 5 3 2 2 2 3 2 2" xfId="15094"/>
    <cellStyle name="Normal 12 5 3 2 2 2 3 2 3" xfId="15095"/>
    <cellStyle name="Normal 12 5 3 2 2 2 3 3" xfId="15096"/>
    <cellStyle name="Normal 12 5 3 2 2 2 3 3 2" xfId="15097"/>
    <cellStyle name="Normal 12 5 3 2 2 2 3 3 3" xfId="15098"/>
    <cellStyle name="Normal 12 5 3 2 2 2 3 4" xfId="15099"/>
    <cellStyle name="Normal 12 5 3 2 2 2 3 5" xfId="15100"/>
    <cellStyle name="Normal 12 5 3 2 2 2 4" xfId="15101"/>
    <cellStyle name="Normal 12 5 3 2 2 2 4 2" xfId="15102"/>
    <cellStyle name="Normal 12 5 3 2 2 2 4 2 2" xfId="15103"/>
    <cellStyle name="Normal 12 5 3 2 2 2 4 3" xfId="15104"/>
    <cellStyle name="Normal 12 5 3 2 2 2 4 4" xfId="15105"/>
    <cellStyle name="Normal 12 5 3 2 2 2 5" xfId="15106"/>
    <cellStyle name="Normal 12 5 3 2 2 2 5 2" xfId="15107"/>
    <cellStyle name="Normal 12 5 3 2 2 2 5 3" xfId="15108"/>
    <cellStyle name="Normal 12 5 3 2 2 2 6" xfId="15109"/>
    <cellStyle name="Normal 12 5 3 2 2 2 7" xfId="15110"/>
    <cellStyle name="Normal 12 5 3 2 2 3" xfId="15111"/>
    <cellStyle name="Normal 12 5 3 2 2 3 2" xfId="15112"/>
    <cellStyle name="Normal 12 5 3 2 2 3 2 2" xfId="15113"/>
    <cellStyle name="Normal 12 5 3 2 2 3 2 3" xfId="15114"/>
    <cellStyle name="Normal 12 5 3 2 2 3 3" xfId="15115"/>
    <cellStyle name="Normal 12 5 3 2 2 3 3 2" xfId="15116"/>
    <cellStyle name="Normal 12 5 3 2 2 3 3 3" xfId="15117"/>
    <cellStyle name="Normal 12 5 3 2 2 3 4" xfId="15118"/>
    <cellStyle name="Normal 12 5 3 2 2 3 4 2" xfId="15119"/>
    <cellStyle name="Normal 12 5 3 2 2 3 5" xfId="15120"/>
    <cellStyle name="Normal 12 5 3 2 2 3 6" xfId="15121"/>
    <cellStyle name="Normal 12 5 3 2 2 4" xfId="15122"/>
    <cellStyle name="Normal 12 5 3 2 2 4 2" xfId="15123"/>
    <cellStyle name="Normal 12 5 3 2 2 4 2 2" xfId="15124"/>
    <cellStyle name="Normal 12 5 3 2 2 4 2 3" xfId="15125"/>
    <cellStyle name="Normal 12 5 3 2 2 4 3" xfId="15126"/>
    <cellStyle name="Normal 12 5 3 2 2 4 3 2" xfId="15127"/>
    <cellStyle name="Normal 12 5 3 2 2 4 3 3" xfId="15128"/>
    <cellStyle name="Normal 12 5 3 2 2 4 4" xfId="15129"/>
    <cellStyle name="Normal 12 5 3 2 2 4 5" xfId="15130"/>
    <cellStyle name="Normal 12 5 3 2 2 5" xfId="15131"/>
    <cellStyle name="Normal 12 5 3 2 2 5 2" xfId="15132"/>
    <cellStyle name="Normal 12 5 3 2 2 5 2 2" xfId="15133"/>
    <cellStyle name="Normal 12 5 3 2 2 5 3" xfId="15134"/>
    <cellStyle name="Normal 12 5 3 2 2 5 4" xfId="15135"/>
    <cellStyle name="Normal 12 5 3 2 2 6" xfId="15136"/>
    <cellStyle name="Normal 12 5 3 2 2 6 2" xfId="15137"/>
    <cellStyle name="Normal 12 5 3 2 2 6 3" xfId="15138"/>
    <cellStyle name="Normal 12 5 3 2 2 7" xfId="15139"/>
    <cellStyle name="Normal 12 5 3 2 2 8" xfId="15140"/>
    <cellStyle name="Normal 12 5 3 2 3" xfId="15141"/>
    <cellStyle name="Normal 12 5 3 2 3 2" xfId="15142"/>
    <cellStyle name="Normal 12 5 3 2 3 2 2" xfId="15143"/>
    <cellStyle name="Normal 12 5 3 2 3 2 2 2" xfId="15144"/>
    <cellStyle name="Normal 12 5 3 2 3 2 2 3" xfId="15145"/>
    <cellStyle name="Normal 12 5 3 2 3 2 3" xfId="15146"/>
    <cellStyle name="Normal 12 5 3 2 3 2 3 2" xfId="15147"/>
    <cellStyle name="Normal 12 5 3 2 3 2 3 3" xfId="15148"/>
    <cellStyle name="Normal 12 5 3 2 3 2 4" xfId="15149"/>
    <cellStyle name="Normal 12 5 3 2 3 2 4 2" xfId="15150"/>
    <cellStyle name="Normal 12 5 3 2 3 2 5" xfId="15151"/>
    <cellStyle name="Normal 12 5 3 2 3 2 6" xfId="15152"/>
    <cellStyle name="Normal 12 5 3 2 3 3" xfId="15153"/>
    <cellStyle name="Normal 12 5 3 2 3 3 2" xfId="15154"/>
    <cellStyle name="Normal 12 5 3 2 3 3 2 2" xfId="15155"/>
    <cellStyle name="Normal 12 5 3 2 3 3 2 3" xfId="15156"/>
    <cellStyle name="Normal 12 5 3 2 3 3 3" xfId="15157"/>
    <cellStyle name="Normal 12 5 3 2 3 3 3 2" xfId="15158"/>
    <cellStyle name="Normal 12 5 3 2 3 3 3 3" xfId="15159"/>
    <cellStyle name="Normal 12 5 3 2 3 3 4" xfId="15160"/>
    <cellStyle name="Normal 12 5 3 2 3 3 5" xfId="15161"/>
    <cellStyle name="Normal 12 5 3 2 3 4" xfId="15162"/>
    <cellStyle name="Normal 12 5 3 2 3 4 2" xfId="15163"/>
    <cellStyle name="Normal 12 5 3 2 3 4 2 2" xfId="15164"/>
    <cellStyle name="Normal 12 5 3 2 3 4 3" xfId="15165"/>
    <cellStyle name="Normal 12 5 3 2 3 4 4" xfId="15166"/>
    <cellStyle name="Normal 12 5 3 2 3 5" xfId="15167"/>
    <cellStyle name="Normal 12 5 3 2 3 5 2" xfId="15168"/>
    <cellStyle name="Normal 12 5 3 2 3 5 3" xfId="15169"/>
    <cellStyle name="Normal 12 5 3 2 3 6" xfId="15170"/>
    <cellStyle name="Normal 12 5 3 2 3 7" xfId="15171"/>
    <cellStyle name="Normal 12 5 3 2 4" xfId="15172"/>
    <cellStyle name="Normal 12 5 3 2 4 2" xfId="15173"/>
    <cellStyle name="Normal 12 5 3 2 4 2 2" xfId="15174"/>
    <cellStyle name="Normal 12 5 3 2 4 2 3" xfId="15175"/>
    <cellStyle name="Normal 12 5 3 2 4 3" xfId="15176"/>
    <cellStyle name="Normal 12 5 3 2 4 3 2" xfId="15177"/>
    <cellStyle name="Normal 12 5 3 2 4 3 3" xfId="15178"/>
    <cellStyle name="Normal 12 5 3 2 4 4" xfId="15179"/>
    <cellStyle name="Normal 12 5 3 2 4 4 2" xfId="15180"/>
    <cellStyle name="Normal 12 5 3 2 4 5" xfId="15181"/>
    <cellStyle name="Normal 12 5 3 2 4 6" xfId="15182"/>
    <cellStyle name="Normal 12 5 3 2 5" xfId="15183"/>
    <cellStyle name="Normal 12 5 3 2 5 2" xfId="15184"/>
    <cellStyle name="Normal 12 5 3 2 5 2 2" xfId="15185"/>
    <cellStyle name="Normal 12 5 3 2 5 2 3" xfId="15186"/>
    <cellStyle name="Normal 12 5 3 2 5 3" xfId="15187"/>
    <cellStyle name="Normal 12 5 3 2 5 3 2" xfId="15188"/>
    <cellStyle name="Normal 12 5 3 2 5 3 3" xfId="15189"/>
    <cellStyle name="Normal 12 5 3 2 5 4" xfId="15190"/>
    <cellStyle name="Normal 12 5 3 2 5 5" xfId="15191"/>
    <cellStyle name="Normal 12 5 3 2 6" xfId="15192"/>
    <cellStyle name="Normal 12 5 3 2 6 2" xfId="15193"/>
    <cellStyle name="Normal 12 5 3 2 6 2 2" xfId="15194"/>
    <cellStyle name="Normal 12 5 3 2 6 3" xfId="15195"/>
    <cellStyle name="Normal 12 5 3 2 6 4" xfId="15196"/>
    <cellStyle name="Normal 12 5 3 2 7" xfId="15197"/>
    <cellStyle name="Normal 12 5 3 2 7 2" xfId="15198"/>
    <cellStyle name="Normal 12 5 3 2 7 3" xfId="15199"/>
    <cellStyle name="Normal 12 5 3 2 8" xfId="15200"/>
    <cellStyle name="Normal 12 5 3 2 9" xfId="15201"/>
    <cellStyle name="Normal 12 5 3 3" xfId="15202"/>
    <cellStyle name="Normal 12 5 3 3 2" xfId="15203"/>
    <cellStyle name="Normal 12 5 3 3 2 2" xfId="15204"/>
    <cellStyle name="Normal 12 5 3 3 2 2 2" xfId="15205"/>
    <cellStyle name="Normal 12 5 3 3 2 2 2 2" xfId="15206"/>
    <cellStyle name="Normal 12 5 3 3 2 2 2 3" xfId="15207"/>
    <cellStyle name="Normal 12 5 3 3 2 2 3" xfId="15208"/>
    <cellStyle name="Normal 12 5 3 3 2 2 3 2" xfId="15209"/>
    <cellStyle name="Normal 12 5 3 3 2 2 3 3" xfId="15210"/>
    <cellStyle name="Normal 12 5 3 3 2 2 4" xfId="15211"/>
    <cellStyle name="Normal 12 5 3 3 2 2 5" xfId="15212"/>
    <cellStyle name="Normal 12 5 3 3 2 3" xfId="15213"/>
    <cellStyle name="Normal 12 5 3 3 2 3 2" xfId="15214"/>
    <cellStyle name="Normal 12 5 3 3 2 3 2 2" xfId="15215"/>
    <cellStyle name="Normal 12 5 3 3 2 3 2 3" xfId="15216"/>
    <cellStyle name="Normal 12 5 3 3 2 3 3" xfId="15217"/>
    <cellStyle name="Normal 12 5 3 3 2 3 3 2" xfId="15218"/>
    <cellStyle name="Normal 12 5 3 3 2 3 3 3" xfId="15219"/>
    <cellStyle name="Normal 12 5 3 3 2 3 4" xfId="15220"/>
    <cellStyle name="Normal 12 5 3 3 2 3 5" xfId="15221"/>
    <cellStyle name="Normal 12 5 3 3 2 4" xfId="15222"/>
    <cellStyle name="Normal 12 5 3 3 2 4 2" xfId="15223"/>
    <cellStyle name="Normal 12 5 3 3 2 4 2 2" xfId="15224"/>
    <cellStyle name="Normal 12 5 3 3 2 4 3" xfId="15225"/>
    <cellStyle name="Normal 12 5 3 3 2 4 4" xfId="15226"/>
    <cellStyle name="Normal 12 5 3 3 2 5" xfId="15227"/>
    <cellStyle name="Normal 12 5 3 3 2 5 2" xfId="15228"/>
    <cellStyle name="Normal 12 5 3 3 2 5 3" xfId="15229"/>
    <cellStyle name="Normal 12 5 3 3 2 6" xfId="15230"/>
    <cellStyle name="Normal 12 5 3 3 2 7" xfId="15231"/>
    <cellStyle name="Normal 12 5 3 3 3" xfId="15232"/>
    <cellStyle name="Normal 12 5 3 3 3 2" xfId="15233"/>
    <cellStyle name="Normal 12 5 3 3 3 2 2" xfId="15234"/>
    <cellStyle name="Normal 12 5 3 3 3 2 3" xfId="15235"/>
    <cellStyle name="Normal 12 5 3 3 3 3" xfId="15236"/>
    <cellStyle name="Normal 12 5 3 3 3 3 2" xfId="15237"/>
    <cellStyle name="Normal 12 5 3 3 3 3 3" xfId="15238"/>
    <cellStyle name="Normal 12 5 3 3 3 4" xfId="15239"/>
    <cellStyle name="Normal 12 5 3 3 3 4 2" xfId="15240"/>
    <cellStyle name="Normal 12 5 3 3 3 5" xfId="15241"/>
    <cellStyle name="Normal 12 5 3 3 3 6" xfId="15242"/>
    <cellStyle name="Normal 12 5 3 3 4" xfId="15243"/>
    <cellStyle name="Normal 12 5 3 3 4 2" xfId="15244"/>
    <cellStyle name="Normal 12 5 3 3 4 2 2" xfId="15245"/>
    <cellStyle name="Normal 12 5 3 3 4 2 3" xfId="15246"/>
    <cellStyle name="Normal 12 5 3 3 4 3" xfId="15247"/>
    <cellStyle name="Normal 12 5 3 3 4 3 2" xfId="15248"/>
    <cellStyle name="Normal 12 5 3 3 4 3 3" xfId="15249"/>
    <cellStyle name="Normal 12 5 3 3 4 4" xfId="15250"/>
    <cellStyle name="Normal 12 5 3 3 4 5" xfId="15251"/>
    <cellStyle name="Normal 12 5 3 3 5" xfId="15252"/>
    <cellStyle name="Normal 12 5 3 3 5 2" xfId="15253"/>
    <cellStyle name="Normal 12 5 3 3 5 2 2" xfId="15254"/>
    <cellStyle name="Normal 12 5 3 3 5 3" xfId="15255"/>
    <cellStyle name="Normal 12 5 3 3 5 4" xfId="15256"/>
    <cellStyle name="Normal 12 5 3 3 6" xfId="15257"/>
    <cellStyle name="Normal 12 5 3 3 6 2" xfId="15258"/>
    <cellStyle name="Normal 12 5 3 3 6 3" xfId="15259"/>
    <cellStyle name="Normal 12 5 3 3 7" xfId="15260"/>
    <cellStyle name="Normal 12 5 3 3 8" xfId="15261"/>
    <cellStyle name="Normal 12 5 3 4" xfId="15262"/>
    <cellStyle name="Normal 12 5 3 4 2" xfId="15263"/>
    <cellStyle name="Normal 12 5 3 4 2 2" xfId="15264"/>
    <cellStyle name="Normal 12 5 3 4 2 2 2" xfId="15265"/>
    <cellStyle name="Normal 12 5 3 4 2 2 3" xfId="15266"/>
    <cellStyle name="Normal 12 5 3 4 2 3" xfId="15267"/>
    <cellStyle name="Normal 12 5 3 4 2 3 2" xfId="15268"/>
    <cellStyle name="Normal 12 5 3 4 2 3 3" xfId="15269"/>
    <cellStyle name="Normal 12 5 3 4 2 4" xfId="15270"/>
    <cellStyle name="Normal 12 5 3 4 2 4 2" xfId="15271"/>
    <cellStyle name="Normal 12 5 3 4 2 5" xfId="15272"/>
    <cellStyle name="Normal 12 5 3 4 2 6" xfId="15273"/>
    <cellStyle name="Normal 12 5 3 4 3" xfId="15274"/>
    <cellStyle name="Normal 12 5 3 4 3 2" xfId="15275"/>
    <cellStyle name="Normal 12 5 3 4 3 2 2" xfId="15276"/>
    <cellStyle name="Normal 12 5 3 4 3 2 3" xfId="15277"/>
    <cellStyle name="Normal 12 5 3 4 3 3" xfId="15278"/>
    <cellStyle name="Normal 12 5 3 4 3 3 2" xfId="15279"/>
    <cellStyle name="Normal 12 5 3 4 3 3 3" xfId="15280"/>
    <cellStyle name="Normal 12 5 3 4 3 4" xfId="15281"/>
    <cellStyle name="Normal 12 5 3 4 3 5" xfId="15282"/>
    <cellStyle name="Normal 12 5 3 4 4" xfId="15283"/>
    <cellStyle name="Normal 12 5 3 4 4 2" xfId="15284"/>
    <cellStyle name="Normal 12 5 3 4 4 2 2" xfId="15285"/>
    <cellStyle name="Normal 12 5 3 4 4 3" xfId="15286"/>
    <cellStyle name="Normal 12 5 3 4 4 4" xfId="15287"/>
    <cellStyle name="Normal 12 5 3 4 5" xfId="15288"/>
    <cellStyle name="Normal 12 5 3 4 5 2" xfId="15289"/>
    <cellStyle name="Normal 12 5 3 4 5 3" xfId="15290"/>
    <cellStyle name="Normal 12 5 3 4 6" xfId="15291"/>
    <cellStyle name="Normal 12 5 3 4 7" xfId="15292"/>
    <cellStyle name="Normal 12 5 3 5" xfId="15293"/>
    <cellStyle name="Normal 12 5 3 5 2" xfId="15294"/>
    <cellStyle name="Normal 12 5 3 5 2 2" xfId="15295"/>
    <cellStyle name="Normal 12 5 3 5 2 3" xfId="15296"/>
    <cellStyle name="Normal 12 5 3 5 3" xfId="15297"/>
    <cellStyle name="Normal 12 5 3 5 3 2" xfId="15298"/>
    <cellStyle name="Normal 12 5 3 5 3 3" xfId="15299"/>
    <cellStyle name="Normal 12 5 3 5 4" xfId="15300"/>
    <cellStyle name="Normal 12 5 3 5 4 2" xfId="15301"/>
    <cellStyle name="Normal 12 5 3 5 5" xfId="15302"/>
    <cellStyle name="Normal 12 5 3 5 6" xfId="15303"/>
    <cellStyle name="Normal 12 5 3 6" xfId="15304"/>
    <cellStyle name="Normal 12 5 3 6 2" xfId="15305"/>
    <cellStyle name="Normal 12 5 3 6 2 2" xfId="15306"/>
    <cellStyle name="Normal 12 5 3 6 2 3" xfId="15307"/>
    <cellStyle name="Normal 12 5 3 6 3" xfId="15308"/>
    <cellStyle name="Normal 12 5 3 6 3 2" xfId="15309"/>
    <cellStyle name="Normal 12 5 3 6 3 3" xfId="15310"/>
    <cellStyle name="Normal 12 5 3 6 4" xfId="15311"/>
    <cellStyle name="Normal 12 5 3 6 5" xfId="15312"/>
    <cellStyle name="Normal 12 5 3 7" xfId="15313"/>
    <cellStyle name="Normal 12 5 3 7 2" xfId="15314"/>
    <cellStyle name="Normal 12 5 3 7 2 2" xfId="15315"/>
    <cellStyle name="Normal 12 5 3 7 3" xfId="15316"/>
    <cellStyle name="Normal 12 5 3 7 4" xfId="15317"/>
    <cellStyle name="Normal 12 5 3 8" xfId="15318"/>
    <cellStyle name="Normal 12 5 3 8 2" xfId="15319"/>
    <cellStyle name="Normal 12 5 3 8 3" xfId="15320"/>
    <cellStyle name="Normal 12 5 3 9" xfId="15321"/>
    <cellStyle name="Normal 12 5 4" xfId="15322"/>
    <cellStyle name="Normal 12 5 4 2" xfId="15323"/>
    <cellStyle name="Normal 12 5 4 2 2" xfId="15324"/>
    <cellStyle name="Normal 12 5 4 2 2 2" xfId="15325"/>
    <cellStyle name="Normal 12 5 4 2 2 2 2" xfId="15326"/>
    <cellStyle name="Normal 12 5 4 2 2 2 2 2" xfId="15327"/>
    <cellStyle name="Normal 12 5 4 2 2 2 2 3" xfId="15328"/>
    <cellStyle name="Normal 12 5 4 2 2 2 3" xfId="15329"/>
    <cellStyle name="Normal 12 5 4 2 2 2 3 2" xfId="15330"/>
    <cellStyle name="Normal 12 5 4 2 2 2 3 3" xfId="15331"/>
    <cellStyle name="Normal 12 5 4 2 2 2 4" xfId="15332"/>
    <cellStyle name="Normal 12 5 4 2 2 2 5" xfId="15333"/>
    <cellStyle name="Normal 12 5 4 2 2 3" xfId="15334"/>
    <cellStyle name="Normal 12 5 4 2 2 3 2" xfId="15335"/>
    <cellStyle name="Normal 12 5 4 2 2 3 2 2" xfId="15336"/>
    <cellStyle name="Normal 12 5 4 2 2 3 2 3" xfId="15337"/>
    <cellStyle name="Normal 12 5 4 2 2 3 3" xfId="15338"/>
    <cellStyle name="Normal 12 5 4 2 2 3 3 2" xfId="15339"/>
    <cellStyle name="Normal 12 5 4 2 2 3 3 3" xfId="15340"/>
    <cellStyle name="Normal 12 5 4 2 2 3 4" xfId="15341"/>
    <cellStyle name="Normal 12 5 4 2 2 3 5" xfId="15342"/>
    <cellStyle name="Normal 12 5 4 2 2 4" xfId="15343"/>
    <cellStyle name="Normal 12 5 4 2 2 4 2" xfId="15344"/>
    <cellStyle name="Normal 12 5 4 2 2 4 2 2" xfId="15345"/>
    <cellStyle name="Normal 12 5 4 2 2 4 3" xfId="15346"/>
    <cellStyle name="Normal 12 5 4 2 2 4 4" xfId="15347"/>
    <cellStyle name="Normal 12 5 4 2 2 5" xfId="15348"/>
    <cellStyle name="Normal 12 5 4 2 2 5 2" xfId="15349"/>
    <cellStyle name="Normal 12 5 4 2 2 5 3" xfId="15350"/>
    <cellStyle name="Normal 12 5 4 2 2 6" xfId="15351"/>
    <cellStyle name="Normal 12 5 4 2 2 7" xfId="15352"/>
    <cellStyle name="Normal 12 5 4 2 3" xfId="15353"/>
    <cellStyle name="Normal 12 5 4 2 3 2" xfId="15354"/>
    <cellStyle name="Normal 12 5 4 2 3 2 2" xfId="15355"/>
    <cellStyle name="Normal 12 5 4 2 3 2 3" xfId="15356"/>
    <cellStyle name="Normal 12 5 4 2 3 3" xfId="15357"/>
    <cellStyle name="Normal 12 5 4 2 3 3 2" xfId="15358"/>
    <cellStyle name="Normal 12 5 4 2 3 3 3" xfId="15359"/>
    <cellStyle name="Normal 12 5 4 2 3 4" xfId="15360"/>
    <cellStyle name="Normal 12 5 4 2 3 4 2" xfId="15361"/>
    <cellStyle name="Normal 12 5 4 2 3 5" xfId="15362"/>
    <cellStyle name="Normal 12 5 4 2 3 6" xfId="15363"/>
    <cellStyle name="Normal 12 5 4 2 4" xfId="15364"/>
    <cellStyle name="Normal 12 5 4 2 4 2" xfId="15365"/>
    <cellStyle name="Normal 12 5 4 2 4 2 2" xfId="15366"/>
    <cellStyle name="Normal 12 5 4 2 4 2 3" xfId="15367"/>
    <cellStyle name="Normal 12 5 4 2 4 3" xfId="15368"/>
    <cellStyle name="Normal 12 5 4 2 4 3 2" xfId="15369"/>
    <cellStyle name="Normal 12 5 4 2 4 3 3" xfId="15370"/>
    <cellStyle name="Normal 12 5 4 2 4 4" xfId="15371"/>
    <cellStyle name="Normal 12 5 4 2 4 5" xfId="15372"/>
    <cellStyle name="Normal 12 5 4 2 5" xfId="15373"/>
    <cellStyle name="Normal 12 5 4 2 5 2" xfId="15374"/>
    <cellStyle name="Normal 12 5 4 2 5 2 2" xfId="15375"/>
    <cellStyle name="Normal 12 5 4 2 5 3" xfId="15376"/>
    <cellStyle name="Normal 12 5 4 2 5 4" xfId="15377"/>
    <cellStyle name="Normal 12 5 4 2 6" xfId="15378"/>
    <cellStyle name="Normal 12 5 4 2 6 2" xfId="15379"/>
    <cellStyle name="Normal 12 5 4 2 6 3" xfId="15380"/>
    <cellStyle name="Normal 12 5 4 2 7" xfId="15381"/>
    <cellStyle name="Normal 12 5 4 2 8" xfId="15382"/>
    <cellStyle name="Normal 12 5 4 3" xfId="15383"/>
    <cellStyle name="Normal 12 5 4 3 2" xfId="15384"/>
    <cellStyle name="Normal 12 5 4 3 2 2" xfId="15385"/>
    <cellStyle name="Normal 12 5 4 3 2 2 2" xfId="15386"/>
    <cellStyle name="Normal 12 5 4 3 2 2 3" xfId="15387"/>
    <cellStyle name="Normal 12 5 4 3 2 3" xfId="15388"/>
    <cellStyle name="Normal 12 5 4 3 2 3 2" xfId="15389"/>
    <cellStyle name="Normal 12 5 4 3 2 3 3" xfId="15390"/>
    <cellStyle name="Normal 12 5 4 3 2 4" xfId="15391"/>
    <cellStyle name="Normal 12 5 4 3 2 4 2" xfId="15392"/>
    <cellStyle name="Normal 12 5 4 3 2 5" xfId="15393"/>
    <cellStyle name="Normal 12 5 4 3 2 6" xfId="15394"/>
    <cellStyle name="Normal 12 5 4 3 3" xfId="15395"/>
    <cellStyle name="Normal 12 5 4 3 3 2" xfId="15396"/>
    <cellStyle name="Normal 12 5 4 3 3 2 2" xfId="15397"/>
    <cellStyle name="Normal 12 5 4 3 3 2 3" xfId="15398"/>
    <cellStyle name="Normal 12 5 4 3 3 3" xfId="15399"/>
    <cellStyle name="Normal 12 5 4 3 3 3 2" xfId="15400"/>
    <cellStyle name="Normal 12 5 4 3 3 3 3" xfId="15401"/>
    <cellStyle name="Normal 12 5 4 3 3 4" xfId="15402"/>
    <cellStyle name="Normal 12 5 4 3 3 5" xfId="15403"/>
    <cellStyle name="Normal 12 5 4 3 4" xfId="15404"/>
    <cellStyle name="Normal 12 5 4 3 4 2" xfId="15405"/>
    <cellStyle name="Normal 12 5 4 3 4 2 2" xfId="15406"/>
    <cellStyle name="Normal 12 5 4 3 4 3" xfId="15407"/>
    <cellStyle name="Normal 12 5 4 3 4 4" xfId="15408"/>
    <cellStyle name="Normal 12 5 4 3 5" xfId="15409"/>
    <cellStyle name="Normal 12 5 4 3 5 2" xfId="15410"/>
    <cellStyle name="Normal 12 5 4 3 5 3" xfId="15411"/>
    <cellStyle name="Normal 12 5 4 3 6" xfId="15412"/>
    <cellStyle name="Normal 12 5 4 3 7" xfId="15413"/>
    <cellStyle name="Normal 12 5 4 4" xfId="15414"/>
    <cellStyle name="Normal 12 5 4 4 2" xfId="15415"/>
    <cellStyle name="Normal 12 5 4 4 2 2" xfId="15416"/>
    <cellStyle name="Normal 12 5 4 4 2 3" xfId="15417"/>
    <cellStyle name="Normal 12 5 4 4 3" xfId="15418"/>
    <cellStyle name="Normal 12 5 4 4 3 2" xfId="15419"/>
    <cellStyle name="Normal 12 5 4 4 3 3" xfId="15420"/>
    <cellStyle name="Normal 12 5 4 4 4" xfId="15421"/>
    <cellStyle name="Normal 12 5 4 4 4 2" xfId="15422"/>
    <cellStyle name="Normal 12 5 4 4 5" xfId="15423"/>
    <cellStyle name="Normal 12 5 4 4 6" xfId="15424"/>
    <cellStyle name="Normal 12 5 4 5" xfId="15425"/>
    <cellStyle name="Normal 12 5 4 5 2" xfId="15426"/>
    <cellStyle name="Normal 12 5 4 5 2 2" xfId="15427"/>
    <cellStyle name="Normal 12 5 4 5 2 3" xfId="15428"/>
    <cellStyle name="Normal 12 5 4 5 3" xfId="15429"/>
    <cellStyle name="Normal 12 5 4 5 3 2" xfId="15430"/>
    <cellStyle name="Normal 12 5 4 5 3 3" xfId="15431"/>
    <cellStyle name="Normal 12 5 4 5 4" xfId="15432"/>
    <cellStyle name="Normal 12 5 4 5 5" xfId="15433"/>
    <cellStyle name="Normal 12 5 4 6" xfId="15434"/>
    <cellStyle name="Normal 12 5 4 6 2" xfId="15435"/>
    <cellStyle name="Normal 12 5 4 6 2 2" xfId="15436"/>
    <cellStyle name="Normal 12 5 4 6 3" xfId="15437"/>
    <cellStyle name="Normal 12 5 4 6 4" xfId="15438"/>
    <cellStyle name="Normal 12 5 4 7" xfId="15439"/>
    <cellStyle name="Normal 12 5 4 7 2" xfId="15440"/>
    <cellStyle name="Normal 12 5 4 7 3" xfId="15441"/>
    <cellStyle name="Normal 12 5 4 8" xfId="15442"/>
    <cellStyle name="Normal 12 5 4 9" xfId="15443"/>
    <cellStyle name="Normal 12 5 5" xfId="15444"/>
    <cellStyle name="Normal 12 5 5 2" xfId="15445"/>
    <cellStyle name="Normal 12 5 5 2 2" xfId="15446"/>
    <cellStyle name="Normal 12 5 5 2 2 2" xfId="15447"/>
    <cellStyle name="Normal 12 5 5 2 2 2 2" xfId="15448"/>
    <cellStyle name="Normal 12 5 5 2 2 2 2 2" xfId="15449"/>
    <cellStyle name="Normal 12 5 5 2 2 2 2 3" xfId="15450"/>
    <cellStyle name="Normal 12 5 5 2 2 2 3" xfId="15451"/>
    <cellStyle name="Normal 12 5 5 2 2 2 3 2" xfId="15452"/>
    <cellStyle name="Normal 12 5 5 2 2 2 3 3" xfId="15453"/>
    <cellStyle name="Normal 12 5 5 2 2 2 4" xfId="15454"/>
    <cellStyle name="Normal 12 5 5 2 2 2 5" xfId="15455"/>
    <cellStyle name="Normal 12 5 5 2 2 3" xfId="15456"/>
    <cellStyle name="Normal 12 5 5 2 2 3 2" xfId="15457"/>
    <cellStyle name="Normal 12 5 5 2 2 3 2 2" xfId="15458"/>
    <cellStyle name="Normal 12 5 5 2 2 3 2 3" xfId="15459"/>
    <cellStyle name="Normal 12 5 5 2 2 3 3" xfId="15460"/>
    <cellStyle name="Normal 12 5 5 2 2 3 3 2" xfId="15461"/>
    <cellStyle name="Normal 12 5 5 2 2 3 3 3" xfId="15462"/>
    <cellStyle name="Normal 12 5 5 2 2 3 4" xfId="15463"/>
    <cellStyle name="Normal 12 5 5 2 2 3 5" xfId="15464"/>
    <cellStyle name="Normal 12 5 5 2 2 4" xfId="15465"/>
    <cellStyle name="Normal 12 5 5 2 2 4 2" xfId="15466"/>
    <cellStyle name="Normal 12 5 5 2 2 4 2 2" xfId="15467"/>
    <cellStyle name="Normal 12 5 5 2 2 4 3" xfId="15468"/>
    <cellStyle name="Normal 12 5 5 2 2 4 4" xfId="15469"/>
    <cellStyle name="Normal 12 5 5 2 2 5" xfId="15470"/>
    <cellStyle name="Normal 12 5 5 2 2 5 2" xfId="15471"/>
    <cellStyle name="Normal 12 5 5 2 2 5 3" xfId="15472"/>
    <cellStyle name="Normal 12 5 5 2 2 6" xfId="15473"/>
    <cellStyle name="Normal 12 5 5 2 2 7" xfId="15474"/>
    <cellStyle name="Normal 12 5 5 2 3" xfId="15475"/>
    <cellStyle name="Normal 12 5 5 2 3 2" xfId="15476"/>
    <cellStyle name="Normal 12 5 5 2 3 2 2" xfId="15477"/>
    <cellStyle name="Normal 12 5 5 2 3 2 3" xfId="15478"/>
    <cellStyle name="Normal 12 5 5 2 3 3" xfId="15479"/>
    <cellStyle name="Normal 12 5 5 2 3 3 2" xfId="15480"/>
    <cellStyle name="Normal 12 5 5 2 3 3 3" xfId="15481"/>
    <cellStyle name="Normal 12 5 5 2 3 4" xfId="15482"/>
    <cellStyle name="Normal 12 5 5 2 3 4 2" xfId="15483"/>
    <cellStyle name="Normal 12 5 5 2 3 5" xfId="15484"/>
    <cellStyle name="Normal 12 5 5 2 3 6" xfId="15485"/>
    <cellStyle name="Normal 12 5 5 2 4" xfId="15486"/>
    <cellStyle name="Normal 12 5 5 2 4 2" xfId="15487"/>
    <cellStyle name="Normal 12 5 5 2 4 2 2" xfId="15488"/>
    <cellStyle name="Normal 12 5 5 2 4 2 3" xfId="15489"/>
    <cellStyle name="Normal 12 5 5 2 4 3" xfId="15490"/>
    <cellStyle name="Normal 12 5 5 2 4 3 2" xfId="15491"/>
    <cellStyle name="Normal 12 5 5 2 4 3 3" xfId="15492"/>
    <cellStyle name="Normal 12 5 5 2 4 4" xfId="15493"/>
    <cellStyle name="Normal 12 5 5 2 4 5" xfId="15494"/>
    <cellStyle name="Normal 12 5 5 2 5" xfId="15495"/>
    <cellStyle name="Normal 12 5 5 2 5 2" xfId="15496"/>
    <cellStyle name="Normal 12 5 5 2 5 2 2" xfId="15497"/>
    <cellStyle name="Normal 12 5 5 2 5 3" xfId="15498"/>
    <cellStyle name="Normal 12 5 5 2 5 4" xfId="15499"/>
    <cellStyle name="Normal 12 5 5 2 6" xfId="15500"/>
    <cellStyle name="Normal 12 5 5 2 6 2" xfId="15501"/>
    <cellStyle name="Normal 12 5 5 2 6 3" xfId="15502"/>
    <cellStyle name="Normal 12 5 5 2 7" xfId="15503"/>
    <cellStyle name="Normal 12 5 5 2 8" xfId="15504"/>
    <cellStyle name="Normal 12 5 5 3" xfId="15505"/>
    <cellStyle name="Normal 12 5 5 3 2" xfId="15506"/>
    <cellStyle name="Normal 12 5 5 3 2 2" xfId="15507"/>
    <cellStyle name="Normal 12 5 5 3 2 2 2" xfId="15508"/>
    <cellStyle name="Normal 12 5 5 3 2 2 3" xfId="15509"/>
    <cellStyle name="Normal 12 5 5 3 2 3" xfId="15510"/>
    <cellStyle name="Normal 12 5 5 3 2 3 2" xfId="15511"/>
    <cellStyle name="Normal 12 5 5 3 2 3 3" xfId="15512"/>
    <cellStyle name="Normal 12 5 5 3 2 4" xfId="15513"/>
    <cellStyle name="Normal 12 5 5 3 2 5" xfId="15514"/>
    <cellStyle name="Normal 12 5 5 3 3" xfId="15515"/>
    <cellStyle name="Normal 12 5 5 3 3 2" xfId="15516"/>
    <cellStyle name="Normal 12 5 5 3 3 2 2" xfId="15517"/>
    <cellStyle name="Normal 12 5 5 3 3 2 3" xfId="15518"/>
    <cellStyle name="Normal 12 5 5 3 3 3" xfId="15519"/>
    <cellStyle name="Normal 12 5 5 3 3 3 2" xfId="15520"/>
    <cellStyle name="Normal 12 5 5 3 3 3 3" xfId="15521"/>
    <cellStyle name="Normal 12 5 5 3 3 4" xfId="15522"/>
    <cellStyle name="Normal 12 5 5 3 3 5" xfId="15523"/>
    <cellStyle name="Normal 12 5 5 3 4" xfId="15524"/>
    <cellStyle name="Normal 12 5 5 3 4 2" xfId="15525"/>
    <cellStyle name="Normal 12 5 5 3 4 2 2" xfId="15526"/>
    <cellStyle name="Normal 12 5 5 3 4 3" xfId="15527"/>
    <cellStyle name="Normal 12 5 5 3 4 4" xfId="15528"/>
    <cellStyle name="Normal 12 5 5 3 5" xfId="15529"/>
    <cellStyle name="Normal 12 5 5 3 5 2" xfId="15530"/>
    <cellStyle name="Normal 12 5 5 3 5 3" xfId="15531"/>
    <cellStyle name="Normal 12 5 5 3 6" xfId="15532"/>
    <cellStyle name="Normal 12 5 5 3 7" xfId="15533"/>
    <cellStyle name="Normal 12 5 5 4" xfId="15534"/>
    <cellStyle name="Normal 12 5 5 4 2" xfId="15535"/>
    <cellStyle name="Normal 12 5 5 4 2 2" xfId="15536"/>
    <cellStyle name="Normal 12 5 5 4 2 3" xfId="15537"/>
    <cellStyle name="Normal 12 5 5 4 3" xfId="15538"/>
    <cellStyle name="Normal 12 5 5 4 3 2" xfId="15539"/>
    <cellStyle name="Normal 12 5 5 4 3 3" xfId="15540"/>
    <cellStyle name="Normal 12 5 5 4 4" xfId="15541"/>
    <cellStyle name="Normal 12 5 5 4 4 2" xfId="15542"/>
    <cellStyle name="Normal 12 5 5 4 5" xfId="15543"/>
    <cellStyle name="Normal 12 5 5 4 6" xfId="15544"/>
    <cellStyle name="Normal 12 5 5 5" xfId="15545"/>
    <cellStyle name="Normal 12 5 5 5 2" xfId="15546"/>
    <cellStyle name="Normal 12 5 5 5 2 2" xfId="15547"/>
    <cellStyle name="Normal 12 5 5 5 2 3" xfId="15548"/>
    <cellStyle name="Normal 12 5 5 5 3" xfId="15549"/>
    <cellStyle name="Normal 12 5 5 5 3 2" xfId="15550"/>
    <cellStyle name="Normal 12 5 5 5 3 3" xfId="15551"/>
    <cellStyle name="Normal 12 5 5 5 4" xfId="15552"/>
    <cellStyle name="Normal 12 5 5 5 5" xfId="15553"/>
    <cellStyle name="Normal 12 5 5 6" xfId="15554"/>
    <cellStyle name="Normal 12 5 5 6 2" xfId="15555"/>
    <cellStyle name="Normal 12 5 5 6 2 2" xfId="15556"/>
    <cellStyle name="Normal 12 5 5 6 3" xfId="15557"/>
    <cellStyle name="Normal 12 5 5 6 4" xfId="15558"/>
    <cellStyle name="Normal 12 5 5 7" xfId="15559"/>
    <cellStyle name="Normal 12 5 5 7 2" xfId="15560"/>
    <cellStyle name="Normal 12 5 5 7 3" xfId="15561"/>
    <cellStyle name="Normal 12 5 5 8" xfId="15562"/>
    <cellStyle name="Normal 12 5 5 9" xfId="15563"/>
    <cellStyle name="Normal 12 5 6" xfId="15564"/>
    <cellStyle name="Normal 12 5 6 2" xfId="15565"/>
    <cellStyle name="Normal 12 5 6 2 2" xfId="15566"/>
    <cellStyle name="Normal 12 5 6 2 2 2" xfId="15567"/>
    <cellStyle name="Normal 12 5 6 2 2 2 2" xfId="15568"/>
    <cellStyle name="Normal 12 5 6 2 2 2 3" xfId="15569"/>
    <cellStyle name="Normal 12 5 6 2 2 3" xfId="15570"/>
    <cellStyle name="Normal 12 5 6 2 2 3 2" xfId="15571"/>
    <cellStyle name="Normal 12 5 6 2 2 3 3" xfId="15572"/>
    <cellStyle name="Normal 12 5 6 2 2 4" xfId="15573"/>
    <cellStyle name="Normal 12 5 6 2 2 5" xfId="15574"/>
    <cellStyle name="Normal 12 5 6 2 3" xfId="15575"/>
    <cellStyle name="Normal 12 5 6 2 3 2" xfId="15576"/>
    <cellStyle name="Normal 12 5 6 2 3 2 2" xfId="15577"/>
    <cellStyle name="Normal 12 5 6 2 3 2 3" xfId="15578"/>
    <cellStyle name="Normal 12 5 6 2 3 3" xfId="15579"/>
    <cellStyle name="Normal 12 5 6 2 3 3 2" xfId="15580"/>
    <cellStyle name="Normal 12 5 6 2 3 3 3" xfId="15581"/>
    <cellStyle name="Normal 12 5 6 2 3 4" xfId="15582"/>
    <cellStyle name="Normal 12 5 6 2 3 5" xfId="15583"/>
    <cellStyle name="Normal 12 5 6 2 4" xfId="15584"/>
    <cellStyle name="Normal 12 5 6 2 4 2" xfId="15585"/>
    <cellStyle name="Normal 12 5 6 2 4 2 2" xfId="15586"/>
    <cellStyle name="Normal 12 5 6 2 4 3" xfId="15587"/>
    <cellStyle name="Normal 12 5 6 2 4 4" xfId="15588"/>
    <cellStyle name="Normal 12 5 6 2 5" xfId="15589"/>
    <cellStyle name="Normal 12 5 6 2 5 2" xfId="15590"/>
    <cellStyle name="Normal 12 5 6 2 5 3" xfId="15591"/>
    <cellStyle name="Normal 12 5 6 2 6" xfId="15592"/>
    <cellStyle name="Normal 12 5 6 2 7" xfId="15593"/>
    <cellStyle name="Normal 12 5 6 3" xfId="15594"/>
    <cellStyle name="Normal 12 5 6 3 2" xfId="15595"/>
    <cellStyle name="Normal 12 5 6 3 2 2" xfId="15596"/>
    <cellStyle name="Normal 12 5 6 3 2 3" xfId="15597"/>
    <cellStyle name="Normal 12 5 6 3 3" xfId="15598"/>
    <cellStyle name="Normal 12 5 6 3 3 2" xfId="15599"/>
    <cellStyle name="Normal 12 5 6 3 3 3" xfId="15600"/>
    <cellStyle name="Normal 12 5 6 3 4" xfId="15601"/>
    <cellStyle name="Normal 12 5 6 3 4 2" xfId="15602"/>
    <cellStyle name="Normal 12 5 6 3 5" xfId="15603"/>
    <cellStyle name="Normal 12 5 6 3 6" xfId="15604"/>
    <cellStyle name="Normal 12 5 6 4" xfId="15605"/>
    <cellStyle name="Normal 12 5 6 4 2" xfId="15606"/>
    <cellStyle name="Normal 12 5 6 4 2 2" xfId="15607"/>
    <cellStyle name="Normal 12 5 6 4 2 3" xfId="15608"/>
    <cellStyle name="Normal 12 5 6 4 3" xfId="15609"/>
    <cellStyle name="Normal 12 5 6 4 3 2" xfId="15610"/>
    <cellStyle name="Normal 12 5 6 4 3 3" xfId="15611"/>
    <cellStyle name="Normal 12 5 6 4 4" xfId="15612"/>
    <cellStyle name="Normal 12 5 6 4 5" xfId="15613"/>
    <cellStyle name="Normal 12 5 6 5" xfId="15614"/>
    <cellStyle name="Normal 12 5 6 5 2" xfId="15615"/>
    <cellStyle name="Normal 12 5 6 5 2 2" xfId="15616"/>
    <cellStyle name="Normal 12 5 6 5 3" xfId="15617"/>
    <cellStyle name="Normal 12 5 6 5 4" xfId="15618"/>
    <cellStyle name="Normal 12 5 6 6" xfId="15619"/>
    <cellStyle name="Normal 12 5 6 6 2" xfId="15620"/>
    <cellStyle name="Normal 12 5 6 6 3" xfId="15621"/>
    <cellStyle name="Normal 12 5 6 7" xfId="15622"/>
    <cellStyle name="Normal 12 5 6 8" xfId="15623"/>
    <cellStyle name="Normal 12 5 7" xfId="15624"/>
    <cellStyle name="Normal 12 5 7 2" xfId="15625"/>
    <cellStyle name="Normal 12 5 7 2 2" xfId="15626"/>
    <cellStyle name="Normal 12 5 7 2 2 2" xfId="15627"/>
    <cellStyle name="Normal 12 5 7 2 2 3" xfId="15628"/>
    <cellStyle name="Normal 12 5 7 2 3" xfId="15629"/>
    <cellStyle name="Normal 12 5 7 2 3 2" xfId="15630"/>
    <cellStyle name="Normal 12 5 7 2 3 3" xfId="15631"/>
    <cellStyle name="Normal 12 5 7 2 4" xfId="15632"/>
    <cellStyle name="Normal 12 5 7 2 4 2" xfId="15633"/>
    <cellStyle name="Normal 12 5 7 2 5" xfId="15634"/>
    <cellStyle name="Normal 12 5 7 2 6" xfId="15635"/>
    <cellStyle name="Normal 12 5 7 3" xfId="15636"/>
    <cellStyle name="Normal 12 5 7 3 2" xfId="15637"/>
    <cellStyle name="Normal 12 5 7 3 2 2" xfId="15638"/>
    <cellStyle name="Normal 12 5 7 3 2 3" xfId="15639"/>
    <cellStyle name="Normal 12 5 7 3 3" xfId="15640"/>
    <cellStyle name="Normal 12 5 7 3 3 2" xfId="15641"/>
    <cellStyle name="Normal 12 5 7 3 3 3" xfId="15642"/>
    <cellStyle name="Normal 12 5 7 3 4" xfId="15643"/>
    <cellStyle name="Normal 12 5 7 3 5" xfId="15644"/>
    <cellStyle name="Normal 12 5 7 4" xfId="15645"/>
    <cellStyle name="Normal 12 5 7 4 2" xfId="15646"/>
    <cellStyle name="Normal 12 5 7 4 2 2" xfId="15647"/>
    <cellStyle name="Normal 12 5 7 4 3" xfId="15648"/>
    <cellStyle name="Normal 12 5 7 4 4" xfId="15649"/>
    <cellStyle name="Normal 12 5 7 5" xfId="15650"/>
    <cellStyle name="Normal 12 5 7 5 2" xfId="15651"/>
    <cellStyle name="Normal 12 5 7 5 3" xfId="15652"/>
    <cellStyle name="Normal 12 5 7 6" xfId="15653"/>
    <cellStyle name="Normal 12 5 7 7" xfId="15654"/>
    <cellStyle name="Normal 12 5 8" xfId="15655"/>
    <cellStyle name="Normal 12 5 8 2" xfId="15656"/>
    <cellStyle name="Normal 12 5 8 2 2" xfId="15657"/>
    <cellStyle name="Normal 12 5 8 2 3" xfId="15658"/>
    <cellStyle name="Normal 12 5 8 3" xfId="15659"/>
    <cellStyle name="Normal 12 5 8 3 2" xfId="15660"/>
    <cellStyle name="Normal 12 5 8 3 3" xfId="15661"/>
    <cellStyle name="Normal 12 5 8 4" xfId="15662"/>
    <cellStyle name="Normal 12 5 8 4 2" xfId="15663"/>
    <cellStyle name="Normal 12 5 8 5" xfId="15664"/>
    <cellStyle name="Normal 12 5 8 6" xfId="15665"/>
    <cellStyle name="Normal 12 5 9" xfId="15666"/>
    <cellStyle name="Normal 12 5 9 2" xfId="15667"/>
    <cellStyle name="Normal 12 5 9 2 2" xfId="15668"/>
    <cellStyle name="Normal 12 5 9 2 3" xfId="15669"/>
    <cellStyle name="Normal 12 5 9 3" xfId="15670"/>
    <cellStyle name="Normal 12 5 9 3 2" xfId="15671"/>
    <cellStyle name="Normal 12 5 9 3 3" xfId="15672"/>
    <cellStyle name="Normal 12 5 9 4" xfId="15673"/>
    <cellStyle name="Normal 12 5 9 5" xfId="15674"/>
    <cellStyle name="Normal 12_AQPNG_ORC_R01_2013_11_22(OBRA COMPLETA) 29112013-2" xfId="406"/>
    <cellStyle name="Normal 13" xfId="407"/>
    <cellStyle name="Normal 14" xfId="408"/>
    <cellStyle name="Normal 14 2" xfId="15675"/>
    <cellStyle name="Normal 15" xfId="409"/>
    <cellStyle name="Normal 16" xfId="410"/>
    <cellStyle name="Normal 17" xfId="411"/>
    <cellStyle name="Normal 18" xfId="412"/>
    <cellStyle name="Normal 19" xfId="413"/>
    <cellStyle name="Normal 2" xfId="414"/>
    <cellStyle name="Normal 2 2" xfId="415"/>
    <cellStyle name="Normal 2 2 2" xfId="416"/>
    <cellStyle name="Normal 2 2 3" xfId="417"/>
    <cellStyle name="Normal 2 2 3 2" xfId="418"/>
    <cellStyle name="Normal 2 2 4" xfId="419"/>
    <cellStyle name="Normal 2 2 4 2" xfId="420"/>
    <cellStyle name="Normal 2 2 5" xfId="421"/>
    <cellStyle name="Normal 2 2 6" xfId="422"/>
    <cellStyle name="Normal 2 2 7" xfId="423"/>
    <cellStyle name="Normal 2 2_CEEP BANDEIRANTES - REV. SUELY" xfId="424"/>
    <cellStyle name="Normal 2 3" xfId="425"/>
    <cellStyle name="Normal 2 3 2" xfId="426"/>
    <cellStyle name="Normal 2 3 2 2" xfId="427"/>
    <cellStyle name="Normal 2 3 2 3" xfId="428"/>
    <cellStyle name="Normal 2 3 3" xfId="429"/>
    <cellStyle name="Normal 2 3 4" xfId="430"/>
    <cellStyle name="Normal 2 4" xfId="431"/>
    <cellStyle name="Normal 2 4 2" xfId="432"/>
    <cellStyle name="Normal 2 5" xfId="433"/>
    <cellStyle name="Normal 2 6" xfId="434"/>
    <cellStyle name="Normal 2 7" xfId="15676"/>
    <cellStyle name="Normal 2 7 2" xfId="15677"/>
    <cellStyle name="Normal 2 8" xfId="15678"/>
    <cellStyle name="Normal 2 8 2" xfId="15679"/>
    <cellStyle name="Normal 2_0130.02.IMUNIZAÇÃO SGA_PLANILHA ORÇAMENTARIA.R05" xfId="435"/>
    <cellStyle name="Normal 20" xfId="436"/>
    <cellStyle name="Normal 21" xfId="437"/>
    <cellStyle name="Normal 22" xfId="438"/>
    <cellStyle name="Normal 23" xfId="439"/>
    <cellStyle name="Normal 24" xfId="440"/>
    <cellStyle name="Normal 25" xfId="441"/>
    <cellStyle name="Normal 26" xfId="442"/>
    <cellStyle name="Normal 27" xfId="443"/>
    <cellStyle name="Normal 27 2" xfId="833"/>
    <cellStyle name="Normal 27 3" xfId="15680"/>
    <cellStyle name="Normal 27 3 2" xfId="15681"/>
    <cellStyle name="Normal 28" xfId="444"/>
    <cellStyle name="Normal 29" xfId="921"/>
    <cellStyle name="Normal 29 10" xfId="15682"/>
    <cellStyle name="Normal 29 2" xfId="15683"/>
    <cellStyle name="Normal 29 3" xfId="15684"/>
    <cellStyle name="Normal 29 3 10" xfId="15685"/>
    <cellStyle name="Normal 29 3 2" xfId="15686"/>
    <cellStyle name="Normal 29 3 2 2" xfId="15687"/>
    <cellStyle name="Normal 29 3 2 2 2" xfId="15688"/>
    <cellStyle name="Normal 29 3 2 2 2 2" xfId="15689"/>
    <cellStyle name="Normal 29 3 2 2 2 2 2" xfId="15690"/>
    <cellStyle name="Normal 29 3 2 2 2 2 2 2" xfId="15691"/>
    <cellStyle name="Normal 29 3 2 2 2 2 2 3" xfId="15692"/>
    <cellStyle name="Normal 29 3 2 2 2 2 3" xfId="15693"/>
    <cellStyle name="Normal 29 3 2 2 2 2 3 2" xfId="15694"/>
    <cellStyle name="Normal 29 3 2 2 2 2 3 3" xfId="15695"/>
    <cellStyle name="Normal 29 3 2 2 2 2 4" xfId="15696"/>
    <cellStyle name="Normal 29 3 2 2 2 2 5" xfId="15697"/>
    <cellStyle name="Normal 29 3 2 2 2 3" xfId="15698"/>
    <cellStyle name="Normal 29 3 2 2 2 3 2" xfId="15699"/>
    <cellStyle name="Normal 29 3 2 2 2 3 2 2" xfId="15700"/>
    <cellStyle name="Normal 29 3 2 2 2 3 2 3" xfId="15701"/>
    <cellStyle name="Normal 29 3 2 2 2 3 3" xfId="15702"/>
    <cellStyle name="Normal 29 3 2 2 2 3 3 2" xfId="15703"/>
    <cellStyle name="Normal 29 3 2 2 2 3 3 3" xfId="15704"/>
    <cellStyle name="Normal 29 3 2 2 2 3 4" xfId="15705"/>
    <cellStyle name="Normal 29 3 2 2 2 3 5" xfId="15706"/>
    <cellStyle name="Normal 29 3 2 2 2 4" xfId="15707"/>
    <cellStyle name="Normal 29 3 2 2 2 4 2" xfId="15708"/>
    <cellStyle name="Normal 29 3 2 2 2 4 2 2" xfId="15709"/>
    <cellStyle name="Normal 29 3 2 2 2 4 3" xfId="15710"/>
    <cellStyle name="Normal 29 3 2 2 2 4 4" xfId="15711"/>
    <cellStyle name="Normal 29 3 2 2 2 5" xfId="15712"/>
    <cellStyle name="Normal 29 3 2 2 2 5 2" xfId="15713"/>
    <cellStyle name="Normal 29 3 2 2 2 5 3" xfId="15714"/>
    <cellStyle name="Normal 29 3 2 2 2 6" xfId="15715"/>
    <cellStyle name="Normal 29 3 2 2 2 7" xfId="15716"/>
    <cellStyle name="Normal 29 3 2 2 3" xfId="15717"/>
    <cellStyle name="Normal 29 3 2 2 3 2" xfId="15718"/>
    <cellStyle name="Normal 29 3 2 2 3 2 2" xfId="15719"/>
    <cellStyle name="Normal 29 3 2 2 3 2 3" xfId="15720"/>
    <cellStyle name="Normal 29 3 2 2 3 3" xfId="15721"/>
    <cellStyle name="Normal 29 3 2 2 3 3 2" xfId="15722"/>
    <cellStyle name="Normal 29 3 2 2 3 3 3" xfId="15723"/>
    <cellStyle name="Normal 29 3 2 2 3 4" xfId="15724"/>
    <cellStyle name="Normal 29 3 2 2 3 4 2" xfId="15725"/>
    <cellStyle name="Normal 29 3 2 2 3 5" xfId="15726"/>
    <cellStyle name="Normal 29 3 2 2 3 6" xfId="15727"/>
    <cellStyle name="Normal 29 3 2 2 4" xfId="15728"/>
    <cellStyle name="Normal 29 3 2 2 4 2" xfId="15729"/>
    <cellStyle name="Normal 29 3 2 2 4 2 2" xfId="15730"/>
    <cellStyle name="Normal 29 3 2 2 4 2 3" xfId="15731"/>
    <cellStyle name="Normal 29 3 2 2 4 3" xfId="15732"/>
    <cellStyle name="Normal 29 3 2 2 4 3 2" xfId="15733"/>
    <cellStyle name="Normal 29 3 2 2 4 3 3" xfId="15734"/>
    <cellStyle name="Normal 29 3 2 2 4 4" xfId="15735"/>
    <cellStyle name="Normal 29 3 2 2 4 5" xfId="15736"/>
    <cellStyle name="Normal 29 3 2 2 5" xfId="15737"/>
    <cellStyle name="Normal 29 3 2 2 5 2" xfId="15738"/>
    <cellStyle name="Normal 29 3 2 2 5 2 2" xfId="15739"/>
    <cellStyle name="Normal 29 3 2 2 5 3" xfId="15740"/>
    <cellStyle name="Normal 29 3 2 2 5 4" xfId="15741"/>
    <cellStyle name="Normal 29 3 2 2 6" xfId="15742"/>
    <cellStyle name="Normal 29 3 2 2 6 2" xfId="15743"/>
    <cellStyle name="Normal 29 3 2 2 6 3" xfId="15744"/>
    <cellStyle name="Normal 29 3 2 2 7" xfId="15745"/>
    <cellStyle name="Normal 29 3 2 2 8" xfId="15746"/>
    <cellStyle name="Normal 29 3 2 3" xfId="15747"/>
    <cellStyle name="Normal 29 3 2 3 2" xfId="15748"/>
    <cellStyle name="Normal 29 3 2 3 2 2" xfId="15749"/>
    <cellStyle name="Normal 29 3 2 3 2 2 2" xfId="15750"/>
    <cellStyle name="Normal 29 3 2 3 2 2 3" xfId="15751"/>
    <cellStyle name="Normal 29 3 2 3 2 3" xfId="15752"/>
    <cellStyle name="Normal 29 3 2 3 2 3 2" xfId="15753"/>
    <cellStyle name="Normal 29 3 2 3 2 3 3" xfId="15754"/>
    <cellStyle name="Normal 29 3 2 3 2 4" xfId="15755"/>
    <cellStyle name="Normal 29 3 2 3 2 4 2" xfId="15756"/>
    <cellStyle name="Normal 29 3 2 3 2 5" xfId="15757"/>
    <cellStyle name="Normal 29 3 2 3 2 6" xfId="15758"/>
    <cellStyle name="Normal 29 3 2 3 3" xfId="15759"/>
    <cellStyle name="Normal 29 3 2 3 3 2" xfId="15760"/>
    <cellStyle name="Normal 29 3 2 3 3 2 2" xfId="15761"/>
    <cellStyle name="Normal 29 3 2 3 3 2 3" xfId="15762"/>
    <cellStyle name="Normal 29 3 2 3 3 3" xfId="15763"/>
    <cellStyle name="Normal 29 3 2 3 3 3 2" xfId="15764"/>
    <cellStyle name="Normal 29 3 2 3 3 3 3" xfId="15765"/>
    <cellStyle name="Normal 29 3 2 3 3 4" xfId="15766"/>
    <cellStyle name="Normal 29 3 2 3 3 5" xfId="15767"/>
    <cellStyle name="Normal 29 3 2 3 4" xfId="15768"/>
    <cellStyle name="Normal 29 3 2 3 4 2" xfId="15769"/>
    <cellStyle name="Normal 29 3 2 3 4 2 2" xfId="15770"/>
    <cellStyle name="Normal 29 3 2 3 4 3" xfId="15771"/>
    <cellStyle name="Normal 29 3 2 3 4 4" xfId="15772"/>
    <cellStyle name="Normal 29 3 2 3 5" xfId="15773"/>
    <cellStyle name="Normal 29 3 2 3 5 2" xfId="15774"/>
    <cellStyle name="Normal 29 3 2 3 5 3" xfId="15775"/>
    <cellStyle name="Normal 29 3 2 3 6" xfId="15776"/>
    <cellStyle name="Normal 29 3 2 3 7" xfId="15777"/>
    <cellStyle name="Normal 29 3 2 4" xfId="15778"/>
    <cellStyle name="Normal 29 3 2 4 2" xfId="15779"/>
    <cellStyle name="Normal 29 3 2 4 2 2" xfId="15780"/>
    <cellStyle name="Normal 29 3 2 4 2 3" xfId="15781"/>
    <cellStyle name="Normal 29 3 2 4 3" xfId="15782"/>
    <cellStyle name="Normal 29 3 2 4 3 2" xfId="15783"/>
    <cellStyle name="Normal 29 3 2 4 3 3" xfId="15784"/>
    <cellStyle name="Normal 29 3 2 4 4" xfId="15785"/>
    <cellStyle name="Normal 29 3 2 4 4 2" xfId="15786"/>
    <cellStyle name="Normal 29 3 2 4 5" xfId="15787"/>
    <cellStyle name="Normal 29 3 2 4 6" xfId="15788"/>
    <cellStyle name="Normal 29 3 2 5" xfId="15789"/>
    <cellStyle name="Normal 29 3 2 5 2" xfId="15790"/>
    <cellStyle name="Normal 29 3 2 5 2 2" xfId="15791"/>
    <cellStyle name="Normal 29 3 2 5 2 3" xfId="15792"/>
    <cellStyle name="Normal 29 3 2 5 3" xfId="15793"/>
    <cellStyle name="Normal 29 3 2 5 3 2" xfId="15794"/>
    <cellStyle name="Normal 29 3 2 5 3 3" xfId="15795"/>
    <cellStyle name="Normal 29 3 2 5 4" xfId="15796"/>
    <cellStyle name="Normal 29 3 2 5 5" xfId="15797"/>
    <cellStyle name="Normal 29 3 2 6" xfId="15798"/>
    <cellStyle name="Normal 29 3 2 6 2" xfId="15799"/>
    <cellStyle name="Normal 29 3 2 6 2 2" xfId="15800"/>
    <cellStyle name="Normal 29 3 2 6 3" xfId="15801"/>
    <cellStyle name="Normal 29 3 2 6 4" xfId="15802"/>
    <cellStyle name="Normal 29 3 2 7" xfId="15803"/>
    <cellStyle name="Normal 29 3 2 7 2" xfId="15804"/>
    <cellStyle name="Normal 29 3 2 7 3" xfId="15805"/>
    <cellStyle name="Normal 29 3 2 8" xfId="15806"/>
    <cellStyle name="Normal 29 3 2 9" xfId="15807"/>
    <cellStyle name="Normal 29 3 3" xfId="15808"/>
    <cellStyle name="Normal 29 3 3 2" xfId="15809"/>
    <cellStyle name="Normal 29 3 3 2 2" xfId="15810"/>
    <cellStyle name="Normal 29 3 3 2 2 2" xfId="15811"/>
    <cellStyle name="Normal 29 3 3 2 2 2 2" xfId="15812"/>
    <cellStyle name="Normal 29 3 3 2 2 2 3" xfId="15813"/>
    <cellStyle name="Normal 29 3 3 2 2 3" xfId="15814"/>
    <cellStyle name="Normal 29 3 3 2 2 3 2" xfId="15815"/>
    <cellStyle name="Normal 29 3 3 2 2 3 3" xfId="15816"/>
    <cellStyle name="Normal 29 3 3 2 2 4" xfId="15817"/>
    <cellStyle name="Normal 29 3 3 2 2 5" xfId="15818"/>
    <cellStyle name="Normal 29 3 3 2 3" xfId="15819"/>
    <cellStyle name="Normal 29 3 3 2 3 2" xfId="15820"/>
    <cellStyle name="Normal 29 3 3 2 3 2 2" xfId="15821"/>
    <cellStyle name="Normal 29 3 3 2 3 2 3" xfId="15822"/>
    <cellStyle name="Normal 29 3 3 2 3 3" xfId="15823"/>
    <cellStyle name="Normal 29 3 3 2 3 3 2" xfId="15824"/>
    <cellStyle name="Normal 29 3 3 2 3 3 3" xfId="15825"/>
    <cellStyle name="Normal 29 3 3 2 3 4" xfId="15826"/>
    <cellStyle name="Normal 29 3 3 2 3 5" xfId="15827"/>
    <cellStyle name="Normal 29 3 3 2 4" xfId="15828"/>
    <cellStyle name="Normal 29 3 3 2 4 2" xfId="15829"/>
    <cellStyle name="Normal 29 3 3 2 4 2 2" xfId="15830"/>
    <cellStyle name="Normal 29 3 3 2 4 3" xfId="15831"/>
    <cellStyle name="Normal 29 3 3 2 4 4" xfId="15832"/>
    <cellStyle name="Normal 29 3 3 2 5" xfId="15833"/>
    <cellStyle name="Normal 29 3 3 2 5 2" xfId="15834"/>
    <cellStyle name="Normal 29 3 3 2 5 3" xfId="15835"/>
    <cellStyle name="Normal 29 3 3 2 6" xfId="15836"/>
    <cellStyle name="Normal 29 3 3 2 7" xfId="15837"/>
    <cellStyle name="Normal 29 3 3 3" xfId="15838"/>
    <cellStyle name="Normal 29 3 3 3 2" xfId="15839"/>
    <cellStyle name="Normal 29 3 3 3 2 2" xfId="15840"/>
    <cellStyle name="Normal 29 3 3 3 2 3" xfId="15841"/>
    <cellStyle name="Normal 29 3 3 3 3" xfId="15842"/>
    <cellStyle name="Normal 29 3 3 3 3 2" xfId="15843"/>
    <cellStyle name="Normal 29 3 3 3 3 3" xfId="15844"/>
    <cellStyle name="Normal 29 3 3 3 4" xfId="15845"/>
    <cellStyle name="Normal 29 3 3 3 4 2" xfId="15846"/>
    <cellStyle name="Normal 29 3 3 3 5" xfId="15847"/>
    <cellStyle name="Normal 29 3 3 3 6" xfId="15848"/>
    <cellStyle name="Normal 29 3 3 4" xfId="15849"/>
    <cellStyle name="Normal 29 3 3 4 2" xfId="15850"/>
    <cellStyle name="Normal 29 3 3 4 2 2" xfId="15851"/>
    <cellStyle name="Normal 29 3 3 4 2 3" xfId="15852"/>
    <cellStyle name="Normal 29 3 3 4 3" xfId="15853"/>
    <cellStyle name="Normal 29 3 3 4 3 2" xfId="15854"/>
    <cellStyle name="Normal 29 3 3 4 3 3" xfId="15855"/>
    <cellStyle name="Normal 29 3 3 4 4" xfId="15856"/>
    <cellStyle name="Normal 29 3 3 4 5" xfId="15857"/>
    <cellStyle name="Normal 29 3 3 5" xfId="15858"/>
    <cellStyle name="Normal 29 3 3 5 2" xfId="15859"/>
    <cellStyle name="Normal 29 3 3 5 2 2" xfId="15860"/>
    <cellStyle name="Normal 29 3 3 5 3" xfId="15861"/>
    <cellStyle name="Normal 29 3 3 5 4" xfId="15862"/>
    <cellStyle name="Normal 29 3 3 6" xfId="15863"/>
    <cellStyle name="Normal 29 3 3 6 2" xfId="15864"/>
    <cellStyle name="Normal 29 3 3 6 3" xfId="15865"/>
    <cellStyle name="Normal 29 3 3 7" xfId="15866"/>
    <cellStyle name="Normal 29 3 3 8" xfId="15867"/>
    <cellStyle name="Normal 29 3 4" xfId="15868"/>
    <cellStyle name="Normal 29 3 4 2" xfId="15869"/>
    <cellStyle name="Normal 29 3 4 2 2" xfId="15870"/>
    <cellStyle name="Normal 29 3 4 2 2 2" xfId="15871"/>
    <cellStyle name="Normal 29 3 4 2 2 3" xfId="15872"/>
    <cellStyle name="Normal 29 3 4 2 3" xfId="15873"/>
    <cellStyle name="Normal 29 3 4 2 3 2" xfId="15874"/>
    <cellStyle name="Normal 29 3 4 2 3 3" xfId="15875"/>
    <cellStyle name="Normal 29 3 4 2 4" xfId="15876"/>
    <cellStyle name="Normal 29 3 4 2 4 2" xfId="15877"/>
    <cellStyle name="Normal 29 3 4 2 5" xfId="15878"/>
    <cellStyle name="Normal 29 3 4 2 6" xfId="15879"/>
    <cellStyle name="Normal 29 3 4 3" xfId="15880"/>
    <cellStyle name="Normal 29 3 4 3 2" xfId="15881"/>
    <cellStyle name="Normal 29 3 4 3 2 2" xfId="15882"/>
    <cellStyle name="Normal 29 3 4 3 2 3" xfId="15883"/>
    <cellStyle name="Normal 29 3 4 3 3" xfId="15884"/>
    <cellStyle name="Normal 29 3 4 3 3 2" xfId="15885"/>
    <cellStyle name="Normal 29 3 4 3 3 3" xfId="15886"/>
    <cellStyle name="Normal 29 3 4 3 4" xfId="15887"/>
    <cellStyle name="Normal 29 3 4 3 5" xfId="15888"/>
    <cellStyle name="Normal 29 3 4 4" xfId="15889"/>
    <cellStyle name="Normal 29 3 4 4 2" xfId="15890"/>
    <cellStyle name="Normal 29 3 4 4 2 2" xfId="15891"/>
    <cellStyle name="Normal 29 3 4 4 3" xfId="15892"/>
    <cellStyle name="Normal 29 3 4 4 4" xfId="15893"/>
    <cellStyle name="Normal 29 3 4 5" xfId="15894"/>
    <cellStyle name="Normal 29 3 4 5 2" xfId="15895"/>
    <cellStyle name="Normal 29 3 4 5 3" xfId="15896"/>
    <cellStyle name="Normal 29 3 4 6" xfId="15897"/>
    <cellStyle name="Normal 29 3 4 7" xfId="15898"/>
    <cellStyle name="Normal 29 3 5" xfId="15899"/>
    <cellStyle name="Normal 29 3 5 2" xfId="15900"/>
    <cellStyle name="Normal 29 3 5 2 2" xfId="15901"/>
    <cellStyle name="Normal 29 3 5 2 3" xfId="15902"/>
    <cellStyle name="Normal 29 3 5 3" xfId="15903"/>
    <cellStyle name="Normal 29 3 5 3 2" xfId="15904"/>
    <cellStyle name="Normal 29 3 5 3 3" xfId="15905"/>
    <cellStyle name="Normal 29 3 5 4" xfId="15906"/>
    <cellStyle name="Normal 29 3 5 4 2" xfId="15907"/>
    <cellStyle name="Normal 29 3 5 5" xfId="15908"/>
    <cellStyle name="Normal 29 3 5 6" xfId="15909"/>
    <cellStyle name="Normal 29 3 6" xfId="15910"/>
    <cellStyle name="Normal 29 3 6 2" xfId="15911"/>
    <cellStyle name="Normal 29 3 6 2 2" xfId="15912"/>
    <cellStyle name="Normal 29 3 6 2 3" xfId="15913"/>
    <cellStyle name="Normal 29 3 6 3" xfId="15914"/>
    <cellStyle name="Normal 29 3 6 3 2" xfId="15915"/>
    <cellStyle name="Normal 29 3 6 3 3" xfId="15916"/>
    <cellStyle name="Normal 29 3 6 4" xfId="15917"/>
    <cellStyle name="Normal 29 3 6 5" xfId="15918"/>
    <cellStyle name="Normal 29 3 7" xfId="15919"/>
    <cellStyle name="Normal 29 3 7 2" xfId="15920"/>
    <cellStyle name="Normal 29 3 7 2 2" xfId="15921"/>
    <cellStyle name="Normal 29 3 7 3" xfId="15922"/>
    <cellStyle name="Normal 29 3 7 4" xfId="15923"/>
    <cellStyle name="Normal 29 3 8" xfId="15924"/>
    <cellStyle name="Normal 29 3 8 2" xfId="15925"/>
    <cellStyle name="Normal 29 3 8 3" xfId="15926"/>
    <cellStyle name="Normal 29 3 9" xfId="15927"/>
    <cellStyle name="Normal 29 4" xfId="15928"/>
    <cellStyle name="Normal 29 4 2" xfId="15929"/>
    <cellStyle name="Normal 29 4 2 2" xfId="15930"/>
    <cellStyle name="Normal 29 4 2 2 2" xfId="15931"/>
    <cellStyle name="Normal 29 4 2 2 3" xfId="15932"/>
    <cellStyle name="Normal 29 4 2 3" xfId="15933"/>
    <cellStyle name="Normal 29 4 2 3 2" xfId="15934"/>
    <cellStyle name="Normal 29 4 2 3 3" xfId="15935"/>
    <cellStyle name="Normal 29 4 2 4" xfId="15936"/>
    <cellStyle name="Normal 29 4 2 4 2" xfId="15937"/>
    <cellStyle name="Normal 29 4 2 5" xfId="15938"/>
    <cellStyle name="Normal 29 4 2 6" xfId="15939"/>
    <cellStyle name="Normal 29 4 3" xfId="15940"/>
    <cellStyle name="Normal 29 4 3 2" xfId="15941"/>
    <cellStyle name="Normal 29 4 3 2 2" xfId="15942"/>
    <cellStyle name="Normal 29 4 3 2 3" xfId="15943"/>
    <cellStyle name="Normal 29 4 3 3" xfId="15944"/>
    <cellStyle name="Normal 29 4 3 3 2" xfId="15945"/>
    <cellStyle name="Normal 29 4 3 3 3" xfId="15946"/>
    <cellStyle name="Normal 29 4 3 4" xfId="15947"/>
    <cellStyle name="Normal 29 4 3 5" xfId="15948"/>
    <cellStyle name="Normal 29 4 4" xfId="15949"/>
    <cellStyle name="Normal 29 4 4 2" xfId="15950"/>
    <cellStyle name="Normal 29 4 4 2 2" xfId="15951"/>
    <cellStyle name="Normal 29 4 4 3" xfId="15952"/>
    <cellStyle name="Normal 29 4 4 4" xfId="15953"/>
    <cellStyle name="Normal 29 4 5" xfId="15954"/>
    <cellStyle name="Normal 29 4 5 2" xfId="15955"/>
    <cellStyle name="Normal 29 4 5 3" xfId="15956"/>
    <cellStyle name="Normal 29 4 6" xfId="15957"/>
    <cellStyle name="Normal 29 4 7" xfId="15958"/>
    <cellStyle name="Normal 29 5" xfId="15959"/>
    <cellStyle name="Normal 29 5 2" xfId="15960"/>
    <cellStyle name="Normal 29 5 2 2" xfId="15961"/>
    <cellStyle name="Normal 29 5 2 3" xfId="15962"/>
    <cellStyle name="Normal 29 5 3" xfId="15963"/>
    <cellStyle name="Normal 29 5 3 2" xfId="15964"/>
    <cellStyle name="Normal 29 5 3 3" xfId="15965"/>
    <cellStyle name="Normal 29 5 4" xfId="15966"/>
    <cellStyle name="Normal 29 5 4 2" xfId="15967"/>
    <cellStyle name="Normal 29 5 5" xfId="15968"/>
    <cellStyle name="Normal 29 5 6" xfId="15969"/>
    <cellStyle name="Normal 29 6" xfId="15970"/>
    <cellStyle name="Normal 29 6 2" xfId="15971"/>
    <cellStyle name="Normal 29 6 2 2" xfId="15972"/>
    <cellStyle name="Normal 29 6 2 3" xfId="15973"/>
    <cellStyle name="Normal 29 6 3" xfId="15974"/>
    <cellStyle name="Normal 29 6 3 2" xfId="15975"/>
    <cellStyle name="Normal 29 6 3 3" xfId="15976"/>
    <cellStyle name="Normal 29 6 4" xfId="15977"/>
    <cellStyle name="Normal 29 6 5" xfId="15978"/>
    <cellStyle name="Normal 29 7" xfId="15979"/>
    <cellStyle name="Normal 29 7 2" xfId="15980"/>
    <cellStyle name="Normal 29 7 2 2" xfId="15981"/>
    <cellStyle name="Normal 29 7 3" xfId="15982"/>
    <cellStyle name="Normal 29 7 4" xfId="15983"/>
    <cellStyle name="Normal 29 8" xfId="15984"/>
    <cellStyle name="Normal 29 8 2" xfId="15985"/>
    <cellStyle name="Normal 29 8 3" xfId="15986"/>
    <cellStyle name="Normal 29 9" xfId="15987"/>
    <cellStyle name="Normal 3" xfId="445"/>
    <cellStyle name="Normal 3 2" xfId="446"/>
    <cellStyle name="Normal 3 3" xfId="447"/>
    <cellStyle name="Normal 3 3 2" xfId="448"/>
    <cellStyle name="Normal 3 4" xfId="449"/>
    <cellStyle name="Normal 3 5" xfId="450"/>
    <cellStyle name="Normal 3 6" xfId="451"/>
    <cellStyle name="Normal 3_Planilha RETROFIT PALÁCIO - VRF  DEZEMBRO  2013 CRONOGRAMA 15 MESES _ R02 - 2" xfId="452"/>
    <cellStyle name="Normal 30" xfId="922"/>
    <cellStyle name="Normal 30 2" xfId="15988"/>
    <cellStyle name="Normal 30 2 10" xfId="15989"/>
    <cellStyle name="Normal 30 2 2" xfId="15990"/>
    <cellStyle name="Normal 30 2 2 2" xfId="15991"/>
    <cellStyle name="Normal 30 2 2 2 2" xfId="15992"/>
    <cellStyle name="Normal 30 2 2 2 2 2" xfId="15993"/>
    <cellStyle name="Normal 30 2 2 2 2 2 2" xfId="15994"/>
    <cellStyle name="Normal 30 2 2 2 2 2 2 2" xfId="15995"/>
    <cellStyle name="Normal 30 2 2 2 2 2 2 3" xfId="15996"/>
    <cellStyle name="Normal 30 2 2 2 2 2 3" xfId="15997"/>
    <cellStyle name="Normal 30 2 2 2 2 2 3 2" xfId="15998"/>
    <cellStyle name="Normal 30 2 2 2 2 2 3 3" xfId="15999"/>
    <cellStyle name="Normal 30 2 2 2 2 2 4" xfId="16000"/>
    <cellStyle name="Normal 30 2 2 2 2 2 5" xfId="16001"/>
    <cellStyle name="Normal 30 2 2 2 2 3" xfId="16002"/>
    <cellStyle name="Normal 30 2 2 2 2 3 2" xfId="16003"/>
    <cellStyle name="Normal 30 2 2 2 2 3 2 2" xfId="16004"/>
    <cellStyle name="Normal 30 2 2 2 2 3 2 3" xfId="16005"/>
    <cellStyle name="Normal 30 2 2 2 2 3 3" xfId="16006"/>
    <cellStyle name="Normal 30 2 2 2 2 3 3 2" xfId="16007"/>
    <cellStyle name="Normal 30 2 2 2 2 3 3 3" xfId="16008"/>
    <cellStyle name="Normal 30 2 2 2 2 3 4" xfId="16009"/>
    <cellStyle name="Normal 30 2 2 2 2 3 5" xfId="16010"/>
    <cellStyle name="Normal 30 2 2 2 2 4" xfId="16011"/>
    <cellStyle name="Normal 30 2 2 2 2 4 2" xfId="16012"/>
    <cellStyle name="Normal 30 2 2 2 2 4 2 2" xfId="16013"/>
    <cellStyle name="Normal 30 2 2 2 2 4 3" xfId="16014"/>
    <cellStyle name="Normal 30 2 2 2 2 4 4" xfId="16015"/>
    <cellStyle name="Normal 30 2 2 2 2 5" xfId="16016"/>
    <cellStyle name="Normal 30 2 2 2 2 5 2" xfId="16017"/>
    <cellStyle name="Normal 30 2 2 2 2 5 3" xfId="16018"/>
    <cellStyle name="Normal 30 2 2 2 2 6" xfId="16019"/>
    <cellStyle name="Normal 30 2 2 2 2 7" xfId="16020"/>
    <cellStyle name="Normal 30 2 2 2 3" xfId="16021"/>
    <cellStyle name="Normal 30 2 2 2 3 2" xfId="16022"/>
    <cellStyle name="Normal 30 2 2 2 3 2 2" xfId="16023"/>
    <cellStyle name="Normal 30 2 2 2 3 2 3" xfId="16024"/>
    <cellStyle name="Normal 30 2 2 2 3 3" xfId="16025"/>
    <cellStyle name="Normal 30 2 2 2 3 3 2" xfId="16026"/>
    <cellStyle name="Normal 30 2 2 2 3 3 3" xfId="16027"/>
    <cellStyle name="Normal 30 2 2 2 3 4" xfId="16028"/>
    <cellStyle name="Normal 30 2 2 2 3 4 2" xfId="16029"/>
    <cellStyle name="Normal 30 2 2 2 3 5" xfId="16030"/>
    <cellStyle name="Normal 30 2 2 2 3 6" xfId="16031"/>
    <cellStyle name="Normal 30 2 2 2 4" xfId="16032"/>
    <cellStyle name="Normal 30 2 2 2 4 2" xfId="16033"/>
    <cellStyle name="Normal 30 2 2 2 4 2 2" xfId="16034"/>
    <cellStyle name="Normal 30 2 2 2 4 2 3" xfId="16035"/>
    <cellStyle name="Normal 30 2 2 2 4 3" xfId="16036"/>
    <cellStyle name="Normal 30 2 2 2 4 3 2" xfId="16037"/>
    <cellStyle name="Normal 30 2 2 2 4 3 3" xfId="16038"/>
    <cellStyle name="Normal 30 2 2 2 4 4" xfId="16039"/>
    <cellStyle name="Normal 30 2 2 2 4 5" xfId="16040"/>
    <cellStyle name="Normal 30 2 2 2 5" xfId="16041"/>
    <cellStyle name="Normal 30 2 2 2 5 2" xfId="16042"/>
    <cellStyle name="Normal 30 2 2 2 5 2 2" xfId="16043"/>
    <cellStyle name="Normal 30 2 2 2 5 3" xfId="16044"/>
    <cellStyle name="Normal 30 2 2 2 5 4" xfId="16045"/>
    <cellStyle name="Normal 30 2 2 2 6" xfId="16046"/>
    <cellStyle name="Normal 30 2 2 2 6 2" xfId="16047"/>
    <cellStyle name="Normal 30 2 2 2 6 3" xfId="16048"/>
    <cellStyle name="Normal 30 2 2 2 7" xfId="16049"/>
    <cellStyle name="Normal 30 2 2 2 8" xfId="16050"/>
    <cellStyle name="Normal 30 2 2 3" xfId="16051"/>
    <cellStyle name="Normal 30 2 2 3 2" xfId="16052"/>
    <cellStyle name="Normal 30 2 2 3 2 2" xfId="16053"/>
    <cellStyle name="Normal 30 2 2 3 2 2 2" xfId="16054"/>
    <cellStyle name="Normal 30 2 2 3 2 2 3" xfId="16055"/>
    <cellStyle name="Normal 30 2 2 3 2 3" xfId="16056"/>
    <cellStyle name="Normal 30 2 2 3 2 3 2" xfId="16057"/>
    <cellStyle name="Normal 30 2 2 3 2 3 3" xfId="16058"/>
    <cellStyle name="Normal 30 2 2 3 2 4" xfId="16059"/>
    <cellStyle name="Normal 30 2 2 3 2 4 2" xfId="16060"/>
    <cellStyle name="Normal 30 2 2 3 2 5" xfId="16061"/>
    <cellStyle name="Normal 30 2 2 3 2 6" xfId="16062"/>
    <cellStyle name="Normal 30 2 2 3 3" xfId="16063"/>
    <cellStyle name="Normal 30 2 2 3 3 2" xfId="16064"/>
    <cellStyle name="Normal 30 2 2 3 3 2 2" xfId="16065"/>
    <cellStyle name="Normal 30 2 2 3 3 2 3" xfId="16066"/>
    <cellStyle name="Normal 30 2 2 3 3 3" xfId="16067"/>
    <cellStyle name="Normal 30 2 2 3 3 3 2" xfId="16068"/>
    <cellStyle name="Normal 30 2 2 3 3 3 3" xfId="16069"/>
    <cellStyle name="Normal 30 2 2 3 3 4" xfId="16070"/>
    <cellStyle name="Normal 30 2 2 3 3 5" xfId="16071"/>
    <cellStyle name="Normal 30 2 2 3 4" xfId="16072"/>
    <cellStyle name="Normal 30 2 2 3 4 2" xfId="16073"/>
    <cellStyle name="Normal 30 2 2 3 4 2 2" xfId="16074"/>
    <cellStyle name="Normal 30 2 2 3 4 3" xfId="16075"/>
    <cellStyle name="Normal 30 2 2 3 4 4" xfId="16076"/>
    <cellStyle name="Normal 30 2 2 3 5" xfId="16077"/>
    <cellStyle name="Normal 30 2 2 3 5 2" xfId="16078"/>
    <cellStyle name="Normal 30 2 2 3 5 3" xfId="16079"/>
    <cellStyle name="Normal 30 2 2 3 6" xfId="16080"/>
    <cellStyle name="Normal 30 2 2 3 7" xfId="16081"/>
    <cellStyle name="Normal 30 2 2 4" xfId="16082"/>
    <cellStyle name="Normal 30 2 2 4 2" xfId="16083"/>
    <cellStyle name="Normal 30 2 2 4 2 2" xfId="16084"/>
    <cellStyle name="Normal 30 2 2 4 2 3" xfId="16085"/>
    <cellStyle name="Normal 30 2 2 4 3" xfId="16086"/>
    <cellStyle name="Normal 30 2 2 4 3 2" xfId="16087"/>
    <cellStyle name="Normal 30 2 2 4 3 3" xfId="16088"/>
    <cellStyle name="Normal 30 2 2 4 4" xfId="16089"/>
    <cellStyle name="Normal 30 2 2 4 4 2" xfId="16090"/>
    <cellStyle name="Normal 30 2 2 4 5" xfId="16091"/>
    <cellStyle name="Normal 30 2 2 4 6" xfId="16092"/>
    <cellStyle name="Normal 30 2 2 5" xfId="16093"/>
    <cellStyle name="Normal 30 2 2 5 2" xfId="16094"/>
    <cellStyle name="Normal 30 2 2 5 2 2" xfId="16095"/>
    <cellStyle name="Normal 30 2 2 5 2 3" xfId="16096"/>
    <cellStyle name="Normal 30 2 2 5 3" xfId="16097"/>
    <cellStyle name="Normal 30 2 2 5 3 2" xfId="16098"/>
    <cellStyle name="Normal 30 2 2 5 3 3" xfId="16099"/>
    <cellStyle name="Normal 30 2 2 5 4" xfId="16100"/>
    <cellStyle name="Normal 30 2 2 5 5" xfId="16101"/>
    <cellStyle name="Normal 30 2 2 6" xfId="16102"/>
    <cellStyle name="Normal 30 2 2 6 2" xfId="16103"/>
    <cellStyle name="Normal 30 2 2 6 2 2" xfId="16104"/>
    <cellStyle name="Normal 30 2 2 6 3" xfId="16105"/>
    <cellStyle name="Normal 30 2 2 6 4" xfId="16106"/>
    <cellStyle name="Normal 30 2 2 7" xfId="16107"/>
    <cellStyle name="Normal 30 2 2 7 2" xfId="16108"/>
    <cellStyle name="Normal 30 2 2 7 3" xfId="16109"/>
    <cellStyle name="Normal 30 2 2 8" xfId="16110"/>
    <cellStyle name="Normal 30 2 2 9" xfId="16111"/>
    <cellStyle name="Normal 30 2 3" xfId="16112"/>
    <cellStyle name="Normal 30 2 3 2" xfId="16113"/>
    <cellStyle name="Normal 30 2 3 2 2" xfId="16114"/>
    <cellStyle name="Normal 30 2 3 2 2 2" xfId="16115"/>
    <cellStyle name="Normal 30 2 3 2 2 2 2" xfId="16116"/>
    <cellStyle name="Normal 30 2 3 2 2 2 3" xfId="16117"/>
    <cellStyle name="Normal 30 2 3 2 2 3" xfId="16118"/>
    <cellStyle name="Normal 30 2 3 2 2 3 2" xfId="16119"/>
    <cellStyle name="Normal 30 2 3 2 2 3 3" xfId="16120"/>
    <cellStyle name="Normal 30 2 3 2 2 4" xfId="16121"/>
    <cellStyle name="Normal 30 2 3 2 2 5" xfId="16122"/>
    <cellStyle name="Normal 30 2 3 2 3" xfId="16123"/>
    <cellStyle name="Normal 30 2 3 2 3 2" xfId="16124"/>
    <cellStyle name="Normal 30 2 3 2 3 2 2" xfId="16125"/>
    <cellStyle name="Normal 30 2 3 2 3 2 3" xfId="16126"/>
    <cellStyle name="Normal 30 2 3 2 3 3" xfId="16127"/>
    <cellStyle name="Normal 30 2 3 2 3 3 2" xfId="16128"/>
    <cellStyle name="Normal 30 2 3 2 3 3 3" xfId="16129"/>
    <cellStyle name="Normal 30 2 3 2 3 4" xfId="16130"/>
    <cellStyle name="Normal 30 2 3 2 3 5" xfId="16131"/>
    <cellStyle name="Normal 30 2 3 2 4" xfId="16132"/>
    <cellStyle name="Normal 30 2 3 2 4 2" xfId="16133"/>
    <cellStyle name="Normal 30 2 3 2 4 2 2" xfId="16134"/>
    <cellStyle name="Normal 30 2 3 2 4 3" xfId="16135"/>
    <cellStyle name="Normal 30 2 3 2 4 4" xfId="16136"/>
    <cellStyle name="Normal 30 2 3 2 5" xfId="16137"/>
    <cellStyle name="Normal 30 2 3 2 5 2" xfId="16138"/>
    <cellStyle name="Normal 30 2 3 2 5 3" xfId="16139"/>
    <cellStyle name="Normal 30 2 3 2 6" xfId="16140"/>
    <cellStyle name="Normal 30 2 3 2 7" xfId="16141"/>
    <cellStyle name="Normal 30 2 3 3" xfId="16142"/>
    <cellStyle name="Normal 30 2 3 3 2" xfId="16143"/>
    <cellStyle name="Normal 30 2 3 3 2 2" xfId="16144"/>
    <cellStyle name="Normal 30 2 3 3 2 3" xfId="16145"/>
    <cellStyle name="Normal 30 2 3 3 3" xfId="16146"/>
    <cellStyle name="Normal 30 2 3 3 3 2" xfId="16147"/>
    <cellStyle name="Normal 30 2 3 3 3 3" xfId="16148"/>
    <cellStyle name="Normal 30 2 3 3 4" xfId="16149"/>
    <cellStyle name="Normal 30 2 3 3 4 2" xfId="16150"/>
    <cellStyle name="Normal 30 2 3 3 5" xfId="16151"/>
    <cellStyle name="Normal 30 2 3 3 6" xfId="16152"/>
    <cellStyle name="Normal 30 2 3 4" xfId="16153"/>
    <cellStyle name="Normal 30 2 3 4 2" xfId="16154"/>
    <cellStyle name="Normal 30 2 3 4 2 2" xfId="16155"/>
    <cellStyle name="Normal 30 2 3 4 2 3" xfId="16156"/>
    <cellStyle name="Normal 30 2 3 4 3" xfId="16157"/>
    <cellStyle name="Normal 30 2 3 4 3 2" xfId="16158"/>
    <cellStyle name="Normal 30 2 3 4 3 3" xfId="16159"/>
    <cellStyle name="Normal 30 2 3 4 4" xfId="16160"/>
    <cellStyle name="Normal 30 2 3 4 5" xfId="16161"/>
    <cellStyle name="Normal 30 2 3 5" xfId="16162"/>
    <cellStyle name="Normal 30 2 3 5 2" xfId="16163"/>
    <cellStyle name="Normal 30 2 3 5 2 2" xfId="16164"/>
    <cellStyle name="Normal 30 2 3 5 3" xfId="16165"/>
    <cellStyle name="Normal 30 2 3 5 4" xfId="16166"/>
    <cellStyle name="Normal 30 2 3 6" xfId="16167"/>
    <cellStyle name="Normal 30 2 3 6 2" xfId="16168"/>
    <cellStyle name="Normal 30 2 3 6 3" xfId="16169"/>
    <cellStyle name="Normal 30 2 3 7" xfId="16170"/>
    <cellStyle name="Normal 30 2 3 8" xfId="16171"/>
    <cellStyle name="Normal 30 2 4" xfId="16172"/>
    <cellStyle name="Normal 30 2 4 2" xfId="16173"/>
    <cellStyle name="Normal 30 2 4 2 2" xfId="16174"/>
    <cellStyle name="Normal 30 2 4 2 2 2" xfId="16175"/>
    <cellStyle name="Normal 30 2 4 2 2 3" xfId="16176"/>
    <cellStyle name="Normal 30 2 4 2 3" xfId="16177"/>
    <cellStyle name="Normal 30 2 4 2 3 2" xfId="16178"/>
    <cellStyle name="Normal 30 2 4 2 3 3" xfId="16179"/>
    <cellStyle name="Normal 30 2 4 2 4" xfId="16180"/>
    <cellStyle name="Normal 30 2 4 2 4 2" xfId="16181"/>
    <cellStyle name="Normal 30 2 4 2 5" xfId="16182"/>
    <cellStyle name="Normal 30 2 4 2 6" xfId="16183"/>
    <cellStyle name="Normal 30 2 4 3" xfId="16184"/>
    <cellStyle name="Normal 30 2 4 3 2" xfId="16185"/>
    <cellStyle name="Normal 30 2 4 3 2 2" xfId="16186"/>
    <cellStyle name="Normal 30 2 4 3 2 3" xfId="16187"/>
    <cellStyle name="Normal 30 2 4 3 3" xfId="16188"/>
    <cellStyle name="Normal 30 2 4 3 3 2" xfId="16189"/>
    <cellStyle name="Normal 30 2 4 3 3 3" xfId="16190"/>
    <cellStyle name="Normal 30 2 4 3 4" xfId="16191"/>
    <cellStyle name="Normal 30 2 4 3 5" xfId="16192"/>
    <cellStyle name="Normal 30 2 4 4" xfId="16193"/>
    <cellStyle name="Normal 30 2 4 4 2" xfId="16194"/>
    <cellStyle name="Normal 30 2 4 4 2 2" xfId="16195"/>
    <cellStyle name="Normal 30 2 4 4 3" xfId="16196"/>
    <cellStyle name="Normal 30 2 4 4 4" xfId="16197"/>
    <cellStyle name="Normal 30 2 4 5" xfId="16198"/>
    <cellStyle name="Normal 30 2 4 5 2" xfId="16199"/>
    <cellStyle name="Normal 30 2 4 5 3" xfId="16200"/>
    <cellStyle name="Normal 30 2 4 6" xfId="16201"/>
    <cellStyle name="Normal 30 2 4 7" xfId="16202"/>
    <cellStyle name="Normal 30 2 5" xfId="16203"/>
    <cellStyle name="Normal 30 2 5 2" xfId="16204"/>
    <cellStyle name="Normal 30 2 5 2 2" xfId="16205"/>
    <cellStyle name="Normal 30 2 5 2 3" xfId="16206"/>
    <cellStyle name="Normal 30 2 5 3" xfId="16207"/>
    <cellStyle name="Normal 30 2 5 3 2" xfId="16208"/>
    <cellStyle name="Normal 30 2 5 3 3" xfId="16209"/>
    <cellStyle name="Normal 30 2 5 4" xfId="16210"/>
    <cellStyle name="Normal 30 2 5 4 2" xfId="16211"/>
    <cellStyle name="Normal 30 2 5 5" xfId="16212"/>
    <cellStyle name="Normal 30 2 5 6" xfId="16213"/>
    <cellStyle name="Normal 30 2 6" xfId="16214"/>
    <cellStyle name="Normal 30 2 6 2" xfId="16215"/>
    <cellStyle name="Normal 30 2 6 2 2" xfId="16216"/>
    <cellStyle name="Normal 30 2 6 2 3" xfId="16217"/>
    <cellStyle name="Normal 30 2 6 3" xfId="16218"/>
    <cellStyle name="Normal 30 2 6 3 2" xfId="16219"/>
    <cellStyle name="Normal 30 2 6 3 3" xfId="16220"/>
    <cellStyle name="Normal 30 2 6 4" xfId="16221"/>
    <cellStyle name="Normal 30 2 6 5" xfId="16222"/>
    <cellStyle name="Normal 30 2 7" xfId="16223"/>
    <cellStyle name="Normal 30 2 7 2" xfId="16224"/>
    <cellStyle name="Normal 30 2 7 2 2" xfId="16225"/>
    <cellStyle name="Normal 30 2 7 3" xfId="16226"/>
    <cellStyle name="Normal 30 2 7 4" xfId="16227"/>
    <cellStyle name="Normal 30 2 8" xfId="16228"/>
    <cellStyle name="Normal 30 2 8 2" xfId="16229"/>
    <cellStyle name="Normal 30 2 8 3" xfId="16230"/>
    <cellStyle name="Normal 30 2 9" xfId="16231"/>
    <cellStyle name="Normal 30 3" xfId="16232"/>
    <cellStyle name="Normal 30 4" xfId="16233"/>
    <cellStyle name="Normal 31" xfId="16234"/>
    <cellStyle name="Normal 31 2" xfId="16235"/>
    <cellStyle name="Normal 32" xfId="453"/>
    <cellStyle name="Normal 33" xfId="16236"/>
    <cellStyle name="Normal 34" xfId="16237"/>
    <cellStyle name="Normal 35" xfId="16238"/>
    <cellStyle name="Normal 36" xfId="16239"/>
    <cellStyle name="Normal 37" xfId="16240"/>
    <cellStyle name="Normal 38" xfId="16241"/>
    <cellStyle name="Normal 39" xfId="16242"/>
    <cellStyle name="Normal 4" xfId="454"/>
    <cellStyle name="Normal 4 10" xfId="455"/>
    <cellStyle name="Normal 4 2" xfId="456"/>
    <cellStyle name="Normal 4 3" xfId="457"/>
    <cellStyle name="Normal 4 3 2" xfId="458"/>
    <cellStyle name="Normal 4 3 2 2" xfId="459"/>
    <cellStyle name="Normal 4 3 3" xfId="460"/>
    <cellStyle name="Normal 4 3 4" xfId="461"/>
    <cellStyle name="Normal 4 3_AQPNG_ORC_R01_2013_11_22(OBRA COMPLETA) 29112013-2" xfId="462"/>
    <cellStyle name="Normal 4 4" xfId="463"/>
    <cellStyle name="Normal 4 4 2" xfId="464"/>
    <cellStyle name="Normal 4 5" xfId="465"/>
    <cellStyle name="Normal 4 6" xfId="466"/>
    <cellStyle name="Normal 4 7" xfId="467"/>
    <cellStyle name="Normal 4 8" xfId="468"/>
    <cellStyle name="Normal 4_CEEP BANDEIRANTES - REV. SUELY" xfId="469"/>
    <cellStyle name="Normal 40" xfId="470"/>
    <cellStyle name="Normal 41" xfId="16243"/>
    <cellStyle name="Normal 42" xfId="16244"/>
    <cellStyle name="Normal 43" xfId="16245"/>
    <cellStyle name="Normal 44" xfId="471"/>
    <cellStyle name="Normal 45" xfId="16246"/>
    <cellStyle name="Normal 45 2" xfId="16247"/>
    <cellStyle name="Normal 46" xfId="16248"/>
    <cellStyle name="Normal 46 2" xfId="16249"/>
    <cellStyle name="Normal 47" xfId="16250"/>
    <cellStyle name="Normal 47 2" xfId="16251"/>
    <cellStyle name="Normal 48" xfId="16252"/>
    <cellStyle name="Normal 49" xfId="16253"/>
    <cellStyle name="Normal 5" xfId="472"/>
    <cellStyle name="Normal 5 2" xfId="473"/>
    <cellStyle name="Normal 5 3" xfId="474"/>
    <cellStyle name="Normal 5 4" xfId="475"/>
    <cellStyle name="Normal 50" xfId="16254"/>
    <cellStyle name="Normal 51" xfId="16255"/>
    <cellStyle name="Normal 52" xfId="16256"/>
    <cellStyle name="Normal 53" xfId="16257"/>
    <cellStyle name="Normal 54" xfId="16258"/>
    <cellStyle name="Normal 55" xfId="16259"/>
    <cellStyle name="Normal 56" xfId="16260"/>
    <cellStyle name="Normal 57" xfId="16261"/>
    <cellStyle name="Normal 58" xfId="16262"/>
    <cellStyle name="Normal 59" xfId="16263"/>
    <cellStyle name="Normal 6" xfId="476"/>
    <cellStyle name="Normal 6 2" xfId="477"/>
    <cellStyle name="Normal 6 2 2" xfId="478"/>
    <cellStyle name="Normal 6 3" xfId="479"/>
    <cellStyle name="Normal 6_Cópia de CEEP INDÍGENA DO PARANÁ  - LICITAÇÃO" xfId="480"/>
    <cellStyle name="Normal 60" xfId="16264"/>
    <cellStyle name="Normal 61" xfId="16265"/>
    <cellStyle name="Normal 62" xfId="16266"/>
    <cellStyle name="Normal 63" xfId="16267"/>
    <cellStyle name="Normal 64" xfId="16268"/>
    <cellStyle name="Normal 65" xfId="16269"/>
    <cellStyle name="Normal 66" xfId="16270"/>
    <cellStyle name="Normal 67" xfId="16271"/>
    <cellStyle name="Normal 68" xfId="16272"/>
    <cellStyle name="Normal 69" xfId="16273"/>
    <cellStyle name="Normal 7" xfId="481"/>
    <cellStyle name="Normal 7 2" xfId="482"/>
    <cellStyle name="Normal 70" xfId="16274"/>
    <cellStyle name="Normal 71" xfId="16275"/>
    <cellStyle name="Normal 72" xfId="16276"/>
    <cellStyle name="Normal 73" xfId="16277"/>
    <cellStyle name="Normal 73 2" xfId="16278"/>
    <cellStyle name="Normal 73 2 2" xfId="16279"/>
    <cellStyle name="Normal 73 2 2 2" xfId="16280"/>
    <cellStyle name="Normal 73 2 2 2 2" xfId="16281"/>
    <cellStyle name="Normal 73 2 2 2 3" xfId="16282"/>
    <cellStyle name="Normal 73 2 2 3" xfId="16283"/>
    <cellStyle name="Normal 73 2 2 3 2" xfId="16284"/>
    <cellStyle name="Normal 73 2 2 3 3" xfId="16285"/>
    <cellStyle name="Normal 73 2 2 4" xfId="16286"/>
    <cellStyle name="Normal 73 2 2 5" xfId="16287"/>
    <cellStyle name="Normal 73 2 3" xfId="16288"/>
    <cellStyle name="Normal 73 2 3 2" xfId="16289"/>
    <cellStyle name="Normal 73 2 3 2 2" xfId="16290"/>
    <cellStyle name="Normal 73 2 3 2 3" xfId="16291"/>
    <cellStyle name="Normal 73 2 3 3" xfId="16292"/>
    <cellStyle name="Normal 73 2 3 3 2" xfId="16293"/>
    <cellStyle name="Normal 73 2 3 3 3" xfId="16294"/>
    <cellStyle name="Normal 73 2 3 4" xfId="16295"/>
    <cellStyle name="Normal 73 2 3 5" xfId="16296"/>
    <cellStyle name="Normal 73 2 4" xfId="16297"/>
    <cellStyle name="Normal 73 2 4 2" xfId="16298"/>
    <cellStyle name="Normal 73 2 4 2 2" xfId="16299"/>
    <cellStyle name="Normal 73 2 4 3" xfId="16300"/>
    <cellStyle name="Normal 73 2 4 4" xfId="16301"/>
    <cellStyle name="Normal 73 2 5" xfId="16302"/>
    <cellStyle name="Normal 73 2 5 2" xfId="16303"/>
    <cellStyle name="Normal 73 2 5 3" xfId="16304"/>
    <cellStyle name="Normal 73 2 6" xfId="16305"/>
    <cellStyle name="Normal 73 2 7" xfId="16306"/>
    <cellStyle name="Normal 73 3" xfId="16307"/>
    <cellStyle name="Normal 73 3 2" xfId="16308"/>
    <cellStyle name="Normal 73 3 2 2" xfId="16309"/>
    <cellStyle name="Normal 73 3 2 3" xfId="16310"/>
    <cellStyle name="Normal 73 3 3" xfId="16311"/>
    <cellStyle name="Normal 73 3 3 2" xfId="16312"/>
    <cellStyle name="Normal 73 3 3 3" xfId="16313"/>
    <cellStyle name="Normal 73 3 4" xfId="16314"/>
    <cellStyle name="Normal 73 3 4 2" xfId="16315"/>
    <cellStyle name="Normal 73 3 5" xfId="16316"/>
    <cellStyle name="Normal 73 3 6" xfId="16317"/>
    <cellStyle name="Normal 73 4" xfId="16318"/>
    <cellStyle name="Normal 73 4 2" xfId="16319"/>
    <cellStyle name="Normal 73 4 2 2" xfId="16320"/>
    <cellStyle name="Normal 73 4 2 3" xfId="16321"/>
    <cellStyle name="Normal 73 4 3" xfId="16322"/>
    <cellStyle name="Normal 73 4 3 2" xfId="16323"/>
    <cellStyle name="Normal 73 4 3 3" xfId="16324"/>
    <cellStyle name="Normal 73 4 4" xfId="16325"/>
    <cellStyle name="Normal 73 4 5" xfId="16326"/>
    <cellStyle name="Normal 73 5" xfId="16327"/>
    <cellStyle name="Normal 73 5 2" xfId="16328"/>
    <cellStyle name="Normal 73 5 2 2" xfId="16329"/>
    <cellStyle name="Normal 73 5 3" xfId="16330"/>
    <cellStyle name="Normal 73 5 4" xfId="16331"/>
    <cellStyle name="Normal 73 6" xfId="16332"/>
    <cellStyle name="Normal 73 6 2" xfId="16333"/>
    <cellStyle name="Normal 73 6 3" xfId="16334"/>
    <cellStyle name="Normal 73 7" xfId="16335"/>
    <cellStyle name="Normal 73 8" xfId="16336"/>
    <cellStyle name="Normal 74" xfId="16337"/>
    <cellStyle name="Normal 74 2" xfId="16338"/>
    <cellStyle name="Normal 74 2 2" xfId="16339"/>
    <cellStyle name="Normal 74 2 2 2" xfId="16340"/>
    <cellStyle name="Normal 74 2 2 2 2" xfId="16341"/>
    <cellStyle name="Normal 74 2 2 2 3" xfId="16342"/>
    <cellStyle name="Normal 74 2 2 3" xfId="16343"/>
    <cellStyle name="Normal 74 2 2 3 2" xfId="16344"/>
    <cellStyle name="Normal 74 2 2 3 3" xfId="16345"/>
    <cellStyle name="Normal 74 2 2 4" xfId="16346"/>
    <cellStyle name="Normal 74 2 2 4 2" xfId="16347"/>
    <cellStyle name="Normal 74 2 2 5" xfId="16348"/>
    <cellStyle name="Normal 74 2 2 6" xfId="16349"/>
    <cellStyle name="Normal 74 2 3" xfId="16350"/>
    <cellStyle name="Normal 74 2 3 2" xfId="16351"/>
    <cellStyle name="Normal 74 2 3 2 2" xfId="16352"/>
    <cellStyle name="Normal 74 2 3 2 3" xfId="16353"/>
    <cellStyle name="Normal 74 2 3 3" xfId="16354"/>
    <cellStyle name="Normal 74 2 3 3 2" xfId="16355"/>
    <cellStyle name="Normal 74 2 3 3 3" xfId="16356"/>
    <cellStyle name="Normal 74 2 3 4" xfId="16357"/>
    <cellStyle name="Normal 74 2 3 5" xfId="16358"/>
    <cellStyle name="Normal 74 2 4" xfId="16359"/>
    <cellStyle name="Normal 74 2 4 2" xfId="16360"/>
    <cellStyle name="Normal 74 2 4 2 2" xfId="16361"/>
    <cellStyle name="Normal 74 2 4 3" xfId="16362"/>
    <cellStyle name="Normal 74 2 4 4" xfId="16363"/>
    <cellStyle name="Normal 74 2 5" xfId="16364"/>
    <cellStyle name="Normal 74 2 5 2" xfId="16365"/>
    <cellStyle name="Normal 74 2 5 3" xfId="16366"/>
    <cellStyle name="Normal 74 2 6" xfId="16367"/>
    <cellStyle name="Normal 74 2 7" xfId="16368"/>
    <cellStyle name="Normal 74 3" xfId="16369"/>
    <cellStyle name="Normal 74 4" xfId="16370"/>
    <cellStyle name="Normal 74 4 2" xfId="16371"/>
    <cellStyle name="Normal 74 4 2 2" xfId="16372"/>
    <cellStyle name="Normal 74 4 2 3" xfId="16373"/>
    <cellStyle name="Normal 74 4 3" xfId="16374"/>
    <cellStyle name="Normal 74 4 3 2" xfId="16375"/>
    <cellStyle name="Normal 74 4 3 3" xfId="16376"/>
    <cellStyle name="Normal 74 4 4" xfId="16377"/>
    <cellStyle name="Normal 74 4 5" xfId="16378"/>
    <cellStyle name="Normal 74 5" xfId="16379"/>
    <cellStyle name="Normal 74 5 2" xfId="16380"/>
    <cellStyle name="Normal 74 5 2 2" xfId="16381"/>
    <cellStyle name="Normal 74 5 2 3" xfId="16382"/>
    <cellStyle name="Normal 74 5 3" xfId="16383"/>
    <cellStyle name="Normal 74 5 4" xfId="16384"/>
    <cellStyle name="Normal 74 5 5" xfId="16385"/>
    <cellStyle name="Normal 74 6" xfId="16386"/>
    <cellStyle name="Normal 74 6 2" xfId="16387"/>
    <cellStyle name="Normal 74 6 2 2" xfId="16388"/>
    <cellStyle name="Normal 74 6 3" xfId="16389"/>
    <cellStyle name="Normal 74 6 4" xfId="16390"/>
    <cellStyle name="Normal 74 7" xfId="16391"/>
    <cellStyle name="Normal 74 7 2" xfId="16392"/>
    <cellStyle name="Normal 74 7 3" xfId="16393"/>
    <cellStyle name="Normal 74 8" xfId="16394"/>
    <cellStyle name="Normal 74 9" xfId="16395"/>
    <cellStyle name="Normal 75" xfId="16396"/>
    <cellStyle name="Normal 76" xfId="16397"/>
    <cellStyle name="Normal 77" xfId="16398"/>
    <cellStyle name="Normal 78" xfId="16399"/>
    <cellStyle name="Normal 79" xfId="16400"/>
    <cellStyle name="Normal 8" xfId="483"/>
    <cellStyle name="Normal 8 2" xfId="484"/>
    <cellStyle name="Normal 8 3" xfId="485"/>
    <cellStyle name="Normal 80" xfId="16401"/>
    <cellStyle name="Normal 81" xfId="16402"/>
    <cellStyle name="Normal 81 2" xfId="16403"/>
    <cellStyle name="Normal 81 3" xfId="16404"/>
    <cellStyle name="Normal 81 3 2" xfId="16405"/>
    <cellStyle name="Normal 82" xfId="16406"/>
    <cellStyle name="Normal 82 2" xfId="16407"/>
    <cellStyle name="Normal 82 3" xfId="16408"/>
    <cellStyle name="Normal 82 3 2" xfId="16409"/>
    <cellStyle name="Normal 83" xfId="16410"/>
    <cellStyle name="Normal 83 2" xfId="16411"/>
    <cellStyle name="Normal 83 3" xfId="16412"/>
    <cellStyle name="Normal 83 3 2" xfId="16413"/>
    <cellStyle name="Normal 84" xfId="16414"/>
    <cellStyle name="Normal 85" xfId="16415"/>
    <cellStyle name="Normal 86" xfId="16416"/>
    <cellStyle name="Normal 86 2" xfId="16417"/>
    <cellStyle name="Normal 86 2 2" xfId="16418"/>
    <cellStyle name="Normal 86 2 2 2" xfId="16419"/>
    <cellStyle name="Normal 86 2 2 3" xfId="16420"/>
    <cellStyle name="Normal 86 2 3" xfId="16421"/>
    <cellStyle name="Normal 86 2 3 2" xfId="16422"/>
    <cellStyle name="Normal 86 2 3 3" xfId="16423"/>
    <cellStyle name="Normal 86 2 4" xfId="16424"/>
    <cellStyle name="Normal 86 2 4 2" xfId="16425"/>
    <cellStyle name="Normal 86 2 5" xfId="16426"/>
    <cellStyle name="Normal 86 2 6" xfId="16427"/>
    <cellStyle name="Normal 86 3" xfId="16428"/>
    <cellStyle name="Normal 86 3 2" xfId="16429"/>
    <cellStyle name="Normal 86 3 2 2" xfId="16430"/>
    <cellStyle name="Normal 86 3 2 3" xfId="16431"/>
    <cellStyle name="Normal 86 3 3" xfId="16432"/>
    <cellStyle name="Normal 86 3 3 2" xfId="16433"/>
    <cellStyle name="Normal 86 3 3 3" xfId="16434"/>
    <cellStyle name="Normal 86 3 4" xfId="16435"/>
    <cellStyle name="Normal 86 3 5" xfId="16436"/>
    <cellStyle name="Normal 86 4" xfId="16437"/>
    <cellStyle name="Normal 86 4 2" xfId="16438"/>
    <cellStyle name="Normal 86 4 2 2" xfId="16439"/>
    <cellStyle name="Normal 86 4 3" xfId="16440"/>
    <cellStyle name="Normal 86 4 4" xfId="16441"/>
    <cellStyle name="Normal 86 5" xfId="16442"/>
    <cellStyle name="Normal 86 5 2" xfId="16443"/>
    <cellStyle name="Normal 86 5 3" xfId="16444"/>
    <cellStyle name="Normal 86 6" xfId="16445"/>
    <cellStyle name="Normal 86 7" xfId="16446"/>
    <cellStyle name="Normal 87" xfId="16447"/>
    <cellStyle name="Normal 87 2" xfId="16448"/>
    <cellStyle name="Normal 87 2 2" xfId="16449"/>
    <cellStyle name="Normal 87 2 2 2" xfId="16450"/>
    <cellStyle name="Normal 87 2 2 3" xfId="16451"/>
    <cellStyle name="Normal 87 2 3" xfId="16452"/>
    <cellStyle name="Normal 87 2 3 2" xfId="16453"/>
    <cellStyle name="Normal 87 2 3 3" xfId="16454"/>
    <cellStyle name="Normal 87 2 4" xfId="16455"/>
    <cellStyle name="Normal 87 2 5" xfId="16456"/>
    <cellStyle name="Normal 87 3" xfId="16457"/>
    <cellStyle name="Normal 87 3 2" xfId="16458"/>
    <cellStyle name="Normal 87 3 2 2" xfId="16459"/>
    <cellStyle name="Normal 87 3 2 3" xfId="16460"/>
    <cellStyle name="Normal 87 3 3" xfId="16461"/>
    <cellStyle name="Normal 87 3 3 2" xfId="16462"/>
    <cellStyle name="Normal 87 3 3 3" xfId="16463"/>
    <cellStyle name="Normal 87 3 4" xfId="16464"/>
    <cellStyle name="Normal 87 3 5" xfId="16465"/>
    <cellStyle name="Normal 87 4" xfId="16466"/>
    <cellStyle name="Normal 87 4 2" xfId="16467"/>
    <cellStyle name="Normal 87 4 2 2" xfId="16468"/>
    <cellStyle name="Normal 87 4 3" xfId="16469"/>
    <cellStyle name="Normal 87 4 4" xfId="16470"/>
    <cellStyle name="Normal 87 5" xfId="16471"/>
    <cellStyle name="Normal 87 5 2" xfId="16472"/>
    <cellStyle name="Normal 87 5 3" xfId="16473"/>
    <cellStyle name="Normal 87 6" xfId="16474"/>
    <cellStyle name="Normal 87 7" xfId="16475"/>
    <cellStyle name="Normal 88" xfId="16476"/>
    <cellStyle name="Normal 88 2" xfId="16477"/>
    <cellStyle name="Normal 88 2 2" xfId="16478"/>
    <cellStyle name="Normal 88 2 2 2" xfId="16479"/>
    <cellStyle name="Normal 88 2 2 3" xfId="16480"/>
    <cellStyle name="Normal 88 2 3" xfId="16481"/>
    <cellStyle name="Normal 88 2 3 2" xfId="16482"/>
    <cellStyle name="Normal 88 2 3 3" xfId="16483"/>
    <cellStyle name="Normal 88 2 4" xfId="16484"/>
    <cellStyle name="Normal 88 2 5" xfId="16485"/>
    <cellStyle name="Normal 88 3" xfId="16486"/>
    <cellStyle name="Normal 88 3 2" xfId="16487"/>
    <cellStyle name="Normal 88 3 2 2" xfId="16488"/>
    <cellStyle name="Normal 88 3 2 3" xfId="16489"/>
    <cellStyle name="Normal 88 3 3" xfId="16490"/>
    <cellStyle name="Normal 88 3 3 2" xfId="16491"/>
    <cellStyle name="Normal 88 3 3 3" xfId="16492"/>
    <cellStyle name="Normal 88 3 4" xfId="16493"/>
    <cellStyle name="Normal 88 3 5" xfId="16494"/>
    <cellStyle name="Normal 88 4" xfId="16495"/>
    <cellStyle name="Normal 88 4 2" xfId="16496"/>
    <cellStyle name="Normal 88 4 2 2" xfId="16497"/>
    <cellStyle name="Normal 88 4 3" xfId="16498"/>
    <cellStyle name="Normal 88 4 4" xfId="16499"/>
    <cellStyle name="Normal 88 5" xfId="16500"/>
    <cellStyle name="Normal 88 5 2" xfId="16501"/>
    <cellStyle name="Normal 88 5 3" xfId="16502"/>
    <cellStyle name="Normal 88 6" xfId="16503"/>
    <cellStyle name="Normal 88 7" xfId="16504"/>
    <cellStyle name="Normal 89" xfId="16505"/>
    <cellStyle name="Normal 9" xfId="486"/>
    <cellStyle name="Normal 9 2" xfId="487"/>
    <cellStyle name="Normal 9 3" xfId="488"/>
    <cellStyle name="Normal 9_AQPNG_ORC_R01_2013_11_22(OBRA COMPLETA) 29112013-2" xfId="489"/>
    <cellStyle name="Normal 90" xfId="16506"/>
    <cellStyle name="Normal 90 2" xfId="16507"/>
    <cellStyle name="Normal 90 2 2" xfId="16508"/>
    <cellStyle name="Normal 91" xfId="16509"/>
    <cellStyle name="Normal 92" xfId="16510"/>
    <cellStyle name="Normal 92 2" xfId="16511"/>
    <cellStyle name="Normal 93" xfId="16512"/>
    <cellStyle name="Normal 93 2" xfId="16513"/>
    <cellStyle name="Normal 94" xfId="16514"/>
    <cellStyle name="Normal 94 2" xfId="16515"/>
    <cellStyle name="Normal 95" xfId="16516"/>
    <cellStyle name="Normal 95 2" xfId="16517"/>
    <cellStyle name="Normal 96" xfId="16518"/>
    <cellStyle name="Normal 96 2" xfId="16519"/>
    <cellStyle name="Normal 97" xfId="16520"/>
    <cellStyle name="Normal 97 2" xfId="16521"/>
    <cellStyle name="Normal 98" xfId="16522"/>
    <cellStyle name="Normal 98 2" xfId="16523"/>
    <cellStyle name="Normal 99" xfId="16524"/>
    <cellStyle name="Normal 99 2" xfId="16525"/>
    <cellStyle name="Normal_ELETRICA_2" xfId="490"/>
    <cellStyle name="Normal_Plan4_1" xfId="491"/>
    <cellStyle name="Normal_pLANILHA DE BDI_MODELO v2_EXCEL" xfId="492"/>
    <cellStyle name="Normal_Planilha Modelo" xfId="493"/>
    <cellStyle name="Normal_Planilha RETROFIT PALÁCIO - VRF  DEZEMBRO  2013 CRONOGRAMA 15 MESES _ R02 - 2" xfId="494"/>
    <cellStyle name="Normal_SEJU" xfId="495"/>
    <cellStyle name="Nota 2" xfId="496"/>
    <cellStyle name="Nota 2 10" xfId="16526"/>
    <cellStyle name="Nota 2 10 10" xfId="16527"/>
    <cellStyle name="Nota 2 10 11" xfId="16528"/>
    <cellStyle name="Nota 2 10 12" xfId="16529"/>
    <cellStyle name="Nota 2 10 13" xfId="16530"/>
    <cellStyle name="Nota 2 10 2" xfId="16531"/>
    <cellStyle name="Nota 2 10 2 2" xfId="16532"/>
    <cellStyle name="Nota 2 10 2 2 2" xfId="16533"/>
    <cellStyle name="Nota 2 10 2 2 2 2" xfId="16534"/>
    <cellStyle name="Nota 2 10 2 2 3" xfId="16535"/>
    <cellStyle name="Nota 2 10 2 2 3 2" xfId="16536"/>
    <cellStyle name="Nota 2 10 2 2 3 3" xfId="16537"/>
    <cellStyle name="Nota 2 10 2 2 3 4" xfId="16538"/>
    <cellStyle name="Nota 2 10 2 2 3 5" xfId="16539"/>
    <cellStyle name="Nota 2 10 2 2 4" xfId="16540"/>
    <cellStyle name="Nota 2 10 2 2 4 2" xfId="16541"/>
    <cellStyle name="Nota 2 10 2 2 4 3" xfId="16542"/>
    <cellStyle name="Nota 2 10 2 2 4 4" xfId="16543"/>
    <cellStyle name="Nota 2 10 2 2 5" xfId="16544"/>
    <cellStyle name="Nota 2 10 2 3" xfId="16545"/>
    <cellStyle name="Nota 2 10 2 3 2" xfId="16546"/>
    <cellStyle name="Nota 2 10 2 3 2 2" xfId="16547"/>
    <cellStyle name="Nota 2 10 2 3 3" xfId="16548"/>
    <cellStyle name="Nota 2 10 2 3 3 2" xfId="16549"/>
    <cellStyle name="Nota 2 10 2 3 3 3" xfId="16550"/>
    <cellStyle name="Nota 2 10 2 3 3 4" xfId="16551"/>
    <cellStyle name="Nota 2 10 2 3 3 5" xfId="16552"/>
    <cellStyle name="Nota 2 10 2 3 4" xfId="16553"/>
    <cellStyle name="Nota 2 10 2 3 4 2" xfId="16554"/>
    <cellStyle name="Nota 2 10 2 3 4 3" xfId="16555"/>
    <cellStyle name="Nota 2 10 2 3 4 4" xfId="16556"/>
    <cellStyle name="Nota 2 10 2 3 5" xfId="16557"/>
    <cellStyle name="Nota 2 10 2 4" xfId="16558"/>
    <cellStyle name="Nota 2 10 2 4 2" xfId="16559"/>
    <cellStyle name="Nota 2 10 2 4 2 2" xfId="16560"/>
    <cellStyle name="Nota 2 10 2 4 2 3" xfId="16561"/>
    <cellStyle name="Nota 2 10 2 4 2 4" xfId="16562"/>
    <cellStyle name="Nota 2 10 2 4 2 5" xfId="16563"/>
    <cellStyle name="Nota 2 10 2 4 3" xfId="16564"/>
    <cellStyle name="Nota 2 10 2 4 4" xfId="16565"/>
    <cellStyle name="Nota 2 10 2 5" xfId="16566"/>
    <cellStyle name="Nota 2 10 2 5 2" xfId="16567"/>
    <cellStyle name="Nota 2 10 2 5 2 2" xfId="16568"/>
    <cellStyle name="Nota 2 10 2 5 2 3" xfId="16569"/>
    <cellStyle name="Nota 2 10 2 5 2 4" xfId="16570"/>
    <cellStyle name="Nota 2 10 2 5 2 5" xfId="16571"/>
    <cellStyle name="Nota 2 10 2 5 3" xfId="16572"/>
    <cellStyle name="Nota 2 10 2 6" xfId="16573"/>
    <cellStyle name="Nota 2 10 2 6 2" xfId="16574"/>
    <cellStyle name="Nota 2 10 2 7" xfId="16575"/>
    <cellStyle name="Nota 2 10 2 7 2" xfId="16576"/>
    <cellStyle name="Nota 2 10 2 7 3" xfId="16577"/>
    <cellStyle name="Nota 2 10 2 7 4" xfId="16578"/>
    <cellStyle name="Nota 2 10 2 7 5" xfId="16579"/>
    <cellStyle name="Nota 2 10 2 8" xfId="16580"/>
    <cellStyle name="Nota 2 10 2 8 2" xfId="16581"/>
    <cellStyle name="Nota 2 10 2 8 3" xfId="16582"/>
    <cellStyle name="Nota 2 10 2 8 4" xfId="16583"/>
    <cellStyle name="Nota 2 10 2 8 5" xfId="16584"/>
    <cellStyle name="Nota 2 10 2 9" xfId="16585"/>
    <cellStyle name="Nota 2 10 3" xfId="16586"/>
    <cellStyle name="Nota 2 10 3 2" xfId="16587"/>
    <cellStyle name="Nota 2 10 3 2 2" xfId="16588"/>
    <cellStyle name="Nota 2 10 3 3" xfId="16589"/>
    <cellStyle name="Nota 2 10 3 3 2" xfId="16590"/>
    <cellStyle name="Nota 2 10 3 3 3" xfId="16591"/>
    <cellStyle name="Nota 2 10 3 3 4" xfId="16592"/>
    <cellStyle name="Nota 2 10 3 3 5" xfId="16593"/>
    <cellStyle name="Nota 2 10 3 4" xfId="16594"/>
    <cellStyle name="Nota 2 10 3 4 2" xfId="16595"/>
    <cellStyle name="Nota 2 10 3 4 3" xfId="16596"/>
    <cellStyle name="Nota 2 10 3 4 4" xfId="16597"/>
    <cellStyle name="Nota 2 10 3 5" xfId="16598"/>
    <cellStyle name="Nota 2 10 4" xfId="16599"/>
    <cellStyle name="Nota 2 10 4 2" xfId="16600"/>
    <cellStyle name="Nota 2 10 4 2 2" xfId="16601"/>
    <cellStyle name="Nota 2 10 4 3" xfId="16602"/>
    <cellStyle name="Nota 2 10 4 3 2" xfId="16603"/>
    <cellStyle name="Nota 2 10 4 3 3" xfId="16604"/>
    <cellStyle name="Nota 2 10 4 3 4" xfId="16605"/>
    <cellStyle name="Nota 2 10 4 3 5" xfId="16606"/>
    <cellStyle name="Nota 2 10 4 4" xfId="16607"/>
    <cellStyle name="Nota 2 10 4 4 2" xfId="16608"/>
    <cellStyle name="Nota 2 10 4 4 3" xfId="16609"/>
    <cellStyle name="Nota 2 10 4 4 4" xfId="16610"/>
    <cellStyle name="Nota 2 10 4 5" xfId="16611"/>
    <cellStyle name="Nota 2 10 5" xfId="16612"/>
    <cellStyle name="Nota 2 10 5 2" xfId="16613"/>
    <cellStyle name="Nota 2 10 5 2 2" xfId="16614"/>
    <cellStyle name="Nota 2 10 5 2 3" xfId="16615"/>
    <cellStyle name="Nota 2 10 5 2 4" xfId="16616"/>
    <cellStyle name="Nota 2 10 5 2 5" xfId="16617"/>
    <cellStyle name="Nota 2 10 5 3" xfId="16618"/>
    <cellStyle name="Nota 2 10 5 4" xfId="16619"/>
    <cellStyle name="Nota 2 10 6" xfId="16620"/>
    <cellStyle name="Nota 2 10 6 2" xfId="16621"/>
    <cellStyle name="Nota 2 10 6 2 2" xfId="16622"/>
    <cellStyle name="Nota 2 10 6 2 3" xfId="16623"/>
    <cellStyle name="Nota 2 10 6 2 4" xfId="16624"/>
    <cellStyle name="Nota 2 10 6 2 5" xfId="16625"/>
    <cellStyle name="Nota 2 10 6 3" xfId="16626"/>
    <cellStyle name="Nota 2 10 6 4" xfId="16627"/>
    <cellStyle name="Nota 2 10 7" xfId="16628"/>
    <cellStyle name="Nota 2 10 7 2" xfId="16629"/>
    <cellStyle name="Nota 2 10 7 2 2" xfId="16630"/>
    <cellStyle name="Nota 2 10 7 2 3" xfId="16631"/>
    <cellStyle name="Nota 2 10 7 2 4" xfId="16632"/>
    <cellStyle name="Nota 2 10 7 2 5" xfId="16633"/>
    <cellStyle name="Nota 2 10 7 3" xfId="16634"/>
    <cellStyle name="Nota 2 10 7 3 2" xfId="16635"/>
    <cellStyle name="Nota 2 10 7 3 3" xfId="16636"/>
    <cellStyle name="Nota 2 10 7 3 4" xfId="16637"/>
    <cellStyle name="Nota 2 10 7 4" xfId="16638"/>
    <cellStyle name="Nota 2 10 8" xfId="16639"/>
    <cellStyle name="Nota 2 10 8 2" xfId="16640"/>
    <cellStyle name="Nota 2 10 8 2 2" xfId="16641"/>
    <cellStyle name="Nota 2 10 8 2 3" xfId="16642"/>
    <cellStyle name="Nota 2 10 8 2 4" xfId="16643"/>
    <cellStyle name="Nota 2 10 8 3" xfId="16644"/>
    <cellStyle name="Nota 2 10 9" xfId="16645"/>
    <cellStyle name="Nota 2 11" xfId="16646"/>
    <cellStyle name="Nota 2 11 10" xfId="16647"/>
    <cellStyle name="Nota 2 11 11" xfId="16648"/>
    <cellStyle name="Nota 2 11 12" xfId="16649"/>
    <cellStyle name="Nota 2 11 13" xfId="16650"/>
    <cellStyle name="Nota 2 11 2" xfId="16651"/>
    <cellStyle name="Nota 2 11 2 2" xfId="16652"/>
    <cellStyle name="Nota 2 11 2 2 2" xfId="16653"/>
    <cellStyle name="Nota 2 11 2 2 2 2" xfId="16654"/>
    <cellStyle name="Nota 2 11 2 2 3" xfId="16655"/>
    <cellStyle name="Nota 2 11 2 2 3 2" xfId="16656"/>
    <cellStyle name="Nota 2 11 2 2 3 3" xfId="16657"/>
    <cellStyle name="Nota 2 11 2 2 3 4" xfId="16658"/>
    <cellStyle name="Nota 2 11 2 2 3 5" xfId="16659"/>
    <cellStyle name="Nota 2 11 2 2 4" xfId="16660"/>
    <cellStyle name="Nota 2 11 2 2 4 2" xfId="16661"/>
    <cellStyle name="Nota 2 11 2 2 4 3" xfId="16662"/>
    <cellStyle name="Nota 2 11 2 2 4 4" xfId="16663"/>
    <cellStyle name="Nota 2 11 2 2 5" xfId="16664"/>
    <cellStyle name="Nota 2 11 2 3" xfId="16665"/>
    <cellStyle name="Nota 2 11 2 3 2" xfId="16666"/>
    <cellStyle name="Nota 2 11 2 3 2 2" xfId="16667"/>
    <cellStyle name="Nota 2 11 2 3 3" xfId="16668"/>
    <cellStyle name="Nota 2 11 2 3 3 2" xfId="16669"/>
    <cellStyle name="Nota 2 11 2 3 3 3" xfId="16670"/>
    <cellStyle name="Nota 2 11 2 3 3 4" xfId="16671"/>
    <cellStyle name="Nota 2 11 2 3 3 5" xfId="16672"/>
    <cellStyle name="Nota 2 11 2 3 4" xfId="16673"/>
    <cellStyle name="Nota 2 11 2 3 4 2" xfId="16674"/>
    <cellStyle name="Nota 2 11 2 3 4 3" xfId="16675"/>
    <cellStyle name="Nota 2 11 2 3 4 4" xfId="16676"/>
    <cellStyle name="Nota 2 11 2 3 5" xfId="16677"/>
    <cellStyle name="Nota 2 11 2 4" xfId="16678"/>
    <cellStyle name="Nota 2 11 2 4 2" xfId="16679"/>
    <cellStyle name="Nota 2 11 2 4 2 2" xfId="16680"/>
    <cellStyle name="Nota 2 11 2 4 2 3" xfId="16681"/>
    <cellStyle name="Nota 2 11 2 4 2 4" xfId="16682"/>
    <cellStyle name="Nota 2 11 2 4 2 5" xfId="16683"/>
    <cellStyle name="Nota 2 11 2 4 3" xfId="16684"/>
    <cellStyle name="Nota 2 11 2 4 4" xfId="16685"/>
    <cellStyle name="Nota 2 11 2 5" xfId="16686"/>
    <cellStyle name="Nota 2 11 2 5 2" xfId="16687"/>
    <cellStyle name="Nota 2 11 2 5 2 2" xfId="16688"/>
    <cellStyle name="Nota 2 11 2 5 2 3" xfId="16689"/>
    <cellStyle name="Nota 2 11 2 5 2 4" xfId="16690"/>
    <cellStyle name="Nota 2 11 2 5 2 5" xfId="16691"/>
    <cellStyle name="Nota 2 11 2 5 3" xfId="16692"/>
    <cellStyle name="Nota 2 11 2 6" xfId="16693"/>
    <cellStyle name="Nota 2 11 2 6 2" xfId="16694"/>
    <cellStyle name="Nota 2 11 2 7" xfId="16695"/>
    <cellStyle name="Nota 2 11 2 7 2" xfId="16696"/>
    <cellStyle name="Nota 2 11 2 7 3" xfId="16697"/>
    <cellStyle name="Nota 2 11 2 7 4" xfId="16698"/>
    <cellStyle name="Nota 2 11 2 7 5" xfId="16699"/>
    <cellStyle name="Nota 2 11 2 8" xfId="16700"/>
    <cellStyle name="Nota 2 11 2 8 2" xfId="16701"/>
    <cellStyle name="Nota 2 11 2 8 3" xfId="16702"/>
    <cellStyle name="Nota 2 11 2 8 4" xfId="16703"/>
    <cellStyle name="Nota 2 11 2 8 5" xfId="16704"/>
    <cellStyle name="Nota 2 11 2 9" xfId="16705"/>
    <cellStyle name="Nota 2 11 3" xfId="16706"/>
    <cellStyle name="Nota 2 11 3 2" xfId="16707"/>
    <cellStyle name="Nota 2 11 3 2 2" xfId="16708"/>
    <cellStyle name="Nota 2 11 3 3" xfId="16709"/>
    <cellStyle name="Nota 2 11 3 3 2" xfId="16710"/>
    <cellStyle name="Nota 2 11 3 3 3" xfId="16711"/>
    <cellStyle name="Nota 2 11 3 3 4" xfId="16712"/>
    <cellStyle name="Nota 2 11 3 3 5" xfId="16713"/>
    <cellStyle name="Nota 2 11 3 4" xfId="16714"/>
    <cellStyle name="Nota 2 11 3 4 2" xfId="16715"/>
    <cellStyle name="Nota 2 11 3 4 3" xfId="16716"/>
    <cellStyle name="Nota 2 11 3 4 4" xfId="16717"/>
    <cellStyle name="Nota 2 11 3 5" xfId="16718"/>
    <cellStyle name="Nota 2 11 4" xfId="16719"/>
    <cellStyle name="Nota 2 11 4 2" xfId="16720"/>
    <cellStyle name="Nota 2 11 4 2 2" xfId="16721"/>
    <cellStyle name="Nota 2 11 4 3" xfId="16722"/>
    <cellStyle name="Nota 2 11 4 3 2" xfId="16723"/>
    <cellStyle name="Nota 2 11 4 3 3" xfId="16724"/>
    <cellStyle name="Nota 2 11 4 3 4" xfId="16725"/>
    <cellStyle name="Nota 2 11 4 3 5" xfId="16726"/>
    <cellStyle name="Nota 2 11 4 4" xfId="16727"/>
    <cellStyle name="Nota 2 11 4 4 2" xfId="16728"/>
    <cellStyle name="Nota 2 11 4 4 3" xfId="16729"/>
    <cellStyle name="Nota 2 11 4 4 4" xfId="16730"/>
    <cellStyle name="Nota 2 11 4 5" xfId="16731"/>
    <cellStyle name="Nota 2 11 5" xfId="16732"/>
    <cellStyle name="Nota 2 11 5 2" xfId="16733"/>
    <cellStyle name="Nota 2 11 5 2 2" xfId="16734"/>
    <cellStyle name="Nota 2 11 5 2 3" xfId="16735"/>
    <cellStyle name="Nota 2 11 5 2 4" xfId="16736"/>
    <cellStyle name="Nota 2 11 5 2 5" xfId="16737"/>
    <cellStyle name="Nota 2 11 5 3" xfId="16738"/>
    <cellStyle name="Nota 2 11 5 4" xfId="16739"/>
    <cellStyle name="Nota 2 11 6" xfId="16740"/>
    <cellStyle name="Nota 2 11 6 2" xfId="16741"/>
    <cellStyle name="Nota 2 11 6 2 2" xfId="16742"/>
    <cellStyle name="Nota 2 11 6 2 3" xfId="16743"/>
    <cellStyle name="Nota 2 11 6 2 4" xfId="16744"/>
    <cellStyle name="Nota 2 11 6 2 5" xfId="16745"/>
    <cellStyle name="Nota 2 11 6 3" xfId="16746"/>
    <cellStyle name="Nota 2 11 6 4" xfId="16747"/>
    <cellStyle name="Nota 2 11 7" xfId="16748"/>
    <cellStyle name="Nota 2 11 7 2" xfId="16749"/>
    <cellStyle name="Nota 2 11 7 2 2" xfId="16750"/>
    <cellStyle name="Nota 2 11 7 2 3" xfId="16751"/>
    <cellStyle name="Nota 2 11 7 2 4" xfId="16752"/>
    <cellStyle name="Nota 2 11 7 2 5" xfId="16753"/>
    <cellStyle name="Nota 2 11 7 3" xfId="16754"/>
    <cellStyle name="Nota 2 11 7 3 2" xfId="16755"/>
    <cellStyle name="Nota 2 11 7 3 3" xfId="16756"/>
    <cellStyle name="Nota 2 11 7 3 4" xfId="16757"/>
    <cellStyle name="Nota 2 11 7 4" xfId="16758"/>
    <cellStyle name="Nota 2 11 8" xfId="16759"/>
    <cellStyle name="Nota 2 11 8 2" xfId="16760"/>
    <cellStyle name="Nota 2 11 8 2 2" xfId="16761"/>
    <cellStyle name="Nota 2 11 8 2 3" xfId="16762"/>
    <cellStyle name="Nota 2 11 8 2 4" xfId="16763"/>
    <cellStyle name="Nota 2 11 8 3" xfId="16764"/>
    <cellStyle name="Nota 2 11 9" xfId="16765"/>
    <cellStyle name="Nota 2 12" xfId="16766"/>
    <cellStyle name="Nota 2 12 10" xfId="16767"/>
    <cellStyle name="Nota 2 12 11" xfId="16768"/>
    <cellStyle name="Nota 2 12 12" xfId="16769"/>
    <cellStyle name="Nota 2 12 13" xfId="16770"/>
    <cellStyle name="Nota 2 12 2" xfId="16771"/>
    <cellStyle name="Nota 2 12 2 2" xfId="16772"/>
    <cellStyle name="Nota 2 12 2 2 2" xfId="16773"/>
    <cellStyle name="Nota 2 12 2 2 2 2" xfId="16774"/>
    <cellStyle name="Nota 2 12 2 2 3" xfId="16775"/>
    <cellStyle name="Nota 2 12 2 2 3 2" xfId="16776"/>
    <cellStyle name="Nota 2 12 2 2 3 3" xfId="16777"/>
    <cellStyle name="Nota 2 12 2 2 3 4" xfId="16778"/>
    <cellStyle name="Nota 2 12 2 2 3 5" xfId="16779"/>
    <cellStyle name="Nota 2 12 2 2 4" xfId="16780"/>
    <cellStyle name="Nota 2 12 2 2 4 2" xfId="16781"/>
    <cellStyle name="Nota 2 12 2 2 4 3" xfId="16782"/>
    <cellStyle name="Nota 2 12 2 2 4 4" xfId="16783"/>
    <cellStyle name="Nota 2 12 2 2 5" xfId="16784"/>
    <cellStyle name="Nota 2 12 2 3" xfId="16785"/>
    <cellStyle name="Nota 2 12 2 3 2" xfId="16786"/>
    <cellStyle name="Nota 2 12 2 3 2 2" xfId="16787"/>
    <cellStyle name="Nota 2 12 2 3 3" xfId="16788"/>
    <cellStyle name="Nota 2 12 2 3 3 2" xfId="16789"/>
    <cellStyle name="Nota 2 12 2 3 3 3" xfId="16790"/>
    <cellStyle name="Nota 2 12 2 3 3 4" xfId="16791"/>
    <cellStyle name="Nota 2 12 2 3 3 5" xfId="16792"/>
    <cellStyle name="Nota 2 12 2 3 4" xfId="16793"/>
    <cellStyle name="Nota 2 12 2 3 4 2" xfId="16794"/>
    <cellStyle name="Nota 2 12 2 3 4 3" xfId="16795"/>
    <cellStyle name="Nota 2 12 2 3 4 4" xfId="16796"/>
    <cellStyle name="Nota 2 12 2 3 5" xfId="16797"/>
    <cellStyle name="Nota 2 12 2 4" xfId="16798"/>
    <cellStyle name="Nota 2 12 2 4 2" xfId="16799"/>
    <cellStyle name="Nota 2 12 2 4 2 2" xfId="16800"/>
    <cellStyle name="Nota 2 12 2 4 2 3" xfId="16801"/>
    <cellStyle name="Nota 2 12 2 4 2 4" xfId="16802"/>
    <cellStyle name="Nota 2 12 2 4 2 5" xfId="16803"/>
    <cellStyle name="Nota 2 12 2 4 3" xfId="16804"/>
    <cellStyle name="Nota 2 12 2 4 4" xfId="16805"/>
    <cellStyle name="Nota 2 12 2 5" xfId="16806"/>
    <cellStyle name="Nota 2 12 2 5 2" xfId="16807"/>
    <cellStyle name="Nota 2 12 2 5 2 2" xfId="16808"/>
    <cellStyle name="Nota 2 12 2 5 2 3" xfId="16809"/>
    <cellStyle name="Nota 2 12 2 5 2 4" xfId="16810"/>
    <cellStyle name="Nota 2 12 2 5 2 5" xfId="16811"/>
    <cellStyle name="Nota 2 12 2 5 3" xfId="16812"/>
    <cellStyle name="Nota 2 12 2 6" xfId="16813"/>
    <cellStyle name="Nota 2 12 2 6 2" xfId="16814"/>
    <cellStyle name="Nota 2 12 2 7" xfId="16815"/>
    <cellStyle name="Nota 2 12 2 7 2" xfId="16816"/>
    <cellStyle name="Nota 2 12 2 7 3" xfId="16817"/>
    <cellStyle name="Nota 2 12 2 7 4" xfId="16818"/>
    <cellStyle name="Nota 2 12 2 7 5" xfId="16819"/>
    <cellStyle name="Nota 2 12 2 8" xfId="16820"/>
    <cellStyle name="Nota 2 12 2 8 2" xfId="16821"/>
    <cellStyle name="Nota 2 12 2 8 3" xfId="16822"/>
    <cellStyle name="Nota 2 12 2 8 4" xfId="16823"/>
    <cellStyle name="Nota 2 12 2 8 5" xfId="16824"/>
    <cellStyle name="Nota 2 12 2 9" xfId="16825"/>
    <cellStyle name="Nota 2 12 3" xfId="16826"/>
    <cellStyle name="Nota 2 12 3 2" xfId="16827"/>
    <cellStyle name="Nota 2 12 3 2 2" xfId="16828"/>
    <cellStyle name="Nota 2 12 3 3" xfId="16829"/>
    <cellStyle name="Nota 2 12 3 3 2" xfId="16830"/>
    <cellStyle name="Nota 2 12 3 3 3" xfId="16831"/>
    <cellStyle name="Nota 2 12 3 3 4" xfId="16832"/>
    <cellStyle name="Nota 2 12 3 3 5" xfId="16833"/>
    <cellStyle name="Nota 2 12 3 4" xfId="16834"/>
    <cellStyle name="Nota 2 12 3 4 2" xfId="16835"/>
    <cellStyle name="Nota 2 12 3 4 3" xfId="16836"/>
    <cellStyle name="Nota 2 12 3 4 4" xfId="16837"/>
    <cellStyle name="Nota 2 12 3 5" xfId="16838"/>
    <cellStyle name="Nota 2 12 4" xfId="16839"/>
    <cellStyle name="Nota 2 12 4 2" xfId="16840"/>
    <cellStyle name="Nota 2 12 4 2 2" xfId="16841"/>
    <cellStyle name="Nota 2 12 4 2 3" xfId="16842"/>
    <cellStyle name="Nota 2 12 4 2 4" xfId="16843"/>
    <cellStyle name="Nota 2 12 4 2 5" xfId="16844"/>
    <cellStyle name="Nota 2 12 4 3" xfId="16845"/>
    <cellStyle name="Nota 2 12 4 4" xfId="16846"/>
    <cellStyle name="Nota 2 12 5" xfId="16847"/>
    <cellStyle name="Nota 2 12 5 2" xfId="16848"/>
    <cellStyle name="Nota 2 12 5 2 2" xfId="16849"/>
    <cellStyle name="Nota 2 12 5 2 3" xfId="16850"/>
    <cellStyle name="Nota 2 12 5 2 4" xfId="16851"/>
    <cellStyle name="Nota 2 12 5 2 5" xfId="16852"/>
    <cellStyle name="Nota 2 12 5 3" xfId="16853"/>
    <cellStyle name="Nota 2 12 5 4" xfId="16854"/>
    <cellStyle name="Nota 2 12 6" xfId="16855"/>
    <cellStyle name="Nota 2 12 6 2" xfId="16856"/>
    <cellStyle name="Nota 2 12 6 2 2" xfId="16857"/>
    <cellStyle name="Nota 2 12 6 2 3" xfId="16858"/>
    <cellStyle name="Nota 2 12 6 2 4" xfId="16859"/>
    <cellStyle name="Nota 2 12 6 2 5" xfId="16860"/>
    <cellStyle name="Nota 2 12 6 3" xfId="16861"/>
    <cellStyle name="Nota 2 12 6 4" xfId="16862"/>
    <cellStyle name="Nota 2 12 7" xfId="16863"/>
    <cellStyle name="Nota 2 12 7 2" xfId="16864"/>
    <cellStyle name="Nota 2 12 7 2 2" xfId="16865"/>
    <cellStyle name="Nota 2 12 7 2 3" xfId="16866"/>
    <cellStyle name="Nota 2 12 7 2 4" xfId="16867"/>
    <cellStyle name="Nota 2 12 7 2 5" xfId="16868"/>
    <cellStyle name="Nota 2 12 7 3" xfId="16869"/>
    <cellStyle name="Nota 2 12 7 3 2" xfId="16870"/>
    <cellStyle name="Nota 2 12 7 3 3" xfId="16871"/>
    <cellStyle name="Nota 2 12 7 3 4" xfId="16872"/>
    <cellStyle name="Nota 2 12 7 4" xfId="16873"/>
    <cellStyle name="Nota 2 12 8" xfId="16874"/>
    <cellStyle name="Nota 2 12 8 2" xfId="16875"/>
    <cellStyle name="Nota 2 12 8 2 2" xfId="16876"/>
    <cellStyle name="Nota 2 12 8 2 3" xfId="16877"/>
    <cellStyle name="Nota 2 12 8 2 4" xfId="16878"/>
    <cellStyle name="Nota 2 12 8 3" xfId="16879"/>
    <cellStyle name="Nota 2 12 9" xfId="16880"/>
    <cellStyle name="Nota 2 13" xfId="16881"/>
    <cellStyle name="Nota 2 13 2" xfId="16882"/>
    <cellStyle name="Nota 2 13 2 2" xfId="16883"/>
    <cellStyle name="Nota 2 13 2 2 2" xfId="16884"/>
    <cellStyle name="Nota 2 13 2 3" xfId="16885"/>
    <cellStyle name="Nota 2 13 2 3 2" xfId="16886"/>
    <cellStyle name="Nota 2 13 2 3 3" xfId="16887"/>
    <cellStyle name="Nota 2 13 2 3 4" xfId="16888"/>
    <cellStyle name="Nota 2 13 2 3 5" xfId="16889"/>
    <cellStyle name="Nota 2 13 2 4" xfId="16890"/>
    <cellStyle name="Nota 2 13 2 4 2" xfId="16891"/>
    <cellStyle name="Nota 2 13 2 4 3" xfId="16892"/>
    <cellStyle name="Nota 2 13 2 4 4" xfId="16893"/>
    <cellStyle name="Nota 2 13 2 5" xfId="16894"/>
    <cellStyle name="Nota 2 13 3" xfId="16895"/>
    <cellStyle name="Nota 2 13 3 2" xfId="16896"/>
    <cellStyle name="Nota 2 13 3 2 2" xfId="16897"/>
    <cellStyle name="Nota 2 13 3 3" xfId="16898"/>
    <cellStyle name="Nota 2 13 3 3 2" xfId="16899"/>
    <cellStyle name="Nota 2 13 3 3 3" xfId="16900"/>
    <cellStyle name="Nota 2 13 3 3 4" xfId="16901"/>
    <cellStyle name="Nota 2 13 3 3 5" xfId="16902"/>
    <cellStyle name="Nota 2 13 3 4" xfId="16903"/>
    <cellStyle name="Nota 2 13 3 4 2" xfId="16904"/>
    <cellStyle name="Nota 2 13 3 4 3" xfId="16905"/>
    <cellStyle name="Nota 2 13 3 4 4" xfId="16906"/>
    <cellStyle name="Nota 2 13 3 5" xfId="16907"/>
    <cellStyle name="Nota 2 13 4" xfId="16908"/>
    <cellStyle name="Nota 2 13 4 2" xfId="16909"/>
    <cellStyle name="Nota 2 13 4 2 2" xfId="16910"/>
    <cellStyle name="Nota 2 13 4 2 3" xfId="16911"/>
    <cellStyle name="Nota 2 13 4 2 4" xfId="16912"/>
    <cellStyle name="Nota 2 13 4 2 5" xfId="16913"/>
    <cellStyle name="Nota 2 13 4 3" xfId="16914"/>
    <cellStyle name="Nota 2 13 4 4" xfId="16915"/>
    <cellStyle name="Nota 2 13 5" xfId="16916"/>
    <cellStyle name="Nota 2 13 5 2" xfId="16917"/>
    <cellStyle name="Nota 2 13 5 2 2" xfId="16918"/>
    <cellStyle name="Nota 2 13 5 2 3" xfId="16919"/>
    <cellStyle name="Nota 2 13 5 2 4" xfId="16920"/>
    <cellStyle name="Nota 2 13 5 2 5" xfId="16921"/>
    <cellStyle name="Nota 2 13 5 3" xfId="16922"/>
    <cellStyle name="Nota 2 13 6" xfId="16923"/>
    <cellStyle name="Nota 2 13 6 2" xfId="16924"/>
    <cellStyle name="Nota 2 13 7" xfId="16925"/>
    <cellStyle name="Nota 2 13 7 2" xfId="16926"/>
    <cellStyle name="Nota 2 13 7 3" xfId="16927"/>
    <cellStyle name="Nota 2 13 7 4" xfId="16928"/>
    <cellStyle name="Nota 2 13 7 5" xfId="16929"/>
    <cellStyle name="Nota 2 13 8" xfId="16930"/>
    <cellStyle name="Nota 2 13 8 2" xfId="16931"/>
    <cellStyle name="Nota 2 13 8 3" xfId="16932"/>
    <cellStyle name="Nota 2 13 8 4" xfId="16933"/>
    <cellStyle name="Nota 2 13 9" xfId="16934"/>
    <cellStyle name="Nota 2 14" xfId="16935"/>
    <cellStyle name="Nota 2 14 2" xfId="16936"/>
    <cellStyle name="Nota 2 14 2 2" xfId="16937"/>
    <cellStyle name="Nota 2 14 2 2 2" xfId="16938"/>
    <cellStyle name="Nota 2 14 2 3" xfId="16939"/>
    <cellStyle name="Nota 2 14 2 3 2" xfId="16940"/>
    <cellStyle name="Nota 2 14 2 3 3" xfId="16941"/>
    <cellStyle name="Nota 2 14 2 3 4" xfId="16942"/>
    <cellStyle name="Nota 2 14 2 3 5" xfId="16943"/>
    <cellStyle name="Nota 2 14 2 4" xfId="16944"/>
    <cellStyle name="Nota 2 14 2 4 2" xfId="16945"/>
    <cellStyle name="Nota 2 14 2 4 3" xfId="16946"/>
    <cellStyle name="Nota 2 14 2 4 4" xfId="16947"/>
    <cellStyle name="Nota 2 14 2 5" xfId="16948"/>
    <cellStyle name="Nota 2 14 3" xfId="16949"/>
    <cellStyle name="Nota 2 14 3 2" xfId="16950"/>
    <cellStyle name="Nota 2 14 3 2 2" xfId="16951"/>
    <cellStyle name="Nota 2 14 3 2 3" xfId="16952"/>
    <cellStyle name="Nota 2 14 3 2 4" xfId="16953"/>
    <cellStyle name="Nota 2 14 3 2 5" xfId="16954"/>
    <cellStyle name="Nota 2 14 3 3" xfId="16955"/>
    <cellStyle name="Nota 2 14 3 4" xfId="16956"/>
    <cellStyle name="Nota 2 14 4" xfId="16957"/>
    <cellStyle name="Nota 2 14 4 2" xfId="16958"/>
    <cellStyle name="Nota 2 14 4 2 2" xfId="16959"/>
    <cellStyle name="Nota 2 14 4 2 3" xfId="16960"/>
    <cellStyle name="Nota 2 14 4 2 4" xfId="16961"/>
    <cellStyle name="Nota 2 14 4 2 5" xfId="16962"/>
    <cellStyle name="Nota 2 14 4 3" xfId="16963"/>
    <cellStyle name="Nota 2 14 5" xfId="16964"/>
    <cellStyle name="Nota 2 14 5 2" xfId="16965"/>
    <cellStyle name="Nota 2 14 6" xfId="16966"/>
    <cellStyle name="Nota 2 14 6 2" xfId="16967"/>
    <cellStyle name="Nota 2 14 6 3" xfId="16968"/>
    <cellStyle name="Nota 2 14 6 4" xfId="16969"/>
    <cellStyle name="Nota 2 14 6 5" xfId="16970"/>
    <cellStyle name="Nota 2 14 7" xfId="16971"/>
    <cellStyle name="Nota 2 14 7 2" xfId="16972"/>
    <cellStyle name="Nota 2 14 7 3" xfId="16973"/>
    <cellStyle name="Nota 2 14 7 4" xfId="16974"/>
    <cellStyle name="Nota 2 14 7 5" xfId="16975"/>
    <cellStyle name="Nota 2 14 8" xfId="16976"/>
    <cellStyle name="Nota 2 15" xfId="16977"/>
    <cellStyle name="Nota 2 15 2" xfId="16978"/>
    <cellStyle name="Nota 2 15 2 2" xfId="16979"/>
    <cellStyle name="Nota 2 15 3" xfId="16980"/>
    <cellStyle name="Nota 2 15 3 2" xfId="16981"/>
    <cellStyle name="Nota 2 15 3 3" xfId="16982"/>
    <cellStyle name="Nota 2 15 3 4" xfId="16983"/>
    <cellStyle name="Nota 2 15 3 5" xfId="16984"/>
    <cellStyle name="Nota 2 15 4" xfId="16985"/>
    <cellStyle name="Nota 2 15 4 2" xfId="16986"/>
    <cellStyle name="Nota 2 15 4 3" xfId="16987"/>
    <cellStyle name="Nota 2 15 4 4" xfId="16988"/>
    <cellStyle name="Nota 2 15 5" xfId="16989"/>
    <cellStyle name="Nota 2 16" xfId="16990"/>
    <cellStyle name="Nota 2 16 2" xfId="16991"/>
    <cellStyle name="Nota 2 16 2 2" xfId="16992"/>
    <cellStyle name="Nota 2 16 2 3" xfId="16993"/>
    <cellStyle name="Nota 2 16 2 4" xfId="16994"/>
    <cellStyle name="Nota 2 16 2 5" xfId="16995"/>
    <cellStyle name="Nota 2 16 3" xfId="16996"/>
    <cellStyle name="Nota 2 16 4" xfId="16997"/>
    <cellStyle name="Nota 2 17" xfId="16998"/>
    <cellStyle name="Nota 2 17 2" xfId="16999"/>
    <cellStyle name="Nota 2 17 2 2" xfId="17000"/>
    <cellStyle name="Nota 2 17 2 3" xfId="17001"/>
    <cellStyle name="Nota 2 17 2 4" xfId="17002"/>
    <cellStyle name="Nota 2 17 2 5" xfId="17003"/>
    <cellStyle name="Nota 2 17 3" xfId="17004"/>
    <cellStyle name="Nota 2 17 4" xfId="17005"/>
    <cellStyle name="Nota 2 18" xfId="17006"/>
    <cellStyle name="Nota 2 18 2" xfId="17007"/>
    <cellStyle name="Nota 2 18 2 2" xfId="17008"/>
    <cellStyle name="Nota 2 18 2 3" xfId="17009"/>
    <cellStyle name="Nota 2 18 2 4" xfId="17010"/>
    <cellStyle name="Nota 2 18 2 5" xfId="17011"/>
    <cellStyle name="Nota 2 18 3" xfId="17012"/>
    <cellStyle name="Nota 2 18 4" xfId="17013"/>
    <cellStyle name="Nota 2 19" xfId="17014"/>
    <cellStyle name="Nota 2 19 2" xfId="17015"/>
    <cellStyle name="Nota 2 19 2 2" xfId="17016"/>
    <cellStyle name="Nota 2 19 2 3" xfId="17017"/>
    <cellStyle name="Nota 2 19 2 4" xfId="17018"/>
    <cellStyle name="Nota 2 19 2 5" xfId="17019"/>
    <cellStyle name="Nota 2 19 3" xfId="17020"/>
    <cellStyle name="Nota 2 2" xfId="497"/>
    <cellStyle name="Nota 2 2 10" xfId="17021"/>
    <cellStyle name="Nota 2 2 10 10" xfId="17022"/>
    <cellStyle name="Nota 2 2 10 11" xfId="17023"/>
    <cellStyle name="Nota 2 2 10 12" xfId="17024"/>
    <cellStyle name="Nota 2 2 10 13" xfId="17025"/>
    <cellStyle name="Nota 2 2 10 2" xfId="17026"/>
    <cellStyle name="Nota 2 2 10 2 2" xfId="17027"/>
    <cellStyle name="Nota 2 2 10 2 2 2" xfId="17028"/>
    <cellStyle name="Nota 2 2 10 2 2 2 2" xfId="17029"/>
    <cellStyle name="Nota 2 2 10 2 2 3" xfId="17030"/>
    <cellStyle name="Nota 2 2 10 2 2 3 2" xfId="17031"/>
    <cellStyle name="Nota 2 2 10 2 2 3 3" xfId="17032"/>
    <cellStyle name="Nota 2 2 10 2 2 3 4" xfId="17033"/>
    <cellStyle name="Nota 2 2 10 2 2 3 5" xfId="17034"/>
    <cellStyle name="Nota 2 2 10 2 2 4" xfId="17035"/>
    <cellStyle name="Nota 2 2 10 2 2 4 2" xfId="17036"/>
    <cellStyle name="Nota 2 2 10 2 2 4 3" xfId="17037"/>
    <cellStyle name="Nota 2 2 10 2 2 4 4" xfId="17038"/>
    <cellStyle name="Nota 2 2 10 2 2 5" xfId="17039"/>
    <cellStyle name="Nota 2 2 10 2 3" xfId="17040"/>
    <cellStyle name="Nota 2 2 10 2 3 2" xfId="17041"/>
    <cellStyle name="Nota 2 2 10 2 3 2 2" xfId="17042"/>
    <cellStyle name="Nota 2 2 10 2 3 3" xfId="17043"/>
    <cellStyle name="Nota 2 2 10 2 3 3 2" xfId="17044"/>
    <cellStyle name="Nota 2 2 10 2 3 3 3" xfId="17045"/>
    <cellStyle name="Nota 2 2 10 2 3 3 4" xfId="17046"/>
    <cellStyle name="Nota 2 2 10 2 3 3 5" xfId="17047"/>
    <cellStyle name="Nota 2 2 10 2 3 4" xfId="17048"/>
    <cellStyle name="Nota 2 2 10 2 3 4 2" xfId="17049"/>
    <cellStyle name="Nota 2 2 10 2 3 4 3" xfId="17050"/>
    <cellStyle name="Nota 2 2 10 2 3 4 4" xfId="17051"/>
    <cellStyle name="Nota 2 2 10 2 3 5" xfId="17052"/>
    <cellStyle name="Nota 2 2 10 2 4" xfId="17053"/>
    <cellStyle name="Nota 2 2 10 2 4 2" xfId="17054"/>
    <cellStyle name="Nota 2 2 10 2 4 2 2" xfId="17055"/>
    <cellStyle name="Nota 2 2 10 2 4 2 3" xfId="17056"/>
    <cellStyle name="Nota 2 2 10 2 4 2 4" xfId="17057"/>
    <cellStyle name="Nota 2 2 10 2 4 2 5" xfId="17058"/>
    <cellStyle name="Nota 2 2 10 2 4 3" xfId="17059"/>
    <cellStyle name="Nota 2 2 10 2 4 4" xfId="17060"/>
    <cellStyle name="Nota 2 2 10 2 5" xfId="17061"/>
    <cellStyle name="Nota 2 2 10 2 5 2" xfId="17062"/>
    <cellStyle name="Nota 2 2 10 2 5 2 2" xfId="17063"/>
    <cellStyle name="Nota 2 2 10 2 5 2 3" xfId="17064"/>
    <cellStyle name="Nota 2 2 10 2 5 2 4" xfId="17065"/>
    <cellStyle name="Nota 2 2 10 2 5 2 5" xfId="17066"/>
    <cellStyle name="Nota 2 2 10 2 5 3" xfId="17067"/>
    <cellStyle name="Nota 2 2 10 2 6" xfId="17068"/>
    <cellStyle name="Nota 2 2 10 2 6 2" xfId="17069"/>
    <cellStyle name="Nota 2 2 10 2 7" xfId="17070"/>
    <cellStyle name="Nota 2 2 10 2 7 2" xfId="17071"/>
    <cellStyle name="Nota 2 2 10 2 7 3" xfId="17072"/>
    <cellStyle name="Nota 2 2 10 2 7 4" xfId="17073"/>
    <cellStyle name="Nota 2 2 10 2 7 5" xfId="17074"/>
    <cellStyle name="Nota 2 2 10 2 8" xfId="17075"/>
    <cellStyle name="Nota 2 2 10 2 8 2" xfId="17076"/>
    <cellStyle name="Nota 2 2 10 2 8 3" xfId="17077"/>
    <cellStyle name="Nota 2 2 10 2 8 4" xfId="17078"/>
    <cellStyle name="Nota 2 2 10 2 8 5" xfId="17079"/>
    <cellStyle name="Nota 2 2 10 2 9" xfId="17080"/>
    <cellStyle name="Nota 2 2 10 3" xfId="17081"/>
    <cellStyle name="Nota 2 2 10 3 2" xfId="17082"/>
    <cellStyle name="Nota 2 2 10 3 2 2" xfId="17083"/>
    <cellStyle name="Nota 2 2 10 3 3" xfId="17084"/>
    <cellStyle name="Nota 2 2 10 3 3 2" xfId="17085"/>
    <cellStyle name="Nota 2 2 10 3 3 3" xfId="17086"/>
    <cellStyle name="Nota 2 2 10 3 3 4" xfId="17087"/>
    <cellStyle name="Nota 2 2 10 3 3 5" xfId="17088"/>
    <cellStyle name="Nota 2 2 10 3 4" xfId="17089"/>
    <cellStyle name="Nota 2 2 10 3 4 2" xfId="17090"/>
    <cellStyle name="Nota 2 2 10 3 4 3" xfId="17091"/>
    <cellStyle name="Nota 2 2 10 3 4 4" xfId="17092"/>
    <cellStyle name="Nota 2 2 10 3 5" xfId="17093"/>
    <cellStyle name="Nota 2 2 10 4" xfId="17094"/>
    <cellStyle name="Nota 2 2 10 4 2" xfId="17095"/>
    <cellStyle name="Nota 2 2 10 4 2 2" xfId="17096"/>
    <cellStyle name="Nota 2 2 10 4 2 3" xfId="17097"/>
    <cellStyle name="Nota 2 2 10 4 2 4" xfId="17098"/>
    <cellStyle name="Nota 2 2 10 4 2 5" xfId="17099"/>
    <cellStyle name="Nota 2 2 10 4 3" xfId="17100"/>
    <cellStyle name="Nota 2 2 10 4 4" xfId="17101"/>
    <cellStyle name="Nota 2 2 10 5" xfId="17102"/>
    <cellStyle name="Nota 2 2 10 5 2" xfId="17103"/>
    <cellStyle name="Nota 2 2 10 5 2 2" xfId="17104"/>
    <cellStyle name="Nota 2 2 10 5 2 3" xfId="17105"/>
    <cellStyle name="Nota 2 2 10 5 2 4" xfId="17106"/>
    <cellStyle name="Nota 2 2 10 5 2 5" xfId="17107"/>
    <cellStyle name="Nota 2 2 10 5 3" xfId="17108"/>
    <cellStyle name="Nota 2 2 10 5 4" xfId="17109"/>
    <cellStyle name="Nota 2 2 10 6" xfId="17110"/>
    <cellStyle name="Nota 2 2 10 6 2" xfId="17111"/>
    <cellStyle name="Nota 2 2 10 6 2 2" xfId="17112"/>
    <cellStyle name="Nota 2 2 10 6 2 3" xfId="17113"/>
    <cellStyle name="Nota 2 2 10 6 2 4" xfId="17114"/>
    <cellStyle name="Nota 2 2 10 6 2 5" xfId="17115"/>
    <cellStyle name="Nota 2 2 10 6 3" xfId="17116"/>
    <cellStyle name="Nota 2 2 10 6 4" xfId="17117"/>
    <cellStyle name="Nota 2 2 10 7" xfId="17118"/>
    <cellStyle name="Nota 2 2 10 7 2" xfId="17119"/>
    <cellStyle name="Nota 2 2 10 7 2 2" xfId="17120"/>
    <cellStyle name="Nota 2 2 10 7 2 3" xfId="17121"/>
    <cellStyle name="Nota 2 2 10 7 2 4" xfId="17122"/>
    <cellStyle name="Nota 2 2 10 7 2 5" xfId="17123"/>
    <cellStyle name="Nota 2 2 10 7 3" xfId="17124"/>
    <cellStyle name="Nota 2 2 10 7 3 2" xfId="17125"/>
    <cellStyle name="Nota 2 2 10 7 3 3" xfId="17126"/>
    <cellStyle name="Nota 2 2 10 7 3 4" xfId="17127"/>
    <cellStyle name="Nota 2 2 10 7 4" xfId="17128"/>
    <cellStyle name="Nota 2 2 10 8" xfId="17129"/>
    <cellStyle name="Nota 2 2 10 8 2" xfId="17130"/>
    <cellStyle name="Nota 2 2 10 8 2 2" xfId="17131"/>
    <cellStyle name="Nota 2 2 10 8 2 3" xfId="17132"/>
    <cellStyle name="Nota 2 2 10 8 2 4" xfId="17133"/>
    <cellStyle name="Nota 2 2 10 8 3" xfId="17134"/>
    <cellStyle name="Nota 2 2 10 9" xfId="17135"/>
    <cellStyle name="Nota 2 2 11" xfId="17136"/>
    <cellStyle name="Nota 2 2 11 2" xfId="17137"/>
    <cellStyle name="Nota 2 2 11 2 2" xfId="17138"/>
    <cellStyle name="Nota 2 2 11 2 2 2" xfId="17139"/>
    <cellStyle name="Nota 2 2 11 2 3" xfId="17140"/>
    <cellStyle name="Nota 2 2 11 2 3 2" xfId="17141"/>
    <cellStyle name="Nota 2 2 11 2 3 3" xfId="17142"/>
    <cellStyle name="Nota 2 2 11 2 3 4" xfId="17143"/>
    <cellStyle name="Nota 2 2 11 2 3 5" xfId="17144"/>
    <cellStyle name="Nota 2 2 11 2 4" xfId="17145"/>
    <cellStyle name="Nota 2 2 11 2 4 2" xfId="17146"/>
    <cellStyle name="Nota 2 2 11 2 4 3" xfId="17147"/>
    <cellStyle name="Nota 2 2 11 2 4 4" xfId="17148"/>
    <cellStyle name="Nota 2 2 11 2 5" xfId="17149"/>
    <cellStyle name="Nota 2 2 11 3" xfId="17150"/>
    <cellStyle name="Nota 2 2 11 3 2" xfId="17151"/>
    <cellStyle name="Nota 2 2 11 3 2 2" xfId="17152"/>
    <cellStyle name="Nota 2 2 11 3 3" xfId="17153"/>
    <cellStyle name="Nota 2 2 11 3 3 2" xfId="17154"/>
    <cellStyle name="Nota 2 2 11 3 3 3" xfId="17155"/>
    <cellStyle name="Nota 2 2 11 3 3 4" xfId="17156"/>
    <cellStyle name="Nota 2 2 11 3 3 5" xfId="17157"/>
    <cellStyle name="Nota 2 2 11 3 4" xfId="17158"/>
    <cellStyle name="Nota 2 2 11 3 4 2" xfId="17159"/>
    <cellStyle name="Nota 2 2 11 3 4 3" xfId="17160"/>
    <cellStyle name="Nota 2 2 11 3 4 4" xfId="17161"/>
    <cellStyle name="Nota 2 2 11 3 5" xfId="17162"/>
    <cellStyle name="Nota 2 2 11 4" xfId="17163"/>
    <cellStyle name="Nota 2 2 11 4 2" xfId="17164"/>
    <cellStyle name="Nota 2 2 11 4 2 2" xfId="17165"/>
    <cellStyle name="Nota 2 2 11 4 2 3" xfId="17166"/>
    <cellStyle name="Nota 2 2 11 4 2 4" xfId="17167"/>
    <cellStyle name="Nota 2 2 11 4 2 5" xfId="17168"/>
    <cellStyle name="Nota 2 2 11 4 3" xfId="17169"/>
    <cellStyle name="Nota 2 2 11 4 4" xfId="17170"/>
    <cellStyle name="Nota 2 2 11 5" xfId="17171"/>
    <cellStyle name="Nota 2 2 11 5 2" xfId="17172"/>
    <cellStyle name="Nota 2 2 11 5 2 2" xfId="17173"/>
    <cellStyle name="Nota 2 2 11 5 2 3" xfId="17174"/>
    <cellStyle name="Nota 2 2 11 5 2 4" xfId="17175"/>
    <cellStyle name="Nota 2 2 11 5 2 5" xfId="17176"/>
    <cellStyle name="Nota 2 2 11 5 3" xfId="17177"/>
    <cellStyle name="Nota 2 2 11 6" xfId="17178"/>
    <cellStyle name="Nota 2 2 11 6 2" xfId="17179"/>
    <cellStyle name="Nota 2 2 11 7" xfId="17180"/>
    <cellStyle name="Nota 2 2 11 7 2" xfId="17181"/>
    <cellStyle name="Nota 2 2 11 7 3" xfId="17182"/>
    <cellStyle name="Nota 2 2 11 7 4" xfId="17183"/>
    <cellStyle name="Nota 2 2 11 7 5" xfId="17184"/>
    <cellStyle name="Nota 2 2 11 8" xfId="17185"/>
    <cellStyle name="Nota 2 2 11 8 2" xfId="17186"/>
    <cellStyle name="Nota 2 2 11 8 3" xfId="17187"/>
    <cellStyle name="Nota 2 2 11 8 4" xfId="17188"/>
    <cellStyle name="Nota 2 2 11 9" xfId="17189"/>
    <cellStyle name="Nota 2 2 12" xfId="17190"/>
    <cellStyle name="Nota 2 2 12 2" xfId="17191"/>
    <cellStyle name="Nota 2 2 12 2 2" xfId="17192"/>
    <cellStyle name="Nota 2 2 12 2 2 2" xfId="17193"/>
    <cellStyle name="Nota 2 2 12 2 3" xfId="17194"/>
    <cellStyle name="Nota 2 2 12 2 3 2" xfId="17195"/>
    <cellStyle name="Nota 2 2 12 2 3 3" xfId="17196"/>
    <cellStyle name="Nota 2 2 12 2 3 4" xfId="17197"/>
    <cellStyle name="Nota 2 2 12 2 3 5" xfId="17198"/>
    <cellStyle name="Nota 2 2 12 2 4" xfId="17199"/>
    <cellStyle name="Nota 2 2 12 2 4 2" xfId="17200"/>
    <cellStyle name="Nota 2 2 12 2 4 3" xfId="17201"/>
    <cellStyle name="Nota 2 2 12 2 4 4" xfId="17202"/>
    <cellStyle name="Nota 2 2 12 2 5" xfId="17203"/>
    <cellStyle name="Nota 2 2 12 3" xfId="17204"/>
    <cellStyle name="Nota 2 2 12 3 2" xfId="17205"/>
    <cellStyle name="Nota 2 2 12 3 2 2" xfId="17206"/>
    <cellStyle name="Nota 2 2 12 3 2 3" xfId="17207"/>
    <cellStyle name="Nota 2 2 12 3 2 4" xfId="17208"/>
    <cellStyle name="Nota 2 2 12 3 2 5" xfId="17209"/>
    <cellStyle name="Nota 2 2 12 3 3" xfId="17210"/>
    <cellStyle name="Nota 2 2 12 3 4" xfId="17211"/>
    <cellStyle name="Nota 2 2 12 4" xfId="17212"/>
    <cellStyle name="Nota 2 2 12 4 2" xfId="17213"/>
    <cellStyle name="Nota 2 2 12 4 2 2" xfId="17214"/>
    <cellStyle name="Nota 2 2 12 4 2 3" xfId="17215"/>
    <cellStyle name="Nota 2 2 12 4 2 4" xfId="17216"/>
    <cellStyle name="Nota 2 2 12 4 2 5" xfId="17217"/>
    <cellStyle name="Nota 2 2 12 4 3" xfId="17218"/>
    <cellStyle name="Nota 2 2 12 5" xfId="17219"/>
    <cellStyle name="Nota 2 2 12 5 2" xfId="17220"/>
    <cellStyle name="Nota 2 2 12 6" xfId="17221"/>
    <cellStyle name="Nota 2 2 12 6 2" xfId="17222"/>
    <cellStyle name="Nota 2 2 12 6 3" xfId="17223"/>
    <cellStyle name="Nota 2 2 12 6 4" xfId="17224"/>
    <cellStyle name="Nota 2 2 12 6 5" xfId="17225"/>
    <cellStyle name="Nota 2 2 12 7" xfId="17226"/>
    <cellStyle name="Nota 2 2 12 7 2" xfId="17227"/>
    <cellStyle name="Nota 2 2 12 7 3" xfId="17228"/>
    <cellStyle name="Nota 2 2 12 7 4" xfId="17229"/>
    <cellStyle name="Nota 2 2 12 7 5" xfId="17230"/>
    <cellStyle name="Nota 2 2 12 8" xfId="17231"/>
    <cellStyle name="Nota 2 2 13" xfId="17232"/>
    <cellStyle name="Nota 2 2 13 2" xfId="17233"/>
    <cellStyle name="Nota 2 2 13 2 2" xfId="17234"/>
    <cellStyle name="Nota 2 2 13 3" xfId="17235"/>
    <cellStyle name="Nota 2 2 13 3 2" xfId="17236"/>
    <cellStyle name="Nota 2 2 13 3 3" xfId="17237"/>
    <cellStyle name="Nota 2 2 13 3 4" xfId="17238"/>
    <cellStyle name="Nota 2 2 13 3 5" xfId="17239"/>
    <cellStyle name="Nota 2 2 13 4" xfId="17240"/>
    <cellStyle name="Nota 2 2 13 4 2" xfId="17241"/>
    <cellStyle name="Nota 2 2 13 4 3" xfId="17242"/>
    <cellStyle name="Nota 2 2 13 4 4" xfId="17243"/>
    <cellStyle name="Nota 2 2 13 5" xfId="17244"/>
    <cellStyle name="Nota 2 2 14" xfId="17245"/>
    <cellStyle name="Nota 2 2 14 2" xfId="17246"/>
    <cellStyle name="Nota 2 2 14 2 2" xfId="17247"/>
    <cellStyle name="Nota 2 2 14 2 3" xfId="17248"/>
    <cellStyle name="Nota 2 2 14 2 4" xfId="17249"/>
    <cellStyle name="Nota 2 2 14 2 5" xfId="17250"/>
    <cellStyle name="Nota 2 2 14 3" xfId="17251"/>
    <cellStyle name="Nota 2 2 14 4" xfId="17252"/>
    <cellStyle name="Nota 2 2 15" xfId="17253"/>
    <cellStyle name="Nota 2 2 15 2" xfId="17254"/>
    <cellStyle name="Nota 2 2 15 2 2" xfId="17255"/>
    <cellStyle name="Nota 2 2 15 2 3" xfId="17256"/>
    <cellStyle name="Nota 2 2 15 2 4" xfId="17257"/>
    <cellStyle name="Nota 2 2 15 2 5" xfId="17258"/>
    <cellStyle name="Nota 2 2 15 3" xfId="17259"/>
    <cellStyle name="Nota 2 2 15 4" xfId="17260"/>
    <cellStyle name="Nota 2 2 16" xfId="17261"/>
    <cellStyle name="Nota 2 2 16 2" xfId="17262"/>
    <cellStyle name="Nota 2 2 16 2 2" xfId="17263"/>
    <cellStyle name="Nota 2 2 16 2 3" xfId="17264"/>
    <cellStyle name="Nota 2 2 16 2 4" xfId="17265"/>
    <cellStyle name="Nota 2 2 16 2 5" xfId="17266"/>
    <cellStyle name="Nota 2 2 16 3" xfId="17267"/>
    <cellStyle name="Nota 2 2 16 4" xfId="17268"/>
    <cellStyle name="Nota 2 2 17" xfId="17269"/>
    <cellStyle name="Nota 2 2 17 2" xfId="17270"/>
    <cellStyle name="Nota 2 2 17 2 2" xfId="17271"/>
    <cellStyle name="Nota 2 2 17 2 3" xfId="17272"/>
    <cellStyle name="Nota 2 2 17 2 4" xfId="17273"/>
    <cellStyle name="Nota 2 2 17 2 5" xfId="17274"/>
    <cellStyle name="Nota 2 2 17 3" xfId="17275"/>
    <cellStyle name="Nota 2 2 18" xfId="17276"/>
    <cellStyle name="Nota 2 2 18 2" xfId="17277"/>
    <cellStyle name="Nota 2 2 19" xfId="17278"/>
    <cellStyle name="Nota 2 2 2" xfId="498"/>
    <cellStyle name="Nota 2 2 2 10" xfId="17279"/>
    <cellStyle name="Nota 2 2 2 10 2" xfId="17280"/>
    <cellStyle name="Nota 2 2 2 10 2 2" xfId="17281"/>
    <cellStyle name="Nota 2 2 2 10 2 2 2" xfId="17282"/>
    <cellStyle name="Nota 2 2 2 10 2 3" xfId="17283"/>
    <cellStyle name="Nota 2 2 2 10 2 3 2" xfId="17284"/>
    <cellStyle name="Nota 2 2 2 10 2 3 3" xfId="17285"/>
    <cellStyle name="Nota 2 2 2 10 2 3 4" xfId="17286"/>
    <cellStyle name="Nota 2 2 2 10 2 3 5" xfId="17287"/>
    <cellStyle name="Nota 2 2 2 10 2 4" xfId="17288"/>
    <cellStyle name="Nota 2 2 2 10 2 4 2" xfId="17289"/>
    <cellStyle name="Nota 2 2 2 10 2 4 3" xfId="17290"/>
    <cellStyle name="Nota 2 2 2 10 2 4 4" xfId="17291"/>
    <cellStyle name="Nota 2 2 2 10 2 5" xfId="17292"/>
    <cellStyle name="Nota 2 2 2 10 3" xfId="17293"/>
    <cellStyle name="Nota 2 2 2 10 3 2" xfId="17294"/>
    <cellStyle name="Nota 2 2 2 10 3 2 2" xfId="17295"/>
    <cellStyle name="Nota 2 2 2 10 3 3" xfId="17296"/>
    <cellStyle name="Nota 2 2 2 10 3 3 2" xfId="17297"/>
    <cellStyle name="Nota 2 2 2 10 3 3 3" xfId="17298"/>
    <cellStyle name="Nota 2 2 2 10 3 3 4" xfId="17299"/>
    <cellStyle name="Nota 2 2 2 10 3 3 5" xfId="17300"/>
    <cellStyle name="Nota 2 2 2 10 3 4" xfId="17301"/>
    <cellStyle name="Nota 2 2 2 10 3 4 2" xfId="17302"/>
    <cellStyle name="Nota 2 2 2 10 3 4 3" xfId="17303"/>
    <cellStyle name="Nota 2 2 2 10 3 4 4" xfId="17304"/>
    <cellStyle name="Nota 2 2 2 10 3 5" xfId="17305"/>
    <cellStyle name="Nota 2 2 2 10 4" xfId="17306"/>
    <cellStyle name="Nota 2 2 2 10 4 2" xfId="17307"/>
    <cellStyle name="Nota 2 2 2 10 4 2 2" xfId="17308"/>
    <cellStyle name="Nota 2 2 2 10 4 2 3" xfId="17309"/>
    <cellStyle name="Nota 2 2 2 10 4 2 4" xfId="17310"/>
    <cellStyle name="Nota 2 2 2 10 4 2 5" xfId="17311"/>
    <cellStyle name="Nota 2 2 2 10 4 3" xfId="17312"/>
    <cellStyle name="Nota 2 2 2 10 4 4" xfId="17313"/>
    <cellStyle name="Nota 2 2 2 10 5" xfId="17314"/>
    <cellStyle name="Nota 2 2 2 10 5 2" xfId="17315"/>
    <cellStyle name="Nota 2 2 2 10 5 2 2" xfId="17316"/>
    <cellStyle name="Nota 2 2 2 10 5 2 3" xfId="17317"/>
    <cellStyle name="Nota 2 2 2 10 5 2 4" xfId="17318"/>
    <cellStyle name="Nota 2 2 2 10 5 2 5" xfId="17319"/>
    <cellStyle name="Nota 2 2 2 10 5 3" xfId="17320"/>
    <cellStyle name="Nota 2 2 2 10 6" xfId="17321"/>
    <cellStyle name="Nota 2 2 2 10 6 2" xfId="17322"/>
    <cellStyle name="Nota 2 2 2 10 7" xfId="17323"/>
    <cellStyle name="Nota 2 2 2 10 7 2" xfId="17324"/>
    <cellStyle name="Nota 2 2 2 10 7 3" xfId="17325"/>
    <cellStyle name="Nota 2 2 2 10 7 4" xfId="17326"/>
    <cellStyle name="Nota 2 2 2 10 7 5" xfId="17327"/>
    <cellStyle name="Nota 2 2 2 10 8" xfId="17328"/>
    <cellStyle name="Nota 2 2 2 10 8 2" xfId="17329"/>
    <cellStyle name="Nota 2 2 2 10 8 3" xfId="17330"/>
    <cellStyle name="Nota 2 2 2 10 8 4" xfId="17331"/>
    <cellStyle name="Nota 2 2 2 10 9" xfId="17332"/>
    <cellStyle name="Nota 2 2 2 11" xfId="17333"/>
    <cellStyle name="Nota 2 2 2 11 2" xfId="17334"/>
    <cellStyle name="Nota 2 2 2 11 2 2" xfId="17335"/>
    <cellStyle name="Nota 2 2 2 11 2 2 2" xfId="17336"/>
    <cellStyle name="Nota 2 2 2 11 2 3" xfId="17337"/>
    <cellStyle name="Nota 2 2 2 11 2 3 2" xfId="17338"/>
    <cellStyle name="Nota 2 2 2 11 2 3 3" xfId="17339"/>
    <cellStyle name="Nota 2 2 2 11 2 3 4" xfId="17340"/>
    <cellStyle name="Nota 2 2 2 11 2 3 5" xfId="17341"/>
    <cellStyle name="Nota 2 2 2 11 2 4" xfId="17342"/>
    <cellStyle name="Nota 2 2 2 11 2 4 2" xfId="17343"/>
    <cellStyle name="Nota 2 2 2 11 2 4 3" xfId="17344"/>
    <cellStyle name="Nota 2 2 2 11 2 4 4" xfId="17345"/>
    <cellStyle name="Nota 2 2 2 11 2 5" xfId="17346"/>
    <cellStyle name="Nota 2 2 2 11 3" xfId="17347"/>
    <cellStyle name="Nota 2 2 2 11 3 2" xfId="17348"/>
    <cellStyle name="Nota 2 2 2 11 3 2 2" xfId="17349"/>
    <cellStyle name="Nota 2 2 2 11 3 2 3" xfId="17350"/>
    <cellStyle name="Nota 2 2 2 11 3 2 4" xfId="17351"/>
    <cellStyle name="Nota 2 2 2 11 3 2 5" xfId="17352"/>
    <cellStyle name="Nota 2 2 2 11 3 3" xfId="17353"/>
    <cellStyle name="Nota 2 2 2 11 3 4" xfId="17354"/>
    <cellStyle name="Nota 2 2 2 11 4" xfId="17355"/>
    <cellStyle name="Nota 2 2 2 11 4 2" xfId="17356"/>
    <cellStyle name="Nota 2 2 2 11 4 2 2" xfId="17357"/>
    <cellStyle name="Nota 2 2 2 11 4 2 3" xfId="17358"/>
    <cellStyle name="Nota 2 2 2 11 4 2 4" xfId="17359"/>
    <cellStyle name="Nota 2 2 2 11 4 2 5" xfId="17360"/>
    <cellStyle name="Nota 2 2 2 11 4 3" xfId="17361"/>
    <cellStyle name="Nota 2 2 2 11 5" xfId="17362"/>
    <cellStyle name="Nota 2 2 2 11 5 2" xfId="17363"/>
    <cellStyle name="Nota 2 2 2 11 6" xfId="17364"/>
    <cellStyle name="Nota 2 2 2 11 6 2" xfId="17365"/>
    <cellStyle name="Nota 2 2 2 11 6 3" xfId="17366"/>
    <cellStyle name="Nota 2 2 2 11 6 4" xfId="17367"/>
    <cellStyle name="Nota 2 2 2 11 6 5" xfId="17368"/>
    <cellStyle name="Nota 2 2 2 11 7" xfId="17369"/>
    <cellStyle name="Nota 2 2 2 11 7 2" xfId="17370"/>
    <cellStyle name="Nota 2 2 2 11 7 3" xfId="17371"/>
    <cellStyle name="Nota 2 2 2 11 7 4" xfId="17372"/>
    <cellStyle name="Nota 2 2 2 11 7 5" xfId="17373"/>
    <cellStyle name="Nota 2 2 2 11 8" xfId="17374"/>
    <cellStyle name="Nota 2 2 2 12" xfId="17375"/>
    <cellStyle name="Nota 2 2 2 12 2" xfId="17376"/>
    <cellStyle name="Nota 2 2 2 12 2 2" xfId="17377"/>
    <cellStyle name="Nota 2 2 2 12 3" xfId="17378"/>
    <cellStyle name="Nota 2 2 2 12 3 2" xfId="17379"/>
    <cellStyle name="Nota 2 2 2 12 3 3" xfId="17380"/>
    <cellStyle name="Nota 2 2 2 12 3 4" xfId="17381"/>
    <cellStyle name="Nota 2 2 2 12 3 5" xfId="17382"/>
    <cellStyle name="Nota 2 2 2 12 4" xfId="17383"/>
    <cellStyle name="Nota 2 2 2 12 4 2" xfId="17384"/>
    <cellStyle name="Nota 2 2 2 12 4 3" xfId="17385"/>
    <cellStyle name="Nota 2 2 2 12 4 4" xfId="17386"/>
    <cellStyle name="Nota 2 2 2 12 5" xfId="17387"/>
    <cellStyle name="Nota 2 2 2 13" xfId="17388"/>
    <cellStyle name="Nota 2 2 2 13 2" xfId="17389"/>
    <cellStyle name="Nota 2 2 2 13 2 2" xfId="17390"/>
    <cellStyle name="Nota 2 2 2 13 2 3" xfId="17391"/>
    <cellStyle name="Nota 2 2 2 13 2 4" xfId="17392"/>
    <cellStyle name="Nota 2 2 2 13 2 5" xfId="17393"/>
    <cellStyle name="Nota 2 2 2 13 3" xfId="17394"/>
    <cellStyle name="Nota 2 2 2 13 4" xfId="17395"/>
    <cellStyle name="Nota 2 2 2 14" xfId="17396"/>
    <cellStyle name="Nota 2 2 2 14 2" xfId="17397"/>
    <cellStyle name="Nota 2 2 2 14 2 2" xfId="17398"/>
    <cellStyle name="Nota 2 2 2 14 2 3" xfId="17399"/>
    <cellStyle name="Nota 2 2 2 14 2 4" xfId="17400"/>
    <cellStyle name="Nota 2 2 2 14 2 5" xfId="17401"/>
    <cellStyle name="Nota 2 2 2 14 3" xfId="17402"/>
    <cellStyle name="Nota 2 2 2 14 4" xfId="17403"/>
    <cellStyle name="Nota 2 2 2 15" xfId="17404"/>
    <cellStyle name="Nota 2 2 2 15 2" xfId="17405"/>
    <cellStyle name="Nota 2 2 2 15 2 2" xfId="17406"/>
    <cellStyle name="Nota 2 2 2 15 2 3" xfId="17407"/>
    <cellStyle name="Nota 2 2 2 15 2 4" xfId="17408"/>
    <cellStyle name="Nota 2 2 2 15 2 5" xfId="17409"/>
    <cellStyle name="Nota 2 2 2 15 3" xfId="17410"/>
    <cellStyle name="Nota 2 2 2 15 4" xfId="17411"/>
    <cellStyle name="Nota 2 2 2 16" xfId="17412"/>
    <cellStyle name="Nota 2 2 2 16 2" xfId="17413"/>
    <cellStyle name="Nota 2 2 2 16 2 2" xfId="17414"/>
    <cellStyle name="Nota 2 2 2 16 2 3" xfId="17415"/>
    <cellStyle name="Nota 2 2 2 16 2 4" xfId="17416"/>
    <cellStyle name="Nota 2 2 2 16 2 5" xfId="17417"/>
    <cellStyle name="Nota 2 2 2 16 3" xfId="17418"/>
    <cellStyle name="Nota 2 2 2 17" xfId="17419"/>
    <cellStyle name="Nota 2 2 2 17 2" xfId="17420"/>
    <cellStyle name="Nota 2 2 2 18" xfId="17421"/>
    <cellStyle name="Nota 2 2 2 19" xfId="17422"/>
    <cellStyle name="Nota 2 2 2 2" xfId="17423"/>
    <cellStyle name="Nota 2 2 2 2 10" xfId="17424"/>
    <cellStyle name="Nota 2 2 2 2 11" xfId="17425"/>
    <cellStyle name="Nota 2 2 2 2 12" xfId="17426"/>
    <cellStyle name="Nota 2 2 2 2 13" xfId="17427"/>
    <cellStyle name="Nota 2 2 2 2 2" xfId="17428"/>
    <cellStyle name="Nota 2 2 2 2 2 2" xfId="17429"/>
    <cellStyle name="Nota 2 2 2 2 2 2 2" xfId="17430"/>
    <cellStyle name="Nota 2 2 2 2 2 2 2 2" xfId="17431"/>
    <cellStyle name="Nota 2 2 2 2 2 2 3" xfId="17432"/>
    <cellStyle name="Nota 2 2 2 2 2 2 3 2" xfId="17433"/>
    <cellStyle name="Nota 2 2 2 2 2 2 3 3" xfId="17434"/>
    <cellStyle name="Nota 2 2 2 2 2 2 3 4" xfId="17435"/>
    <cellStyle name="Nota 2 2 2 2 2 2 3 5" xfId="17436"/>
    <cellStyle name="Nota 2 2 2 2 2 2 4" xfId="17437"/>
    <cellStyle name="Nota 2 2 2 2 2 2 4 2" xfId="17438"/>
    <cellStyle name="Nota 2 2 2 2 2 2 4 3" xfId="17439"/>
    <cellStyle name="Nota 2 2 2 2 2 2 4 4" xfId="17440"/>
    <cellStyle name="Nota 2 2 2 2 2 2 5" xfId="17441"/>
    <cellStyle name="Nota 2 2 2 2 2 3" xfId="17442"/>
    <cellStyle name="Nota 2 2 2 2 2 3 2" xfId="17443"/>
    <cellStyle name="Nota 2 2 2 2 2 3 2 2" xfId="17444"/>
    <cellStyle name="Nota 2 2 2 2 2 3 3" xfId="17445"/>
    <cellStyle name="Nota 2 2 2 2 2 3 3 2" xfId="17446"/>
    <cellStyle name="Nota 2 2 2 2 2 3 3 3" xfId="17447"/>
    <cellStyle name="Nota 2 2 2 2 2 3 3 4" xfId="17448"/>
    <cellStyle name="Nota 2 2 2 2 2 3 3 5" xfId="17449"/>
    <cellStyle name="Nota 2 2 2 2 2 3 4" xfId="17450"/>
    <cellStyle name="Nota 2 2 2 2 2 3 4 2" xfId="17451"/>
    <cellStyle name="Nota 2 2 2 2 2 3 4 3" xfId="17452"/>
    <cellStyle name="Nota 2 2 2 2 2 3 4 4" xfId="17453"/>
    <cellStyle name="Nota 2 2 2 2 2 3 5" xfId="17454"/>
    <cellStyle name="Nota 2 2 2 2 2 4" xfId="17455"/>
    <cellStyle name="Nota 2 2 2 2 2 4 2" xfId="17456"/>
    <cellStyle name="Nota 2 2 2 2 2 4 2 2" xfId="17457"/>
    <cellStyle name="Nota 2 2 2 2 2 4 2 3" xfId="17458"/>
    <cellStyle name="Nota 2 2 2 2 2 4 2 4" xfId="17459"/>
    <cellStyle name="Nota 2 2 2 2 2 4 2 5" xfId="17460"/>
    <cellStyle name="Nota 2 2 2 2 2 4 3" xfId="17461"/>
    <cellStyle name="Nota 2 2 2 2 2 4 4" xfId="17462"/>
    <cellStyle name="Nota 2 2 2 2 2 5" xfId="17463"/>
    <cellStyle name="Nota 2 2 2 2 2 5 2" xfId="17464"/>
    <cellStyle name="Nota 2 2 2 2 2 5 2 2" xfId="17465"/>
    <cellStyle name="Nota 2 2 2 2 2 5 2 3" xfId="17466"/>
    <cellStyle name="Nota 2 2 2 2 2 5 2 4" xfId="17467"/>
    <cellStyle name="Nota 2 2 2 2 2 5 2 5" xfId="17468"/>
    <cellStyle name="Nota 2 2 2 2 2 5 3" xfId="17469"/>
    <cellStyle name="Nota 2 2 2 2 2 6" xfId="17470"/>
    <cellStyle name="Nota 2 2 2 2 2 6 2" xfId="17471"/>
    <cellStyle name="Nota 2 2 2 2 2 7" xfId="17472"/>
    <cellStyle name="Nota 2 2 2 2 2 7 2" xfId="17473"/>
    <cellStyle name="Nota 2 2 2 2 2 7 3" xfId="17474"/>
    <cellStyle name="Nota 2 2 2 2 2 7 4" xfId="17475"/>
    <cellStyle name="Nota 2 2 2 2 2 7 5" xfId="17476"/>
    <cellStyle name="Nota 2 2 2 2 2 8" xfId="17477"/>
    <cellStyle name="Nota 2 2 2 2 2 8 2" xfId="17478"/>
    <cellStyle name="Nota 2 2 2 2 2 8 3" xfId="17479"/>
    <cellStyle name="Nota 2 2 2 2 2 8 4" xfId="17480"/>
    <cellStyle name="Nota 2 2 2 2 2 8 5" xfId="17481"/>
    <cellStyle name="Nota 2 2 2 2 2 9" xfId="17482"/>
    <cellStyle name="Nota 2 2 2 2 3" xfId="17483"/>
    <cellStyle name="Nota 2 2 2 2 3 2" xfId="17484"/>
    <cellStyle name="Nota 2 2 2 2 3 2 2" xfId="17485"/>
    <cellStyle name="Nota 2 2 2 2 3 3" xfId="17486"/>
    <cellStyle name="Nota 2 2 2 2 3 3 2" xfId="17487"/>
    <cellStyle name="Nota 2 2 2 2 3 3 3" xfId="17488"/>
    <cellStyle name="Nota 2 2 2 2 3 3 4" xfId="17489"/>
    <cellStyle name="Nota 2 2 2 2 3 3 5" xfId="17490"/>
    <cellStyle name="Nota 2 2 2 2 3 4" xfId="17491"/>
    <cellStyle name="Nota 2 2 2 2 3 4 2" xfId="17492"/>
    <cellStyle name="Nota 2 2 2 2 3 4 3" xfId="17493"/>
    <cellStyle name="Nota 2 2 2 2 3 4 4" xfId="17494"/>
    <cellStyle name="Nota 2 2 2 2 3 5" xfId="17495"/>
    <cellStyle name="Nota 2 2 2 2 4" xfId="17496"/>
    <cellStyle name="Nota 2 2 2 2 4 2" xfId="17497"/>
    <cellStyle name="Nota 2 2 2 2 4 2 2" xfId="17498"/>
    <cellStyle name="Nota 2 2 2 2 4 3" xfId="17499"/>
    <cellStyle name="Nota 2 2 2 2 4 3 2" xfId="17500"/>
    <cellStyle name="Nota 2 2 2 2 4 3 3" xfId="17501"/>
    <cellStyle name="Nota 2 2 2 2 4 3 4" xfId="17502"/>
    <cellStyle name="Nota 2 2 2 2 4 3 5" xfId="17503"/>
    <cellStyle name="Nota 2 2 2 2 4 4" xfId="17504"/>
    <cellStyle name="Nota 2 2 2 2 4 4 2" xfId="17505"/>
    <cellStyle name="Nota 2 2 2 2 4 4 3" xfId="17506"/>
    <cellStyle name="Nota 2 2 2 2 4 4 4" xfId="17507"/>
    <cellStyle name="Nota 2 2 2 2 4 5" xfId="17508"/>
    <cellStyle name="Nota 2 2 2 2 5" xfId="17509"/>
    <cellStyle name="Nota 2 2 2 2 5 2" xfId="17510"/>
    <cellStyle name="Nota 2 2 2 2 5 2 2" xfId="17511"/>
    <cellStyle name="Nota 2 2 2 2 5 2 3" xfId="17512"/>
    <cellStyle name="Nota 2 2 2 2 5 2 4" xfId="17513"/>
    <cellStyle name="Nota 2 2 2 2 5 2 5" xfId="17514"/>
    <cellStyle name="Nota 2 2 2 2 5 3" xfId="17515"/>
    <cellStyle name="Nota 2 2 2 2 5 4" xfId="17516"/>
    <cellStyle name="Nota 2 2 2 2 6" xfId="17517"/>
    <cellStyle name="Nota 2 2 2 2 6 2" xfId="17518"/>
    <cellStyle name="Nota 2 2 2 2 6 2 2" xfId="17519"/>
    <cellStyle name="Nota 2 2 2 2 6 2 3" xfId="17520"/>
    <cellStyle name="Nota 2 2 2 2 6 2 4" xfId="17521"/>
    <cellStyle name="Nota 2 2 2 2 6 2 5" xfId="17522"/>
    <cellStyle name="Nota 2 2 2 2 6 3" xfId="17523"/>
    <cellStyle name="Nota 2 2 2 2 6 4" xfId="17524"/>
    <cellStyle name="Nota 2 2 2 2 7" xfId="17525"/>
    <cellStyle name="Nota 2 2 2 2 7 2" xfId="17526"/>
    <cellStyle name="Nota 2 2 2 2 7 2 2" xfId="17527"/>
    <cellStyle name="Nota 2 2 2 2 7 2 3" xfId="17528"/>
    <cellStyle name="Nota 2 2 2 2 7 2 4" xfId="17529"/>
    <cellStyle name="Nota 2 2 2 2 7 2 5" xfId="17530"/>
    <cellStyle name="Nota 2 2 2 2 7 3" xfId="17531"/>
    <cellStyle name="Nota 2 2 2 2 7 3 2" xfId="17532"/>
    <cellStyle name="Nota 2 2 2 2 7 3 3" xfId="17533"/>
    <cellStyle name="Nota 2 2 2 2 7 3 4" xfId="17534"/>
    <cellStyle name="Nota 2 2 2 2 7 4" xfId="17535"/>
    <cellStyle name="Nota 2 2 2 2 8" xfId="17536"/>
    <cellStyle name="Nota 2 2 2 2 8 2" xfId="17537"/>
    <cellStyle name="Nota 2 2 2 2 8 2 2" xfId="17538"/>
    <cellStyle name="Nota 2 2 2 2 8 2 3" xfId="17539"/>
    <cellStyle name="Nota 2 2 2 2 8 2 4" xfId="17540"/>
    <cellStyle name="Nota 2 2 2 2 8 3" xfId="17541"/>
    <cellStyle name="Nota 2 2 2 2 9" xfId="17542"/>
    <cellStyle name="Nota 2 2 2 20" xfId="17543"/>
    <cellStyle name="Nota 2 2 2 21" xfId="17544"/>
    <cellStyle name="Nota 2 2 2 22" xfId="17545"/>
    <cellStyle name="Nota 2 2 2 3" xfId="17546"/>
    <cellStyle name="Nota 2 2 2 3 10" xfId="17547"/>
    <cellStyle name="Nota 2 2 2 3 11" xfId="17548"/>
    <cellStyle name="Nota 2 2 2 3 12" xfId="17549"/>
    <cellStyle name="Nota 2 2 2 3 13" xfId="17550"/>
    <cellStyle name="Nota 2 2 2 3 2" xfId="17551"/>
    <cellStyle name="Nota 2 2 2 3 2 2" xfId="17552"/>
    <cellStyle name="Nota 2 2 2 3 2 2 2" xfId="17553"/>
    <cellStyle name="Nota 2 2 2 3 2 2 2 2" xfId="17554"/>
    <cellStyle name="Nota 2 2 2 3 2 2 3" xfId="17555"/>
    <cellStyle name="Nota 2 2 2 3 2 2 3 2" xfId="17556"/>
    <cellStyle name="Nota 2 2 2 3 2 2 3 3" xfId="17557"/>
    <cellStyle name="Nota 2 2 2 3 2 2 3 4" xfId="17558"/>
    <cellStyle name="Nota 2 2 2 3 2 2 3 5" xfId="17559"/>
    <cellStyle name="Nota 2 2 2 3 2 2 4" xfId="17560"/>
    <cellStyle name="Nota 2 2 2 3 2 2 4 2" xfId="17561"/>
    <cellStyle name="Nota 2 2 2 3 2 2 4 3" xfId="17562"/>
    <cellStyle name="Nota 2 2 2 3 2 2 4 4" xfId="17563"/>
    <cellStyle name="Nota 2 2 2 3 2 2 5" xfId="17564"/>
    <cellStyle name="Nota 2 2 2 3 2 3" xfId="17565"/>
    <cellStyle name="Nota 2 2 2 3 2 3 2" xfId="17566"/>
    <cellStyle name="Nota 2 2 2 3 2 3 2 2" xfId="17567"/>
    <cellStyle name="Nota 2 2 2 3 2 3 3" xfId="17568"/>
    <cellStyle name="Nota 2 2 2 3 2 3 3 2" xfId="17569"/>
    <cellStyle name="Nota 2 2 2 3 2 3 3 3" xfId="17570"/>
    <cellStyle name="Nota 2 2 2 3 2 3 3 4" xfId="17571"/>
    <cellStyle name="Nota 2 2 2 3 2 3 3 5" xfId="17572"/>
    <cellStyle name="Nota 2 2 2 3 2 3 4" xfId="17573"/>
    <cellStyle name="Nota 2 2 2 3 2 3 4 2" xfId="17574"/>
    <cellStyle name="Nota 2 2 2 3 2 3 4 3" xfId="17575"/>
    <cellStyle name="Nota 2 2 2 3 2 3 4 4" xfId="17576"/>
    <cellStyle name="Nota 2 2 2 3 2 3 5" xfId="17577"/>
    <cellStyle name="Nota 2 2 2 3 2 4" xfId="17578"/>
    <cellStyle name="Nota 2 2 2 3 2 4 2" xfId="17579"/>
    <cellStyle name="Nota 2 2 2 3 2 4 2 2" xfId="17580"/>
    <cellStyle name="Nota 2 2 2 3 2 4 2 3" xfId="17581"/>
    <cellStyle name="Nota 2 2 2 3 2 4 2 4" xfId="17582"/>
    <cellStyle name="Nota 2 2 2 3 2 4 2 5" xfId="17583"/>
    <cellStyle name="Nota 2 2 2 3 2 4 3" xfId="17584"/>
    <cellStyle name="Nota 2 2 2 3 2 4 4" xfId="17585"/>
    <cellStyle name="Nota 2 2 2 3 2 5" xfId="17586"/>
    <cellStyle name="Nota 2 2 2 3 2 5 2" xfId="17587"/>
    <cellStyle name="Nota 2 2 2 3 2 5 2 2" xfId="17588"/>
    <cellStyle name="Nota 2 2 2 3 2 5 2 3" xfId="17589"/>
    <cellStyle name="Nota 2 2 2 3 2 5 2 4" xfId="17590"/>
    <cellStyle name="Nota 2 2 2 3 2 5 2 5" xfId="17591"/>
    <cellStyle name="Nota 2 2 2 3 2 5 3" xfId="17592"/>
    <cellStyle name="Nota 2 2 2 3 2 6" xfId="17593"/>
    <cellStyle name="Nota 2 2 2 3 2 6 2" xfId="17594"/>
    <cellStyle name="Nota 2 2 2 3 2 7" xfId="17595"/>
    <cellStyle name="Nota 2 2 2 3 2 7 2" xfId="17596"/>
    <cellStyle name="Nota 2 2 2 3 2 7 3" xfId="17597"/>
    <cellStyle name="Nota 2 2 2 3 2 7 4" xfId="17598"/>
    <cellStyle name="Nota 2 2 2 3 2 7 5" xfId="17599"/>
    <cellStyle name="Nota 2 2 2 3 2 8" xfId="17600"/>
    <cellStyle name="Nota 2 2 2 3 2 8 2" xfId="17601"/>
    <cellStyle name="Nota 2 2 2 3 2 8 3" xfId="17602"/>
    <cellStyle name="Nota 2 2 2 3 2 8 4" xfId="17603"/>
    <cellStyle name="Nota 2 2 2 3 2 8 5" xfId="17604"/>
    <cellStyle name="Nota 2 2 2 3 2 9" xfId="17605"/>
    <cellStyle name="Nota 2 2 2 3 3" xfId="17606"/>
    <cellStyle name="Nota 2 2 2 3 3 2" xfId="17607"/>
    <cellStyle name="Nota 2 2 2 3 3 2 2" xfId="17608"/>
    <cellStyle name="Nota 2 2 2 3 3 3" xfId="17609"/>
    <cellStyle name="Nota 2 2 2 3 3 3 2" xfId="17610"/>
    <cellStyle name="Nota 2 2 2 3 3 3 3" xfId="17611"/>
    <cellStyle name="Nota 2 2 2 3 3 3 4" xfId="17612"/>
    <cellStyle name="Nota 2 2 2 3 3 3 5" xfId="17613"/>
    <cellStyle name="Nota 2 2 2 3 3 4" xfId="17614"/>
    <cellStyle name="Nota 2 2 2 3 3 4 2" xfId="17615"/>
    <cellStyle name="Nota 2 2 2 3 3 4 3" xfId="17616"/>
    <cellStyle name="Nota 2 2 2 3 3 4 4" xfId="17617"/>
    <cellStyle name="Nota 2 2 2 3 3 5" xfId="17618"/>
    <cellStyle name="Nota 2 2 2 3 4" xfId="17619"/>
    <cellStyle name="Nota 2 2 2 3 4 2" xfId="17620"/>
    <cellStyle name="Nota 2 2 2 3 4 2 2" xfId="17621"/>
    <cellStyle name="Nota 2 2 2 3 4 3" xfId="17622"/>
    <cellStyle name="Nota 2 2 2 3 4 3 2" xfId="17623"/>
    <cellStyle name="Nota 2 2 2 3 4 3 3" xfId="17624"/>
    <cellStyle name="Nota 2 2 2 3 4 3 4" xfId="17625"/>
    <cellStyle name="Nota 2 2 2 3 4 3 5" xfId="17626"/>
    <cellStyle name="Nota 2 2 2 3 4 4" xfId="17627"/>
    <cellStyle name="Nota 2 2 2 3 4 4 2" xfId="17628"/>
    <cellStyle name="Nota 2 2 2 3 4 4 3" xfId="17629"/>
    <cellStyle name="Nota 2 2 2 3 4 4 4" xfId="17630"/>
    <cellStyle name="Nota 2 2 2 3 4 5" xfId="17631"/>
    <cellStyle name="Nota 2 2 2 3 5" xfId="17632"/>
    <cellStyle name="Nota 2 2 2 3 5 2" xfId="17633"/>
    <cellStyle name="Nota 2 2 2 3 5 2 2" xfId="17634"/>
    <cellStyle name="Nota 2 2 2 3 5 2 3" xfId="17635"/>
    <cellStyle name="Nota 2 2 2 3 5 2 4" xfId="17636"/>
    <cellStyle name="Nota 2 2 2 3 5 2 5" xfId="17637"/>
    <cellStyle name="Nota 2 2 2 3 5 3" xfId="17638"/>
    <cellStyle name="Nota 2 2 2 3 5 4" xfId="17639"/>
    <cellStyle name="Nota 2 2 2 3 6" xfId="17640"/>
    <cellStyle name="Nota 2 2 2 3 6 2" xfId="17641"/>
    <cellStyle name="Nota 2 2 2 3 6 2 2" xfId="17642"/>
    <cellStyle name="Nota 2 2 2 3 6 2 3" xfId="17643"/>
    <cellStyle name="Nota 2 2 2 3 6 2 4" xfId="17644"/>
    <cellStyle name="Nota 2 2 2 3 6 2 5" xfId="17645"/>
    <cellStyle name="Nota 2 2 2 3 6 3" xfId="17646"/>
    <cellStyle name="Nota 2 2 2 3 6 4" xfId="17647"/>
    <cellStyle name="Nota 2 2 2 3 7" xfId="17648"/>
    <cellStyle name="Nota 2 2 2 3 7 2" xfId="17649"/>
    <cellStyle name="Nota 2 2 2 3 7 2 2" xfId="17650"/>
    <cellStyle name="Nota 2 2 2 3 7 2 3" xfId="17651"/>
    <cellStyle name="Nota 2 2 2 3 7 2 4" xfId="17652"/>
    <cellStyle name="Nota 2 2 2 3 7 2 5" xfId="17653"/>
    <cellStyle name="Nota 2 2 2 3 7 3" xfId="17654"/>
    <cellStyle name="Nota 2 2 2 3 7 3 2" xfId="17655"/>
    <cellStyle name="Nota 2 2 2 3 7 3 3" xfId="17656"/>
    <cellStyle name="Nota 2 2 2 3 7 3 4" xfId="17657"/>
    <cellStyle name="Nota 2 2 2 3 7 4" xfId="17658"/>
    <cellStyle name="Nota 2 2 2 3 8" xfId="17659"/>
    <cellStyle name="Nota 2 2 2 3 8 2" xfId="17660"/>
    <cellStyle name="Nota 2 2 2 3 8 2 2" xfId="17661"/>
    <cellStyle name="Nota 2 2 2 3 8 2 3" xfId="17662"/>
    <cellStyle name="Nota 2 2 2 3 8 2 4" xfId="17663"/>
    <cellStyle name="Nota 2 2 2 3 8 3" xfId="17664"/>
    <cellStyle name="Nota 2 2 2 3 9" xfId="17665"/>
    <cellStyle name="Nota 2 2 2 4" xfId="17666"/>
    <cellStyle name="Nota 2 2 2 4 10" xfId="17667"/>
    <cellStyle name="Nota 2 2 2 4 11" xfId="17668"/>
    <cellStyle name="Nota 2 2 2 4 12" xfId="17669"/>
    <cellStyle name="Nota 2 2 2 4 13" xfId="17670"/>
    <cellStyle name="Nota 2 2 2 4 2" xfId="17671"/>
    <cellStyle name="Nota 2 2 2 4 2 2" xfId="17672"/>
    <cellStyle name="Nota 2 2 2 4 2 2 2" xfId="17673"/>
    <cellStyle name="Nota 2 2 2 4 2 2 2 2" xfId="17674"/>
    <cellStyle name="Nota 2 2 2 4 2 2 3" xfId="17675"/>
    <cellStyle name="Nota 2 2 2 4 2 2 3 2" xfId="17676"/>
    <cellStyle name="Nota 2 2 2 4 2 2 3 3" xfId="17677"/>
    <cellStyle name="Nota 2 2 2 4 2 2 3 4" xfId="17678"/>
    <cellStyle name="Nota 2 2 2 4 2 2 3 5" xfId="17679"/>
    <cellStyle name="Nota 2 2 2 4 2 2 4" xfId="17680"/>
    <cellStyle name="Nota 2 2 2 4 2 2 4 2" xfId="17681"/>
    <cellStyle name="Nota 2 2 2 4 2 2 4 3" xfId="17682"/>
    <cellStyle name="Nota 2 2 2 4 2 2 4 4" xfId="17683"/>
    <cellStyle name="Nota 2 2 2 4 2 2 5" xfId="17684"/>
    <cellStyle name="Nota 2 2 2 4 2 3" xfId="17685"/>
    <cellStyle name="Nota 2 2 2 4 2 3 2" xfId="17686"/>
    <cellStyle name="Nota 2 2 2 4 2 3 2 2" xfId="17687"/>
    <cellStyle name="Nota 2 2 2 4 2 3 3" xfId="17688"/>
    <cellStyle name="Nota 2 2 2 4 2 3 3 2" xfId="17689"/>
    <cellStyle name="Nota 2 2 2 4 2 3 3 3" xfId="17690"/>
    <cellStyle name="Nota 2 2 2 4 2 3 3 4" xfId="17691"/>
    <cellStyle name="Nota 2 2 2 4 2 3 3 5" xfId="17692"/>
    <cellStyle name="Nota 2 2 2 4 2 3 4" xfId="17693"/>
    <cellStyle name="Nota 2 2 2 4 2 3 4 2" xfId="17694"/>
    <cellStyle name="Nota 2 2 2 4 2 3 4 3" xfId="17695"/>
    <cellStyle name="Nota 2 2 2 4 2 3 4 4" xfId="17696"/>
    <cellStyle name="Nota 2 2 2 4 2 3 5" xfId="17697"/>
    <cellStyle name="Nota 2 2 2 4 2 4" xfId="17698"/>
    <cellStyle name="Nota 2 2 2 4 2 4 2" xfId="17699"/>
    <cellStyle name="Nota 2 2 2 4 2 4 2 2" xfId="17700"/>
    <cellStyle name="Nota 2 2 2 4 2 4 2 3" xfId="17701"/>
    <cellStyle name="Nota 2 2 2 4 2 4 2 4" xfId="17702"/>
    <cellStyle name="Nota 2 2 2 4 2 4 2 5" xfId="17703"/>
    <cellStyle name="Nota 2 2 2 4 2 4 3" xfId="17704"/>
    <cellStyle name="Nota 2 2 2 4 2 4 4" xfId="17705"/>
    <cellStyle name="Nota 2 2 2 4 2 5" xfId="17706"/>
    <cellStyle name="Nota 2 2 2 4 2 5 2" xfId="17707"/>
    <cellStyle name="Nota 2 2 2 4 2 5 2 2" xfId="17708"/>
    <cellStyle name="Nota 2 2 2 4 2 5 2 3" xfId="17709"/>
    <cellStyle name="Nota 2 2 2 4 2 5 2 4" xfId="17710"/>
    <cellStyle name="Nota 2 2 2 4 2 5 2 5" xfId="17711"/>
    <cellStyle name="Nota 2 2 2 4 2 5 3" xfId="17712"/>
    <cellStyle name="Nota 2 2 2 4 2 6" xfId="17713"/>
    <cellStyle name="Nota 2 2 2 4 2 6 2" xfId="17714"/>
    <cellStyle name="Nota 2 2 2 4 2 7" xfId="17715"/>
    <cellStyle name="Nota 2 2 2 4 2 7 2" xfId="17716"/>
    <cellStyle name="Nota 2 2 2 4 2 7 3" xfId="17717"/>
    <cellStyle name="Nota 2 2 2 4 2 7 4" xfId="17718"/>
    <cellStyle name="Nota 2 2 2 4 2 7 5" xfId="17719"/>
    <cellStyle name="Nota 2 2 2 4 2 8" xfId="17720"/>
    <cellStyle name="Nota 2 2 2 4 2 8 2" xfId="17721"/>
    <cellStyle name="Nota 2 2 2 4 2 8 3" xfId="17722"/>
    <cellStyle name="Nota 2 2 2 4 2 8 4" xfId="17723"/>
    <cellStyle name="Nota 2 2 2 4 2 8 5" xfId="17724"/>
    <cellStyle name="Nota 2 2 2 4 2 9" xfId="17725"/>
    <cellStyle name="Nota 2 2 2 4 3" xfId="17726"/>
    <cellStyle name="Nota 2 2 2 4 3 2" xfId="17727"/>
    <cellStyle name="Nota 2 2 2 4 3 2 2" xfId="17728"/>
    <cellStyle name="Nota 2 2 2 4 3 3" xfId="17729"/>
    <cellStyle name="Nota 2 2 2 4 3 3 2" xfId="17730"/>
    <cellStyle name="Nota 2 2 2 4 3 3 3" xfId="17731"/>
    <cellStyle name="Nota 2 2 2 4 3 3 4" xfId="17732"/>
    <cellStyle name="Nota 2 2 2 4 3 3 5" xfId="17733"/>
    <cellStyle name="Nota 2 2 2 4 3 4" xfId="17734"/>
    <cellStyle name="Nota 2 2 2 4 3 4 2" xfId="17735"/>
    <cellStyle name="Nota 2 2 2 4 3 4 3" xfId="17736"/>
    <cellStyle name="Nota 2 2 2 4 3 4 4" xfId="17737"/>
    <cellStyle name="Nota 2 2 2 4 3 5" xfId="17738"/>
    <cellStyle name="Nota 2 2 2 4 4" xfId="17739"/>
    <cellStyle name="Nota 2 2 2 4 4 2" xfId="17740"/>
    <cellStyle name="Nota 2 2 2 4 4 2 2" xfId="17741"/>
    <cellStyle name="Nota 2 2 2 4 4 3" xfId="17742"/>
    <cellStyle name="Nota 2 2 2 4 4 3 2" xfId="17743"/>
    <cellStyle name="Nota 2 2 2 4 4 3 3" xfId="17744"/>
    <cellStyle name="Nota 2 2 2 4 4 3 4" xfId="17745"/>
    <cellStyle name="Nota 2 2 2 4 4 3 5" xfId="17746"/>
    <cellStyle name="Nota 2 2 2 4 4 4" xfId="17747"/>
    <cellStyle name="Nota 2 2 2 4 4 4 2" xfId="17748"/>
    <cellStyle name="Nota 2 2 2 4 4 4 3" xfId="17749"/>
    <cellStyle name="Nota 2 2 2 4 4 4 4" xfId="17750"/>
    <cellStyle name="Nota 2 2 2 4 4 5" xfId="17751"/>
    <cellStyle name="Nota 2 2 2 4 5" xfId="17752"/>
    <cellStyle name="Nota 2 2 2 4 5 2" xfId="17753"/>
    <cellStyle name="Nota 2 2 2 4 5 2 2" xfId="17754"/>
    <cellStyle name="Nota 2 2 2 4 5 2 3" xfId="17755"/>
    <cellStyle name="Nota 2 2 2 4 5 2 4" xfId="17756"/>
    <cellStyle name="Nota 2 2 2 4 5 2 5" xfId="17757"/>
    <cellStyle name="Nota 2 2 2 4 5 3" xfId="17758"/>
    <cellStyle name="Nota 2 2 2 4 5 4" xfId="17759"/>
    <cellStyle name="Nota 2 2 2 4 6" xfId="17760"/>
    <cellStyle name="Nota 2 2 2 4 6 2" xfId="17761"/>
    <cellStyle name="Nota 2 2 2 4 6 2 2" xfId="17762"/>
    <cellStyle name="Nota 2 2 2 4 6 2 3" xfId="17763"/>
    <cellStyle name="Nota 2 2 2 4 6 2 4" xfId="17764"/>
    <cellStyle name="Nota 2 2 2 4 6 2 5" xfId="17765"/>
    <cellStyle name="Nota 2 2 2 4 6 3" xfId="17766"/>
    <cellStyle name="Nota 2 2 2 4 6 4" xfId="17767"/>
    <cellStyle name="Nota 2 2 2 4 7" xfId="17768"/>
    <cellStyle name="Nota 2 2 2 4 7 2" xfId="17769"/>
    <cellStyle name="Nota 2 2 2 4 7 2 2" xfId="17770"/>
    <cellStyle name="Nota 2 2 2 4 7 2 3" xfId="17771"/>
    <cellStyle name="Nota 2 2 2 4 7 2 4" xfId="17772"/>
    <cellStyle name="Nota 2 2 2 4 7 2 5" xfId="17773"/>
    <cellStyle name="Nota 2 2 2 4 7 3" xfId="17774"/>
    <cellStyle name="Nota 2 2 2 4 7 3 2" xfId="17775"/>
    <cellStyle name="Nota 2 2 2 4 7 3 3" xfId="17776"/>
    <cellStyle name="Nota 2 2 2 4 7 3 4" xfId="17777"/>
    <cellStyle name="Nota 2 2 2 4 7 4" xfId="17778"/>
    <cellStyle name="Nota 2 2 2 4 8" xfId="17779"/>
    <cellStyle name="Nota 2 2 2 4 8 2" xfId="17780"/>
    <cellStyle name="Nota 2 2 2 4 8 2 2" xfId="17781"/>
    <cellStyle name="Nota 2 2 2 4 8 2 3" xfId="17782"/>
    <cellStyle name="Nota 2 2 2 4 8 2 4" xfId="17783"/>
    <cellStyle name="Nota 2 2 2 4 8 3" xfId="17784"/>
    <cellStyle name="Nota 2 2 2 4 9" xfId="17785"/>
    <cellStyle name="Nota 2 2 2 5" xfId="17786"/>
    <cellStyle name="Nota 2 2 2 5 10" xfId="17787"/>
    <cellStyle name="Nota 2 2 2 5 11" xfId="17788"/>
    <cellStyle name="Nota 2 2 2 5 12" xfId="17789"/>
    <cellStyle name="Nota 2 2 2 5 13" xfId="17790"/>
    <cellStyle name="Nota 2 2 2 5 2" xfId="17791"/>
    <cellStyle name="Nota 2 2 2 5 2 2" xfId="17792"/>
    <cellStyle name="Nota 2 2 2 5 2 2 2" xfId="17793"/>
    <cellStyle name="Nota 2 2 2 5 2 2 2 2" xfId="17794"/>
    <cellStyle name="Nota 2 2 2 5 2 2 3" xfId="17795"/>
    <cellStyle name="Nota 2 2 2 5 2 2 3 2" xfId="17796"/>
    <cellStyle name="Nota 2 2 2 5 2 2 3 3" xfId="17797"/>
    <cellStyle name="Nota 2 2 2 5 2 2 3 4" xfId="17798"/>
    <cellStyle name="Nota 2 2 2 5 2 2 3 5" xfId="17799"/>
    <cellStyle name="Nota 2 2 2 5 2 2 4" xfId="17800"/>
    <cellStyle name="Nota 2 2 2 5 2 2 4 2" xfId="17801"/>
    <cellStyle name="Nota 2 2 2 5 2 2 4 3" xfId="17802"/>
    <cellStyle name="Nota 2 2 2 5 2 2 4 4" xfId="17803"/>
    <cellStyle name="Nota 2 2 2 5 2 2 5" xfId="17804"/>
    <cellStyle name="Nota 2 2 2 5 2 3" xfId="17805"/>
    <cellStyle name="Nota 2 2 2 5 2 3 2" xfId="17806"/>
    <cellStyle name="Nota 2 2 2 5 2 3 2 2" xfId="17807"/>
    <cellStyle name="Nota 2 2 2 5 2 3 3" xfId="17808"/>
    <cellStyle name="Nota 2 2 2 5 2 3 3 2" xfId="17809"/>
    <cellStyle name="Nota 2 2 2 5 2 3 3 3" xfId="17810"/>
    <cellStyle name="Nota 2 2 2 5 2 3 3 4" xfId="17811"/>
    <cellStyle name="Nota 2 2 2 5 2 3 3 5" xfId="17812"/>
    <cellStyle name="Nota 2 2 2 5 2 3 4" xfId="17813"/>
    <cellStyle name="Nota 2 2 2 5 2 3 4 2" xfId="17814"/>
    <cellStyle name="Nota 2 2 2 5 2 3 4 3" xfId="17815"/>
    <cellStyle name="Nota 2 2 2 5 2 3 4 4" xfId="17816"/>
    <cellStyle name="Nota 2 2 2 5 2 3 5" xfId="17817"/>
    <cellStyle name="Nota 2 2 2 5 2 4" xfId="17818"/>
    <cellStyle name="Nota 2 2 2 5 2 4 2" xfId="17819"/>
    <cellStyle name="Nota 2 2 2 5 2 4 2 2" xfId="17820"/>
    <cellStyle name="Nota 2 2 2 5 2 4 2 3" xfId="17821"/>
    <cellStyle name="Nota 2 2 2 5 2 4 2 4" xfId="17822"/>
    <cellStyle name="Nota 2 2 2 5 2 4 2 5" xfId="17823"/>
    <cellStyle name="Nota 2 2 2 5 2 4 3" xfId="17824"/>
    <cellStyle name="Nota 2 2 2 5 2 4 4" xfId="17825"/>
    <cellStyle name="Nota 2 2 2 5 2 5" xfId="17826"/>
    <cellStyle name="Nota 2 2 2 5 2 5 2" xfId="17827"/>
    <cellStyle name="Nota 2 2 2 5 2 5 2 2" xfId="17828"/>
    <cellStyle name="Nota 2 2 2 5 2 5 2 3" xfId="17829"/>
    <cellStyle name="Nota 2 2 2 5 2 5 2 4" xfId="17830"/>
    <cellStyle name="Nota 2 2 2 5 2 5 2 5" xfId="17831"/>
    <cellStyle name="Nota 2 2 2 5 2 5 3" xfId="17832"/>
    <cellStyle name="Nota 2 2 2 5 2 6" xfId="17833"/>
    <cellStyle name="Nota 2 2 2 5 2 6 2" xfId="17834"/>
    <cellStyle name="Nota 2 2 2 5 2 7" xfId="17835"/>
    <cellStyle name="Nota 2 2 2 5 2 7 2" xfId="17836"/>
    <cellStyle name="Nota 2 2 2 5 2 7 3" xfId="17837"/>
    <cellStyle name="Nota 2 2 2 5 2 7 4" xfId="17838"/>
    <cellStyle name="Nota 2 2 2 5 2 7 5" xfId="17839"/>
    <cellStyle name="Nota 2 2 2 5 2 8" xfId="17840"/>
    <cellStyle name="Nota 2 2 2 5 2 8 2" xfId="17841"/>
    <cellStyle name="Nota 2 2 2 5 2 8 3" xfId="17842"/>
    <cellStyle name="Nota 2 2 2 5 2 8 4" xfId="17843"/>
    <cellStyle name="Nota 2 2 2 5 2 8 5" xfId="17844"/>
    <cellStyle name="Nota 2 2 2 5 2 9" xfId="17845"/>
    <cellStyle name="Nota 2 2 2 5 3" xfId="17846"/>
    <cellStyle name="Nota 2 2 2 5 3 2" xfId="17847"/>
    <cellStyle name="Nota 2 2 2 5 3 2 2" xfId="17848"/>
    <cellStyle name="Nota 2 2 2 5 3 3" xfId="17849"/>
    <cellStyle name="Nota 2 2 2 5 3 3 2" xfId="17850"/>
    <cellStyle name="Nota 2 2 2 5 3 3 3" xfId="17851"/>
    <cellStyle name="Nota 2 2 2 5 3 3 4" xfId="17852"/>
    <cellStyle name="Nota 2 2 2 5 3 3 5" xfId="17853"/>
    <cellStyle name="Nota 2 2 2 5 3 4" xfId="17854"/>
    <cellStyle name="Nota 2 2 2 5 3 4 2" xfId="17855"/>
    <cellStyle name="Nota 2 2 2 5 3 4 3" xfId="17856"/>
    <cellStyle name="Nota 2 2 2 5 3 4 4" xfId="17857"/>
    <cellStyle name="Nota 2 2 2 5 3 5" xfId="17858"/>
    <cellStyle name="Nota 2 2 2 5 4" xfId="17859"/>
    <cellStyle name="Nota 2 2 2 5 4 2" xfId="17860"/>
    <cellStyle name="Nota 2 2 2 5 4 2 2" xfId="17861"/>
    <cellStyle name="Nota 2 2 2 5 4 3" xfId="17862"/>
    <cellStyle name="Nota 2 2 2 5 4 3 2" xfId="17863"/>
    <cellStyle name="Nota 2 2 2 5 4 3 3" xfId="17864"/>
    <cellStyle name="Nota 2 2 2 5 4 3 4" xfId="17865"/>
    <cellStyle name="Nota 2 2 2 5 4 3 5" xfId="17866"/>
    <cellStyle name="Nota 2 2 2 5 4 4" xfId="17867"/>
    <cellStyle name="Nota 2 2 2 5 4 4 2" xfId="17868"/>
    <cellStyle name="Nota 2 2 2 5 4 4 3" xfId="17869"/>
    <cellStyle name="Nota 2 2 2 5 4 4 4" xfId="17870"/>
    <cellStyle name="Nota 2 2 2 5 4 5" xfId="17871"/>
    <cellStyle name="Nota 2 2 2 5 5" xfId="17872"/>
    <cellStyle name="Nota 2 2 2 5 5 2" xfId="17873"/>
    <cellStyle name="Nota 2 2 2 5 5 2 2" xfId="17874"/>
    <cellStyle name="Nota 2 2 2 5 5 2 3" xfId="17875"/>
    <cellStyle name="Nota 2 2 2 5 5 2 4" xfId="17876"/>
    <cellStyle name="Nota 2 2 2 5 5 2 5" xfId="17877"/>
    <cellStyle name="Nota 2 2 2 5 5 3" xfId="17878"/>
    <cellStyle name="Nota 2 2 2 5 5 4" xfId="17879"/>
    <cellStyle name="Nota 2 2 2 5 6" xfId="17880"/>
    <cellStyle name="Nota 2 2 2 5 6 2" xfId="17881"/>
    <cellStyle name="Nota 2 2 2 5 6 2 2" xfId="17882"/>
    <cellStyle name="Nota 2 2 2 5 6 2 3" xfId="17883"/>
    <cellStyle name="Nota 2 2 2 5 6 2 4" xfId="17884"/>
    <cellStyle name="Nota 2 2 2 5 6 2 5" xfId="17885"/>
    <cellStyle name="Nota 2 2 2 5 6 3" xfId="17886"/>
    <cellStyle name="Nota 2 2 2 5 6 4" xfId="17887"/>
    <cellStyle name="Nota 2 2 2 5 7" xfId="17888"/>
    <cellStyle name="Nota 2 2 2 5 7 2" xfId="17889"/>
    <cellStyle name="Nota 2 2 2 5 7 2 2" xfId="17890"/>
    <cellStyle name="Nota 2 2 2 5 7 2 3" xfId="17891"/>
    <cellStyle name="Nota 2 2 2 5 7 2 4" xfId="17892"/>
    <cellStyle name="Nota 2 2 2 5 7 2 5" xfId="17893"/>
    <cellStyle name="Nota 2 2 2 5 7 3" xfId="17894"/>
    <cellStyle name="Nota 2 2 2 5 7 3 2" xfId="17895"/>
    <cellStyle name="Nota 2 2 2 5 7 3 3" xfId="17896"/>
    <cellStyle name="Nota 2 2 2 5 7 3 4" xfId="17897"/>
    <cellStyle name="Nota 2 2 2 5 7 4" xfId="17898"/>
    <cellStyle name="Nota 2 2 2 5 8" xfId="17899"/>
    <cellStyle name="Nota 2 2 2 5 8 2" xfId="17900"/>
    <cellStyle name="Nota 2 2 2 5 8 2 2" xfId="17901"/>
    <cellStyle name="Nota 2 2 2 5 8 2 3" xfId="17902"/>
    <cellStyle name="Nota 2 2 2 5 8 2 4" xfId="17903"/>
    <cellStyle name="Nota 2 2 2 5 8 3" xfId="17904"/>
    <cellStyle name="Nota 2 2 2 5 9" xfId="17905"/>
    <cellStyle name="Nota 2 2 2 6" xfId="17906"/>
    <cellStyle name="Nota 2 2 2 6 10" xfId="17907"/>
    <cellStyle name="Nota 2 2 2 6 11" xfId="17908"/>
    <cellStyle name="Nota 2 2 2 6 12" xfId="17909"/>
    <cellStyle name="Nota 2 2 2 6 13" xfId="17910"/>
    <cellStyle name="Nota 2 2 2 6 2" xfId="17911"/>
    <cellStyle name="Nota 2 2 2 6 2 2" xfId="17912"/>
    <cellStyle name="Nota 2 2 2 6 2 2 2" xfId="17913"/>
    <cellStyle name="Nota 2 2 2 6 2 2 2 2" xfId="17914"/>
    <cellStyle name="Nota 2 2 2 6 2 2 3" xfId="17915"/>
    <cellStyle name="Nota 2 2 2 6 2 2 3 2" xfId="17916"/>
    <cellStyle name="Nota 2 2 2 6 2 2 3 3" xfId="17917"/>
    <cellStyle name="Nota 2 2 2 6 2 2 3 4" xfId="17918"/>
    <cellStyle name="Nota 2 2 2 6 2 2 3 5" xfId="17919"/>
    <cellStyle name="Nota 2 2 2 6 2 2 4" xfId="17920"/>
    <cellStyle name="Nota 2 2 2 6 2 2 4 2" xfId="17921"/>
    <cellStyle name="Nota 2 2 2 6 2 2 4 3" xfId="17922"/>
    <cellStyle name="Nota 2 2 2 6 2 2 4 4" xfId="17923"/>
    <cellStyle name="Nota 2 2 2 6 2 2 5" xfId="17924"/>
    <cellStyle name="Nota 2 2 2 6 2 3" xfId="17925"/>
    <cellStyle name="Nota 2 2 2 6 2 3 2" xfId="17926"/>
    <cellStyle name="Nota 2 2 2 6 2 3 2 2" xfId="17927"/>
    <cellStyle name="Nota 2 2 2 6 2 3 3" xfId="17928"/>
    <cellStyle name="Nota 2 2 2 6 2 3 3 2" xfId="17929"/>
    <cellStyle name="Nota 2 2 2 6 2 3 3 3" xfId="17930"/>
    <cellStyle name="Nota 2 2 2 6 2 3 3 4" xfId="17931"/>
    <cellStyle name="Nota 2 2 2 6 2 3 3 5" xfId="17932"/>
    <cellStyle name="Nota 2 2 2 6 2 3 4" xfId="17933"/>
    <cellStyle name="Nota 2 2 2 6 2 3 4 2" xfId="17934"/>
    <cellStyle name="Nota 2 2 2 6 2 3 4 3" xfId="17935"/>
    <cellStyle name="Nota 2 2 2 6 2 3 4 4" xfId="17936"/>
    <cellStyle name="Nota 2 2 2 6 2 3 5" xfId="17937"/>
    <cellStyle name="Nota 2 2 2 6 2 4" xfId="17938"/>
    <cellStyle name="Nota 2 2 2 6 2 4 2" xfId="17939"/>
    <cellStyle name="Nota 2 2 2 6 2 4 2 2" xfId="17940"/>
    <cellStyle name="Nota 2 2 2 6 2 4 2 3" xfId="17941"/>
    <cellStyle name="Nota 2 2 2 6 2 4 2 4" xfId="17942"/>
    <cellStyle name="Nota 2 2 2 6 2 4 2 5" xfId="17943"/>
    <cellStyle name="Nota 2 2 2 6 2 4 3" xfId="17944"/>
    <cellStyle name="Nota 2 2 2 6 2 4 4" xfId="17945"/>
    <cellStyle name="Nota 2 2 2 6 2 5" xfId="17946"/>
    <cellStyle name="Nota 2 2 2 6 2 5 2" xfId="17947"/>
    <cellStyle name="Nota 2 2 2 6 2 5 2 2" xfId="17948"/>
    <cellStyle name="Nota 2 2 2 6 2 5 2 3" xfId="17949"/>
    <cellStyle name="Nota 2 2 2 6 2 5 2 4" xfId="17950"/>
    <cellStyle name="Nota 2 2 2 6 2 5 2 5" xfId="17951"/>
    <cellStyle name="Nota 2 2 2 6 2 5 3" xfId="17952"/>
    <cellStyle name="Nota 2 2 2 6 2 6" xfId="17953"/>
    <cellStyle name="Nota 2 2 2 6 2 6 2" xfId="17954"/>
    <cellStyle name="Nota 2 2 2 6 2 7" xfId="17955"/>
    <cellStyle name="Nota 2 2 2 6 2 7 2" xfId="17956"/>
    <cellStyle name="Nota 2 2 2 6 2 7 3" xfId="17957"/>
    <cellStyle name="Nota 2 2 2 6 2 7 4" xfId="17958"/>
    <cellStyle name="Nota 2 2 2 6 2 7 5" xfId="17959"/>
    <cellStyle name="Nota 2 2 2 6 2 8" xfId="17960"/>
    <cellStyle name="Nota 2 2 2 6 2 8 2" xfId="17961"/>
    <cellStyle name="Nota 2 2 2 6 2 8 3" xfId="17962"/>
    <cellStyle name="Nota 2 2 2 6 2 8 4" xfId="17963"/>
    <cellStyle name="Nota 2 2 2 6 2 8 5" xfId="17964"/>
    <cellStyle name="Nota 2 2 2 6 2 9" xfId="17965"/>
    <cellStyle name="Nota 2 2 2 6 3" xfId="17966"/>
    <cellStyle name="Nota 2 2 2 6 3 2" xfId="17967"/>
    <cellStyle name="Nota 2 2 2 6 3 2 2" xfId="17968"/>
    <cellStyle name="Nota 2 2 2 6 3 3" xfId="17969"/>
    <cellStyle name="Nota 2 2 2 6 3 3 2" xfId="17970"/>
    <cellStyle name="Nota 2 2 2 6 3 3 3" xfId="17971"/>
    <cellStyle name="Nota 2 2 2 6 3 3 4" xfId="17972"/>
    <cellStyle name="Nota 2 2 2 6 3 3 5" xfId="17973"/>
    <cellStyle name="Nota 2 2 2 6 3 4" xfId="17974"/>
    <cellStyle name="Nota 2 2 2 6 3 4 2" xfId="17975"/>
    <cellStyle name="Nota 2 2 2 6 3 4 3" xfId="17976"/>
    <cellStyle name="Nota 2 2 2 6 3 4 4" xfId="17977"/>
    <cellStyle name="Nota 2 2 2 6 3 5" xfId="17978"/>
    <cellStyle name="Nota 2 2 2 6 4" xfId="17979"/>
    <cellStyle name="Nota 2 2 2 6 4 2" xfId="17980"/>
    <cellStyle name="Nota 2 2 2 6 4 2 2" xfId="17981"/>
    <cellStyle name="Nota 2 2 2 6 4 3" xfId="17982"/>
    <cellStyle name="Nota 2 2 2 6 4 3 2" xfId="17983"/>
    <cellStyle name="Nota 2 2 2 6 4 3 3" xfId="17984"/>
    <cellStyle name="Nota 2 2 2 6 4 3 4" xfId="17985"/>
    <cellStyle name="Nota 2 2 2 6 4 3 5" xfId="17986"/>
    <cellStyle name="Nota 2 2 2 6 4 4" xfId="17987"/>
    <cellStyle name="Nota 2 2 2 6 4 4 2" xfId="17988"/>
    <cellStyle name="Nota 2 2 2 6 4 4 3" xfId="17989"/>
    <cellStyle name="Nota 2 2 2 6 4 4 4" xfId="17990"/>
    <cellStyle name="Nota 2 2 2 6 4 5" xfId="17991"/>
    <cellStyle name="Nota 2 2 2 6 5" xfId="17992"/>
    <cellStyle name="Nota 2 2 2 6 5 2" xfId="17993"/>
    <cellStyle name="Nota 2 2 2 6 5 2 2" xfId="17994"/>
    <cellStyle name="Nota 2 2 2 6 5 2 3" xfId="17995"/>
    <cellStyle name="Nota 2 2 2 6 5 2 4" xfId="17996"/>
    <cellStyle name="Nota 2 2 2 6 5 2 5" xfId="17997"/>
    <cellStyle name="Nota 2 2 2 6 5 3" xfId="17998"/>
    <cellStyle name="Nota 2 2 2 6 5 4" xfId="17999"/>
    <cellStyle name="Nota 2 2 2 6 6" xfId="18000"/>
    <cellStyle name="Nota 2 2 2 6 6 2" xfId="18001"/>
    <cellStyle name="Nota 2 2 2 6 6 2 2" xfId="18002"/>
    <cellStyle name="Nota 2 2 2 6 6 2 3" xfId="18003"/>
    <cellStyle name="Nota 2 2 2 6 6 2 4" xfId="18004"/>
    <cellStyle name="Nota 2 2 2 6 6 2 5" xfId="18005"/>
    <cellStyle name="Nota 2 2 2 6 6 3" xfId="18006"/>
    <cellStyle name="Nota 2 2 2 6 6 4" xfId="18007"/>
    <cellStyle name="Nota 2 2 2 6 7" xfId="18008"/>
    <cellStyle name="Nota 2 2 2 6 7 2" xfId="18009"/>
    <cellStyle name="Nota 2 2 2 6 7 2 2" xfId="18010"/>
    <cellStyle name="Nota 2 2 2 6 7 2 3" xfId="18011"/>
    <cellStyle name="Nota 2 2 2 6 7 2 4" xfId="18012"/>
    <cellStyle name="Nota 2 2 2 6 7 2 5" xfId="18013"/>
    <cellStyle name="Nota 2 2 2 6 7 3" xfId="18014"/>
    <cellStyle name="Nota 2 2 2 6 7 3 2" xfId="18015"/>
    <cellStyle name="Nota 2 2 2 6 7 3 3" xfId="18016"/>
    <cellStyle name="Nota 2 2 2 6 7 3 4" xfId="18017"/>
    <cellStyle name="Nota 2 2 2 6 7 4" xfId="18018"/>
    <cellStyle name="Nota 2 2 2 6 8" xfId="18019"/>
    <cellStyle name="Nota 2 2 2 6 8 2" xfId="18020"/>
    <cellStyle name="Nota 2 2 2 6 8 2 2" xfId="18021"/>
    <cellStyle name="Nota 2 2 2 6 8 2 3" xfId="18022"/>
    <cellStyle name="Nota 2 2 2 6 8 2 4" xfId="18023"/>
    <cellStyle name="Nota 2 2 2 6 8 3" xfId="18024"/>
    <cellStyle name="Nota 2 2 2 6 9" xfId="18025"/>
    <cellStyle name="Nota 2 2 2 7" xfId="18026"/>
    <cellStyle name="Nota 2 2 2 7 10" xfId="18027"/>
    <cellStyle name="Nota 2 2 2 7 11" xfId="18028"/>
    <cellStyle name="Nota 2 2 2 7 12" xfId="18029"/>
    <cellStyle name="Nota 2 2 2 7 13" xfId="18030"/>
    <cellStyle name="Nota 2 2 2 7 2" xfId="18031"/>
    <cellStyle name="Nota 2 2 2 7 2 2" xfId="18032"/>
    <cellStyle name="Nota 2 2 2 7 2 2 2" xfId="18033"/>
    <cellStyle name="Nota 2 2 2 7 2 2 2 2" xfId="18034"/>
    <cellStyle name="Nota 2 2 2 7 2 2 3" xfId="18035"/>
    <cellStyle name="Nota 2 2 2 7 2 2 3 2" xfId="18036"/>
    <cellStyle name="Nota 2 2 2 7 2 2 3 3" xfId="18037"/>
    <cellStyle name="Nota 2 2 2 7 2 2 3 4" xfId="18038"/>
    <cellStyle name="Nota 2 2 2 7 2 2 3 5" xfId="18039"/>
    <cellStyle name="Nota 2 2 2 7 2 2 4" xfId="18040"/>
    <cellStyle name="Nota 2 2 2 7 2 2 4 2" xfId="18041"/>
    <cellStyle name="Nota 2 2 2 7 2 2 4 3" xfId="18042"/>
    <cellStyle name="Nota 2 2 2 7 2 2 4 4" xfId="18043"/>
    <cellStyle name="Nota 2 2 2 7 2 2 5" xfId="18044"/>
    <cellStyle name="Nota 2 2 2 7 2 3" xfId="18045"/>
    <cellStyle name="Nota 2 2 2 7 2 3 2" xfId="18046"/>
    <cellStyle name="Nota 2 2 2 7 2 3 2 2" xfId="18047"/>
    <cellStyle name="Nota 2 2 2 7 2 3 3" xfId="18048"/>
    <cellStyle name="Nota 2 2 2 7 2 3 3 2" xfId="18049"/>
    <cellStyle name="Nota 2 2 2 7 2 3 3 3" xfId="18050"/>
    <cellStyle name="Nota 2 2 2 7 2 3 3 4" xfId="18051"/>
    <cellStyle name="Nota 2 2 2 7 2 3 3 5" xfId="18052"/>
    <cellStyle name="Nota 2 2 2 7 2 3 4" xfId="18053"/>
    <cellStyle name="Nota 2 2 2 7 2 3 4 2" xfId="18054"/>
    <cellStyle name="Nota 2 2 2 7 2 3 4 3" xfId="18055"/>
    <cellStyle name="Nota 2 2 2 7 2 3 4 4" xfId="18056"/>
    <cellStyle name="Nota 2 2 2 7 2 3 5" xfId="18057"/>
    <cellStyle name="Nota 2 2 2 7 2 4" xfId="18058"/>
    <cellStyle name="Nota 2 2 2 7 2 4 2" xfId="18059"/>
    <cellStyle name="Nota 2 2 2 7 2 4 2 2" xfId="18060"/>
    <cellStyle name="Nota 2 2 2 7 2 4 2 3" xfId="18061"/>
    <cellStyle name="Nota 2 2 2 7 2 4 2 4" xfId="18062"/>
    <cellStyle name="Nota 2 2 2 7 2 4 2 5" xfId="18063"/>
    <cellStyle name="Nota 2 2 2 7 2 4 3" xfId="18064"/>
    <cellStyle name="Nota 2 2 2 7 2 4 4" xfId="18065"/>
    <cellStyle name="Nota 2 2 2 7 2 5" xfId="18066"/>
    <cellStyle name="Nota 2 2 2 7 2 5 2" xfId="18067"/>
    <cellStyle name="Nota 2 2 2 7 2 5 2 2" xfId="18068"/>
    <cellStyle name="Nota 2 2 2 7 2 5 2 3" xfId="18069"/>
    <cellStyle name="Nota 2 2 2 7 2 5 2 4" xfId="18070"/>
    <cellStyle name="Nota 2 2 2 7 2 5 2 5" xfId="18071"/>
    <cellStyle name="Nota 2 2 2 7 2 5 3" xfId="18072"/>
    <cellStyle name="Nota 2 2 2 7 2 6" xfId="18073"/>
    <cellStyle name="Nota 2 2 2 7 2 6 2" xfId="18074"/>
    <cellStyle name="Nota 2 2 2 7 2 7" xfId="18075"/>
    <cellStyle name="Nota 2 2 2 7 2 7 2" xfId="18076"/>
    <cellStyle name="Nota 2 2 2 7 2 7 3" xfId="18077"/>
    <cellStyle name="Nota 2 2 2 7 2 7 4" xfId="18078"/>
    <cellStyle name="Nota 2 2 2 7 2 7 5" xfId="18079"/>
    <cellStyle name="Nota 2 2 2 7 2 8" xfId="18080"/>
    <cellStyle name="Nota 2 2 2 7 2 8 2" xfId="18081"/>
    <cellStyle name="Nota 2 2 2 7 2 8 3" xfId="18082"/>
    <cellStyle name="Nota 2 2 2 7 2 8 4" xfId="18083"/>
    <cellStyle name="Nota 2 2 2 7 2 8 5" xfId="18084"/>
    <cellStyle name="Nota 2 2 2 7 2 9" xfId="18085"/>
    <cellStyle name="Nota 2 2 2 7 3" xfId="18086"/>
    <cellStyle name="Nota 2 2 2 7 3 2" xfId="18087"/>
    <cellStyle name="Nota 2 2 2 7 3 2 2" xfId="18088"/>
    <cellStyle name="Nota 2 2 2 7 3 3" xfId="18089"/>
    <cellStyle name="Nota 2 2 2 7 3 3 2" xfId="18090"/>
    <cellStyle name="Nota 2 2 2 7 3 3 3" xfId="18091"/>
    <cellStyle name="Nota 2 2 2 7 3 3 4" xfId="18092"/>
    <cellStyle name="Nota 2 2 2 7 3 3 5" xfId="18093"/>
    <cellStyle name="Nota 2 2 2 7 3 4" xfId="18094"/>
    <cellStyle name="Nota 2 2 2 7 3 4 2" xfId="18095"/>
    <cellStyle name="Nota 2 2 2 7 3 4 3" xfId="18096"/>
    <cellStyle name="Nota 2 2 2 7 3 4 4" xfId="18097"/>
    <cellStyle name="Nota 2 2 2 7 3 5" xfId="18098"/>
    <cellStyle name="Nota 2 2 2 7 4" xfId="18099"/>
    <cellStyle name="Nota 2 2 2 7 4 2" xfId="18100"/>
    <cellStyle name="Nota 2 2 2 7 4 2 2" xfId="18101"/>
    <cellStyle name="Nota 2 2 2 7 4 3" xfId="18102"/>
    <cellStyle name="Nota 2 2 2 7 4 3 2" xfId="18103"/>
    <cellStyle name="Nota 2 2 2 7 4 3 3" xfId="18104"/>
    <cellStyle name="Nota 2 2 2 7 4 3 4" xfId="18105"/>
    <cellStyle name="Nota 2 2 2 7 4 3 5" xfId="18106"/>
    <cellStyle name="Nota 2 2 2 7 4 4" xfId="18107"/>
    <cellStyle name="Nota 2 2 2 7 4 4 2" xfId="18108"/>
    <cellStyle name="Nota 2 2 2 7 4 4 3" xfId="18109"/>
    <cellStyle name="Nota 2 2 2 7 4 4 4" xfId="18110"/>
    <cellStyle name="Nota 2 2 2 7 4 5" xfId="18111"/>
    <cellStyle name="Nota 2 2 2 7 5" xfId="18112"/>
    <cellStyle name="Nota 2 2 2 7 5 2" xfId="18113"/>
    <cellStyle name="Nota 2 2 2 7 5 2 2" xfId="18114"/>
    <cellStyle name="Nota 2 2 2 7 5 2 3" xfId="18115"/>
    <cellStyle name="Nota 2 2 2 7 5 2 4" xfId="18116"/>
    <cellStyle name="Nota 2 2 2 7 5 2 5" xfId="18117"/>
    <cellStyle name="Nota 2 2 2 7 5 3" xfId="18118"/>
    <cellStyle name="Nota 2 2 2 7 5 4" xfId="18119"/>
    <cellStyle name="Nota 2 2 2 7 6" xfId="18120"/>
    <cellStyle name="Nota 2 2 2 7 6 2" xfId="18121"/>
    <cellStyle name="Nota 2 2 2 7 6 2 2" xfId="18122"/>
    <cellStyle name="Nota 2 2 2 7 6 2 3" xfId="18123"/>
    <cellStyle name="Nota 2 2 2 7 6 2 4" xfId="18124"/>
    <cellStyle name="Nota 2 2 2 7 6 2 5" xfId="18125"/>
    <cellStyle name="Nota 2 2 2 7 6 3" xfId="18126"/>
    <cellStyle name="Nota 2 2 2 7 6 4" xfId="18127"/>
    <cellStyle name="Nota 2 2 2 7 7" xfId="18128"/>
    <cellStyle name="Nota 2 2 2 7 7 2" xfId="18129"/>
    <cellStyle name="Nota 2 2 2 7 7 2 2" xfId="18130"/>
    <cellStyle name="Nota 2 2 2 7 7 2 3" xfId="18131"/>
    <cellStyle name="Nota 2 2 2 7 7 2 4" xfId="18132"/>
    <cellStyle name="Nota 2 2 2 7 7 2 5" xfId="18133"/>
    <cellStyle name="Nota 2 2 2 7 7 3" xfId="18134"/>
    <cellStyle name="Nota 2 2 2 7 7 3 2" xfId="18135"/>
    <cellStyle name="Nota 2 2 2 7 7 3 3" xfId="18136"/>
    <cellStyle name="Nota 2 2 2 7 7 3 4" xfId="18137"/>
    <cellStyle name="Nota 2 2 2 7 7 4" xfId="18138"/>
    <cellStyle name="Nota 2 2 2 7 8" xfId="18139"/>
    <cellStyle name="Nota 2 2 2 7 8 2" xfId="18140"/>
    <cellStyle name="Nota 2 2 2 7 8 2 2" xfId="18141"/>
    <cellStyle name="Nota 2 2 2 7 8 2 3" xfId="18142"/>
    <cellStyle name="Nota 2 2 2 7 8 2 4" xfId="18143"/>
    <cellStyle name="Nota 2 2 2 7 8 3" xfId="18144"/>
    <cellStyle name="Nota 2 2 2 7 9" xfId="18145"/>
    <cellStyle name="Nota 2 2 2 8" xfId="18146"/>
    <cellStyle name="Nota 2 2 2 8 10" xfId="18147"/>
    <cellStyle name="Nota 2 2 2 8 11" xfId="18148"/>
    <cellStyle name="Nota 2 2 2 8 12" xfId="18149"/>
    <cellStyle name="Nota 2 2 2 8 13" xfId="18150"/>
    <cellStyle name="Nota 2 2 2 8 2" xfId="18151"/>
    <cellStyle name="Nota 2 2 2 8 2 2" xfId="18152"/>
    <cellStyle name="Nota 2 2 2 8 2 2 2" xfId="18153"/>
    <cellStyle name="Nota 2 2 2 8 2 2 2 2" xfId="18154"/>
    <cellStyle name="Nota 2 2 2 8 2 2 3" xfId="18155"/>
    <cellStyle name="Nota 2 2 2 8 2 2 3 2" xfId="18156"/>
    <cellStyle name="Nota 2 2 2 8 2 2 3 3" xfId="18157"/>
    <cellStyle name="Nota 2 2 2 8 2 2 3 4" xfId="18158"/>
    <cellStyle name="Nota 2 2 2 8 2 2 3 5" xfId="18159"/>
    <cellStyle name="Nota 2 2 2 8 2 2 4" xfId="18160"/>
    <cellStyle name="Nota 2 2 2 8 2 2 4 2" xfId="18161"/>
    <cellStyle name="Nota 2 2 2 8 2 2 4 3" xfId="18162"/>
    <cellStyle name="Nota 2 2 2 8 2 2 4 4" xfId="18163"/>
    <cellStyle name="Nota 2 2 2 8 2 2 5" xfId="18164"/>
    <cellStyle name="Nota 2 2 2 8 2 3" xfId="18165"/>
    <cellStyle name="Nota 2 2 2 8 2 3 2" xfId="18166"/>
    <cellStyle name="Nota 2 2 2 8 2 3 2 2" xfId="18167"/>
    <cellStyle name="Nota 2 2 2 8 2 3 3" xfId="18168"/>
    <cellStyle name="Nota 2 2 2 8 2 3 3 2" xfId="18169"/>
    <cellStyle name="Nota 2 2 2 8 2 3 3 3" xfId="18170"/>
    <cellStyle name="Nota 2 2 2 8 2 3 3 4" xfId="18171"/>
    <cellStyle name="Nota 2 2 2 8 2 3 3 5" xfId="18172"/>
    <cellStyle name="Nota 2 2 2 8 2 3 4" xfId="18173"/>
    <cellStyle name="Nota 2 2 2 8 2 3 4 2" xfId="18174"/>
    <cellStyle name="Nota 2 2 2 8 2 3 4 3" xfId="18175"/>
    <cellStyle name="Nota 2 2 2 8 2 3 4 4" xfId="18176"/>
    <cellStyle name="Nota 2 2 2 8 2 3 5" xfId="18177"/>
    <cellStyle name="Nota 2 2 2 8 2 4" xfId="18178"/>
    <cellStyle name="Nota 2 2 2 8 2 4 2" xfId="18179"/>
    <cellStyle name="Nota 2 2 2 8 2 4 2 2" xfId="18180"/>
    <cellStyle name="Nota 2 2 2 8 2 4 2 3" xfId="18181"/>
    <cellStyle name="Nota 2 2 2 8 2 4 2 4" xfId="18182"/>
    <cellStyle name="Nota 2 2 2 8 2 4 2 5" xfId="18183"/>
    <cellStyle name="Nota 2 2 2 8 2 4 3" xfId="18184"/>
    <cellStyle name="Nota 2 2 2 8 2 4 4" xfId="18185"/>
    <cellStyle name="Nota 2 2 2 8 2 5" xfId="18186"/>
    <cellStyle name="Nota 2 2 2 8 2 5 2" xfId="18187"/>
    <cellStyle name="Nota 2 2 2 8 2 5 2 2" xfId="18188"/>
    <cellStyle name="Nota 2 2 2 8 2 5 2 3" xfId="18189"/>
    <cellStyle name="Nota 2 2 2 8 2 5 2 4" xfId="18190"/>
    <cellStyle name="Nota 2 2 2 8 2 5 2 5" xfId="18191"/>
    <cellStyle name="Nota 2 2 2 8 2 5 3" xfId="18192"/>
    <cellStyle name="Nota 2 2 2 8 2 6" xfId="18193"/>
    <cellStyle name="Nota 2 2 2 8 2 6 2" xfId="18194"/>
    <cellStyle name="Nota 2 2 2 8 2 7" xfId="18195"/>
    <cellStyle name="Nota 2 2 2 8 2 7 2" xfId="18196"/>
    <cellStyle name="Nota 2 2 2 8 2 7 3" xfId="18197"/>
    <cellStyle name="Nota 2 2 2 8 2 7 4" xfId="18198"/>
    <cellStyle name="Nota 2 2 2 8 2 7 5" xfId="18199"/>
    <cellStyle name="Nota 2 2 2 8 2 8" xfId="18200"/>
    <cellStyle name="Nota 2 2 2 8 2 8 2" xfId="18201"/>
    <cellStyle name="Nota 2 2 2 8 2 8 3" xfId="18202"/>
    <cellStyle name="Nota 2 2 2 8 2 8 4" xfId="18203"/>
    <cellStyle name="Nota 2 2 2 8 2 8 5" xfId="18204"/>
    <cellStyle name="Nota 2 2 2 8 2 9" xfId="18205"/>
    <cellStyle name="Nota 2 2 2 8 3" xfId="18206"/>
    <cellStyle name="Nota 2 2 2 8 3 2" xfId="18207"/>
    <cellStyle name="Nota 2 2 2 8 3 2 2" xfId="18208"/>
    <cellStyle name="Nota 2 2 2 8 3 3" xfId="18209"/>
    <cellStyle name="Nota 2 2 2 8 3 3 2" xfId="18210"/>
    <cellStyle name="Nota 2 2 2 8 3 3 3" xfId="18211"/>
    <cellStyle name="Nota 2 2 2 8 3 3 4" xfId="18212"/>
    <cellStyle name="Nota 2 2 2 8 3 3 5" xfId="18213"/>
    <cellStyle name="Nota 2 2 2 8 3 4" xfId="18214"/>
    <cellStyle name="Nota 2 2 2 8 3 4 2" xfId="18215"/>
    <cellStyle name="Nota 2 2 2 8 3 4 3" xfId="18216"/>
    <cellStyle name="Nota 2 2 2 8 3 4 4" xfId="18217"/>
    <cellStyle name="Nota 2 2 2 8 3 5" xfId="18218"/>
    <cellStyle name="Nota 2 2 2 8 4" xfId="18219"/>
    <cellStyle name="Nota 2 2 2 8 4 2" xfId="18220"/>
    <cellStyle name="Nota 2 2 2 8 4 2 2" xfId="18221"/>
    <cellStyle name="Nota 2 2 2 8 4 3" xfId="18222"/>
    <cellStyle name="Nota 2 2 2 8 4 3 2" xfId="18223"/>
    <cellStyle name="Nota 2 2 2 8 4 3 3" xfId="18224"/>
    <cellStyle name="Nota 2 2 2 8 4 3 4" xfId="18225"/>
    <cellStyle name="Nota 2 2 2 8 4 3 5" xfId="18226"/>
    <cellStyle name="Nota 2 2 2 8 4 4" xfId="18227"/>
    <cellStyle name="Nota 2 2 2 8 4 4 2" xfId="18228"/>
    <cellStyle name="Nota 2 2 2 8 4 4 3" xfId="18229"/>
    <cellStyle name="Nota 2 2 2 8 4 4 4" xfId="18230"/>
    <cellStyle name="Nota 2 2 2 8 4 5" xfId="18231"/>
    <cellStyle name="Nota 2 2 2 8 5" xfId="18232"/>
    <cellStyle name="Nota 2 2 2 8 5 2" xfId="18233"/>
    <cellStyle name="Nota 2 2 2 8 5 2 2" xfId="18234"/>
    <cellStyle name="Nota 2 2 2 8 5 2 3" xfId="18235"/>
    <cellStyle name="Nota 2 2 2 8 5 2 4" xfId="18236"/>
    <cellStyle name="Nota 2 2 2 8 5 2 5" xfId="18237"/>
    <cellStyle name="Nota 2 2 2 8 5 3" xfId="18238"/>
    <cellStyle name="Nota 2 2 2 8 5 4" xfId="18239"/>
    <cellStyle name="Nota 2 2 2 8 6" xfId="18240"/>
    <cellStyle name="Nota 2 2 2 8 6 2" xfId="18241"/>
    <cellStyle name="Nota 2 2 2 8 6 2 2" xfId="18242"/>
    <cellStyle name="Nota 2 2 2 8 6 2 3" xfId="18243"/>
    <cellStyle name="Nota 2 2 2 8 6 2 4" xfId="18244"/>
    <cellStyle name="Nota 2 2 2 8 6 2 5" xfId="18245"/>
    <cellStyle name="Nota 2 2 2 8 6 3" xfId="18246"/>
    <cellStyle name="Nota 2 2 2 8 6 4" xfId="18247"/>
    <cellStyle name="Nota 2 2 2 8 7" xfId="18248"/>
    <cellStyle name="Nota 2 2 2 8 7 2" xfId="18249"/>
    <cellStyle name="Nota 2 2 2 8 7 2 2" xfId="18250"/>
    <cellStyle name="Nota 2 2 2 8 7 2 3" xfId="18251"/>
    <cellStyle name="Nota 2 2 2 8 7 2 4" xfId="18252"/>
    <cellStyle name="Nota 2 2 2 8 7 2 5" xfId="18253"/>
    <cellStyle name="Nota 2 2 2 8 7 3" xfId="18254"/>
    <cellStyle name="Nota 2 2 2 8 7 3 2" xfId="18255"/>
    <cellStyle name="Nota 2 2 2 8 7 3 3" xfId="18256"/>
    <cellStyle name="Nota 2 2 2 8 7 3 4" xfId="18257"/>
    <cellStyle name="Nota 2 2 2 8 7 4" xfId="18258"/>
    <cellStyle name="Nota 2 2 2 8 8" xfId="18259"/>
    <cellStyle name="Nota 2 2 2 8 8 2" xfId="18260"/>
    <cellStyle name="Nota 2 2 2 8 8 2 2" xfId="18261"/>
    <cellStyle name="Nota 2 2 2 8 8 2 3" xfId="18262"/>
    <cellStyle name="Nota 2 2 2 8 8 2 4" xfId="18263"/>
    <cellStyle name="Nota 2 2 2 8 8 3" xfId="18264"/>
    <cellStyle name="Nota 2 2 2 8 9" xfId="18265"/>
    <cellStyle name="Nota 2 2 2 9" xfId="18266"/>
    <cellStyle name="Nota 2 2 2 9 10" xfId="18267"/>
    <cellStyle name="Nota 2 2 2 9 11" xfId="18268"/>
    <cellStyle name="Nota 2 2 2 9 12" xfId="18269"/>
    <cellStyle name="Nota 2 2 2 9 13" xfId="18270"/>
    <cellStyle name="Nota 2 2 2 9 2" xfId="18271"/>
    <cellStyle name="Nota 2 2 2 9 2 2" xfId="18272"/>
    <cellStyle name="Nota 2 2 2 9 2 2 2" xfId="18273"/>
    <cellStyle name="Nota 2 2 2 9 2 2 2 2" xfId="18274"/>
    <cellStyle name="Nota 2 2 2 9 2 2 3" xfId="18275"/>
    <cellStyle name="Nota 2 2 2 9 2 2 3 2" xfId="18276"/>
    <cellStyle name="Nota 2 2 2 9 2 2 3 3" xfId="18277"/>
    <cellStyle name="Nota 2 2 2 9 2 2 3 4" xfId="18278"/>
    <cellStyle name="Nota 2 2 2 9 2 2 3 5" xfId="18279"/>
    <cellStyle name="Nota 2 2 2 9 2 2 4" xfId="18280"/>
    <cellStyle name="Nota 2 2 2 9 2 2 4 2" xfId="18281"/>
    <cellStyle name="Nota 2 2 2 9 2 2 4 3" xfId="18282"/>
    <cellStyle name="Nota 2 2 2 9 2 2 4 4" xfId="18283"/>
    <cellStyle name="Nota 2 2 2 9 2 2 5" xfId="18284"/>
    <cellStyle name="Nota 2 2 2 9 2 3" xfId="18285"/>
    <cellStyle name="Nota 2 2 2 9 2 3 2" xfId="18286"/>
    <cellStyle name="Nota 2 2 2 9 2 3 2 2" xfId="18287"/>
    <cellStyle name="Nota 2 2 2 9 2 3 3" xfId="18288"/>
    <cellStyle name="Nota 2 2 2 9 2 3 3 2" xfId="18289"/>
    <cellStyle name="Nota 2 2 2 9 2 3 3 3" xfId="18290"/>
    <cellStyle name="Nota 2 2 2 9 2 3 3 4" xfId="18291"/>
    <cellStyle name="Nota 2 2 2 9 2 3 3 5" xfId="18292"/>
    <cellStyle name="Nota 2 2 2 9 2 3 4" xfId="18293"/>
    <cellStyle name="Nota 2 2 2 9 2 3 4 2" xfId="18294"/>
    <cellStyle name="Nota 2 2 2 9 2 3 4 3" xfId="18295"/>
    <cellStyle name="Nota 2 2 2 9 2 3 4 4" xfId="18296"/>
    <cellStyle name="Nota 2 2 2 9 2 3 5" xfId="18297"/>
    <cellStyle name="Nota 2 2 2 9 2 4" xfId="18298"/>
    <cellStyle name="Nota 2 2 2 9 2 4 2" xfId="18299"/>
    <cellStyle name="Nota 2 2 2 9 2 4 2 2" xfId="18300"/>
    <cellStyle name="Nota 2 2 2 9 2 4 2 3" xfId="18301"/>
    <cellStyle name="Nota 2 2 2 9 2 4 2 4" xfId="18302"/>
    <cellStyle name="Nota 2 2 2 9 2 4 2 5" xfId="18303"/>
    <cellStyle name="Nota 2 2 2 9 2 4 3" xfId="18304"/>
    <cellStyle name="Nota 2 2 2 9 2 4 4" xfId="18305"/>
    <cellStyle name="Nota 2 2 2 9 2 5" xfId="18306"/>
    <cellStyle name="Nota 2 2 2 9 2 5 2" xfId="18307"/>
    <cellStyle name="Nota 2 2 2 9 2 5 2 2" xfId="18308"/>
    <cellStyle name="Nota 2 2 2 9 2 5 2 3" xfId="18309"/>
    <cellStyle name="Nota 2 2 2 9 2 5 2 4" xfId="18310"/>
    <cellStyle name="Nota 2 2 2 9 2 5 2 5" xfId="18311"/>
    <cellStyle name="Nota 2 2 2 9 2 5 3" xfId="18312"/>
    <cellStyle name="Nota 2 2 2 9 2 6" xfId="18313"/>
    <cellStyle name="Nota 2 2 2 9 2 6 2" xfId="18314"/>
    <cellStyle name="Nota 2 2 2 9 2 7" xfId="18315"/>
    <cellStyle name="Nota 2 2 2 9 2 7 2" xfId="18316"/>
    <cellStyle name="Nota 2 2 2 9 2 7 3" xfId="18317"/>
    <cellStyle name="Nota 2 2 2 9 2 7 4" xfId="18318"/>
    <cellStyle name="Nota 2 2 2 9 2 7 5" xfId="18319"/>
    <cellStyle name="Nota 2 2 2 9 2 8" xfId="18320"/>
    <cellStyle name="Nota 2 2 2 9 2 8 2" xfId="18321"/>
    <cellStyle name="Nota 2 2 2 9 2 8 3" xfId="18322"/>
    <cellStyle name="Nota 2 2 2 9 2 8 4" xfId="18323"/>
    <cellStyle name="Nota 2 2 2 9 2 8 5" xfId="18324"/>
    <cellStyle name="Nota 2 2 2 9 2 9" xfId="18325"/>
    <cellStyle name="Nota 2 2 2 9 3" xfId="18326"/>
    <cellStyle name="Nota 2 2 2 9 3 2" xfId="18327"/>
    <cellStyle name="Nota 2 2 2 9 3 2 2" xfId="18328"/>
    <cellStyle name="Nota 2 2 2 9 3 3" xfId="18329"/>
    <cellStyle name="Nota 2 2 2 9 3 3 2" xfId="18330"/>
    <cellStyle name="Nota 2 2 2 9 3 3 3" xfId="18331"/>
    <cellStyle name="Nota 2 2 2 9 3 3 4" xfId="18332"/>
    <cellStyle name="Nota 2 2 2 9 3 3 5" xfId="18333"/>
    <cellStyle name="Nota 2 2 2 9 3 4" xfId="18334"/>
    <cellStyle name="Nota 2 2 2 9 3 4 2" xfId="18335"/>
    <cellStyle name="Nota 2 2 2 9 3 4 3" xfId="18336"/>
    <cellStyle name="Nota 2 2 2 9 3 4 4" xfId="18337"/>
    <cellStyle name="Nota 2 2 2 9 3 5" xfId="18338"/>
    <cellStyle name="Nota 2 2 2 9 4" xfId="18339"/>
    <cellStyle name="Nota 2 2 2 9 4 2" xfId="18340"/>
    <cellStyle name="Nota 2 2 2 9 4 2 2" xfId="18341"/>
    <cellStyle name="Nota 2 2 2 9 4 2 3" xfId="18342"/>
    <cellStyle name="Nota 2 2 2 9 4 2 4" xfId="18343"/>
    <cellStyle name="Nota 2 2 2 9 4 2 5" xfId="18344"/>
    <cellStyle name="Nota 2 2 2 9 4 3" xfId="18345"/>
    <cellStyle name="Nota 2 2 2 9 4 4" xfId="18346"/>
    <cellStyle name="Nota 2 2 2 9 5" xfId="18347"/>
    <cellStyle name="Nota 2 2 2 9 5 2" xfId="18348"/>
    <cellStyle name="Nota 2 2 2 9 5 2 2" xfId="18349"/>
    <cellStyle name="Nota 2 2 2 9 5 2 3" xfId="18350"/>
    <cellStyle name="Nota 2 2 2 9 5 2 4" xfId="18351"/>
    <cellStyle name="Nota 2 2 2 9 5 2 5" xfId="18352"/>
    <cellStyle name="Nota 2 2 2 9 5 3" xfId="18353"/>
    <cellStyle name="Nota 2 2 2 9 5 4" xfId="18354"/>
    <cellStyle name="Nota 2 2 2 9 6" xfId="18355"/>
    <cellStyle name="Nota 2 2 2 9 6 2" xfId="18356"/>
    <cellStyle name="Nota 2 2 2 9 6 2 2" xfId="18357"/>
    <cellStyle name="Nota 2 2 2 9 6 2 3" xfId="18358"/>
    <cellStyle name="Nota 2 2 2 9 6 2 4" xfId="18359"/>
    <cellStyle name="Nota 2 2 2 9 6 2 5" xfId="18360"/>
    <cellStyle name="Nota 2 2 2 9 6 3" xfId="18361"/>
    <cellStyle name="Nota 2 2 2 9 6 4" xfId="18362"/>
    <cellStyle name="Nota 2 2 2 9 7" xfId="18363"/>
    <cellStyle name="Nota 2 2 2 9 7 2" xfId="18364"/>
    <cellStyle name="Nota 2 2 2 9 7 2 2" xfId="18365"/>
    <cellStyle name="Nota 2 2 2 9 7 2 3" xfId="18366"/>
    <cellStyle name="Nota 2 2 2 9 7 2 4" xfId="18367"/>
    <cellStyle name="Nota 2 2 2 9 7 2 5" xfId="18368"/>
    <cellStyle name="Nota 2 2 2 9 7 3" xfId="18369"/>
    <cellStyle name="Nota 2 2 2 9 7 3 2" xfId="18370"/>
    <cellStyle name="Nota 2 2 2 9 7 3 3" xfId="18371"/>
    <cellStyle name="Nota 2 2 2 9 7 3 4" xfId="18372"/>
    <cellStyle name="Nota 2 2 2 9 7 4" xfId="18373"/>
    <cellStyle name="Nota 2 2 2 9 8" xfId="18374"/>
    <cellStyle name="Nota 2 2 2 9 8 2" xfId="18375"/>
    <cellStyle name="Nota 2 2 2 9 8 2 2" xfId="18376"/>
    <cellStyle name="Nota 2 2 2 9 8 2 3" xfId="18377"/>
    <cellStyle name="Nota 2 2 2 9 8 2 4" xfId="18378"/>
    <cellStyle name="Nota 2 2 2 9 8 3" xfId="18379"/>
    <cellStyle name="Nota 2 2 2 9 9" xfId="18380"/>
    <cellStyle name="Nota 2 2 20" xfId="18381"/>
    <cellStyle name="Nota 2 2 21" xfId="18382"/>
    <cellStyle name="Nota 2 2 22" xfId="18383"/>
    <cellStyle name="Nota 2 2 23" xfId="18384"/>
    <cellStyle name="Nota 2 2 3" xfId="18385"/>
    <cellStyle name="Nota 2 2 3 10" xfId="18386"/>
    <cellStyle name="Nota 2 2 3 11" xfId="18387"/>
    <cellStyle name="Nota 2 2 3 12" xfId="18388"/>
    <cellStyle name="Nota 2 2 3 13" xfId="18389"/>
    <cellStyle name="Nota 2 2 3 2" xfId="18390"/>
    <cellStyle name="Nota 2 2 3 2 2" xfId="18391"/>
    <cellStyle name="Nota 2 2 3 2 2 2" xfId="18392"/>
    <cellStyle name="Nota 2 2 3 2 2 2 2" xfId="18393"/>
    <cellStyle name="Nota 2 2 3 2 2 3" xfId="18394"/>
    <cellStyle name="Nota 2 2 3 2 2 3 2" xfId="18395"/>
    <cellStyle name="Nota 2 2 3 2 2 3 3" xfId="18396"/>
    <cellStyle name="Nota 2 2 3 2 2 3 4" xfId="18397"/>
    <cellStyle name="Nota 2 2 3 2 2 3 5" xfId="18398"/>
    <cellStyle name="Nota 2 2 3 2 2 4" xfId="18399"/>
    <cellStyle name="Nota 2 2 3 2 2 4 2" xfId="18400"/>
    <cellStyle name="Nota 2 2 3 2 2 4 3" xfId="18401"/>
    <cellStyle name="Nota 2 2 3 2 2 4 4" xfId="18402"/>
    <cellStyle name="Nota 2 2 3 2 2 5" xfId="18403"/>
    <cellStyle name="Nota 2 2 3 2 3" xfId="18404"/>
    <cellStyle name="Nota 2 2 3 2 3 2" xfId="18405"/>
    <cellStyle name="Nota 2 2 3 2 3 2 2" xfId="18406"/>
    <cellStyle name="Nota 2 2 3 2 3 3" xfId="18407"/>
    <cellStyle name="Nota 2 2 3 2 3 3 2" xfId="18408"/>
    <cellStyle name="Nota 2 2 3 2 3 3 3" xfId="18409"/>
    <cellStyle name="Nota 2 2 3 2 3 3 4" xfId="18410"/>
    <cellStyle name="Nota 2 2 3 2 3 3 5" xfId="18411"/>
    <cellStyle name="Nota 2 2 3 2 3 4" xfId="18412"/>
    <cellStyle name="Nota 2 2 3 2 3 4 2" xfId="18413"/>
    <cellStyle name="Nota 2 2 3 2 3 4 3" xfId="18414"/>
    <cellStyle name="Nota 2 2 3 2 3 4 4" xfId="18415"/>
    <cellStyle name="Nota 2 2 3 2 3 5" xfId="18416"/>
    <cellStyle name="Nota 2 2 3 2 4" xfId="18417"/>
    <cellStyle name="Nota 2 2 3 2 4 2" xfId="18418"/>
    <cellStyle name="Nota 2 2 3 2 4 2 2" xfId="18419"/>
    <cellStyle name="Nota 2 2 3 2 4 2 3" xfId="18420"/>
    <cellStyle name="Nota 2 2 3 2 4 2 4" xfId="18421"/>
    <cellStyle name="Nota 2 2 3 2 4 2 5" xfId="18422"/>
    <cellStyle name="Nota 2 2 3 2 4 3" xfId="18423"/>
    <cellStyle name="Nota 2 2 3 2 4 4" xfId="18424"/>
    <cellStyle name="Nota 2 2 3 2 5" xfId="18425"/>
    <cellStyle name="Nota 2 2 3 2 5 2" xfId="18426"/>
    <cellStyle name="Nota 2 2 3 2 5 2 2" xfId="18427"/>
    <cellStyle name="Nota 2 2 3 2 5 2 3" xfId="18428"/>
    <cellStyle name="Nota 2 2 3 2 5 2 4" xfId="18429"/>
    <cellStyle name="Nota 2 2 3 2 5 2 5" xfId="18430"/>
    <cellStyle name="Nota 2 2 3 2 5 3" xfId="18431"/>
    <cellStyle name="Nota 2 2 3 2 6" xfId="18432"/>
    <cellStyle name="Nota 2 2 3 2 6 2" xfId="18433"/>
    <cellStyle name="Nota 2 2 3 2 7" xfId="18434"/>
    <cellStyle name="Nota 2 2 3 2 7 2" xfId="18435"/>
    <cellStyle name="Nota 2 2 3 2 7 3" xfId="18436"/>
    <cellStyle name="Nota 2 2 3 2 7 4" xfId="18437"/>
    <cellStyle name="Nota 2 2 3 2 7 5" xfId="18438"/>
    <cellStyle name="Nota 2 2 3 2 8" xfId="18439"/>
    <cellStyle name="Nota 2 2 3 2 8 2" xfId="18440"/>
    <cellStyle name="Nota 2 2 3 2 8 3" xfId="18441"/>
    <cellStyle name="Nota 2 2 3 2 8 4" xfId="18442"/>
    <cellStyle name="Nota 2 2 3 2 8 5" xfId="18443"/>
    <cellStyle name="Nota 2 2 3 2 9" xfId="18444"/>
    <cellStyle name="Nota 2 2 3 3" xfId="18445"/>
    <cellStyle name="Nota 2 2 3 3 2" xfId="18446"/>
    <cellStyle name="Nota 2 2 3 3 2 2" xfId="18447"/>
    <cellStyle name="Nota 2 2 3 3 3" xfId="18448"/>
    <cellStyle name="Nota 2 2 3 3 3 2" xfId="18449"/>
    <cellStyle name="Nota 2 2 3 3 3 3" xfId="18450"/>
    <cellStyle name="Nota 2 2 3 3 3 4" xfId="18451"/>
    <cellStyle name="Nota 2 2 3 3 3 5" xfId="18452"/>
    <cellStyle name="Nota 2 2 3 3 4" xfId="18453"/>
    <cellStyle name="Nota 2 2 3 3 4 2" xfId="18454"/>
    <cellStyle name="Nota 2 2 3 3 4 3" xfId="18455"/>
    <cellStyle name="Nota 2 2 3 3 4 4" xfId="18456"/>
    <cellStyle name="Nota 2 2 3 3 5" xfId="18457"/>
    <cellStyle name="Nota 2 2 3 4" xfId="18458"/>
    <cellStyle name="Nota 2 2 3 4 2" xfId="18459"/>
    <cellStyle name="Nota 2 2 3 4 2 2" xfId="18460"/>
    <cellStyle name="Nota 2 2 3 4 3" xfId="18461"/>
    <cellStyle name="Nota 2 2 3 4 3 2" xfId="18462"/>
    <cellStyle name="Nota 2 2 3 4 3 3" xfId="18463"/>
    <cellStyle name="Nota 2 2 3 4 3 4" xfId="18464"/>
    <cellStyle name="Nota 2 2 3 4 3 5" xfId="18465"/>
    <cellStyle name="Nota 2 2 3 4 4" xfId="18466"/>
    <cellStyle name="Nota 2 2 3 4 4 2" xfId="18467"/>
    <cellStyle name="Nota 2 2 3 4 4 3" xfId="18468"/>
    <cellStyle name="Nota 2 2 3 4 4 4" xfId="18469"/>
    <cellStyle name="Nota 2 2 3 4 5" xfId="18470"/>
    <cellStyle name="Nota 2 2 3 5" xfId="18471"/>
    <cellStyle name="Nota 2 2 3 5 2" xfId="18472"/>
    <cellStyle name="Nota 2 2 3 5 2 2" xfId="18473"/>
    <cellStyle name="Nota 2 2 3 5 2 3" xfId="18474"/>
    <cellStyle name="Nota 2 2 3 5 2 4" xfId="18475"/>
    <cellStyle name="Nota 2 2 3 5 2 5" xfId="18476"/>
    <cellStyle name="Nota 2 2 3 5 3" xfId="18477"/>
    <cellStyle name="Nota 2 2 3 5 4" xfId="18478"/>
    <cellStyle name="Nota 2 2 3 6" xfId="18479"/>
    <cellStyle name="Nota 2 2 3 6 2" xfId="18480"/>
    <cellStyle name="Nota 2 2 3 6 2 2" xfId="18481"/>
    <cellStyle name="Nota 2 2 3 6 2 3" xfId="18482"/>
    <cellStyle name="Nota 2 2 3 6 2 4" xfId="18483"/>
    <cellStyle name="Nota 2 2 3 6 2 5" xfId="18484"/>
    <cellStyle name="Nota 2 2 3 6 3" xfId="18485"/>
    <cellStyle name="Nota 2 2 3 6 4" xfId="18486"/>
    <cellStyle name="Nota 2 2 3 7" xfId="18487"/>
    <cellStyle name="Nota 2 2 3 7 2" xfId="18488"/>
    <cellStyle name="Nota 2 2 3 7 2 2" xfId="18489"/>
    <cellStyle name="Nota 2 2 3 7 2 3" xfId="18490"/>
    <cellStyle name="Nota 2 2 3 7 2 4" xfId="18491"/>
    <cellStyle name="Nota 2 2 3 7 2 5" xfId="18492"/>
    <cellStyle name="Nota 2 2 3 7 3" xfId="18493"/>
    <cellStyle name="Nota 2 2 3 7 3 2" xfId="18494"/>
    <cellStyle name="Nota 2 2 3 7 3 3" xfId="18495"/>
    <cellStyle name="Nota 2 2 3 7 3 4" xfId="18496"/>
    <cellStyle name="Nota 2 2 3 7 4" xfId="18497"/>
    <cellStyle name="Nota 2 2 3 8" xfId="18498"/>
    <cellStyle name="Nota 2 2 3 8 2" xfId="18499"/>
    <cellStyle name="Nota 2 2 3 8 2 2" xfId="18500"/>
    <cellStyle name="Nota 2 2 3 8 2 3" xfId="18501"/>
    <cellStyle name="Nota 2 2 3 8 2 4" xfId="18502"/>
    <cellStyle name="Nota 2 2 3 8 3" xfId="18503"/>
    <cellStyle name="Nota 2 2 3 9" xfId="18504"/>
    <cellStyle name="Nota 2 2 4" xfId="18505"/>
    <cellStyle name="Nota 2 2 4 10" xfId="18506"/>
    <cellStyle name="Nota 2 2 4 11" xfId="18507"/>
    <cellStyle name="Nota 2 2 4 12" xfId="18508"/>
    <cellStyle name="Nota 2 2 4 13" xfId="18509"/>
    <cellStyle name="Nota 2 2 4 2" xfId="18510"/>
    <cellStyle name="Nota 2 2 4 2 2" xfId="18511"/>
    <cellStyle name="Nota 2 2 4 2 2 2" xfId="18512"/>
    <cellStyle name="Nota 2 2 4 2 2 2 2" xfId="18513"/>
    <cellStyle name="Nota 2 2 4 2 2 3" xfId="18514"/>
    <cellStyle name="Nota 2 2 4 2 2 3 2" xfId="18515"/>
    <cellStyle name="Nota 2 2 4 2 2 3 3" xfId="18516"/>
    <cellStyle name="Nota 2 2 4 2 2 3 4" xfId="18517"/>
    <cellStyle name="Nota 2 2 4 2 2 3 5" xfId="18518"/>
    <cellStyle name="Nota 2 2 4 2 2 4" xfId="18519"/>
    <cellStyle name="Nota 2 2 4 2 2 4 2" xfId="18520"/>
    <cellStyle name="Nota 2 2 4 2 2 4 3" xfId="18521"/>
    <cellStyle name="Nota 2 2 4 2 2 4 4" xfId="18522"/>
    <cellStyle name="Nota 2 2 4 2 2 5" xfId="18523"/>
    <cellStyle name="Nota 2 2 4 2 3" xfId="18524"/>
    <cellStyle name="Nota 2 2 4 2 3 2" xfId="18525"/>
    <cellStyle name="Nota 2 2 4 2 3 2 2" xfId="18526"/>
    <cellStyle name="Nota 2 2 4 2 3 3" xfId="18527"/>
    <cellStyle name="Nota 2 2 4 2 3 3 2" xfId="18528"/>
    <cellStyle name="Nota 2 2 4 2 3 3 3" xfId="18529"/>
    <cellStyle name="Nota 2 2 4 2 3 3 4" xfId="18530"/>
    <cellStyle name="Nota 2 2 4 2 3 3 5" xfId="18531"/>
    <cellStyle name="Nota 2 2 4 2 3 4" xfId="18532"/>
    <cellStyle name="Nota 2 2 4 2 3 4 2" xfId="18533"/>
    <cellStyle name="Nota 2 2 4 2 3 4 3" xfId="18534"/>
    <cellStyle name="Nota 2 2 4 2 3 4 4" xfId="18535"/>
    <cellStyle name="Nota 2 2 4 2 3 5" xfId="18536"/>
    <cellStyle name="Nota 2 2 4 2 4" xfId="18537"/>
    <cellStyle name="Nota 2 2 4 2 4 2" xfId="18538"/>
    <cellStyle name="Nota 2 2 4 2 4 2 2" xfId="18539"/>
    <cellStyle name="Nota 2 2 4 2 4 2 3" xfId="18540"/>
    <cellStyle name="Nota 2 2 4 2 4 2 4" xfId="18541"/>
    <cellStyle name="Nota 2 2 4 2 4 2 5" xfId="18542"/>
    <cellStyle name="Nota 2 2 4 2 4 3" xfId="18543"/>
    <cellStyle name="Nota 2 2 4 2 4 4" xfId="18544"/>
    <cellStyle name="Nota 2 2 4 2 5" xfId="18545"/>
    <cellStyle name="Nota 2 2 4 2 5 2" xfId="18546"/>
    <cellStyle name="Nota 2 2 4 2 5 2 2" xfId="18547"/>
    <cellStyle name="Nota 2 2 4 2 5 2 3" xfId="18548"/>
    <cellStyle name="Nota 2 2 4 2 5 2 4" xfId="18549"/>
    <cellStyle name="Nota 2 2 4 2 5 2 5" xfId="18550"/>
    <cellStyle name="Nota 2 2 4 2 5 3" xfId="18551"/>
    <cellStyle name="Nota 2 2 4 2 6" xfId="18552"/>
    <cellStyle name="Nota 2 2 4 2 6 2" xfId="18553"/>
    <cellStyle name="Nota 2 2 4 2 7" xfId="18554"/>
    <cellStyle name="Nota 2 2 4 2 7 2" xfId="18555"/>
    <cellStyle name="Nota 2 2 4 2 7 3" xfId="18556"/>
    <cellStyle name="Nota 2 2 4 2 7 4" xfId="18557"/>
    <cellStyle name="Nota 2 2 4 2 7 5" xfId="18558"/>
    <cellStyle name="Nota 2 2 4 2 8" xfId="18559"/>
    <cellStyle name="Nota 2 2 4 2 8 2" xfId="18560"/>
    <cellStyle name="Nota 2 2 4 2 8 3" xfId="18561"/>
    <cellStyle name="Nota 2 2 4 2 8 4" xfId="18562"/>
    <cellStyle name="Nota 2 2 4 2 8 5" xfId="18563"/>
    <cellStyle name="Nota 2 2 4 2 9" xfId="18564"/>
    <cellStyle name="Nota 2 2 4 3" xfId="18565"/>
    <cellStyle name="Nota 2 2 4 3 2" xfId="18566"/>
    <cellStyle name="Nota 2 2 4 3 2 2" xfId="18567"/>
    <cellStyle name="Nota 2 2 4 3 3" xfId="18568"/>
    <cellStyle name="Nota 2 2 4 3 3 2" xfId="18569"/>
    <cellStyle name="Nota 2 2 4 3 3 3" xfId="18570"/>
    <cellStyle name="Nota 2 2 4 3 3 4" xfId="18571"/>
    <cellStyle name="Nota 2 2 4 3 3 5" xfId="18572"/>
    <cellStyle name="Nota 2 2 4 3 4" xfId="18573"/>
    <cellStyle name="Nota 2 2 4 3 4 2" xfId="18574"/>
    <cellStyle name="Nota 2 2 4 3 4 3" xfId="18575"/>
    <cellStyle name="Nota 2 2 4 3 4 4" xfId="18576"/>
    <cellStyle name="Nota 2 2 4 3 5" xfId="18577"/>
    <cellStyle name="Nota 2 2 4 4" xfId="18578"/>
    <cellStyle name="Nota 2 2 4 4 2" xfId="18579"/>
    <cellStyle name="Nota 2 2 4 4 2 2" xfId="18580"/>
    <cellStyle name="Nota 2 2 4 4 3" xfId="18581"/>
    <cellStyle name="Nota 2 2 4 4 3 2" xfId="18582"/>
    <cellStyle name="Nota 2 2 4 4 3 3" xfId="18583"/>
    <cellStyle name="Nota 2 2 4 4 3 4" xfId="18584"/>
    <cellStyle name="Nota 2 2 4 4 3 5" xfId="18585"/>
    <cellStyle name="Nota 2 2 4 4 4" xfId="18586"/>
    <cellStyle name="Nota 2 2 4 4 4 2" xfId="18587"/>
    <cellStyle name="Nota 2 2 4 4 4 3" xfId="18588"/>
    <cellStyle name="Nota 2 2 4 4 4 4" xfId="18589"/>
    <cellStyle name="Nota 2 2 4 4 5" xfId="18590"/>
    <cellStyle name="Nota 2 2 4 5" xfId="18591"/>
    <cellStyle name="Nota 2 2 4 5 2" xfId="18592"/>
    <cellStyle name="Nota 2 2 4 5 2 2" xfId="18593"/>
    <cellStyle name="Nota 2 2 4 5 2 3" xfId="18594"/>
    <cellStyle name="Nota 2 2 4 5 2 4" xfId="18595"/>
    <cellStyle name="Nota 2 2 4 5 2 5" xfId="18596"/>
    <cellStyle name="Nota 2 2 4 5 3" xfId="18597"/>
    <cellStyle name="Nota 2 2 4 5 4" xfId="18598"/>
    <cellStyle name="Nota 2 2 4 6" xfId="18599"/>
    <cellStyle name="Nota 2 2 4 6 2" xfId="18600"/>
    <cellStyle name="Nota 2 2 4 6 2 2" xfId="18601"/>
    <cellStyle name="Nota 2 2 4 6 2 3" xfId="18602"/>
    <cellStyle name="Nota 2 2 4 6 2 4" xfId="18603"/>
    <cellStyle name="Nota 2 2 4 6 2 5" xfId="18604"/>
    <cellStyle name="Nota 2 2 4 6 3" xfId="18605"/>
    <cellStyle name="Nota 2 2 4 6 4" xfId="18606"/>
    <cellStyle name="Nota 2 2 4 7" xfId="18607"/>
    <cellStyle name="Nota 2 2 4 7 2" xfId="18608"/>
    <cellStyle name="Nota 2 2 4 7 2 2" xfId="18609"/>
    <cellStyle name="Nota 2 2 4 7 2 3" xfId="18610"/>
    <cellStyle name="Nota 2 2 4 7 2 4" xfId="18611"/>
    <cellStyle name="Nota 2 2 4 7 2 5" xfId="18612"/>
    <cellStyle name="Nota 2 2 4 7 3" xfId="18613"/>
    <cellStyle name="Nota 2 2 4 7 3 2" xfId="18614"/>
    <cellStyle name="Nota 2 2 4 7 3 3" xfId="18615"/>
    <cellStyle name="Nota 2 2 4 7 3 4" xfId="18616"/>
    <cellStyle name="Nota 2 2 4 7 4" xfId="18617"/>
    <cellStyle name="Nota 2 2 4 8" xfId="18618"/>
    <cellStyle name="Nota 2 2 4 8 2" xfId="18619"/>
    <cellStyle name="Nota 2 2 4 8 2 2" xfId="18620"/>
    <cellStyle name="Nota 2 2 4 8 2 3" xfId="18621"/>
    <cellStyle name="Nota 2 2 4 8 2 4" xfId="18622"/>
    <cellStyle name="Nota 2 2 4 8 3" xfId="18623"/>
    <cellStyle name="Nota 2 2 4 9" xfId="18624"/>
    <cellStyle name="Nota 2 2 5" xfId="18625"/>
    <cellStyle name="Nota 2 2 5 10" xfId="18626"/>
    <cellStyle name="Nota 2 2 5 11" xfId="18627"/>
    <cellStyle name="Nota 2 2 5 12" xfId="18628"/>
    <cellStyle name="Nota 2 2 5 13" xfId="18629"/>
    <cellStyle name="Nota 2 2 5 2" xfId="18630"/>
    <cellStyle name="Nota 2 2 5 2 2" xfId="18631"/>
    <cellStyle name="Nota 2 2 5 2 2 2" xfId="18632"/>
    <cellStyle name="Nota 2 2 5 2 2 2 2" xfId="18633"/>
    <cellStyle name="Nota 2 2 5 2 2 3" xfId="18634"/>
    <cellStyle name="Nota 2 2 5 2 2 3 2" xfId="18635"/>
    <cellStyle name="Nota 2 2 5 2 2 3 3" xfId="18636"/>
    <cellStyle name="Nota 2 2 5 2 2 3 4" xfId="18637"/>
    <cellStyle name="Nota 2 2 5 2 2 3 5" xfId="18638"/>
    <cellStyle name="Nota 2 2 5 2 2 4" xfId="18639"/>
    <cellStyle name="Nota 2 2 5 2 2 4 2" xfId="18640"/>
    <cellStyle name="Nota 2 2 5 2 2 4 3" xfId="18641"/>
    <cellStyle name="Nota 2 2 5 2 2 4 4" xfId="18642"/>
    <cellStyle name="Nota 2 2 5 2 2 5" xfId="18643"/>
    <cellStyle name="Nota 2 2 5 2 3" xfId="18644"/>
    <cellStyle name="Nota 2 2 5 2 3 2" xfId="18645"/>
    <cellStyle name="Nota 2 2 5 2 3 2 2" xfId="18646"/>
    <cellStyle name="Nota 2 2 5 2 3 3" xfId="18647"/>
    <cellStyle name="Nota 2 2 5 2 3 3 2" xfId="18648"/>
    <cellStyle name="Nota 2 2 5 2 3 3 3" xfId="18649"/>
    <cellStyle name="Nota 2 2 5 2 3 3 4" xfId="18650"/>
    <cellStyle name="Nota 2 2 5 2 3 3 5" xfId="18651"/>
    <cellStyle name="Nota 2 2 5 2 3 4" xfId="18652"/>
    <cellStyle name="Nota 2 2 5 2 3 4 2" xfId="18653"/>
    <cellStyle name="Nota 2 2 5 2 3 4 3" xfId="18654"/>
    <cellStyle name="Nota 2 2 5 2 3 4 4" xfId="18655"/>
    <cellStyle name="Nota 2 2 5 2 3 5" xfId="18656"/>
    <cellStyle name="Nota 2 2 5 2 4" xfId="18657"/>
    <cellStyle name="Nota 2 2 5 2 4 2" xfId="18658"/>
    <cellStyle name="Nota 2 2 5 2 4 2 2" xfId="18659"/>
    <cellStyle name="Nota 2 2 5 2 4 2 3" xfId="18660"/>
    <cellStyle name="Nota 2 2 5 2 4 2 4" xfId="18661"/>
    <cellStyle name="Nota 2 2 5 2 4 2 5" xfId="18662"/>
    <cellStyle name="Nota 2 2 5 2 4 3" xfId="18663"/>
    <cellStyle name="Nota 2 2 5 2 4 4" xfId="18664"/>
    <cellStyle name="Nota 2 2 5 2 5" xfId="18665"/>
    <cellStyle name="Nota 2 2 5 2 5 2" xfId="18666"/>
    <cellStyle name="Nota 2 2 5 2 5 2 2" xfId="18667"/>
    <cellStyle name="Nota 2 2 5 2 5 2 3" xfId="18668"/>
    <cellStyle name="Nota 2 2 5 2 5 2 4" xfId="18669"/>
    <cellStyle name="Nota 2 2 5 2 5 2 5" xfId="18670"/>
    <cellStyle name="Nota 2 2 5 2 5 3" xfId="18671"/>
    <cellStyle name="Nota 2 2 5 2 6" xfId="18672"/>
    <cellStyle name="Nota 2 2 5 2 6 2" xfId="18673"/>
    <cellStyle name="Nota 2 2 5 2 7" xfId="18674"/>
    <cellStyle name="Nota 2 2 5 2 7 2" xfId="18675"/>
    <cellStyle name="Nota 2 2 5 2 7 3" xfId="18676"/>
    <cellStyle name="Nota 2 2 5 2 7 4" xfId="18677"/>
    <cellStyle name="Nota 2 2 5 2 7 5" xfId="18678"/>
    <cellStyle name="Nota 2 2 5 2 8" xfId="18679"/>
    <cellStyle name="Nota 2 2 5 2 8 2" xfId="18680"/>
    <cellStyle name="Nota 2 2 5 2 8 3" xfId="18681"/>
    <cellStyle name="Nota 2 2 5 2 8 4" xfId="18682"/>
    <cellStyle name="Nota 2 2 5 2 8 5" xfId="18683"/>
    <cellStyle name="Nota 2 2 5 2 9" xfId="18684"/>
    <cellStyle name="Nota 2 2 5 3" xfId="18685"/>
    <cellStyle name="Nota 2 2 5 3 2" xfId="18686"/>
    <cellStyle name="Nota 2 2 5 3 2 2" xfId="18687"/>
    <cellStyle name="Nota 2 2 5 3 3" xfId="18688"/>
    <cellStyle name="Nota 2 2 5 3 3 2" xfId="18689"/>
    <cellStyle name="Nota 2 2 5 3 3 3" xfId="18690"/>
    <cellStyle name="Nota 2 2 5 3 3 4" xfId="18691"/>
    <cellStyle name="Nota 2 2 5 3 3 5" xfId="18692"/>
    <cellStyle name="Nota 2 2 5 3 4" xfId="18693"/>
    <cellStyle name="Nota 2 2 5 3 4 2" xfId="18694"/>
    <cellStyle name="Nota 2 2 5 3 4 3" xfId="18695"/>
    <cellStyle name="Nota 2 2 5 3 4 4" xfId="18696"/>
    <cellStyle name="Nota 2 2 5 3 5" xfId="18697"/>
    <cellStyle name="Nota 2 2 5 4" xfId="18698"/>
    <cellStyle name="Nota 2 2 5 4 2" xfId="18699"/>
    <cellStyle name="Nota 2 2 5 4 2 2" xfId="18700"/>
    <cellStyle name="Nota 2 2 5 4 3" xfId="18701"/>
    <cellStyle name="Nota 2 2 5 4 3 2" xfId="18702"/>
    <cellStyle name="Nota 2 2 5 4 3 3" xfId="18703"/>
    <cellStyle name="Nota 2 2 5 4 3 4" xfId="18704"/>
    <cellStyle name="Nota 2 2 5 4 3 5" xfId="18705"/>
    <cellStyle name="Nota 2 2 5 4 4" xfId="18706"/>
    <cellStyle name="Nota 2 2 5 4 4 2" xfId="18707"/>
    <cellStyle name="Nota 2 2 5 4 4 3" xfId="18708"/>
    <cellStyle name="Nota 2 2 5 4 4 4" xfId="18709"/>
    <cellStyle name="Nota 2 2 5 4 5" xfId="18710"/>
    <cellStyle name="Nota 2 2 5 5" xfId="18711"/>
    <cellStyle name="Nota 2 2 5 5 2" xfId="18712"/>
    <cellStyle name="Nota 2 2 5 5 2 2" xfId="18713"/>
    <cellStyle name="Nota 2 2 5 5 2 3" xfId="18714"/>
    <cellStyle name="Nota 2 2 5 5 2 4" xfId="18715"/>
    <cellStyle name="Nota 2 2 5 5 2 5" xfId="18716"/>
    <cellStyle name="Nota 2 2 5 5 3" xfId="18717"/>
    <cellStyle name="Nota 2 2 5 5 4" xfId="18718"/>
    <cellStyle name="Nota 2 2 5 6" xfId="18719"/>
    <cellStyle name="Nota 2 2 5 6 2" xfId="18720"/>
    <cellStyle name="Nota 2 2 5 6 2 2" xfId="18721"/>
    <cellStyle name="Nota 2 2 5 6 2 3" xfId="18722"/>
    <cellStyle name="Nota 2 2 5 6 2 4" xfId="18723"/>
    <cellStyle name="Nota 2 2 5 6 2 5" xfId="18724"/>
    <cellStyle name="Nota 2 2 5 6 3" xfId="18725"/>
    <cellStyle name="Nota 2 2 5 6 4" xfId="18726"/>
    <cellStyle name="Nota 2 2 5 7" xfId="18727"/>
    <cellStyle name="Nota 2 2 5 7 2" xfId="18728"/>
    <cellStyle name="Nota 2 2 5 7 2 2" xfId="18729"/>
    <cellStyle name="Nota 2 2 5 7 2 3" xfId="18730"/>
    <cellStyle name="Nota 2 2 5 7 2 4" xfId="18731"/>
    <cellStyle name="Nota 2 2 5 7 2 5" xfId="18732"/>
    <cellStyle name="Nota 2 2 5 7 3" xfId="18733"/>
    <cellStyle name="Nota 2 2 5 7 3 2" xfId="18734"/>
    <cellStyle name="Nota 2 2 5 7 3 3" xfId="18735"/>
    <cellStyle name="Nota 2 2 5 7 3 4" xfId="18736"/>
    <cellStyle name="Nota 2 2 5 7 4" xfId="18737"/>
    <cellStyle name="Nota 2 2 5 8" xfId="18738"/>
    <cellStyle name="Nota 2 2 5 8 2" xfId="18739"/>
    <cellStyle name="Nota 2 2 5 8 2 2" xfId="18740"/>
    <cellStyle name="Nota 2 2 5 8 2 3" xfId="18741"/>
    <cellStyle name="Nota 2 2 5 8 2 4" xfId="18742"/>
    <cellStyle name="Nota 2 2 5 8 3" xfId="18743"/>
    <cellStyle name="Nota 2 2 5 9" xfId="18744"/>
    <cellStyle name="Nota 2 2 6" xfId="18745"/>
    <cellStyle name="Nota 2 2 6 10" xfId="18746"/>
    <cellStyle name="Nota 2 2 6 11" xfId="18747"/>
    <cellStyle name="Nota 2 2 6 12" xfId="18748"/>
    <cellStyle name="Nota 2 2 6 13" xfId="18749"/>
    <cellStyle name="Nota 2 2 6 2" xfId="18750"/>
    <cellStyle name="Nota 2 2 6 2 2" xfId="18751"/>
    <cellStyle name="Nota 2 2 6 2 2 2" xfId="18752"/>
    <cellStyle name="Nota 2 2 6 2 2 2 2" xfId="18753"/>
    <cellStyle name="Nota 2 2 6 2 2 3" xfId="18754"/>
    <cellStyle name="Nota 2 2 6 2 2 3 2" xfId="18755"/>
    <cellStyle name="Nota 2 2 6 2 2 3 3" xfId="18756"/>
    <cellStyle name="Nota 2 2 6 2 2 3 4" xfId="18757"/>
    <cellStyle name="Nota 2 2 6 2 2 3 5" xfId="18758"/>
    <cellStyle name="Nota 2 2 6 2 2 4" xfId="18759"/>
    <cellStyle name="Nota 2 2 6 2 2 4 2" xfId="18760"/>
    <cellStyle name="Nota 2 2 6 2 2 4 3" xfId="18761"/>
    <cellStyle name="Nota 2 2 6 2 2 4 4" xfId="18762"/>
    <cellStyle name="Nota 2 2 6 2 2 5" xfId="18763"/>
    <cellStyle name="Nota 2 2 6 2 3" xfId="18764"/>
    <cellStyle name="Nota 2 2 6 2 3 2" xfId="18765"/>
    <cellStyle name="Nota 2 2 6 2 3 2 2" xfId="18766"/>
    <cellStyle name="Nota 2 2 6 2 3 3" xfId="18767"/>
    <cellStyle name="Nota 2 2 6 2 3 3 2" xfId="18768"/>
    <cellStyle name="Nota 2 2 6 2 3 3 3" xfId="18769"/>
    <cellStyle name="Nota 2 2 6 2 3 3 4" xfId="18770"/>
    <cellStyle name="Nota 2 2 6 2 3 3 5" xfId="18771"/>
    <cellStyle name="Nota 2 2 6 2 3 4" xfId="18772"/>
    <cellStyle name="Nota 2 2 6 2 3 4 2" xfId="18773"/>
    <cellStyle name="Nota 2 2 6 2 3 4 3" xfId="18774"/>
    <cellStyle name="Nota 2 2 6 2 3 4 4" xfId="18775"/>
    <cellStyle name="Nota 2 2 6 2 3 5" xfId="18776"/>
    <cellStyle name="Nota 2 2 6 2 4" xfId="18777"/>
    <cellStyle name="Nota 2 2 6 2 4 2" xfId="18778"/>
    <cellStyle name="Nota 2 2 6 2 4 2 2" xfId="18779"/>
    <cellStyle name="Nota 2 2 6 2 4 2 3" xfId="18780"/>
    <cellStyle name="Nota 2 2 6 2 4 2 4" xfId="18781"/>
    <cellStyle name="Nota 2 2 6 2 4 2 5" xfId="18782"/>
    <cellStyle name="Nota 2 2 6 2 4 3" xfId="18783"/>
    <cellStyle name="Nota 2 2 6 2 4 4" xfId="18784"/>
    <cellStyle name="Nota 2 2 6 2 5" xfId="18785"/>
    <cellStyle name="Nota 2 2 6 2 5 2" xfId="18786"/>
    <cellStyle name="Nota 2 2 6 2 5 2 2" xfId="18787"/>
    <cellStyle name="Nota 2 2 6 2 5 2 3" xfId="18788"/>
    <cellStyle name="Nota 2 2 6 2 5 2 4" xfId="18789"/>
    <cellStyle name="Nota 2 2 6 2 5 2 5" xfId="18790"/>
    <cellStyle name="Nota 2 2 6 2 5 3" xfId="18791"/>
    <cellStyle name="Nota 2 2 6 2 6" xfId="18792"/>
    <cellStyle name="Nota 2 2 6 2 6 2" xfId="18793"/>
    <cellStyle name="Nota 2 2 6 2 7" xfId="18794"/>
    <cellStyle name="Nota 2 2 6 2 7 2" xfId="18795"/>
    <cellStyle name="Nota 2 2 6 2 7 3" xfId="18796"/>
    <cellStyle name="Nota 2 2 6 2 7 4" xfId="18797"/>
    <cellStyle name="Nota 2 2 6 2 7 5" xfId="18798"/>
    <cellStyle name="Nota 2 2 6 2 8" xfId="18799"/>
    <cellStyle name="Nota 2 2 6 2 8 2" xfId="18800"/>
    <cellStyle name="Nota 2 2 6 2 8 3" xfId="18801"/>
    <cellStyle name="Nota 2 2 6 2 8 4" xfId="18802"/>
    <cellStyle name="Nota 2 2 6 2 8 5" xfId="18803"/>
    <cellStyle name="Nota 2 2 6 2 9" xfId="18804"/>
    <cellStyle name="Nota 2 2 6 3" xfId="18805"/>
    <cellStyle name="Nota 2 2 6 3 2" xfId="18806"/>
    <cellStyle name="Nota 2 2 6 3 2 2" xfId="18807"/>
    <cellStyle name="Nota 2 2 6 3 3" xfId="18808"/>
    <cellStyle name="Nota 2 2 6 3 3 2" xfId="18809"/>
    <cellStyle name="Nota 2 2 6 3 3 3" xfId="18810"/>
    <cellStyle name="Nota 2 2 6 3 3 4" xfId="18811"/>
    <cellStyle name="Nota 2 2 6 3 3 5" xfId="18812"/>
    <cellStyle name="Nota 2 2 6 3 4" xfId="18813"/>
    <cellStyle name="Nota 2 2 6 3 4 2" xfId="18814"/>
    <cellStyle name="Nota 2 2 6 3 4 3" xfId="18815"/>
    <cellStyle name="Nota 2 2 6 3 4 4" xfId="18816"/>
    <cellStyle name="Nota 2 2 6 3 5" xfId="18817"/>
    <cellStyle name="Nota 2 2 6 4" xfId="18818"/>
    <cellStyle name="Nota 2 2 6 4 2" xfId="18819"/>
    <cellStyle name="Nota 2 2 6 4 2 2" xfId="18820"/>
    <cellStyle name="Nota 2 2 6 4 3" xfId="18821"/>
    <cellStyle name="Nota 2 2 6 4 3 2" xfId="18822"/>
    <cellStyle name="Nota 2 2 6 4 3 3" xfId="18823"/>
    <cellStyle name="Nota 2 2 6 4 3 4" xfId="18824"/>
    <cellStyle name="Nota 2 2 6 4 3 5" xfId="18825"/>
    <cellStyle name="Nota 2 2 6 4 4" xfId="18826"/>
    <cellStyle name="Nota 2 2 6 4 4 2" xfId="18827"/>
    <cellStyle name="Nota 2 2 6 4 4 3" xfId="18828"/>
    <cellStyle name="Nota 2 2 6 4 4 4" xfId="18829"/>
    <cellStyle name="Nota 2 2 6 4 5" xfId="18830"/>
    <cellStyle name="Nota 2 2 6 5" xfId="18831"/>
    <cellStyle name="Nota 2 2 6 5 2" xfId="18832"/>
    <cellStyle name="Nota 2 2 6 5 2 2" xfId="18833"/>
    <cellStyle name="Nota 2 2 6 5 2 3" xfId="18834"/>
    <cellStyle name="Nota 2 2 6 5 2 4" xfId="18835"/>
    <cellStyle name="Nota 2 2 6 5 2 5" xfId="18836"/>
    <cellStyle name="Nota 2 2 6 5 3" xfId="18837"/>
    <cellStyle name="Nota 2 2 6 5 4" xfId="18838"/>
    <cellStyle name="Nota 2 2 6 6" xfId="18839"/>
    <cellStyle name="Nota 2 2 6 6 2" xfId="18840"/>
    <cellStyle name="Nota 2 2 6 6 2 2" xfId="18841"/>
    <cellStyle name="Nota 2 2 6 6 2 3" xfId="18842"/>
    <cellStyle name="Nota 2 2 6 6 2 4" xfId="18843"/>
    <cellStyle name="Nota 2 2 6 6 2 5" xfId="18844"/>
    <cellStyle name="Nota 2 2 6 6 3" xfId="18845"/>
    <cellStyle name="Nota 2 2 6 6 4" xfId="18846"/>
    <cellStyle name="Nota 2 2 6 7" xfId="18847"/>
    <cellStyle name="Nota 2 2 6 7 2" xfId="18848"/>
    <cellStyle name="Nota 2 2 6 7 2 2" xfId="18849"/>
    <cellStyle name="Nota 2 2 6 7 2 3" xfId="18850"/>
    <cellStyle name="Nota 2 2 6 7 2 4" xfId="18851"/>
    <cellStyle name="Nota 2 2 6 7 2 5" xfId="18852"/>
    <cellStyle name="Nota 2 2 6 7 3" xfId="18853"/>
    <cellStyle name="Nota 2 2 6 7 3 2" xfId="18854"/>
    <cellStyle name="Nota 2 2 6 7 3 3" xfId="18855"/>
    <cellStyle name="Nota 2 2 6 7 3 4" xfId="18856"/>
    <cellStyle name="Nota 2 2 6 7 4" xfId="18857"/>
    <cellStyle name="Nota 2 2 6 8" xfId="18858"/>
    <cellStyle name="Nota 2 2 6 8 2" xfId="18859"/>
    <cellStyle name="Nota 2 2 6 8 2 2" xfId="18860"/>
    <cellStyle name="Nota 2 2 6 8 2 3" xfId="18861"/>
    <cellStyle name="Nota 2 2 6 8 2 4" xfId="18862"/>
    <cellStyle name="Nota 2 2 6 8 3" xfId="18863"/>
    <cellStyle name="Nota 2 2 6 9" xfId="18864"/>
    <cellStyle name="Nota 2 2 7" xfId="18865"/>
    <cellStyle name="Nota 2 2 7 10" xfId="18866"/>
    <cellStyle name="Nota 2 2 7 11" xfId="18867"/>
    <cellStyle name="Nota 2 2 7 12" xfId="18868"/>
    <cellStyle name="Nota 2 2 7 13" xfId="18869"/>
    <cellStyle name="Nota 2 2 7 2" xfId="18870"/>
    <cellStyle name="Nota 2 2 7 2 2" xfId="18871"/>
    <cellStyle name="Nota 2 2 7 2 2 2" xfId="18872"/>
    <cellStyle name="Nota 2 2 7 2 2 2 2" xfId="18873"/>
    <cellStyle name="Nota 2 2 7 2 2 3" xfId="18874"/>
    <cellStyle name="Nota 2 2 7 2 2 3 2" xfId="18875"/>
    <cellStyle name="Nota 2 2 7 2 2 3 3" xfId="18876"/>
    <cellStyle name="Nota 2 2 7 2 2 3 4" xfId="18877"/>
    <cellStyle name="Nota 2 2 7 2 2 3 5" xfId="18878"/>
    <cellStyle name="Nota 2 2 7 2 2 4" xfId="18879"/>
    <cellStyle name="Nota 2 2 7 2 2 4 2" xfId="18880"/>
    <cellStyle name="Nota 2 2 7 2 2 4 3" xfId="18881"/>
    <cellStyle name="Nota 2 2 7 2 2 4 4" xfId="18882"/>
    <cellStyle name="Nota 2 2 7 2 2 5" xfId="18883"/>
    <cellStyle name="Nota 2 2 7 2 3" xfId="18884"/>
    <cellStyle name="Nota 2 2 7 2 3 2" xfId="18885"/>
    <cellStyle name="Nota 2 2 7 2 3 2 2" xfId="18886"/>
    <cellStyle name="Nota 2 2 7 2 3 3" xfId="18887"/>
    <cellStyle name="Nota 2 2 7 2 3 3 2" xfId="18888"/>
    <cellStyle name="Nota 2 2 7 2 3 3 3" xfId="18889"/>
    <cellStyle name="Nota 2 2 7 2 3 3 4" xfId="18890"/>
    <cellStyle name="Nota 2 2 7 2 3 3 5" xfId="18891"/>
    <cellStyle name="Nota 2 2 7 2 3 4" xfId="18892"/>
    <cellStyle name="Nota 2 2 7 2 3 4 2" xfId="18893"/>
    <cellStyle name="Nota 2 2 7 2 3 4 3" xfId="18894"/>
    <cellStyle name="Nota 2 2 7 2 3 4 4" xfId="18895"/>
    <cellStyle name="Nota 2 2 7 2 3 5" xfId="18896"/>
    <cellStyle name="Nota 2 2 7 2 4" xfId="18897"/>
    <cellStyle name="Nota 2 2 7 2 4 2" xfId="18898"/>
    <cellStyle name="Nota 2 2 7 2 4 2 2" xfId="18899"/>
    <cellStyle name="Nota 2 2 7 2 4 2 3" xfId="18900"/>
    <cellStyle name="Nota 2 2 7 2 4 2 4" xfId="18901"/>
    <cellStyle name="Nota 2 2 7 2 4 2 5" xfId="18902"/>
    <cellStyle name="Nota 2 2 7 2 4 3" xfId="18903"/>
    <cellStyle name="Nota 2 2 7 2 4 4" xfId="18904"/>
    <cellStyle name="Nota 2 2 7 2 5" xfId="18905"/>
    <cellStyle name="Nota 2 2 7 2 5 2" xfId="18906"/>
    <cellStyle name="Nota 2 2 7 2 5 2 2" xfId="18907"/>
    <cellStyle name="Nota 2 2 7 2 5 2 3" xfId="18908"/>
    <cellStyle name="Nota 2 2 7 2 5 2 4" xfId="18909"/>
    <cellStyle name="Nota 2 2 7 2 5 2 5" xfId="18910"/>
    <cellStyle name="Nota 2 2 7 2 5 3" xfId="18911"/>
    <cellStyle name="Nota 2 2 7 2 6" xfId="18912"/>
    <cellStyle name="Nota 2 2 7 2 6 2" xfId="18913"/>
    <cellStyle name="Nota 2 2 7 2 7" xfId="18914"/>
    <cellStyle name="Nota 2 2 7 2 7 2" xfId="18915"/>
    <cellStyle name="Nota 2 2 7 2 7 3" xfId="18916"/>
    <cellStyle name="Nota 2 2 7 2 7 4" xfId="18917"/>
    <cellStyle name="Nota 2 2 7 2 7 5" xfId="18918"/>
    <cellStyle name="Nota 2 2 7 2 8" xfId="18919"/>
    <cellStyle name="Nota 2 2 7 2 8 2" xfId="18920"/>
    <cellStyle name="Nota 2 2 7 2 8 3" xfId="18921"/>
    <cellStyle name="Nota 2 2 7 2 8 4" xfId="18922"/>
    <cellStyle name="Nota 2 2 7 2 8 5" xfId="18923"/>
    <cellStyle name="Nota 2 2 7 2 9" xfId="18924"/>
    <cellStyle name="Nota 2 2 7 3" xfId="18925"/>
    <cellStyle name="Nota 2 2 7 3 2" xfId="18926"/>
    <cellStyle name="Nota 2 2 7 3 2 2" xfId="18927"/>
    <cellStyle name="Nota 2 2 7 3 3" xfId="18928"/>
    <cellStyle name="Nota 2 2 7 3 3 2" xfId="18929"/>
    <cellStyle name="Nota 2 2 7 3 3 3" xfId="18930"/>
    <cellStyle name="Nota 2 2 7 3 3 4" xfId="18931"/>
    <cellStyle name="Nota 2 2 7 3 3 5" xfId="18932"/>
    <cellStyle name="Nota 2 2 7 3 4" xfId="18933"/>
    <cellStyle name="Nota 2 2 7 3 4 2" xfId="18934"/>
    <cellStyle name="Nota 2 2 7 3 4 3" xfId="18935"/>
    <cellStyle name="Nota 2 2 7 3 4 4" xfId="18936"/>
    <cellStyle name="Nota 2 2 7 3 5" xfId="18937"/>
    <cellStyle name="Nota 2 2 7 4" xfId="18938"/>
    <cellStyle name="Nota 2 2 7 4 2" xfId="18939"/>
    <cellStyle name="Nota 2 2 7 4 2 2" xfId="18940"/>
    <cellStyle name="Nota 2 2 7 4 3" xfId="18941"/>
    <cellStyle name="Nota 2 2 7 4 3 2" xfId="18942"/>
    <cellStyle name="Nota 2 2 7 4 3 3" xfId="18943"/>
    <cellStyle name="Nota 2 2 7 4 3 4" xfId="18944"/>
    <cellStyle name="Nota 2 2 7 4 3 5" xfId="18945"/>
    <cellStyle name="Nota 2 2 7 4 4" xfId="18946"/>
    <cellStyle name="Nota 2 2 7 4 4 2" xfId="18947"/>
    <cellStyle name="Nota 2 2 7 4 4 3" xfId="18948"/>
    <cellStyle name="Nota 2 2 7 4 4 4" xfId="18949"/>
    <cellStyle name="Nota 2 2 7 4 5" xfId="18950"/>
    <cellStyle name="Nota 2 2 7 5" xfId="18951"/>
    <cellStyle name="Nota 2 2 7 5 2" xfId="18952"/>
    <cellStyle name="Nota 2 2 7 5 2 2" xfId="18953"/>
    <cellStyle name="Nota 2 2 7 5 2 3" xfId="18954"/>
    <cellStyle name="Nota 2 2 7 5 2 4" xfId="18955"/>
    <cellStyle name="Nota 2 2 7 5 2 5" xfId="18956"/>
    <cellStyle name="Nota 2 2 7 5 3" xfId="18957"/>
    <cellStyle name="Nota 2 2 7 5 4" xfId="18958"/>
    <cellStyle name="Nota 2 2 7 6" xfId="18959"/>
    <cellStyle name="Nota 2 2 7 6 2" xfId="18960"/>
    <cellStyle name="Nota 2 2 7 6 2 2" xfId="18961"/>
    <cellStyle name="Nota 2 2 7 6 2 3" xfId="18962"/>
    <cellStyle name="Nota 2 2 7 6 2 4" xfId="18963"/>
    <cellStyle name="Nota 2 2 7 6 2 5" xfId="18964"/>
    <cellStyle name="Nota 2 2 7 6 3" xfId="18965"/>
    <cellStyle name="Nota 2 2 7 6 4" xfId="18966"/>
    <cellStyle name="Nota 2 2 7 7" xfId="18967"/>
    <cellStyle name="Nota 2 2 7 7 2" xfId="18968"/>
    <cellStyle name="Nota 2 2 7 7 2 2" xfId="18969"/>
    <cellStyle name="Nota 2 2 7 7 2 3" xfId="18970"/>
    <cellStyle name="Nota 2 2 7 7 2 4" xfId="18971"/>
    <cellStyle name="Nota 2 2 7 7 2 5" xfId="18972"/>
    <cellStyle name="Nota 2 2 7 7 3" xfId="18973"/>
    <cellStyle name="Nota 2 2 7 7 3 2" xfId="18974"/>
    <cellStyle name="Nota 2 2 7 7 3 3" xfId="18975"/>
    <cellStyle name="Nota 2 2 7 7 3 4" xfId="18976"/>
    <cellStyle name="Nota 2 2 7 7 4" xfId="18977"/>
    <cellStyle name="Nota 2 2 7 8" xfId="18978"/>
    <cellStyle name="Nota 2 2 7 8 2" xfId="18979"/>
    <cellStyle name="Nota 2 2 7 8 2 2" xfId="18980"/>
    <cellStyle name="Nota 2 2 7 8 2 3" xfId="18981"/>
    <cellStyle name="Nota 2 2 7 8 2 4" xfId="18982"/>
    <cellStyle name="Nota 2 2 7 8 3" xfId="18983"/>
    <cellStyle name="Nota 2 2 7 9" xfId="18984"/>
    <cellStyle name="Nota 2 2 8" xfId="18985"/>
    <cellStyle name="Nota 2 2 8 10" xfId="18986"/>
    <cellStyle name="Nota 2 2 8 11" xfId="18987"/>
    <cellStyle name="Nota 2 2 8 12" xfId="18988"/>
    <cellStyle name="Nota 2 2 8 13" xfId="18989"/>
    <cellStyle name="Nota 2 2 8 2" xfId="18990"/>
    <cellStyle name="Nota 2 2 8 2 2" xfId="18991"/>
    <cellStyle name="Nota 2 2 8 2 2 2" xfId="18992"/>
    <cellStyle name="Nota 2 2 8 2 2 2 2" xfId="18993"/>
    <cellStyle name="Nota 2 2 8 2 2 3" xfId="18994"/>
    <cellStyle name="Nota 2 2 8 2 2 3 2" xfId="18995"/>
    <cellStyle name="Nota 2 2 8 2 2 3 3" xfId="18996"/>
    <cellStyle name="Nota 2 2 8 2 2 3 4" xfId="18997"/>
    <cellStyle name="Nota 2 2 8 2 2 3 5" xfId="18998"/>
    <cellStyle name="Nota 2 2 8 2 2 4" xfId="18999"/>
    <cellStyle name="Nota 2 2 8 2 2 4 2" xfId="19000"/>
    <cellStyle name="Nota 2 2 8 2 2 4 3" xfId="19001"/>
    <cellStyle name="Nota 2 2 8 2 2 4 4" xfId="19002"/>
    <cellStyle name="Nota 2 2 8 2 2 5" xfId="19003"/>
    <cellStyle name="Nota 2 2 8 2 3" xfId="19004"/>
    <cellStyle name="Nota 2 2 8 2 3 2" xfId="19005"/>
    <cellStyle name="Nota 2 2 8 2 3 2 2" xfId="19006"/>
    <cellStyle name="Nota 2 2 8 2 3 3" xfId="19007"/>
    <cellStyle name="Nota 2 2 8 2 3 3 2" xfId="19008"/>
    <cellStyle name="Nota 2 2 8 2 3 3 3" xfId="19009"/>
    <cellStyle name="Nota 2 2 8 2 3 3 4" xfId="19010"/>
    <cellStyle name="Nota 2 2 8 2 3 3 5" xfId="19011"/>
    <cellStyle name="Nota 2 2 8 2 3 4" xfId="19012"/>
    <cellStyle name="Nota 2 2 8 2 3 4 2" xfId="19013"/>
    <cellStyle name="Nota 2 2 8 2 3 4 3" xfId="19014"/>
    <cellStyle name="Nota 2 2 8 2 3 4 4" xfId="19015"/>
    <cellStyle name="Nota 2 2 8 2 3 5" xfId="19016"/>
    <cellStyle name="Nota 2 2 8 2 4" xfId="19017"/>
    <cellStyle name="Nota 2 2 8 2 4 2" xfId="19018"/>
    <cellStyle name="Nota 2 2 8 2 4 2 2" xfId="19019"/>
    <cellStyle name="Nota 2 2 8 2 4 2 3" xfId="19020"/>
    <cellStyle name="Nota 2 2 8 2 4 2 4" xfId="19021"/>
    <cellStyle name="Nota 2 2 8 2 4 2 5" xfId="19022"/>
    <cellStyle name="Nota 2 2 8 2 4 3" xfId="19023"/>
    <cellStyle name="Nota 2 2 8 2 4 4" xfId="19024"/>
    <cellStyle name="Nota 2 2 8 2 5" xfId="19025"/>
    <cellStyle name="Nota 2 2 8 2 5 2" xfId="19026"/>
    <cellStyle name="Nota 2 2 8 2 5 2 2" xfId="19027"/>
    <cellStyle name="Nota 2 2 8 2 5 2 3" xfId="19028"/>
    <cellStyle name="Nota 2 2 8 2 5 2 4" xfId="19029"/>
    <cellStyle name="Nota 2 2 8 2 5 2 5" xfId="19030"/>
    <cellStyle name="Nota 2 2 8 2 5 3" xfId="19031"/>
    <cellStyle name="Nota 2 2 8 2 6" xfId="19032"/>
    <cellStyle name="Nota 2 2 8 2 6 2" xfId="19033"/>
    <cellStyle name="Nota 2 2 8 2 7" xfId="19034"/>
    <cellStyle name="Nota 2 2 8 2 7 2" xfId="19035"/>
    <cellStyle name="Nota 2 2 8 2 7 3" xfId="19036"/>
    <cellStyle name="Nota 2 2 8 2 7 4" xfId="19037"/>
    <cellStyle name="Nota 2 2 8 2 7 5" xfId="19038"/>
    <cellStyle name="Nota 2 2 8 2 8" xfId="19039"/>
    <cellStyle name="Nota 2 2 8 2 8 2" xfId="19040"/>
    <cellStyle name="Nota 2 2 8 2 8 3" xfId="19041"/>
    <cellStyle name="Nota 2 2 8 2 8 4" xfId="19042"/>
    <cellStyle name="Nota 2 2 8 2 8 5" xfId="19043"/>
    <cellStyle name="Nota 2 2 8 2 9" xfId="19044"/>
    <cellStyle name="Nota 2 2 8 3" xfId="19045"/>
    <cellStyle name="Nota 2 2 8 3 2" xfId="19046"/>
    <cellStyle name="Nota 2 2 8 3 2 2" xfId="19047"/>
    <cellStyle name="Nota 2 2 8 3 3" xfId="19048"/>
    <cellStyle name="Nota 2 2 8 3 3 2" xfId="19049"/>
    <cellStyle name="Nota 2 2 8 3 3 3" xfId="19050"/>
    <cellStyle name="Nota 2 2 8 3 3 4" xfId="19051"/>
    <cellStyle name="Nota 2 2 8 3 3 5" xfId="19052"/>
    <cellStyle name="Nota 2 2 8 3 4" xfId="19053"/>
    <cellStyle name="Nota 2 2 8 3 4 2" xfId="19054"/>
    <cellStyle name="Nota 2 2 8 3 4 3" xfId="19055"/>
    <cellStyle name="Nota 2 2 8 3 4 4" xfId="19056"/>
    <cellStyle name="Nota 2 2 8 3 5" xfId="19057"/>
    <cellStyle name="Nota 2 2 8 4" xfId="19058"/>
    <cellStyle name="Nota 2 2 8 4 2" xfId="19059"/>
    <cellStyle name="Nota 2 2 8 4 2 2" xfId="19060"/>
    <cellStyle name="Nota 2 2 8 4 3" xfId="19061"/>
    <cellStyle name="Nota 2 2 8 4 3 2" xfId="19062"/>
    <cellStyle name="Nota 2 2 8 4 3 3" xfId="19063"/>
    <cellStyle name="Nota 2 2 8 4 3 4" xfId="19064"/>
    <cellStyle name="Nota 2 2 8 4 3 5" xfId="19065"/>
    <cellStyle name="Nota 2 2 8 4 4" xfId="19066"/>
    <cellStyle name="Nota 2 2 8 4 4 2" xfId="19067"/>
    <cellStyle name="Nota 2 2 8 4 4 3" xfId="19068"/>
    <cellStyle name="Nota 2 2 8 4 4 4" xfId="19069"/>
    <cellStyle name="Nota 2 2 8 4 5" xfId="19070"/>
    <cellStyle name="Nota 2 2 8 5" xfId="19071"/>
    <cellStyle name="Nota 2 2 8 5 2" xfId="19072"/>
    <cellStyle name="Nota 2 2 8 5 2 2" xfId="19073"/>
    <cellStyle name="Nota 2 2 8 5 2 3" xfId="19074"/>
    <cellStyle name="Nota 2 2 8 5 2 4" xfId="19075"/>
    <cellStyle name="Nota 2 2 8 5 2 5" xfId="19076"/>
    <cellStyle name="Nota 2 2 8 5 3" xfId="19077"/>
    <cellStyle name="Nota 2 2 8 5 4" xfId="19078"/>
    <cellStyle name="Nota 2 2 8 6" xfId="19079"/>
    <cellStyle name="Nota 2 2 8 6 2" xfId="19080"/>
    <cellStyle name="Nota 2 2 8 6 2 2" xfId="19081"/>
    <cellStyle name="Nota 2 2 8 6 2 3" xfId="19082"/>
    <cellStyle name="Nota 2 2 8 6 2 4" xfId="19083"/>
    <cellStyle name="Nota 2 2 8 6 2 5" xfId="19084"/>
    <cellStyle name="Nota 2 2 8 6 3" xfId="19085"/>
    <cellStyle name="Nota 2 2 8 6 4" xfId="19086"/>
    <cellStyle name="Nota 2 2 8 7" xfId="19087"/>
    <cellStyle name="Nota 2 2 8 7 2" xfId="19088"/>
    <cellStyle name="Nota 2 2 8 7 2 2" xfId="19089"/>
    <cellStyle name="Nota 2 2 8 7 2 3" xfId="19090"/>
    <cellStyle name="Nota 2 2 8 7 2 4" xfId="19091"/>
    <cellStyle name="Nota 2 2 8 7 2 5" xfId="19092"/>
    <cellStyle name="Nota 2 2 8 7 3" xfId="19093"/>
    <cellStyle name="Nota 2 2 8 7 3 2" xfId="19094"/>
    <cellStyle name="Nota 2 2 8 7 3 3" xfId="19095"/>
    <cellStyle name="Nota 2 2 8 7 3 4" xfId="19096"/>
    <cellStyle name="Nota 2 2 8 7 4" xfId="19097"/>
    <cellStyle name="Nota 2 2 8 8" xfId="19098"/>
    <cellStyle name="Nota 2 2 8 8 2" xfId="19099"/>
    <cellStyle name="Nota 2 2 8 8 2 2" xfId="19100"/>
    <cellStyle name="Nota 2 2 8 8 2 3" xfId="19101"/>
    <cellStyle name="Nota 2 2 8 8 2 4" xfId="19102"/>
    <cellStyle name="Nota 2 2 8 8 3" xfId="19103"/>
    <cellStyle name="Nota 2 2 8 9" xfId="19104"/>
    <cellStyle name="Nota 2 2 9" xfId="19105"/>
    <cellStyle name="Nota 2 2 9 10" xfId="19106"/>
    <cellStyle name="Nota 2 2 9 11" xfId="19107"/>
    <cellStyle name="Nota 2 2 9 12" xfId="19108"/>
    <cellStyle name="Nota 2 2 9 13" xfId="19109"/>
    <cellStyle name="Nota 2 2 9 2" xfId="19110"/>
    <cellStyle name="Nota 2 2 9 2 2" xfId="19111"/>
    <cellStyle name="Nota 2 2 9 2 2 2" xfId="19112"/>
    <cellStyle name="Nota 2 2 9 2 2 2 2" xfId="19113"/>
    <cellStyle name="Nota 2 2 9 2 2 3" xfId="19114"/>
    <cellStyle name="Nota 2 2 9 2 2 3 2" xfId="19115"/>
    <cellStyle name="Nota 2 2 9 2 2 3 3" xfId="19116"/>
    <cellStyle name="Nota 2 2 9 2 2 3 4" xfId="19117"/>
    <cellStyle name="Nota 2 2 9 2 2 3 5" xfId="19118"/>
    <cellStyle name="Nota 2 2 9 2 2 4" xfId="19119"/>
    <cellStyle name="Nota 2 2 9 2 2 4 2" xfId="19120"/>
    <cellStyle name="Nota 2 2 9 2 2 4 3" xfId="19121"/>
    <cellStyle name="Nota 2 2 9 2 2 4 4" xfId="19122"/>
    <cellStyle name="Nota 2 2 9 2 2 5" xfId="19123"/>
    <cellStyle name="Nota 2 2 9 2 3" xfId="19124"/>
    <cellStyle name="Nota 2 2 9 2 3 2" xfId="19125"/>
    <cellStyle name="Nota 2 2 9 2 3 2 2" xfId="19126"/>
    <cellStyle name="Nota 2 2 9 2 3 3" xfId="19127"/>
    <cellStyle name="Nota 2 2 9 2 3 3 2" xfId="19128"/>
    <cellStyle name="Nota 2 2 9 2 3 3 3" xfId="19129"/>
    <cellStyle name="Nota 2 2 9 2 3 3 4" xfId="19130"/>
    <cellStyle name="Nota 2 2 9 2 3 3 5" xfId="19131"/>
    <cellStyle name="Nota 2 2 9 2 3 4" xfId="19132"/>
    <cellStyle name="Nota 2 2 9 2 3 4 2" xfId="19133"/>
    <cellStyle name="Nota 2 2 9 2 3 4 3" xfId="19134"/>
    <cellStyle name="Nota 2 2 9 2 3 4 4" xfId="19135"/>
    <cellStyle name="Nota 2 2 9 2 3 5" xfId="19136"/>
    <cellStyle name="Nota 2 2 9 2 4" xfId="19137"/>
    <cellStyle name="Nota 2 2 9 2 4 2" xfId="19138"/>
    <cellStyle name="Nota 2 2 9 2 4 2 2" xfId="19139"/>
    <cellStyle name="Nota 2 2 9 2 4 2 3" xfId="19140"/>
    <cellStyle name="Nota 2 2 9 2 4 2 4" xfId="19141"/>
    <cellStyle name="Nota 2 2 9 2 4 2 5" xfId="19142"/>
    <cellStyle name="Nota 2 2 9 2 4 3" xfId="19143"/>
    <cellStyle name="Nota 2 2 9 2 4 4" xfId="19144"/>
    <cellStyle name="Nota 2 2 9 2 5" xfId="19145"/>
    <cellStyle name="Nota 2 2 9 2 5 2" xfId="19146"/>
    <cellStyle name="Nota 2 2 9 2 5 2 2" xfId="19147"/>
    <cellStyle name="Nota 2 2 9 2 5 2 3" xfId="19148"/>
    <cellStyle name="Nota 2 2 9 2 5 2 4" xfId="19149"/>
    <cellStyle name="Nota 2 2 9 2 5 2 5" xfId="19150"/>
    <cellStyle name="Nota 2 2 9 2 5 3" xfId="19151"/>
    <cellStyle name="Nota 2 2 9 2 6" xfId="19152"/>
    <cellStyle name="Nota 2 2 9 2 6 2" xfId="19153"/>
    <cellStyle name="Nota 2 2 9 2 7" xfId="19154"/>
    <cellStyle name="Nota 2 2 9 2 7 2" xfId="19155"/>
    <cellStyle name="Nota 2 2 9 2 7 3" xfId="19156"/>
    <cellStyle name="Nota 2 2 9 2 7 4" xfId="19157"/>
    <cellStyle name="Nota 2 2 9 2 7 5" xfId="19158"/>
    <cellStyle name="Nota 2 2 9 2 8" xfId="19159"/>
    <cellStyle name="Nota 2 2 9 2 8 2" xfId="19160"/>
    <cellStyle name="Nota 2 2 9 2 8 3" xfId="19161"/>
    <cellStyle name="Nota 2 2 9 2 8 4" xfId="19162"/>
    <cellStyle name="Nota 2 2 9 2 8 5" xfId="19163"/>
    <cellStyle name="Nota 2 2 9 2 9" xfId="19164"/>
    <cellStyle name="Nota 2 2 9 3" xfId="19165"/>
    <cellStyle name="Nota 2 2 9 3 2" xfId="19166"/>
    <cellStyle name="Nota 2 2 9 3 2 2" xfId="19167"/>
    <cellStyle name="Nota 2 2 9 3 3" xfId="19168"/>
    <cellStyle name="Nota 2 2 9 3 3 2" xfId="19169"/>
    <cellStyle name="Nota 2 2 9 3 3 3" xfId="19170"/>
    <cellStyle name="Nota 2 2 9 3 3 4" xfId="19171"/>
    <cellStyle name="Nota 2 2 9 3 3 5" xfId="19172"/>
    <cellStyle name="Nota 2 2 9 3 4" xfId="19173"/>
    <cellStyle name="Nota 2 2 9 3 4 2" xfId="19174"/>
    <cellStyle name="Nota 2 2 9 3 4 3" xfId="19175"/>
    <cellStyle name="Nota 2 2 9 3 4 4" xfId="19176"/>
    <cellStyle name="Nota 2 2 9 3 5" xfId="19177"/>
    <cellStyle name="Nota 2 2 9 4" xfId="19178"/>
    <cellStyle name="Nota 2 2 9 4 2" xfId="19179"/>
    <cellStyle name="Nota 2 2 9 4 2 2" xfId="19180"/>
    <cellStyle name="Nota 2 2 9 4 3" xfId="19181"/>
    <cellStyle name="Nota 2 2 9 4 3 2" xfId="19182"/>
    <cellStyle name="Nota 2 2 9 4 3 3" xfId="19183"/>
    <cellStyle name="Nota 2 2 9 4 3 4" xfId="19184"/>
    <cellStyle name="Nota 2 2 9 4 3 5" xfId="19185"/>
    <cellStyle name="Nota 2 2 9 4 4" xfId="19186"/>
    <cellStyle name="Nota 2 2 9 4 4 2" xfId="19187"/>
    <cellStyle name="Nota 2 2 9 4 4 3" xfId="19188"/>
    <cellStyle name="Nota 2 2 9 4 4 4" xfId="19189"/>
    <cellStyle name="Nota 2 2 9 4 5" xfId="19190"/>
    <cellStyle name="Nota 2 2 9 5" xfId="19191"/>
    <cellStyle name="Nota 2 2 9 5 2" xfId="19192"/>
    <cellStyle name="Nota 2 2 9 5 2 2" xfId="19193"/>
    <cellStyle name="Nota 2 2 9 5 2 3" xfId="19194"/>
    <cellStyle name="Nota 2 2 9 5 2 4" xfId="19195"/>
    <cellStyle name="Nota 2 2 9 5 2 5" xfId="19196"/>
    <cellStyle name="Nota 2 2 9 5 3" xfId="19197"/>
    <cellStyle name="Nota 2 2 9 5 4" xfId="19198"/>
    <cellStyle name="Nota 2 2 9 6" xfId="19199"/>
    <cellStyle name="Nota 2 2 9 6 2" xfId="19200"/>
    <cellStyle name="Nota 2 2 9 6 2 2" xfId="19201"/>
    <cellStyle name="Nota 2 2 9 6 2 3" xfId="19202"/>
    <cellStyle name="Nota 2 2 9 6 2 4" xfId="19203"/>
    <cellStyle name="Nota 2 2 9 6 2 5" xfId="19204"/>
    <cellStyle name="Nota 2 2 9 6 3" xfId="19205"/>
    <cellStyle name="Nota 2 2 9 6 4" xfId="19206"/>
    <cellStyle name="Nota 2 2 9 7" xfId="19207"/>
    <cellStyle name="Nota 2 2 9 7 2" xfId="19208"/>
    <cellStyle name="Nota 2 2 9 7 2 2" xfId="19209"/>
    <cellStyle name="Nota 2 2 9 7 2 3" xfId="19210"/>
    <cellStyle name="Nota 2 2 9 7 2 4" xfId="19211"/>
    <cellStyle name="Nota 2 2 9 7 2 5" xfId="19212"/>
    <cellStyle name="Nota 2 2 9 7 3" xfId="19213"/>
    <cellStyle name="Nota 2 2 9 7 3 2" xfId="19214"/>
    <cellStyle name="Nota 2 2 9 7 3 3" xfId="19215"/>
    <cellStyle name="Nota 2 2 9 7 3 4" xfId="19216"/>
    <cellStyle name="Nota 2 2 9 7 4" xfId="19217"/>
    <cellStyle name="Nota 2 2 9 8" xfId="19218"/>
    <cellStyle name="Nota 2 2 9 8 2" xfId="19219"/>
    <cellStyle name="Nota 2 2 9 8 2 2" xfId="19220"/>
    <cellStyle name="Nota 2 2 9 8 2 3" xfId="19221"/>
    <cellStyle name="Nota 2 2 9 8 2 4" xfId="19222"/>
    <cellStyle name="Nota 2 2 9 8 3" xfId="19223"/>
    <cellStyle name="Nota 2 2 9 9" xfId="19224"/>
    <cellStyle name="Nota 2 2_CÁLCULO DE HORAS - tabela MARÇO 2014" xfId="499"/>
    <cellStyle name="Nota 2 20" xfId="19225"/>
    <cellStyle name="Nota 2 20 2" xfId="19226"/>
    <cellStyle name="Nota 2 21" xfId="19227"/>
    <cellStyle name="Nota 2 22" xfId="19228"/>
    <cellStyle name="Nota 2 23" xfId="19229"/>
    <cellStyle name="Nota 2 24" xfId="19230"/>
    <cellStyle name="Nota 2 25" xfId="19231"/>
    <cellStyle name="Nota 2 3" xfId="500"/>
    <cellStyle name="Nota 2 3 10" xfId="19232"/>
    <cellStyle name="Nota 2 3 10 10" xfId="19233"/>
    <cellStyle name="Nota 2 3 10 11" xfId="19234"/>
    <cellStyle name="Nota 2 3 10 12" xfId="19235"/>
    <cellStyle name="Nota 2 3 10 13" xfId="19236"/>
    <cellStyle name="Nota 2 3 10 2" xfId="19237"/>
    <cellStyle name="Nota 2 3 10 2 2" xfId="19238"/>
    <cellStyle name="Nota 2 3 10 2 2 2" xfId="19239"/>
    <cellStyle name="Nota 2 3 10 2 2 2 2" xfId="19240"/>
    <cellStyle name="Nota 2 3 10 2 2 3" xfId="19241"/>
    <cellStyle name="Nota 2 3 10 2 2 3 2" xfId="19242"/>
    <cellStyle name="Nota 2 3 10 2 2 3 3" xfId="19243"/>
    <cellStyle name="Nota 2 3 10 2 2 3 4" xfId="19244"/>
    <cellStyle name="Nota 2 3 10 2 2 3 5" xfId="19245"/>
    <cellStyle name="Nota 2 3 10 2 2 4" xfId="19246"/>
    <cellStyle name="Nota 2 3 10 2 2 4 2" xfId="19247"/>
    <cellStyle name="Nota 2 3 10 2 2 4 3" xfId="19248"/>
    <cellStyle name="Nota 2 3 10 2 2 4 4" xfId="19249"/>
    <cellStyle name="Nota 2 3 10 2 2 5" xfId="19250"/>
    <cellStyle name="Nota 2 3 10 2 3" xfId="19251"/>
    <cellStyle name="Nota 2 3 10 2 3 2" xfId="19252"/>
    <cellStyle name="Nota 2 3 10 2 3 2 2" xfId="19253"/>
    <cellStyle name="Nota 2 3 10 2 3 3" xfId="19254"/>
    <cellStyle name="Nota 2 3 10 2 3 3 2" xfId="19255"/>
    <cellStyle name="Nota 2 3 10 2 3 3 3" xfId="19256"/>
    <cellStyle name="Nota 2 3 10 2 3 3 4" xfId="19257"/>
    <cellStyle name="Nota 2 3 10 2 3 3 5" xfId="19258"/>
    <cellStyle name="Nota 2 3 10 2 3 4" xfId="19259"/>
    <cellStyle name="Nota 2 3 10 2 3 4 2" xfId="19260"/>
    <cellStyle name="Nota 2 3 10 2 3 4 3" xfId="19261"/>
    <cellStyle name="Nota 2 3 10 2 3 4 4" xfId="19262"/>
    <cellStyle name="Nota 2 3 10 2 3 5" xfId="19263"/>
    <cellStyle name="Nota 2 3 10 2 4" xfId="19264"/>
    <cellStyle name="Nota 2 3 10 2 4 2" xfId="19265"/>
    <cellStyle name="Nota 2 3 10 2 4 2 2" xfId="19266"/>
    <cellStyle name="Nota 2 3 10 2 4 2 3" xfId="19267"/>
    <cellStyle name="Nota 2 3 10 2 4 2 4" xfId="19268"/>
    <cellStyle name="Nota 2 3 10 2 4 2 5" xfId="19269"/>
    <cellStyle name="Nota 2 3 10 2 4 3" xfId="19270"/>
    <cellStyle name="Nota 2 3 10 2 4 4" xfId="19271"/>
    <cellStyle name="Nota 2 3 10 2 5" xfId="19272"/>
    <cellStyle name="Nota 2 3 10 2 5 2" xfId="19273"/>
    <cellStyle name="Nota 2 3 10 2 5 2 2" xfId="19274"/>
    <cellStyle name="Nota 2 3 10 2 5 2 3" xfId="19275"/>
    <cellStyle name="Nota 2 3 10 2 5 2 4" xfId="19276"/>
    <cellStyle name="Nota 2 3 10 2 5 2 5" xfId="19277"/>
    <cellStyle name="Nota 2 3 10 2 5 3" xfId="19278"/>
    <cellStyle name="Nota 2 3 10 2 6" xfId="19279"/>
    <cellStyle name="Nota 2 3 10 2 6 2" xfId="19280"/>
    <cellStyle name="Nota 2 3 10 2 7" xfId="19281"/>
    <cellStyle name="Nota 2 3 10 2 7 2" xfId="19282"/>
    <cellStyle name="Nota 2 3 10 2 7 3" xfId="19283"/>
    <cellStyle name="Nota 2 3 10 2 7 4" xfId="19284"/>
    <cellStyle name="Nota 2 3 10 2 7 5" xfId="19285"/>
    <cellStyle name="Nota 2 3 10 2 8" xfId="19286"/>
    <cellStyle name="Nota 2 3 10 2 8 2" xfId="19287"/>
    <cellStyle name="Nota 2 3 10 2 8 3" xfId="19288"/>
    <cellStyle name="Nota 2 3 10 2 8 4" xfId="19289"/>
    <cellStyle name="Nota 2 3 10 2 8 5" xfId="19290"/>
    <cellStyle name="Nota 2 3 10 2 9" xfId="19291"/>
    <cellStyle name="Nota 2 3 10 3" xfId="19292"/>
    <cellStyle name="Nota 2 3 10 3 2" xfId="19293"/>
    <cellStyle name="Nota 2 3 10 3 2 2" xfId="19294"/>
    <cellStyle name="Nota 2 3 10 3 3" xfId="19295"/>
    <cellStyle name="Nota 2 3 10 3 3 2" xfId="19296"/>
    <cellStyle name="Nota 2 3 10 3 3 3" xfId="19297"/>
    <cellStyle name="Nota 2 3 10 3 3 4" xfId="19298"/>
    <cellStyle name="Nota 2 3 10 3 3 5" xfId="19299"/>
    <cellStyle name="Nota 2 3 10 3 4" xfId="19300"/>
    <cellStyle name="Nota 2 3 10 3 4 2" xfId="19301"/>
    <cellStyle name="Nota 2 3 10 3 4 3" xfId="19302"/>
    <cellStyle name="Nota 2 3 10 3 4 4" xfId="19303"/>
    <cellStyle name="Nota 2 3 10 3 5" xfId="19304"/>
    <cellStyle name="Nota 2 3 10 4" xfId="19305"/>
    <cellStyle name="Nota 2 3 10 4 2" xfId="19306"/>
    <cellStyle name="Nota 2 3 10 4 2 2" xfId="19307"/>
    <cellStyle name="Nota 2 3 10 4 2 3" xfId="19308"/>
    <cellStyle name="Nota 2 3 10 4 2 4" xfId="19309"/>
    <cellStyle name="Nota 2 3 10 4 2 5" xfId="19310"/>
    <cellStyle name="Nota 2 3 10 4 3" xfId="19311"/>
    <cellStyle name="Nota 2 3 10 4 4" xfId="19312"/>
    <cellStyle name="Nota 2 3 10 5" xfId="19313"/>
    <cellStyle name="Nota 2 3 10 5 2" xfId="19314"/>
    <cellStyle name="Nota 2 3 10 5 2 2" xfId="19315"/>
    <cellStyle name="Nota 2 3 10 5 2 3" xfId="19316"/>
    <cellStyle name="Nota 2 3 10 5 2 4" xfId="19317"/>
    <cellStyle name="Nota 2 3 10 5 2 5" xfId="19318"/>
    <cellStyle name="Nota 2 3 10 5 3" xfId="19319"/>
    <cellStyle name="Nota 2 3 10 5 4" xfId="19320"/>
    <cellStyle name="Nota 2 3 10 6" xfId="19321"/>
    <cellStyle name="Nota 2 3 10 6 2" xfId="19322"/>
    <cellStyle name="Nota 2 3 10 6 2 2" xfId="19323"/>
    <cellStyle name="Nota 2 3 10 6 2 3" xfId="19324"/>
    <cellStyle name="Nota 2 3 10 6 2 4" xfId="19325"/>
    <cellStyle name="Nota 2 3 10 6 2 5" xfId="19326"/>
    <cellStyle name="Nota 2 3 10 6 3" xfId="19327"/>
    <cellStyle name="Nota 2 3 10 6 4" xfId="19328"/>
    <cellStyle name="Nota 2 3 10 7" xfId="19329"/>
    <cellStyle name="Nota 2 3 10 7 2" xfId="19330"/>
    <cellStyle name="Nota 2 3 10 7 2 2" xfId="19331"/>
    <cellStyle name="Nota 2 3 10 7 2 3" xfId="19332"/>
    <cellStyle name="Nota 2 3 10 7 2 4" xfId="19333"/>
    <cellStyle name="Nota 2 3 10 7 2 5" xfId="19334"/>
    <cellStyle name="Nota 2 3 10 7 3" xfId="19335"/>
    <cellStyle name="Nota 2 3 10 7 3 2" xfId="19336"/>
    <cellStyle name="Nota 2 3 10 7 3 3" xfId="19337"/>
    <cellStyle name="Nota 2 3 10 7 3 4" xfId="19338"/>
    <cellStyle name="Nota 2 3 10 7 4" xfId="19339"/>
    <cellStyle name="Nota 2 3 10 8" xfId="19340"/>
    <cellStyle name="Nota 2 3 10 8 2" xfId="19341"/>
    <cellStyle name="Nota 2 3 10 8 2 2" xfId="19342"/>
    <cellStyle name="Nota 2 3 10 8 2 3" xfId="19343"/>
    <cellStyle name="Nota 2 3 10 8 2 4" xfId="19344"/>
    <cellStyle name="Nota 2 3 10 8 3" xfId="19345"/>
    <cellStyle name="Nota 2 3 10 9" xfId="19346"/>
    <cellStyle name="Nota 2 3 11" xfId="19347"/>
    <cellStyle name="Nota 2 3 11 2" xfId="19348"/>
    <cellStyle name="Nota 2 3 11 2 2" xfId="19349"/>
    <cellStyle name="Nota 2 3 11 2 2 2" xfId="19350"/>
    <cellStyle name="Nota 2 3 11 2 3" xfId="19351"/>
    <cellStyle name="Nota 2 3 11 2 3 2" xfId="19352"/>
    <cellStyle name="Nota 2 3 11 2 3 3" xfId="19353"/>
    <cellStyle name="Nota 2 3 11 2 3 4" xfId="19354"/>
    <cellStyle name="Nota 2 3 11 2 3 5" xfId="19355"/>
    <cellStyle name="Nota 2 3 11 2 4" xfId="19356"/>
    <cellStyle name="Nota 2 3 11 2 4 2" xfId="19357"/>
    <cellStyle name="Nota 2 3 11 2 4 3" xfId="19358"/>
    <cellStyle name="Nota 2 3 11 2 4 4" xfId="19359"/>
    <cellStyle name="Nota 2 3 11 2 5" xfId="19360"/>
    <cellStyle name="Nota 2 3 11 3" xfId="19361"/>
    <cellStyle name="Nota 2 3 11 3 2" xfId="19362"/>
    <cellStyle name="Nota 2 3 11 3 2 2" xfId="19363"/>
    <cellStyle name="Nota 2 3 11 3 3" xfId="19364"/>
    <cellStyle name="Nota 2 3 11 3 3 2" xfId="19365"/>
    <cellStyle name="Nota 2 3 11 3 3 3" xfId="19366"/>
    <cellStyle name="Nota 2 3 11 3 3 4" xfId="19367"/>
    <cellStyle name="Nota 2 3 11 3 3 5" xfId="19368"/>
    <cellStyle name="Nota 2 3 11 3 4" xfId="19369"/>
    <cellStyle name="Nota 2 3 11 3 4 2" xfId="19370"/>
    <cellStyle name="Nota 2 3 11 3 4 3" xfId="19371"/>
    <cellStyle name="Nota 2 3 11 3 4 4" xfId="19372"/>
    <cellStyle name="Nota 2 3 11 3 5" xfId="19373"/>
    <cellStyle name="Nota 2 3 11 4" xfId="19374"/>
    <cellStyle name="Nota 2 3 11 4 2" xfId="19375"/>
    <cellStyle name="Nota 2 3 11 4 2 2" xfId="19376"/>
    <cellStyle name="Nota 2 3 11 4 2 3" xfId="19377"/>
    <cellStyle name="Nota 2 3 11 4 2 4" xfId="19378"/>
    <cellStyle name="Nota 2 3 11 4 2 5" xfId="19379"/>
    <cellStyle name="Nota 2 3 11 4 3" xfId="19380"/>
    <cellStyle name="Nota 2 3 11 4 4" xfId="19381"/>
    <cellStyle name="Nota 2 3 11 5" xfId="19382"/>
    <cellStyle name="Nota 2 3 11 5 2" xfId="19383"/>
    <cellStyle name="Nota 2 3 11 5 2 2" xfId="19384"/>
    <cellStyle name="Nota 2 3 11 5 2 3" xfId="19385"/>
    <cellStyle name="Nota 2 3 11 5 2 4" xfId="19386"/>
    <cellStyle name="Nota 2 3 11 5 2 5" xfId="19387"/>
    <cellStyle name="Nota 2 3 11 5 3" xfId="19388"/>
    <cellStyle name="Nota 2 3 11 6" xfId="19389"/>
    <cellStyle name="Nota 2 3 11 6 2" xfId="19390"/>
    <cellStyle name="Nota 2 3 11 7" xfId="19391"/>
    <cellStyle name="Nota 2 3 11 7 2" xfId="19392"/>
    <cellStyle name="Nota 2 3 11 7 3" xfId="19393"/>
    <cellStyle name="Nota 2 3 11 7 4" xfId="19394"/>
    <cellStyle name="Nota 2 3 11 7 5" xfId="19395"/>
    <cellStyle name="Nota 2 3 11 8" xfId="19396"/>
    <cellStyle name="Nota 2 3 11 8 2" xfId="19397"/>
    <cellStyle name="Nota 2 3 11 8 3" xfId="19398"/>
    <cellStyle name="Nota 2 3 11 8 4" xfId="19399"/>
    <cellStyle name="Nota 2 3 11 9" xfId="19400"/>
    <cellStyle name="Nota 2 3 12" xfId="19401"/>
    <cellStyle name="Nota 2 3 12 2" xfId="19402"/>
    <cellStyle name="Nota 2 3 12 2 2" xfId="19403"/>
    <cellStyle name="Nota 2 3 12 2 2 2" xfId="19404"/>
    <cellStyle name="Nota 2 3 12 2 3" xfId="19405"/>
    <cellStyle name="Nota 2 3 12 2 3 2" xfId="19406"/>
    <cellStyle name="Nota 2 3 12 2 3 3" xfId="19407"/>
    <cellStyle name="Nota 2 3 12 2 3 4" xfId="19408"/>
    <cellStyle name="Nota 2 3 12 2 3 5" xfId="19409"/>
    <cellStyle name="Nota 2 3 12 2 4" xfId="19410"/>
    <cellStyle name="Nota 2 3 12 2 4 2" xfId="19411"/>
    <cellStyle name="Nota 2 3 12 2 4 3" xfId="19412"/>
    <cellStyle name="Nota 2 3 12 2 4 4" xfId="19413"/>
    <cellStyle name="Nota 2 3 12 2 5" xfId="19414"/>
    <cellStyle name="Nota 2 3 12 3" xfId="19415"/>
    <cellStyle name="Nota 2 3 12 3 2" xfId="19416"/>
    <cellStyle name="Nota 2 3 12 3 2 2" xfId="19417"/>
    <cellStyle name="Nota 2 3 12 3 2 3" xfId="19418"/>
    <cellStyle name="Nota 2 3 12 3 2 4" xfId="19419"/>
    <cellStyle name="Nota 2 3 12 3 2 5" xfId="19420"/>
    <cellStyle name="Nota 2 3 12 3 3" xfId="19421"/>
    <cellStyle name="Nota 2 3 12 3 4" xfId="19422"/>
    <cellStyle name="Nota 2 3 12 4" xfId="19423"/>
    <cellStyle name="Nota 2 3 12 4 2" xfId="19424"/>
    <cellStyle name="Nota 2 3 12 4 2 2" xfId="19425"/>
    <cellStyle name="Nota 2 3 12 4 2 3" xfId="19426"/>
    <cellStyle name="Nota 2 3 12 4 2 4" xfId="19427"/>
    <cellStyle name="Nota 2 3 12 4 2 5" xfId="19428"/>
    <cellStyle name="Nota 2 3 12 4 3" xfId="19429"/>
    <cellStyle name="Nota 2 3 12 5" xfId="19430"/>
    <cellStyle name="Nota 2 3 12 5 2" xfId="19431"/>
    <cellStyle name="Nota 2 3 12 6" xfId="19432"/>
    <cellStyle name="Nota 2 3 12 6 2" xfId="19433"/>
    <cellStyle name="Nota 2 3 12 6 3" xfId="19434"/>
    <cellStyle name="Nota 2 3 12 6 4" xfId="19435"/>
    <cellStyle name="Nota 2 3 12 6 5" xfId="19436"/>
    <cellStyle name="Nota 2 3 12 7" xfId="19437"/>
    <cellStyle name="Nota 2 3 12 7 2" xfId="19438"/>
    <cellStyle name="Nota 2 3 12 7 3" xfId="19439"/>
    <cellStyle name="Nota 2 3 12 7 4" xfId="19440"/>
    <cellStyle name="Nota 2 3 12 7 5" xfId="19441"/>
    <cellStyle name="Nota 2 3 12 8" xfId="19442"/>
    <cellStyle name="Nota 2 3 13" xfId="19443"/>
    <cellStyle name="Nota 2 3 13 2" xfId="19444"/>
    <cellStyle name="Nota 2 3 13 2 2" xfId="19445"/>
    <cellStyle name="Nota 2 3 13 3" xfId="19446"/>
    <cellStyle name="Nota 2 3 13 3 2" xfId="19447"/>
    <cellStyle name="Nota 2 3 13 3 3" xfId="19448"/>
    <cellStyle name="Nota 2 3 13 3 4" xfId="19449"/>
    <cellStyle name="Nota 2 3 13 3 5" xfId="19450"/>
    <cellStyle name="Nota 2 3 13 4" xfId="19451"/>
    <cellStyle name="Nota 2 3 13 4 2" xfId="19452"/>
    <cellStyle name="Nota 2 3 13 4 3" xfId="19453"/>
    <cellStyle name="Nota 2 3 13 4 4" xfId="19454"/>
    <cellStyle name="Nota 2 3 13 5" xfId="19455"/>
    <cellStyle name="Nota 2 3 14" xfId="19456"/>
    <cellStyle name="Nota 2 3 14 2" xfId="19457"/>
    <cellStyle name="Nota 2 3 14 2 2" xfId="19458"/>
    <cellStyle name="Nota 2 3 14 2 3" xfId="19459"/>
    <cellStyle name="Nota 2 3 14 2 4" xfId="19460"/>
    <cellStyle name="Nota 2 3 14 2 5" xfId="19461"/>
    <cellStyle name="Nota 2 3 14 3" xfId="19462"/>
    <cellStyle name="Nota 2 3 14 4" xfId="19463"/>
    <cellStyle name="Nota 2 3 15" xfId="19464"/>
    <cellStyle name="Nota 2 3 15 2" xfId="19465"/>
    <cellStyle name="Nota 2 3 15 2 2" xfId="19466"/>
    <cellStyle name="Nota 2 3 15 2 3" xfId="19467"/>
    <cellStyle name="Nota 2 3 15 2 4" xfId="19468"/>
    <cellStyle name="Nota 2 3 15 2 5" xfId="19469"/>
    <cellStyle name="Nota 2 3 15 3" xfId="19470"/>
    <cellStyle name="Nota 2 3 15 4" xfId="19471"/>
    <cellStyle name="Nota 2 3 16" xfId="19472"/>
    <cellStyle name="Nota 2 3 16 2" xfId="19473"/>
    <cellStyle name="Nota 2 3 16 2 2" xfId="19474"/>
    <cellStyle name="Nota 2 3 16 2 3" xfId="19475"/>
    <cellStyle name="Nota 2 3 16 2 4" xfId="19476"/>
    <cellStyle name="Nota 2 3 16 2 5" xfId="19477"/>
    <cellStyle name="Nota 2 3 16 3" xfId="19478"/>
    <cellStyle name="Nota 2 3 16 4" xfId="19479"/>
    <cellStyle name="Nota 2 3 17" xfId="19480"/>
    <cellStyle name="Nota 2 3 17 2" xfId="19481"/>
    <cellStyle name="Nota 2 3 17 2 2" xfId="19482"/>
    <cellStyle name="Nota 2 3 17 2 3" xfId="19483"/>
    <cellStyle name="Nota 2 3 17 2 4" xfId="19484"/>
    <cellStyle name="Nota 2 3 17 2 5" xfId="19485"/>
    <cellStyle name="Nota 2 3 17 3" xfId="19486"/>
    <cellStyle name="Nota 2 3 18" xfId="19487"/>
    <cellStyle name="Nota 2 3 18 2" xfId="19488"/>
    <cellStyle name="Nota 2 3 19" xfId="19489"/>
    <cellStyle name="Nota 2 3 2" xfId="501"/>
    <cellStyle name="Nota 2 3 2 10" xfId="19490"/>
    <cellStyle name="Nota 2 3 2 10 2" xfId="19491"/>
    <cellStyle name="Nota 2 3 2 10 2 2" xfId="19492"/>
    <cellStyle name="Nota 2 3 2 10 2 2 2" xfId="19493"/>
    <cellStyle name="Nota 2 3 2 10 2 3" xfId="19494"/>
    <cellStyle name="Nota 2 3 2 10 2 3 2" xfId="19495"/>
    <cellStyle name="Nota 2 3 2 10 2 3 3" xfId="19496"/>
    <cellStyle name="Nota 2 3 2 10 2 3 4" xfId="19497"/>
    <cellStyle name="Nota 2 3 2 10 2 3 5" xfId="19498"/>
    <cellStyle name="Nota 2 3 2 10 2 4" xfId="19499"/>
    <cellStyle name="Nota 2 3 2 10 2 4 2" xfId="19500"/>
    <cellStyle name="Nota 2 3 2 10 2 4 3" xfId="19501"/>
    <cellStyle name="Nota 2 3 2 10 2 4 4" xfId="19502"/>
    <cellStyle name="Nota 2 3 2 10 2 5" xfId="19503"/>
    <cellStyle name="Nota 2 3 2 10 3" xfId="19504"/>
    <cellStyle name="Nota 2 3 2 10 3 2" xfId="19505"/>
    <cellStyle name="Nota 2 3 2 10 3 2 2" xfId="19506"/>
    <cellStyle name="Nota 2 3 2 10 3 3" xfId="19507"/>
    <cellStyle name="Nota 2 3 2 10 3 3 2" xfId="19508"/>
    <cellStyle name="Nota 2 3 2 10 3 3 3" xfId="19509"/>
    <cellStyle name="Nota 2 3 2 10 3 3 4" xfId="19510"/>
    <cellStyle name="Nota 2 3 2 10 3 3 5" xfId="19511"/>
    <cellStyle name="Nota 2 3 2 10 3 4" xfId="19512"/>
    <cellStyle name="Nota 2 3 2 10 3 4 2" xfId="19513"/>
    <cellStyle name="Nota 2 3 2 10 3 4 3" xfId="19514"/>
    <cellStyle name="Nota 2 3 2 10 3 4 4" xfId="19515"/>
    <cellStyle name="Nota 2 3 2 10 3 5" xfId="19516"/>
    <cellStyle name="Nota 2 3 2 10 4" xfId="19517"/>
    <cellStyle name="Nota 2 3 2 10 4 2" xfId="19518"/>
    <cellStyle name="Nota 2 3 2 10 4 2 2" xfId="19519"/>
    <cellStyle name="Nota 2 3 2 10 4 2 3" xfId="19520"/>
    <cellStyle name="Nota 2 3 2 10 4 2 4" xfId="19521"/>
    <cellStyle name="Nota 2 3 2 10 4 2 5" xfId="19522"/>
    <cellStyle name="Nota 2 3 2 10 4 3" xfId="19523"/>
    <cellStyle name="Nota 2 3 2 10 4 4" xfId="19524"/>
    <cellStyle name="Nota 2 3 2 10 5" xfId="19525"/>
    <cellStyle name="Nota 2 3 2 10 5 2" xfId="19526"/>
    <cellStyle name="Nota 2 3 2 10 5 2 2" xfId="19527"/>
    <cellStyle name="Nota 2 3 2 10 5 2 3" xfId="19528"/>
    <cellStyle name="Nota 2 3 2 10 5 2 4" xfId="19529"/>
    <cellStyle name="Nota 2 3 2 10 5 2 5" xfId="19530"/>
    <cellStyle name="Nota 2 3 2 10 5 3" xfId="19531"/>
    <cellStyle name="Nota 2 3 2 10 6" xfId="19532"/>
    <cellStyle name="Nota 2 3 2 10 6 2" xfId="19533"/>
    <cellStyle name="Nota 2 3 2 10 7" xfId="19534"/>
    <cellStyle name="Nota 2 3 2 10 7 2" xfId="19535"/>
    <cellStyle name="Nota 2 3 2 10 7 3" xfId="19536"/>
    <cellStyle name="Nota 2 3 2 10 7 4" xfId="19537"/>
    <cellStyle name="Nota 2 3 2 10 7 5" xfId="19538"/>
    <cellStyle name="Nota 2 3 2 10 8" xfId="19539"/>
    <cellStyle name="Nota 2 3 2 10 8 2" xfId="19540"/>
    <cellStyle name="Nota 2 3 2 10 8 3" xfId="19541"/>
    <cellStyle name="Nota 2 3 2 10 8 4" xfId="19542"/>
    <cellStyle name="Nota 2 3 2 10 9" xfId="19543"/>
    <cellStyle name="Nota 2 3 2 11" xfId="19544"/>
    <cellStyle name="Nota 2 3 2 11 2" xfId="19545"/>
    <cellStyle name="Nota 2 3 2 11 2 2" xfId="19546"/>
    <cellStyle name="Nota 2 3 2 11 2 2 2" xfId="19547"/>
    <cellStyle name="Nota 2 3 2 11 2 3" xfId="19548"/>
    <cellStyle name="Nota 2 3 2 11 2 3 2" xfId="19549"/>
    <cellStyle name="Nota 2 3 2 11 2 3 3" xfId="19550"/>
    <cellStyle name="Nota 2 3 2 11 2 3 4" xfId="19551"/>
    <cellStyle name="Nota 2 3 2 11 2 3 5" xfId="19552"/>
    <cellStyle name="Nota 2 3 2 11 2 4" xfId="19553"/>
    <cellStyle name="Nota 2 3 2 11 2 4 2" xfId="19554"/>
    <cellStyle name="Nota 2 3 2 11 2 4 3" xfId="19555"/>
    <cellStyle name="Nota 2 3 2 11 2 4 4" xfId="19556"/>
    <cellStyle name="Nota 2 3 2 11 2 5" xfId="19557"/>
    <cellStyle name="Nota 2 3 2 11 3" xfId="19558"/>
    <cellStyle name="Nota 2 3 2 11 3 2" xfId="19559"/>
    <cellStyle name="Nota 2 3 2 11 3 2 2" xfId="19560"/>
    <cellStyle name="Nota 2 3 2 11 3 2 3" xfId="19561"/>
    <cellStyle name="Nota 2 3 2 11 3 2 4" xfId="19562"/>
    <cellStyle name="Nota 2 3 2 11 3 2 5" xfId="19563"/>
    <cellStyle name="Nota 2 3 2 11 3 3" xfId="19564"/>
    <cellStyle name="Nota 2 3 2 11 3 4" xfId="19565"/>
    <cellStyle name="Nota 2 3 2 11 4" xfId="19566"/>
    <cellStyle name="Nota 2 3 2 11 4 2" xfId="19567"/>
    <cellStyle name="Nota 2 3 2 11 4 2 2" xfId="19568"/>
    <cellStyle name="Nota 2 3 2 11 4 2 3" xfId="19569"/>
    <cellStyle name="Nota 2 3 2 11 4 2 4" xfId="19570"/>
    <cellStyle name="Nota 2 3 2 11 4 2 5" xfId="19571"/>
    <cellStyle name="Nota 2 3 2 11 4 3" xfId="19572"/>
    <cellStyle name="Nota 2 3 2 11 5" xfId="19573"/>
    <cellStyle name="Nota 2 3 2 11 5 2" xfId="19574"/>
    <cellStyle name="Nota 2 3 2 11 6" xfId="19575"/>
    <cellStyle name="Nota 2 3 2 11 6 2" xfId="19576"/>
    <cellStyle name="Nota 2 3 2 11 6 3" xfId="19577"/>
    <cellStyle name="Nota 2 3 2 11 6 4" xfId="19578"/>
    <cellStyle name="Nota 2 3 2 11 6 5" xfId="19579"/>
    <cellStyle name="Nota 2 3 2 11 7" xfId="19580"/>
    <cellStyle name="Nota 2 3 2 11 7 2" xfId="19581"/>
    <cellStyle name="Nota 2 3 2 11 7 3" xfId="19582"/>
    <cellStyle name="Nota 2 3 2 11 7 4" xfId="19583"/>
    <cellStyle name="Nota 2 3 2 11 7 5" xfId="19584"/>
    <cellStyle name="Nota 2 3 2 11 8" xfId="19585"/>
    <cellStyle name="Nota 2 3 2 12" xfId="19586"/>
    <cellStyle name="Nota 2 3 2 12 2" xfId="19587"/>
    <cellStyle name="Nota 2 3 2 12 2 2" xfId="19588"/>
    <cellStyle name="Nota 2 3 2 12 3" xfId="19589"/>
    <cellStyle name="Nota 2 3 2 12 3 2" xfId="19590"/>
    <cellStyle name="Nota 2 3 2 12 3 3" xfId="19591"/>
    <cellStyle name="Nota 2 3 2 12 3 4" xfId="19592"/>
    <cellStyle name="Nota 2 3 2 12 3 5" xfId="19593"/>
    <cellStyle name="Nota 2 3 2 12 4" xfId="19594"/>
    <cellStyle name="Nota 2 3 2 12 4 2" xfId="19595"/>
    <cellStyle name="Nota 2 3 2 12 4 3" xfId="19596"/>
    <cellStyle name="Nota 2 3 2 12 4 4" xfId="19597"/>
    <cellStyle name="Nota 2 3 2 12 5" xfId="19598"/>
    <cellStyle name="Nota 2 3 2 13" xfId="19599"/>
    <cellStyle name="Nota 2 3 2 13 2" xfId="19600"/>
    <cellStyle name="Nota 2 3 2 13 2 2" xfId="19601"/>
    <cellStyle name="Nota 2 3 2 13 2 3" xfId="19602"/>
    <cellStyle name="Nota 2 3 2 13 2 4" xfId="19603"/>
    <cellStyle name="Nota 2 3 2 13 2 5" xfId="19604"/>
    <cellStyle name="Nota 2 3 2 13 3" xfId="19605"/>
    <cellStyle name="Nota 2 3 2 13 4" xfId="19606"/>
    <cellStyle name="Nota 2 3 2 14" xfId="19607"/>
    <cellStyle name="Nota 2 3 2 14 2" xfId="19608"/>
    <cellStyle name="Nota 2 3 2 14 2 2" xfId="19609"/>
    <cellStyle name="Nota 2 3 2 14 2 3" xfId="19610"/>
    <cellStyle name="Nota 2 3 2 14 2 4" xfId="19611"/>
    <cellStyle name="Nota 2 3 2 14 2 5" xfId="19612"/>
    <cellStyle name="Nota 2 3 2 14 3" xfId="19613"/>
    <cellStyle name="Nota 2 3 2 14 4" xfId="19614"/>
    <cellStyle name="Nota 2 3 2 15" xfId="19615"/>
    <cellStyle name="Nota 2 3 2 15 2" xfId="19616"/>
    <cellStyle name="Nota 2 3 2 15 2 2" xfId="19617"/>
    <cellStyle name="Nota 2 3 2 15 2 3" xfId="19618"/>
    <cellStyle name="Nota 2 3 2 15 2 4" xfId="19619"/>
    <cellStyle name="Nota 2 3 2 15 2 5" xfId="19620"/>
    <cellStyle name="Nota 2 3 2 15 3" xfId="19621"/>
    <cellStyle name="Nota 2 3 2 15 4" xfId="19622"/>
    <cellStyle name="Nota 2 3 2 16" xfId="19623"/>
    <cellStyle name="Nota 2 3 2 16 2" xfId="19624"/>
    <cellStyle name="Nota 2 3 2 16 2 2" xfId="19625"/>
    <cellStyle name="Nota 2 3 2 16 2 3" xfId="19626"/>
    <cellStyle name="Nota 2 3 2 16 2 4" xfId="19627"/>
    <cellStyle name="Nota 2 3 2 16 2 5" xfId="19628"/>
    <cellStyle name="Nota 2 3 2 16 3" xfId="19629"/>
    <cellStyle name="Nota 2 3 2 17" xfId="19630"/>
    <cellStyle name="Nota 2 3 2 17 2" xfId="19631"/>
    <cellStyle name="Nota 2 3 2 18" xfId="19632"/>
    <cellStyle name="Nota 2 3 2 19" xfId="19633"/>
    <cellStyle name="Nota 2 3 2 2" xfId="19634"/>
    <cellStyle name="Nota 2 3 2 2 10" xfId="19635"/>
    <cellStyle name="Nota 2 3 2 2 11" xfId="19636"/>
    <cellStyle name="Nota 2 3 2 2 12" xfId="19637"/>
    <cellStyle name="Nota 2 3 2 2 13" xfId="19638"/>
    <cellStyle name="Nota 2 3 2 2 2" xfId="19639"/>
    <cellStyle name="Nota 2 3 2 2 2 2" xfId="19640"/>
    <cellStyle name="Nota 2 3 2 2 2 2 2" xfId="19641"/>
    <cellStyle name="Nota 2 3 2 2 2 2 2 2" xfId="19642"/>
    <cellStyle name="Nota 2 3 2 2 2 2 3" xfId="19643"/>
    <cellStyle name="Nota 2 3 2 2 2 2 3 2" xfId="19644"/>
    <cellStyle name="Nota 2 3 2 2 2 2 3 3" xfId="19645"/>
    <cellStyle name="Nota 2 3 2 2 2 2 3 4" xfId="19646"/>
    <cellStyle name="Nota 2 3 2 2 2 2 3 5" xfId="19647"/>
    <cellStyle name="Nota 2 3 2 2 2 2 4" xfId="19648"/>
    <cellStyle name="Nota 2 3 2 2 2 2 4 2" xfId="19649"/>
    <cellStyle name="Nota 2 3 2 2 2 2 4 3" xfId="19650"/>
    <cellStyle name="Nota 2 3 2 2 2 2 4 4" xfId="19651"/>
    <cellStyle name="Nota 2 3 2 2 2 2 5" xfId="19652"/>
    <cellStyle name="Nota 2 3 2 2 2 3" xfId="19653"/>
    <cellStyle name="Nota 2 3 2 2 2 3 2" xfId="19654"/>
    <cellStyle name="Nota 2 3 2 2 2 3 2 2" xfId="19655"/>
    <cellStyle name="Nota 2 3 2 2 2 3 3" xfId="19656"/>
    <cellStyle name="Nota 2 3 2 2 2 3 3 2" xfId="19657"/>
    <cellStyle name="Nota 2 3 2 2 2 3 3 3" xfId="19658"/>
    <cellStyle name="Nota 2 3 2 2 2 3 3 4" xfId="19659"/>
    <cellStyle name="Nota 2 3 2 2 2 3 3 5" xfId="19660"/>
    <cellStyle name="Nota 2 3 2 2 2 3 4" xfId="19661"/>
    <cellStyle name="Nota 2 3 2 2 2 3 4 2" xfId="19662"/>
    <cellStyle name="Nota 2 3 2 2 2 3 4 3" xfId="19663"/>
    <cellStyle name="Nota 2 3 2 2 2 3 4 4" xfId="19664"/>
    <cellStyle name="Nota 2 3 2 2 2 3 5" xfId="19665"/>
    <cellStyle name="Nota 2 3 2 2 2 4" xfId="19666"/>
    <cellStyle name="Nota 2 3 2 2 2 4 2" xfId="19667"/>
    <cellStyle name="Nota 2 3 2 2 2 4 2 2" xfId="19668"/>
    <cellStyle name="Nota 2 3 2 2 2 4 2 3" xfId="19669"/>
    <cellStyle name="Nota 2 3 2 2 2 4 2 4" xfId="19670"/>
    <cellStyle name="Nota 2 3 2 2 2 4 2 5" xfId="19671"/>
    <cellStyle name="Nota 2 3 2 2 2 4 3" xfId="19672"/>
    <cellStyle name="Nota 2 3 2 2 2 4 4" xfId="19673"/>
    <cellStyle name="Nota 2 3 2 2 2 5" xfId="19674"/>
    <cellStyle name="Nota 2 3 2 2 2 5 2" xfId="19675"/>
    <cellStyle name="Nota 2 3 2 2 2 5 2 2" xfId="19676"/>
    <cellStyle name="Nota 2 3 2 2 2 5 2 3" xfId="19677"/>
    <cellStyle name="Nota 2 3 2 2 2 5 2 4" xfId="19678"/>
    <cellStyle name="Nota 2 3 2 2 2 5 2 5" xfId="19679"/>
    <cellStyle name="Nota 2 3 2 2 2 5 3" xfId="19680"/>
    <cellStyle name="Nota 2 3 2 2 2 6" xfId="19681"/>
    <cellStyle name="Nota 2 3 2 2 2 6 2" xfId="19682"/>
    <cellStyle name="Nota 2 3 2 2 2 7" xfId="19683"/>
    <cellStyle name="Nota 2 3 2 2 2 7 2" xfId="19684"/>
    <cellStyle name="Nota 2 3 2 2 2 7 3" xfId="19685"/>
    <cellStyle name="Nota 2 3 2 2 2 7 4" xfId="19686"/>
    <cellStyle name="Nota 2 3 2 2 2 7 5" xfId="19687"/>
    <cellStyle name="Nota 2 3 2 2 2 8" xfId="19688"/>
    <cellStyle name="Nota 2 3 2 2 2 8 2" xfId="19689"/>
    <cellStyle name="Nota 2 3 2 2 2 8 3" xfId="19690"/>
    <cellStyle name="Nota 2 3 2 2 2 8 4" xfId="19691"/>
    <cellStyle name="Nota 2 3 2 2 2 8 5" xfId="19692"/>
    <cellStyle name="Nota 2 3 2 2 2 9" xfId="19693"/>
    <cellStyle name="Nota 2 3 2 2 3" xfId="19694"/>
    <cellStyle name="Nota 2 3 2 2 3 2" xfId="19695"/>
    <cellStyle name="Nota 2 3 2 2 3 2 2" xfId="19696"/>
    <cellStyle name="Nota 2 3 2 2 3 3" xfId="19697"/>
    <cellStyle name="Nota 2 3 2 2 3 3 2" xfId="19698"/>
    <cellStyle name="Nota 2 3 2 2 3 3 3" xfId="19699"/>
    <cellStyle name="Nota 2 3 2 2 3 3 4" xfId="19700"/>
    <cellStyle name="Nota 2 3 2 2 3 3 5" xfId="19701"/>
    <cellStyle name="Nota 2 3 2 2 3 4" xfId="19702"/>
    <cellStyle name="Nota 2 3 2 2 3 4 2" xfId="19703"/>
    <cellStyle name="Nota 2 3 2 2 3 4 3" xfId="19704"/>
    <cellStyle name="Nota 2 3 2 2 3 4 4" xfId="19705"/>
    <cellStyle name="Nota 2 3 2 2 3 5" xfId="19706"/>
    <cellStyle name="Nota 2 3 2 2 4" xfId="19707"/>
    <cellStyle name="Nota 2 3 2 2 4 2" xfId="19708"/>
    <cellStyle name="Nota 2 3 2 2 4 2 2" xfId="19709"/>
    <cellStyle name="Nota 2 3 2 2 4 3" xfId="19710"/>
    <cellStyle name="Nota 2 3 2 2 4 3 2" xfId="19711"/>
    <cellStyle name="Nota 2 3 2 2 4 3 3" xfId="19712"/>
    <cellStyle name="Nota 2 3 2 2 4 3 4" xfId="19713"/>
    <cellStyle name="Nota 2 3 2 2 4 3 5" xfId="19714"/>
    <cellStyle name="Nota 2 3 2 2 4 4" xfId="19715"/>
    <cellStyle name="Nota 2 3 2 2 4 4 2" xfId="19716"/>
    <cellStyle name="Nota 2 3 2 2 4 4 3" xfId="19717"/>
    <cellStyle name="Nota 2 3 2 2 4 4 4" xfId="19718"/>
    <cellStyle name="Nota 2 3 2 2 4 5" xfId="19719"/>
    <cellStyle name="Nota 2 3 2 2 5" xfId="19720"/>
    <cellStyle name="Nota 2 3 2 2 5 2" xfId="19721"/>
    <cellStyle name="Nota 2 3 2 2 5 2 2" xfId="19722"/>
    <cellStyle name="Nota 2 3 2 2 5 2 3" xfId="19723"/>
    <cellStyle name="Nota 2 3 2 2 5 2 4" xfId="19724"/>
    <cellStyle name="Nota 2 3 2 2 5 2 5" xfId="19725"/>
    <cellStyle name="Nota 2 3 2 2 5 3" xfId="19726"/>
    <cellStyle name="Nota 2 3 2 2 5 4" xfId="19727"/>
    <cellStyle name="Nota 2 3 2 2 6" xfId="19728"/>
    <cellStyle name="Nota 2 3 2 2 6 2" xfId="19729"/>
    <cellStyle name="Nota 2 3 2 2 6 2 2" xfId="19730"/>
    <cellStyle name="Nota 2 3 2 2 6 2 3" xfId="19731"/>
    <cellStyle name="Nota 2 3 2 2 6 2 4" xfId="19732"/>
    <cellStyle name="Nota 2 3 2 2 6 2 5" xfId="19733"/>
    <cellStyle name="Nota 2 3 2 2 6 3" xfId="19734"/>
    <cellStyle name="Nota 2 3 2 2 6 4" xfId="19735"/>
    <cellStyle name="Nota 2 3 2 2 7" xfId="19736"/>
    <cellStyle name="Nota 2 3 2 2 7 2" xfId="19737"/>
    <cellStyle name="Nota 2 3 2 2 7 2 2" xfId="19738"/>
    <cellStyle name="Nota 2 3 2 2 7 2 3" xfId="19739"/>
    <cellStyle name="Nota 2 3 2 2 7 2 4" xfId="19740"/>
    <cellStyle name="Nota 2 3 2 2 7 2 5" xfId="19741"/>
    <cellStyle name="Nota 2 3 2 2 7 3" xfId="19742"/>
    <cellStyle name="Nota 2 3 2 2 7 3 2" xfId="19743"/>
    <cellStyle name="Nota 2 3 2 2 7 3 3" xfId="19744"/>
    <cellStyle name="Nota 2 3 2 2 7 3 4" xfId="19745"/>
    <cellStyle name="Nota 2 3 2 2 7 4" xfId="19746"/>
    <cellStyle name="Nota 2 3 2 2 8" xfId="19747"/>
    <cellStyle name="Nota 2 3 2 2 8 2" xfId="19748"/>
    <cellStyle name="Nota 2 3 2 2 8 2 2" xfId="19749"/>
    <cellStyle name="Nota 2 3 2 2 8 2 3" xfId="19750"/>
    <cellStyle name="Nota 2 3 2 2 8 2 4" xfId="19751"/>
    <cellStyle name="Nota 2 3 2 2 8 3" xfId="19752"/>
    <cellStyle name="Nota 2 3 2 2 9" xfId="19753"/>
    <cellStyle name="Nota 2 3 2 20" xfId="19754"/>
    <cellStyle name="Nota 2 3 2 21" xfId="19755"/>
    <cellStyle name="Nota 2 3 2 22" xfId="19756"/>
    <cellStyle name="Nota 2 3 2 3" xfId="19757"/>
    <cellStyle name="Nota 2 3 2 3 10" xfId="19758"/>
    <cellStyle name="Nota 2 3 2 3 11" xfId="19759"/>
    <cellStyle name="Nota 2 3 2 3 12" xfId="19760"/>
    <cellStyle name="Nota 2 3 2 3 13" xfId="19761"/>
    <cellStyle name="Nota 2 3 2 3 2" xfId="19762"/>
    <cellStyle name="Nota 2 3 2 3 2 2" xfId="19763"/>
    <cellStyle name="Nota 2 3 2 3 2 2 2" xfId="19764"/>
    <cellStyle name="Nota 2 3 2 3 2 2 2 2" xfId="19765"/>
    <cellStyle name="Nota 2 3 2 3 2 2 3" xfId="19766"/>
    <cellStyle name="Nota 2 3 2 3 2 2 3 2" xfId="19767"/>
    <cellStyle name="Nota 2 3 2 3 2 2 3 3" xfId="19768"/>
    <cellStyle name="Nota 2 3 2 3 2 2 3 4" xfId="19769"/>
    <cellStyle name="Nota 2 3 2 3 2 2 3 5" xfId="19770"/>
    <cellStyle name="Nota 2 3 2 3 2 2 4" xfId="19771"/>
    <cellStyle name="Nota 2 3 2 3 2 2 4 2" xfId="19772"/>
    <cellStyle name="Nota 2 3 2 3 2 2 4 3" xfId="19773"/>
    <cellStyle name="Nota 2 3 2 3 2 2 4 4" xfId="19774"/>
    <cellStyle name="Nota 2 3 2 3 2 2 5" xfId="19775"/>
    <cellStyle name="Nota 2 3 2 3 2 3" xfId="19776"/>
    <cellStyle name="Nota 2 3 2 3 2 3 2" xfId="19777"/>
    <cellStyle name="Nota 2 3 2 3 2 3 2 2" xfId="19778"/>
    <cellStyle name="Nota 2 3 2 3 2 3 3" xfId="19779"/>
    <cellStyle name="Nota 2 3 2 3 2 3 3 2" xfId="19780"/>
    <cellStyle name="Nota 2 3 2 3 2 3 3 3" xfId="19781"/>
    <cellStyle name="Nota 2 3 2 3 2 3 3 4" xfId="19782"/>
    <cellStyle name="Nota 2 3 2 3 2 3 3 5" xfId="19783"/>
    <cellStyle name="Nota 2 3 2 3 2 3 4" xfId="19784"/>
    <cellStyle name="Nota 2 3 2 3 2 3 4 2" xfId="19785"/>
    <cellStyle name="Nota 2 3 2 3 2 3 4 3" xfId="19786"/>
    <cellStyle name="Nota 2 3 2 3 2 3 4 4" xfId="19787"/>
    <cellStyle name="Nota 2 3 2 3 2 3 5" xfId="19788"/>
    <cellStyle name="Nota 2 3 2 3 2 4" xfId="19789"/>
    <cellStyle name="Nota 2 3 2 3 2 4 2" xfId="19790"/>
    <cellStyle name="Nota 2 3 2 3 2 4 2 2" xfId="19791"/>
    <cellStyle name="Nota 2 3 2 3 2 4 2 3" xfId="19792"/>
    <cellStyle name="Nota 2 3 2 3 2 4 2 4" xfId="19793"/>
    <cellStyle name="Nota 2 3 2 3 2 4 2 5" xfId="19794"/>
    <cellStyle name="Nota 2 3 2 3 2 4 3" xfId="19795"/>
    <cellStyle name="Nota 2 3 2 3 2 4 4" xfId="19796"/>
    <cellStyle name="Nota 2 3 2 3 2 5" xfId="19797"/>
    <cellStyle name="Nota 2 3 2 3 2 5 2" xfId="19798"/>
    <cellStyle name="Nota 2 3 2 3 2 5 2 2" xfId="19799"/>
    <cellStyle name="Nota 2 3 2 3 2 5 2 3" xfId="19800"/>
    <cellStyle name="Nota 2 3 2 3 2 5 2 4" xfId="19801"/>
    <cellStyle name="Nota 2 3 2 3 2 5 2 5" xfId="19802"/>
    <cellStyle name="Nota 2 3 2 3 2 5 3" xfId="19803"/>
    <cellStyle name="Nota 2 3 2 3 2 6" xfId="19804"/>
    <cellStyle name="Nota 2 3 2 3 2 6 2" xfId="19805"/>
    <cellStyle name="Nota 2 3 2 3 2 7" xfId="19806"/>
    <cellStyle name="Nota 2 3 2 3 2 7 2" xfId="19807"/>
    <cellStyle name="Nota 2 3 2 3 2 7 3" xfId="19808"/>
    <cellStyle name="Nota 2 3 2 3 2 7 4" xfId="19809"/>
    <cellStyle name="Nota 2 3 2 3 2 7 5" xfId="19810"/>
    <cellStyle name="Nota 2 3 2 3 2 8" xfId="19811"/>
    <cellStyle name="Nota 2 3 2 3 2 8 2" xfId="19812"/>
    <cellStyle name="Nota 2 3 2 3 2 8 3" xfId="19813"/>
    <cellStyle name="Nota 2 3 2 3 2 8 4" xfId="19814"/>
    <cellStyle name="Nota 2 3 2 3 2 8 5" xfId="19815"/>
    <cellStyle name="Nota 2 3 2 3 2 9" xfId="19816"/>
    <cellStyle name="Nota 2 3 2 3 3" xfId="19817"/>
    <cellStyle name="Nota 2 3 2 3 3 2" xfId="19818"/>
    <cellStyle name="Nota 2 3 2 3 3 2 2" xfId="19819"/>
    <cellStyle name="Nota 2 3 2 3 3 3" xfId="19820"/>
    <cellStyle name="Nota 2 3 2 3 3 3 2" xfId="19821"/>
    <cellStyle name="Nota 2 3 2 3 3 3 3" xfId="19822"/>
    <cellStyle name="Nota 2 3 2 3 3 3 4" xfId="19823"/>
    <cellStyle name="Nota 2 3 2 3 3 3 5" xfId="19824"/>
    <cellStyle name="Nota 2 3 2 3 3 4" xfId="19825"/>
    <cellStyle name="Nota 2 3 2 3 3 4 2" xfId="19826"/>
    <cellStyle name="Nota 2 3 2 3 3 4 3" xfId="19827"/>
    <cellStyle name="Nota 2 3 2 3 3 4 4" xfId="19828"/>
    <cellStyle name="Nota 2 3 2 3 3 5" xfId="19829"/>
    <cellStyle name="Nota 2 3 2 3 4" xfId="19830"/>
    <cellStyle name="Nota 2 3 2 3 4 2" xfId="19831"/>
    <cellStyle name="Nota 2 3 2 3 4 2 2" xfId="19832"/>
    <cellStyle name="Nota 2 3 2 3 4 3" xfId="19833"/>
    <cellStyle name="Nota 2 3 2 3 4 3 2" xfId="19834"/>
    <cellStyle name="Nota 2 3 2 3 4 3 3" xfId="19835"/>
    <cellStyle name="Nota 2 3 2 3 4 3 4" xfId="19836"/>
    <cellStyle name="Nota 2 3 2 3 4 3 5" xfId="19837"/>
    <cellStyle name="Nota 2 3 2 3 4 4" xfId="19838"/>
    <cellStyle name="Nota 2 3 2 3 4 4 2" xfId="19839"/>
    <cellStyle name="Nota 2 3 2 3 4 4 3" xfId="19840"/>
    <cellStyle name="Nota 2 3 2 3 4 4 4" xfId="19841"/>
    <cellStyle name="Nota 2 3 2 3 4 5" xfId="19842"/>
    <cellStyle name="Nota 2 3 2 3 5" xfId="19843"/>
    <cellStyle name="Nota 2 3 2 3 5 2" xfId="19844"/>
    <cellStyle name="Nota 2 3 2 3 5 2 2" xfId="19845"/>
    <cellStyle name="Nota 2 3 2 3 5 2 3" xfId="19846"/>
    <cellStyle name="Nota 2 3 2 3 5 2 4" xfId="19847"/>
    <cellStyle name="Nota 2 3 2 3 5 2 5" xfId="19848"/>
    <cellStyle name="Nota 2 3 2 3 5 3" xfId="19849"/>
    <cellStyle name="Nota 2 3 2 3 5 4" xfId="19850"/>
    <cellStyle name="Nota 2 3 2 3 6" xfId="19851"/>
    <cellStyle name="Nota 2 3 2 3 6 2" xfId="19852"/>
    <cellStyle name="Nota 2 3 2 3 6 2 2" xfId="19853"/>
    <cellStyle name="Nota 2 3 2 3 6 2 3" xfId="19854"/>
    <cellStyle name="Nota 2 3 2 3 6 2 4" xfId="19855"/>
    <cellStyle name="Nota 2 3 2 3 6 2 5" xfId="19856"/>
    <cellStyle name="Nota 2 3 2 3 6 3" xfId="19857"/>
    <cellStyle name="Nota 2 3 2 3 6 4" xfId="19858"/>
    <cellStyle name="Nota 2 3 2 3 7" xfId="19859"/>
    <cellStyle name="Nota 2 3 2 3 7 2" xfId="19860"/>
    <cellStyle name="Nota 2 3 2 3 7 2 2" xfId="19861"/>
    <cellStyle name="Nota 2 3 2 3 7 2 3" xfId="19862"/>
    <cellStyle name="Nota 2 3 2 3 7 2 4" xfId="19863"/>
    <cellStyle name="Nota 2 3 2 3 7 2 5" xfId="19864"/>
    <cellStyle name="Nota 2 3 2 3 7 3" xfId="19865"/>
    <cellStyle name="Nota 2 3 2 3 7 3 2" xfId="19866"/>
    <cellStyle name="Nota 2 3 2 3 7 3 3" xfId="19867"/>
    <cellStyle name="Nota 2 3 2 3 7 3 4" xfId="19868"/>
    <cellStyle name="Nota 2 3 2 3 7 4" xfId="19869"/>
    <cellStyle name="Nota 2 3 2 3 8" xfId="19870"/>
    <cellStyle name="Nota 2 3 2 3 8 2" xfId="19871"/>
    <cellStyle name="Nota 2 3 2 3 8 2 2" xfId="19872"/>
    <cellStyle name="Nota 2 3 2 3 8 2 3" xfId="19873"/>
    <cellStyle name="Nota 2 3 2 3 8 2 4" xfId="19874"/>
    <cellStyle name="Nota 2 3 2 3 8 3" xfId="19875"/>
    <cellStyle name="Nota 2 3 2 3 9" xfId="19876"/>
    <cellStyle name="Nota 2 3 2 4" xfId="19877"/>
    <cellStyle name="Nota 2 3 2 4 10" xfId="19878"/>
    <cellStyle name="Nota 2 3 2 4 11" xfId="19879"/>
    <cellStyle name="Nota 2 3 2 4 12" xfId="19880"/>
    <cellStyle name="Nota 2 3 2 4 13" xfId="19881"/>
    <cellStyle name="Nota 2 3 2 4 2" xfId="19882"/>
    <cellStyle name="Nota 2 3 2 4 2 2" xfId="19883"/>
    <cellStyle name="Nota 2 3 2 4 2 2 2" xfId="19884"/>
    <cellStyle name="Nota 2 3 2 4 2 2 2 2" xfId="19885"/>
    <cellStyle name="Nota 2 3 2 4 2 2 3" xfId="19886"/>
    <cellStyle name="Nota 2 3 2 4 2 2 3 2" xfId="19887"/>
    <cellStyle name="Nota 2 3 2 4 2 2 3 3" xfId="19888"/>
    <cellStyle name="Nota 2 3 2 4 2 2 3 4" xfId="19889"/>
    <cellStyle name="Nota 2 3 2 4 2 2 3 5" xfId="19890"/>
    <cellStyle name="Nota 2 3 2 4 2 2 4" xfId="19891"/>
    <cellStyle name="Nota 2 3 2 4 2 2 4 2" xfId="19892"/>
    <cellStyle name="Nota 2 3 2 4 2 2 4 3" xfId="19893"/>
    <cellStyle name="Nota 2 3 2 4 2 2 4 4" xfId="19894"/>
    <cellStyle name="Nota 2 3 2 4 2 2 5" xfId="19895"/>
    <cellStyle name="Nota 2 3 2 4 2 3" xfId="19896"/>
    <cellStyle name="Nota 2 3 2 4 2 3 2" xfId="19897"/>
    <cellStyle name="Nota 2 3 2 4 2 3 2 2" xfId="19898"/>
    <cellStyle name="Nota 2 3 2 4 2 3 3" xfId="19899"/>
    <cellStyle name="Nota 2 3 2 4 2 3 3 2" xfId="19900"/>
    <cellStyle name="Nota 2 3 2 4 2 3 3 3" xfId="19901"/>
    <cellStyle name="Nota 2 3 2 4 2 3 3 4" xfId="19902"/>
    <cellStyle name="Nota 2 3 2 4 2 3 3 5" xfId="19903"/>
    <cellStyle name="Nota 2 3 2 4 2 3 4" xfId="19904"/>
    <cellStyle name="Nota 2 3 2 4 2 3 4 2" xfId="19905"/>
    <cellStyle name="Nota 2 3 2 4 2 3 4 3" xfId="19906"/>
    <cellStyle name="Nota 2 3 2 4 2 3 4 4" xfId="19907"/>
    <cellStyle name="Nota 2 3 2 4 2 3 5" xfId="19908"/>
    <cellStyle name="Nota 2 3 2 4 2 4" xfId="19909"/>
    <cellStyle name="Nota 2 3 2 4 2 4 2" xfId="19910"/>
    <cellStyle name="Nota 2 3 2 4 2 4 2 2" xfId="19911"/>
    <cellStyle name="Nota 2 3 2 4 2 4 2 3" xfId="19912"/>
    <cellStyle name="Nota 2 3 2 4 2 4 2 4" xfId="19913"/>
    <cellStyle name="Nota 2 3 2 4 2 4 2 5" xfId="19914"/>
    <cellStyle name="Nota 2 3 2 4 2 4 3" xfId="19915"/>
    <cellStyle name="Nota 2 3 2 4 2 4 4" xfId="19916"/>
    <cellStyle name="Nota 2 3 2 4 2 5" xfId="19917"/>
    <cellStyle name="Nota 2 3 2 4 2 5 2" xfId="19918"/>
    <cellStyle name="Nota 2 3 2 4 2 5 2 2" xfId="19919"/>
    <cellStyle name="Nota 2 3 2 4 2 5 2 3" xfId="19920"/>
    <cellStyle name="Nota 2 3 2 4 2 5 2 4" xfId="19921"/>
    <cellStyle name="Nota 2 3 2 4 2 5 2 5" xfId="19922"/>
    <cellStyle name="Nota 2 3 2 4 2 5 3" xfId="19923"/>
    <cellStyle name="Nota 2 3 2 4 2 6" xfId="19924"/>
    <cellStyle name="Nota 2 3 2 4 2 6 2" xfId="19925"/>
    <cellStyle name="Nota 2 3 2 4 2 7" xfId="19926"/>
    <cellStyle name="Nota 2 3 2 4 2 7 2" xfId="19927"/>
    <cellStyle name="Nota 2 3 2 4 2 7 3" xfId="19928"/>
    <cellStyle name="Nota 2 3 2 4 2 7 4" xfId="19929"/>
    <cellStyle name="Nota 2 3 2 4 2 7 5" xfId="19930"/>
    <cellStyle name="Nota 2 3 2 4 2 8" xfId="19931"/>
    <cellStyle name="Nota 2 3 2 4 2 8 2" xfId="19932"/>
    <cellStyle name="Nota 2 3 2 4 2 8 3" xfId="19933"/>
    <cellStyle name="Nota 2 3 2 4 2 8 4" xfId="19934"/>
    <cellStyle name="Nota 2 3 2 4 2 8 5" xfId="19935"/>
    <cellStyle name="Nota 2 3 2 4 2 9" xfId="19936"/>
    <cellStyle name="Nota 2 3 2 4 3" xfId="19937"/>
    <cellStyle name="Nota 2 3 2 4 3 2" xfId="19938"/>
    <cellStyle name="Nota 2 3 2 4 3 2 2" xfId="19939"/>
    <cellStyle name="Nota 2 3 2 4 3 3" xfId="19940"/>
    <cellStyle name="Nota 2 3 2 4 3 3 2" xfId="19941"/>
    <cellStyle name="Nota 2 3 2 4 3 3 3" xfId="19942"/>
    <cellStyle name="Nota 2 3 2 4 3 3 4" xfId="19943"/>
    <cellStyle name="Nota 2 3 2 4 3 3 5" xfId="19944"/>
    <cellStyle name="Nota 2 3 2 4 3 4" xfId="19945"/>
    <cellStyle name="Nota 2 3 2 4 3 4 2" xfId="19946"/>
    <cellStyle name="Nota 2 3 2 4 3 4 3" xfId="19947"/>
    <cellStyle name="Nota 2 3 2 4 3 4 4" xfId="19948"/>
    <cellStyle name="Nota 2 3 2 4 3 5" xfId="19949"/>
    <cellStyle name="Nota 2 3 2 4 4" xfId="19950"/>
    <cellStyle name="Nota 2 3 2 4 4 2" xfId="19951"/>
    <cellStyle name="Nota 2 3 2 4 4 2 2" xfId="19952"/>
    <cellStyle name="Nota 2 3 2 4 4 3" xfId="19953"/>
    <cellStyle name="Nota 2 3 2 4 4 3 2" xfId="19954"/>
    <cellStyle name="Nota 2 3 2 4 4 3 3" xfId="19955"/>
    <cellStyle name="Nota 2 3 2 4 4 3 4" xfId="19956"/>
    <cellStyle name="Nota 2 3 2 4 4 3 5" xfId="19957"/>
    <cellStyle name="Nota 2 3 2 4 4 4" xfId="19958"/>
    <cellStyle name="Nota 2 3 2 4 4 4 2" xfId="19959"/>
    <cellStyle name="Nota 2 3 2 4 4 4 3" xfId="19960"/>
    <cellStyle name="Nota 2 3 2 4 4 4 4" xfId="19961"/>
    <cellStyle name="Nota 2 3 2 4 4 5" xfId="19962"/>
    <cellStyle name="Nota 2 3 2 4 5" xfId="19963"/>
    <cellStyle name="Nota 2 3 2 4 5 2" xfId="19964"/>
    <cellStyle name="Nota 2 3 2 4 5 2 2" xfId="19965"/>
    <cellStyle name="Nota 2 3 2 4 5 2 3" xfId="19966"/>
    <cellStyle name="Nota 2 3 2 4 5 2 4" xfId="19967"/>
    <cellStyle name="Nota 2 3 2 4 5 2 5" xfId="19968"/>
    <cellStyle name="Nota 2 3 2 4 5 3" xfId="19969"/>
    <cellStyle name="Nota 2 3 2 4 5 4" xfId="19970"/>
    <cellStyle name="Nota 2 3 2 4 6" xfId="19971"/>
    <cellStyle name="Nota 2 3 2 4 6 2" xfId="19972"/>
    <cellStyle name="Nota 2 3 2 4 6 2 2" xfId="19973"/>
    <cellStyle name="Nota 2 3 2 4 6 2 3" xfId="19974"/>
    <cellStyle name="Nota 2 3 2 4 6 2 4" xfId="19975"/>
    <cellStyle name="Nota 2 3 2 4 6 2 5" xfId="19976"/>
    <cellStyle name="Nota 2 3 2 4 6 3" xfId="19977"/>
    <cellStyle name="Nota 2 3 2 4 6 4" xfId="19978"/>
    <cellStyle name="Nota 2 3 2 4 7" xfId="19979"/>
    <cellStyle name="Nota 2 3 2 4 7 2" xfId="19980"/>
    <cellStyle name="Nota 2 3 2 4 7 2 2" xfId="19981"/>
    <cellStyle name="Nota 2 3 2 4 7 2 3" xfId="19982"/>
    <cellStyle name="Nota 2 3 2 4 7 2 4" xfId="19983"/>
    <cellStyle name="Nota 2 3 2 4 7 2 5" xfId="19984"/>
    <cellStyle name="Nota 2 3 2 4 7 3" xfId="19985"/>
    <cellStyle name="Nota 2 3 2 4 7 3 2" xfId="19986"/>
    <cellStyle name="Nota 2 3 2 4 7 3 3" xfId="19987"/>
    <cellStyle name="Nota 2 3 2 4 7 3 4" xfId="19988"/>
    <cellStyle name="Nota 2 3 2 4 7 4" xfId="19989"/>
    <cellStyle name="Nota 2 3 2 4 8" xfId="19990"/>
    <cellStyle name="Nota 2 3 2 4 8 2" xfId="19991"/>
    <cellStyle name="Nota 2 3 2 4 8 2 2" xfId="19992"/>
    <cellStyle name="Nota 2 3 2 4 8 2 3" xfId="19993"/>
    <cellStyle name="Nota 2 3 2 4 8 2 4" xfId="19994"/>
    <cellStyle name="Nota 2 3 2 4 8 3" xfId="19995"/>
    <cellStyle name="Nota 2 3 2 4 9" xfId="19996"/>
    <cellStyle name="Nota 2 3 2 5" xfId="19997"/>
    <cellStyle name="Nota 2 3 2 5 10" xfId="19998"/>
    <cellStyle name="Nota 2 3 2 5 11" xfId="19999"/>
    <cellStyle name="Nota 2 3 2 5 12" xfId="20000"/>
    <cellStyle name="Nota 2 3 2 5 13" xfId="20001"/>
    <cellStyle name="Nota 2 3 2 5 2" xfId="20002"/>
    <cellStyle name="Nota 2 3 2 5 2 2" xfId="20003"/>
    <cellStyle name="Nota 2 3 2 5 2 2 2" xfId="20004"/>
    <cellStyle name="Nota 2 3 2 5 2 2 2 2" xfId="20005"/>
    <cellStyle name="Nota 2 3 2 5 2 2 3" xfId="20006"/>
    <cellStyle name="Nota 2 3 2 5 2 2 3 2" xfId="20007"/>
    <cellStyle name="Nota 2 3 2 5 2 2 3 3" xfId="20008"/>
    <cellStyle name="Nota 2 3 2 5 2 2 3 4" xfId="20009"/>
    <cellStyle name="Nota 2 3 2 5 2 2 3 5" xfId="20010"/>
    <cellStyle name="Nota 2 3 2 5 2 2 4" xfId="20011"/>
    <cellStyle name="Nota 2 3 2 5 2 2 4 2" xfId="20012"/>
    <cellStyle name="Nota 2 3 2 5 2 2 4 3" xfId="20013"/>
    <cellStyle name="Nota 2 3 2 5 2 2 4 4" xfId="20014"/>
    <cellStyle name="Nota 2 3 2 5 2 2 5" xfId="20015"/>
    <cellStyle name="Nota 2 3 2 5 2 3" xfId="20016"/>
    <cellStyle name="Nota 2 3 2 5 2 3 2" xfId="20017"/>
    <cellStyle name="Nota 2 3 2 5 2 3 2 2" xfId="20018"/>
    <cellStyle name="Nota 2 3 2 5 2 3 3" xfId="20019"/>
    <cellStyle name="Nota 2 3 2 5 2 3 3 2" xfId="20020"/>
    <cellStyle name="Nota 2 3 2 5 2 3 3 3" xfId="20021"/>
    <cellStyle name="Nota 2 3 2 5 2 3 3 4" xfId="20022"/>
    <cellStyle name="Nota 2 3 2 5 2 3 3 5" xfId="20023"/>
    <cellStyle name="Nota 2 3 2 5 2 3 4" xfId="20024"/>
    <cellStyle name="Nota 2 3 2 5 2 3 4 2" xfId="20025"/>
    <cellStyle name="Nota 2 3 2 5 2 3 4 3" xfId="20026"/>
    <cellStyle name="Nota 2 3 2 5 2 3 4 4" xfId="20027"/>
    <cellStyle name="Nota 2 3 2 5 2 3 5" xfId="20028"/>
    <cellStyle name="Nota 2 3 2 5 2 4" xfId="20029"/>
    <cellStyle name="Nota 2 3 2 5 2 4 2" xfId="20030"/>
    <cellStyle name="Nota 2 3 2 5 2 4 2 2" xfId="20031"/>
    <cellStyle name="Nota 2 3 2 5 2 4 2 3" xfId="20032"/>
    <cellStyle name="Nota 2 3 2 5 2 4 2 4" xfId="20033"/>
    <cellStyle name="Nota 2 3 2 5 2 4 2 5" xfId="20034"/>
    <cellStyle name="Nota 2 3 2 5 2 4 3" xfId="20035"/>
    <cellStyle name="Nota 2 3 2 5 2 4 4" xfId="20036"/>
    <cellStyle name="Nota 2 3 2 5 2 5" xfId="20037"/>
    <cellStyle name="Nota 2 3 2 5 2 5 2" xfId="20038"/>
    <cellStyle name="Nota 2 3 2 5 2 5 2 2" xfId="20039"/>
    <cellStyle name="Nota 2 3 2 5 2 5 2 3" xfId="20040"/>
    <cellStyle name="Nota 2 3 2 5 2 5 2 4" xfId="20041"/>
    <cellStyle name="Nota 2 3 2 5 2 5 2 5" xfId="20042"/>
    <cellStyle name="Nota 2 3 2 5 2 5 3" xfId="20043"/>
    <cellStyle name="Nota 2 3 2 5 2 6" xfId="20044"/>
    <cellStyle name="Nota 2 3 2 5 2 6 2" xfId="20045"/>
    <cellStyle name="Nota 2 3 2 5 2 7" xfId="20046"/>
    <cellStyle name="Nota 2 3 2 5 2 7 2" xfId="20047"/>
    <cellStyle name="Nota 2 3 2 5 2 7 3" xfId="20048"/>
    <cellStyle name="Nota 2 3 2 5 2 7 4" xfId="20049"/>
    <cellStyle name="Nota 2 3 2 5 2 7 5" xfId="20050"/>
    <cellStyle name="Nota 2 3 2 5 2 8" xfId="20051"/>
    <cellStyle name="Nota 2 3 2 5 2 8 2" xfId="20052"/>
    <cellStyle name="Nota 2 3 2 5 2 8 3" xfId="20053"/>
    <cellStyle name="Nota 2 3 2 5 2 8 4" xfId="20054"/>
    <cellStyle name="Nota 2 3 2 5 2 8 5" xfId="20055"/>
    <cellStyle name="Nota 2 3 2 5 2 9" xfId="20056"/>
    <cellStyle name="Nota 2 3 2 5 3" xfId="20057"/>
    <cellStyle name="Nota 2 3 2 5 3 2" xfId="20058"/>
    <cellStyle name="Nota 2 3 2 5 3 2 2" xfId="20059"/>
    <cellStyle name="Nota 2 3 2 5 3 3" xfId="20060"/>
    <cellStyle name="Nota 2 3 2 5 3 3 2" xfId="20061"/>
    <cellStyle name="Nota 2 3 2 5 3 3 3" xfId="20062"/>
    <cellStyle name="Nota 2 3 2 5 3 3 4" xfId="20063"/>
    <cellStyle name="Nota 2 3 2 5 3 3 5" xfId="20064"/>
    <cellStyle name="Nota 2 3 2 5 3 4" xfId="20065"/>
    <cellStyle name="Nota 2 3 2 5 3 4 2" xfId="20066"/>
    <cellStyle name="Nota 2 3 2 5 3 4 3" xfId="20067"/>
    <cellStyle name="Nota 2 3 2 5 3 4 4" xfId="20068"/>
    <cellStyle name="Nota 2 3 2 5 3 5" xfId="20069"/>
    <cellStyle name="Nota 2 3 2 5 4" xfId="20070"/>
    <cellStyle name="Nota 2 3 2 5 4 2" xfId="20071"/>
    <cellStyle name="Nota 2 3 2 5 4 2 2" xfId="20072"/>
    <cellStyle name="Nota 2 3 2 5 4 3" xfId="20073"/>
    <cellStyle name="Nota 2 3 2 5 4 3 2" xfId="20074"/>
    <cellStyle name="Nota 2 3 2 5 4 3 3" xfId="20075"/>
    <cellStyle name="Nota 2 3 2 5 4 3 4" xfId="20076"/>
    <cellStyle name="Nota 2 3 2 5 4 3 5" xfId="20077"/>
    <cellStyle name="Nota 2 3 2 5 4 4" xfId="20078"/>
    <cellStyle name="Nota 2 3 2 5 4 4 2" xfId="20079"/>
    <cellStyle name="Nota 2 3 2 5 4 4 3" xfId="20080"/>
    <cellStyle name="Nota 2 3 2 5 4 4 4" xfId="20081"/>
    <cellStyle name="Nota 2 3 2 5 4 5" xfId="20082"/>
    <cellStyle name="Nota 2 3 2 5 5" xfId="20083"/>
    <cellStyle name="Nota 2 3 2 5 5 2" xfId="20084"/>
    <cellStyle name="Nota 2 3 2 5 5 2 2" xfId="20085"/>
    <cellStyle name="Nota 2 3 2 5 5 2 3" xfId="20086"/>
    <cellStyle name="Nota 2 3 2 5 5 2 4" xfId="20087"/>
    <cellStyle name="Nota 2 3 2 5 5 2 5" xfId="20088"/>
    <cellStyle name="Nota 2 3 2 5 5 3" xfId="20089"/>
    <cellStyle name="Nota 2 3 2 5 5 4" xfId="20090"/>
    <cellStyle name="Nota 2 3 2 5 6" xfId="20091"/>
    <cellStyle name="Nota 2 3 2 5 6 2" xfId="20092"/>
    <cellStyle name="Nota 2 3 2 5 6 2 2" xfId="20093"/>
    <cellStyle name="Nota 2 3 2 5 6 2 3" xfId="20094"/>
    <cellStyle name="Nota 2 3 2 5 6 2 4" xfId="20095"/>
    <cellStyle name="Nota 2 3 2 5 6 2 5" xfId="20096"/>
    <cellStyle name="Nota 2 3 2 5 6 3" xfId="20097"/>
    <cellStyle name="Nota 2 3 2 5 6 4" xfId="20098"/>
    <cellStyle name="Nota 2 3 2 5 7" xfId="20099"/>
    <cellStyle name="Nota 2 3 2 5 7 2" xfId="20100"/>
    <cellStyle name="Nota 2 3 2 5 7 2 2" xfId="20101"/>
    <cellStyle name="Nota 2 3 2 5 7 2 3" xfId="20102"/>
    <cellStyle name="Nota 2 3 2 5 7 2 4" xfId="20103"/>
    <cellStyle name="Nota 2 3 2 5 7 2 5" xfId="20104"/>
    <cellStyle name="Nota 2 3 2 5 7 3" xfId="20105"/>
    <cellStyle name="Nota 2 3 2 5 7 3 2" xfId="20106"/>
    <cellStyle name="Nota 2 3 2 5 7 3 3" xfId="20107"/>
    <cellStyle name="Nota 2 3 2 5 7 3 4" xfId="20108"/>
    <cellStyle name="Nota 2 3 2 5 7 4" xfId="20109"/>
    <cellStyle name="Nota 2 3 2 5 8" xfId="20110"/>
    <cellStyle name="Nota 2 3 2 5 8 2" xfId="20111"/>
    <cellStyle name="Nota 2 3 2 5 8 2 2" xfId="20112"/>
    <cellStyle name="Nota 2 3 2 5 8 2 3" xfId="20113"/>
    <cellStyle name="Nota 2 3 2 5 8 2 4" xfId="20114"/>
    <cellStyle name="Nota 2 3 2 5 8 3" xfId="20115"/>
    <cellStyle name="Nota 2 3 2 5 9" xfId="20116"/>
    <cellStyle name="Nota 2 3 2 6" xfId="20117"/>
    <cellStyle name="Nota 2 3 2 6 10" xfId="20118"/>
    <cellStyle name="Nota 2 3 2 6 11" xfId="20119"/>
    <cellStyle name="Nota 2 3 2 6 12" xfId="20120"/>
    <cellStyle name="Nota 2 3 2 6 13" xfId="20121"/>
    <cellStyle name="Nota 2 3 2 6 2" xfId="20122"/>
    <cellStyle name="Nota 2 3 2 6 2 2" xfId="20123"/>
    <cellStyle name="Nota 2 3 2 6 2 2 2" xfId="20124"/>
    <cellStyle name="Nota 2 3 2 6 2 2 2 2" xfId="20125"/>
    <cellStyle name="Nota 2 3 2 6 2 2 3" xfId="20126"/>
    <cellStyle name="Nota 2 3 2 6 2 2 3 2" xfId="20127"/>
    <cellStyle name="Nota 2 3 2 6 2 2 3 3" xfId="20128"/>
    <cellStyle name="Nota 2 3 2 6 2 2 3 4" xfId="20129"/>
    <cellStyle name="Nota 2 3 2 6 2 2 3 5" xfId="20130"/>
    <cellStyle name="Nota 2 3 2 6 2 2 4" xfId="20131"/>
    <cellStyle name="Nota 2 3 2 6 2 2 4 2" xfId="20132"/>
    <cellStyle name="Nota 2 3 2 6 2 2 4 3" xfId="20133"/>
    <cellStyle name="Nota 2 3 2 6 2 2 4 4" xfId="20134"/>
    <cellStyle name="Nota 2 3 2 6 2 2 5" xfId="20135"/>
    <cellStyle name="Nota 2 3 2 6 2 3" xfId="20136"/>
    <cellStyle name="Nota 2 3 2 6 2 3 2" xfId="20137"/>
    <cellStyle name="Nota 2 3 2 6 2 3 2 2" xfId="20138"/>
    <cellStyle name="Nota 2 3 2 6 2 3 3" xfId="20139"/>
    <cellStyle name="Nota 2 3 2 6 2 3 3 2" xfId="20140"/>
    <cellStyle name="Nota 2 3 2 6 2 3 3 3" xfId="20141"/>
    <cellStyle name="Nota 2 3 2 6 2 3 3 4" xfId="20142"/>
    <cellStyle name="Nota 2 3 2 6 2 3 3 5" xfId="20143"/>
    <cellStyle name="Nota 2 3 2 6 2 3 4" xfId="20144"/>
    <cellStyle name="Nota 2 3 2 6 2 3 4 2" xfId="20145"/>
    <cellStyle name="Nota 2 3 2 6 2 3 4 3" xfId="20146"/>
    <cellStyle name="Nota 2 3 2 6 2 3 4 4" xfId="20147"/>
    <cellStyle name="Nota 2 3 2 6 2 3 5" xfId="20148"/>
    <cellStyle name="Nota 2 3 2 6 2 4" xfId="20149"/>
    <cellStyle name="Nota 2 3 2 6 2 4 2" xfId="20150"/>
    <cellStyle name="Nota 2 3 2 6 2 4 2 2" xfId="20151"/>
    <cellStyle name="Nota 2 3 2 6 2 4 2 3" xfId="20152"/>
    <cellStyle name="Nota 2 3 2 6 2 4 2 4" xfId="20153"/>
    <cellStyle name="Nota 2 3 2 6 2 4 2 5" xfId="20154"/>
    <cellStyle name="Nota 2 3 2 6 2 4 3" xfId="20155"/>
    <cellStyle name="Nota 2 3 2 6 2 4 4" xfId="20156"/>
    <cellStyle name="Nota 2 3 2 6 2 5" xfId="20157"/>
    <cellStyle name="Nota 2 3 2 6 2 5 2" xfId="20158"/>
    <cellStyle name="Nota 2 3 2 6 2 5 2 2" xfId="20159"/>
    <cellStyle name="Nota 2 3 2 6 2 5 2 3" xfId="20160"/>
    <cellStyle name="Nota 2 3 2 6 2 5 2 4" xfId="20161"/>
    <cellStyle name="Nota 2 3 2 6 2 5 2 5" xfId="20162"/>
    <cellStyle name="Nota 2 3 2 6 2 5 3" xfId="20163"/>
    <cellStyle name="Nota 2 3 2 6 2 6" xfId="20164"/>
    <cellStyle name="Nota 2 3 2 6 2 6 2" xfId="20165"/>
    <cellStyle name="Nota 2 3 2 6 2 7" xfId="20166"/>
    <cellStyle name="Nota 2 3 2 6 2 7 2" xfId="20167"/>
    <cellStyle name="Nota 2 3 2 6 2 7 3" xfId="20168"/>
    <cellStyle name="Nota 2 3 2 6 2 7 4" xfId="20169"/>
    <cellStyle name="Nota 2 3 2 6 2 7 5" xfId="20170"/>
    <cellStyle name="Nota 2 3 2 6 2 8" xfId="20171"/>
    <cellStyle name="Nota 2 3 2 6 2 8 2" xfId="20172"/>
    <cellStyle name="Nota 2 3 2 6 2 8 3" xfId="20173"/>
    <cellStyle name="Nota 2 3 2 6 2 8 4" xfId="20174"/>
    <cellStyle name="Nota 2 3 2 6 2 8 5" xfId="20175"/>
    <cellStyle name="Nota 2 3 2 6 2 9" xfId="20176"/>
    <cellStyle name="Nota 2 3 2 6 3" xfId="20177"/>
    <cellStyle name="Nota 2 3 2 6 3 2" xfId="20178"/>
    <cellStyle name="Nota 2 3 2 6 3 2 2" xfId="20179"/>
    <cellStyle name="Nota 2 3 2 6 3 3" xfId="20180"/>
    <cellStyle name="Nota 2 3 2 6 3 3 2" xfId="20181"/>
    <cellStyle name="Nota 2 3 2 6 3 3 3" xfId="20182"/>
    <cellStyle name="Nota 2 3 2 6 3 3 4" xfId="20183"/>
    <cellStyle name="Nota 2 3 2 6 3 3 5" xfId="20184"/>
    <cellStyle name="Nota 2 3 2 6 3 4" xfId="20185"/>
    <cellStyle name="Nota 2 3 2 6 3 4 2" xfId="20186"/>
    <cellStyle name="Nota 2 3 2 6 3 4 3" xfId="20187"/>
    <cellStyle name="Nota 2 3 2 6 3 4 4" xfId="20188"/>
    <cellStyle name="Nota 2 3 2 6 3 5" xfId="20189"/>
    <cellStyle name="Nota 2 3 2 6 4" xfId="20190"/>
    <cellStyle name="Nota 2 3 2 6 4 2" xfId="20191"/>
    <cellStyle name="Nota 2 3 2 6 4 2 2" xfId="20192"/>
    <cellStyle name="Nota 2 3 2 6 4 3" xfId="20193"/>
    <cellStyle name="Nota 2 3 2 6 4 3 2" xfId="20194"/>
    <cellStyle name="Nota 2 3 2 6 4 3 3" xfId="20195"/>
    <cellStyle name="Nota 2 3 2 6 4 3 4" xfId="20196"/>
    <cellStyle name="Nota 2 3 2 6 4 3 5" xfId="20197"/>
    <cellStyle name="Nota 2 3 2 6 4 4" xfId="20198"/>
    <cellStyle name="Nota 2 3 2 6 4 4 2" xfId="20199"/>
    <cellStyle name="Nota 2 3 2 6 4 4 3" xfId="20200"/>
    <cellStyle name="Nota 2 3 2 6 4 4 4" xfId="20201"/>
    <cellStyle name="Nota 2 3 2 6 4 5" xfId="20202"/>
    <cellStyle name="Nota 2 3 2 6 5" xfId="20203"/>
    <cellStyle name="Nota 2 3 2 6 5 2" xfId="20204"/>
    <cellStyle name="Nota 2 3 2 6 5 2 2" xfId="20205"/>
    <cellStyle name="Nota 2 3 2 6 5 2 3" xfId="20206"/>
    <cellStyle name="Nota 2 3 2 6 5 2 4" xfId="20207"/>
    <cellStyle name="Nota 2 3 2 6 5 2 5" xfId="20208"/>
    <cellStyle name="Nota 2 3 2 6 5 3" xfId="20209"/>
    <cellStyle name="Nota 2 3 2 6 5 4" xfId="20210"/>
    <cellStyle name="Nota 2 3 2 6 6" xfId="20211"/>
    <cellStyle name="Nota 2 3 2 6 6 2" xfId="20212"/>
    <cellStyle name="Nota 2 3 2 6 6 2 2" xfId="20213"/>
    <cellStyle name="Nota 2 3 2 6 6 2 3" xfId="20214"/>
    <cellStyle name="Nota 2 3 2 6 6 2 4" xfId="20215"/>
    <cellStyle name="Nota 2 3 2 6 6 2 5" xfId="20216"/>
    <cellStyle name="Nota 2 3 2 6 6 3" xfId="20217"/>
    <cellStyle name="Nota 2 3 2 6 6 4" xfId="20218"/>
    <cellStyle name="Nota 2 3 2 6 7" xfId="20219"/>
    <cellStyle name="Nota 2 3 2 6 7 2" xfId="20220"/>
    <cellStyle name="Nota 2 3 2 6 7 2 2" xfId="20221"/>
    <cellStyle name="Nota 2 3 2 6 7 2 3" xfId="20222"/>
    <cellStyle name="Nota 2 3 2 6 7 2 4" xfId="20223"/>
    <cellStyle name="Nota 2 3 2 6 7 2 5" xfId="20224"/>
    <cellStyle name="Nota 2 3 2 6 7 3" xfId="20225"/>
    <cellStyle name="Nota 2 3 2 6 7 3 2" xfId="20226"/>
    <cellStyle name="Nota 2 3 2 6 7 3 3" xfId="20227"/>
    <cellStyle name="Nota 2 3 2 6 7 3 4" xfId="20228"/>
    <cellStyle name="Nota 2 3 2 6 7 4" xfId="20229"/>
    <cellStyle name="Nota 2 3 2 6 8" xfId="20230"/>
    <cellStyle name="Nota 2 3 2 6 8 2" xfId="20231"/>
    <cellStyle name="Nota 2 3 2 6 8 2 2" xfId="20232"/>
    <cellStyle name="Nota 2 3 2 6 8 2 3" xfId="20233"/>
    <cellStyle name="Nota 2 3 2 6 8 2 4" xfId="20234"/>
    <cellStyle name="Nota 2 3 2 6 8 3" xfId="20235"/>
    <cellStyle name="Nota 2 3 2 6 9" xfId="20236"/>
    <cellStyle name="Nota 2 3 2 7" xfId="20237"/>
    <cellStyle name="Nota 2 3 2 7 10" xfId="20238"/>
    <cellStyle name="Nota 2 3 2 7 11" xfId="20239"/>
    <cellStyle name="Nota 2 3 2 7 12" xfId="20240"/>
    <cellStyle name="Nota 2 3 2 7 13" xfId="20241"/>
    <cellStyle name="Nota 2 3 2 7 2" xfId="20242"/>
    <cellStyle name="Nota 2 3 2 7 2 2" xfId="20243"/>
    <cellStyle name="Nota 2 3 2 7 2 2 2" xfId="20244"/>
    <cellStyle name="Nota 2 3 2 7 2 2 2 2" xfId="20245"/>
    <cellStyle name="Nota 2 3 2 7 2 2 3" xfId="20246"/>
    <cellStyle name="Nota 2 3 2 7 2 2 3 2" xfId="20247"/>
    <cellStyle name="Nota 2 3 2 7 2 2 3 3" xfId="20248"/>
    <cellStyle name="Nota 2 3 2 7 2 2 3 4" xfId="20249"/>
    <cellStyle name="Nota 2 3 2 7 2 2 3 5" xfId="20250"/>
    <cellStyle name="Nota 2 3 2 7 2 2 4" xfId="20251"/>
    <cellStyle name="Nota 2 3 2 7 2 2 4 2" xfId="20252"/>
    <cellStyle name="Nota 2 3 2 7 2 2 4 3" xfId="20253"/>
    <cellStyle name="Nota 2 3 2 7 2 2 4 4" xfId="20254"/>
    <cellStyle name="Nota 2 3 2 7 2 2 5" xfId="20255"/>
    <cellStyle name="Nota 2 3 2 7 2 3" xfId="20256"/>
    <cellStyle name="Nota 2 3 2 7 2 3 2" xfId="20257"/>
    <cellStyle name="Nota 2 3 2 7 2 3 2 2" xfId="20258"/>
    <cellStyle name="Nota 2 3 2 7 2 3 3" xfId="20259"/>
    <cellStyle name="Nota 2 3 2 7 2 3 3 2" xfId="20260"/>
    <cellStyle name="Nota 2 3 2 7 2 3 3 3" xfId="20261"/>
    <cellStyle name="Nota 2 3 2 7 2 3 3 4" xfId="20262"/>
    <cellStyle name="Nota 2 3 2 7 2 3 3 5" xfId="20263"/>
    <cellStyle name="Nota 2 3 2 7 2 3 4" xfId="20264"/>
    <cellStyle name="Nota 2 3 2 7 2 3 4 2" xfId="20265"/>
    <cellStyle name="Nota 2 3 2 7 2 3 4 3" xfId="20266"/>
    <cellStyle name="Nota 2 3 2 7 2 3 4 4" xfId="20267"/>
    <cellStyle name="Nota 2 3 2 7 2 3 5" xfId="20268"/>
    <cellStyle name="Nota 2 3 2 7 2 4" xfId="20269"/>
    <cellStyle name="Nota 2 3 2 7 2 4 2" xfId="20270"/>
    <cellStyle name="Nota 2 3 2 7 2 4 2 2" xfId="20271"/>
    <cellStyle name="Nota 2 3 2 7 2 4 2 3" xfId="20272"/>
    <cellStyle name="Nota 2 3 2 7 2 4 2 4" xfId="20273"/>
    <cellStyle name="Nota 2 3 2 7 2 4 2 5" xfId="20274"/>
    <cellStyle name="Nota 2 3 2 7 2 4 3" xfId="20275"/>
    <cellStyle name="Nota 2 3 2 7 2 4 4" xfId="20276"/>
    <cellStyle name="Nota 2 3 2 7 2 5" xfId="20277"/>
    <cellStyle name="Nota 2 3 2 7 2 5 2" xfId="20278"/>
    <cellStyle name="Nota 2 3 2 7 2 5 2 2" xfId="20279"/>
    <cellStyle name="Nota 2 3 2 7 2 5 2 3" xfId="20280"/>
    <cellStyle name="Nota 2 3 2 7 2 5 2 4" xfId="20281"/>
    <cellStyle name="Nota 2 3 2 7 2 5 2 5" xfId="20282"/>
    <cellStyle name="Nota 2 3 2 7 2 5 3" xfId="20283"/>
    <cellStyle name="Nota 2 3 2 7 2 6" xfId="20284"/>
    <cellStyle name="Nota 2 3 2 7 2 6 2" xfId="20285"/>
    <cellStyle name="Nota 2 3 2 7 2 7" xfId="20286"/>
    <cellStyle name="Nota 2 3 2 7 2 7 2" xfId="20287"/>
    <cellStyle name="Nota 2 3 2 7 2 7 3" xfId="20288"/>
    <cellStyle name="Nota 2 3 2 7 2 7 4" xfId="20289"/>
    <cellStyle name="Nota 2 3 2 7 2 7 5" xfId="20290"/>
    <cellStyle name="Nota 2 3 2 7 2 8" xfId="20291"/>
    <cellStyle name="Nota 2 3 2 7 2 8 2" xfId="20292"/>
    <cellStyle name="Nota 2 3 2 7 2 8 3" xfId="20293"/>
    <cellStyle name="Nota 2 3 2 7 2 8 4" xfId="20294"/>
    <cellStyle name="Nota 2 3 2 7 2 8 5" xfId="20295"/>
    <cellStyle name="Nota 2 3 2 7 2 9" xfId="20296"/>
    <cellStyle name="Nota 2 3 2 7 3" xfId="20297"/>
    <cellStyle name="Nota 2 3 2 7 3 2" xfId="20298"/>
    <cellStyle name="Nota 2 3 2 7 3 2 2" xfId="20299"/>
    <cellStyle name="Nota 2 3 2 7 3 3" xfId="20300"/>
    <cellStyle name="Nota 2 3 2 7 3 3 2" xfId="20301"/>
    <cellStyle name="Nota 2 3 2 7 3 3 3" xfId="20302"/>
    <cellStyle name="Nota 2 3 2 7 3 3 4" xfId="20303"/>
    <cellStyle name="Nota 2 3 2 7 3 3 5" xfId="20304"/>
    <cellStyle name="Nota 2 3 2 7 3 4" xfId="20305"/>
    <cellStyle name="Nota 2 3 2 7 3 4 2" xfId="20306"/>
    <cellStyle name="Nota 2 3 2 7 3 4 3" xfId="20307"/>
    <cellStyle name="Nota 2 3 2 7 3 4 4" xfId="20308"/>
    <cellStyle name="Nota 2 3 2 7 3 5" xfId="20309"/>
    <cellStyle name="Nota 2 3 2 7 4" xfId="20310"/>
    <cellStyle name="Nota 2 3 2 7 4 2" xfId="20311"/>
    <cellStyle name="Nota 2 3 2 7 4 2 2" xfId="20312"/>
    <cellStyle name="Nota 2 3 2 7 4 3" xfId="20313"/>
    <cellStyle name="Nota 2 3 2 7 4 3 2" xfId="20314"/>
    <cellStyle name="Nota 2 3 2 7 4 3 3" xfId="20315"/>
    <cellStyle name="Nota 2 3 2 7 4 3 4" xfId="20316"/>
    <cellStyle name="Nota 2 3 2 7 4 3 5" xfId="20317"/>
    <cellStyle name="Nota 2 3 2 7 4 4" xfId="20318"/>
    <cellStyle name="Nota 2 3 2 7 4 4 2" xfId="20319"/>
    <cellStyle name="Nota 2 3 2 7 4 4 3" xfId="20320"/>
    <cellStyle name="Nota 2 3 2 7 4 4 4" xfId="20321"/>
    <cellStyle name="Nota 2 3 2 7 4 5" xfId="20322"/>
    <cellStyle name="Nota 2 3 2 7 5" xfId="20323"/>
    <cellStyle name="Nota 2 3 2 7 5 2" xfId="20324"/>
    <cellStyle name="Nota 2 3 2 7 5 2 2" xfId="20325"/>
    <cellStyle name="Nota 2 3 2 7 5 2 3" xfId="20326"/>
    <cellStyle name="Nota 2 3 2 7 5 2 4" xfId="20327"/>
    <cellStyle name="Nota 2 3 2 7 5 2 5" xfId="20328"/>
    <cellStyle name="Nota 2 3 2 7 5 3" xfId="20329"/>
    <cellStyle name="Nota 2 3 2 7 5 4" xfId="20330"/>
    <cellStyle name="Nota 2 3 2 7 6" xfId="20331"/>
    <cellStyle name="Nota 2 3 2 7 6 2" xfId="20332"/>
    <cellStyle name="Nota 2 3 2 7 6 2 2" xfId="20333"/>
    <cellStyle name="Nota 2 3 2 7 6 2 3" xfId="20334"/>
    <cellStyle name="Nota 2 3 2 7 6 2 4" xfId="20335"/>
    <cellStyle name="Nota 2 3 2 7 6 2 5" xfId="20336"/>
    <cellStyle name="Nota 2 3 2 7 6 3" xfId="20337"/>
    <cellStyle name="Nota 2 3 2 7 6 4" xfId="20338"/>
    <cellStyle name="Nota 2 3 2 7 7" xfId="20339"/>
    <cellStyle name="Nota 2 3 2 7 7 2" xfId="20340"/>
    <cellStyle name="Nota 2 3 2 7 7 2 2" xfId="20341"/>
    <cellStyle name="Nota 2 3 2 7 7 2 3" xfId="20342"/>
    <cellStyle name="Nota 2 3 2 7 7 2 4" xfId="20343"/>
    <cellStyle name="Nota 2 3 2 7 7 2 5" xfId="20344"/>
    <cellStyle name="Nota 2 3 2 7 7 3" xfId="20345"/>
    <cellStyle name="Nota 2 3 2 7 7 3 2" xfId="20346"/>
    <cellStyle name="Nota 2 3 2 7 7 3 3" xfId="20347"/>
    <cellStyle name="Nota 2 3 2 7 7 3 4" xfId="20348"/>
    <cellStyle name="Nota 2 3 2 7 7 4" xfId="20349"/>
    <cellStyle name="Nota 2 3 2 7 8" xfId="20350"/>
    <cellStyle name="Nota 2 3 2 7 8 2" xfId="20351"/>
    <cellStyle name="Nota 2 3 2 7 8 2 2" xfId="20352"/>
    <cellStyle name="Nota 2 3 2 7 8 2 3" xfId="20353"/>
    <cellStyle name="Nota 2 3 2 7 8 2 4" xfId="20354"/>
    <cellStyle name="Nota 2 3 2 7 8 3" xfId="20355"/>
    <cellStyle name="Nota 2 3 2 7 9" xfId="20356"/>
    <cellStyle name="Nota 2 3 2 8" xfId="20357"/>
    <cellStyle name="Nota 2 3 2 8 10" xfId="20358"/>
    <cellStyle name="Nota 2 3 2 8 11" xfId="20359"/>
    <cellStyle name="Nota 2 3 2 8 12" xfId="20360"/>
    <cellStyle name="Nota 2 3 2 8 13" xfId="20361"/>
    <cellStyle name="Nota 2 3 2 8 2" xfId="20362"/>
    <cellStyle name="Nota 2 3 2 8 2 2" xfId="20363"/>
    <cellStyle name="Nota 2 3 2 8 2 2 2" xfId="20364"/>
    <cellStyle name="Nota 2 3 2 8 2 2 2 2" xfId="20365"/>
    <cellStyle name="Nota 2 3 2 8 2 2 3" xfId="20366"/>
    <cellStyle name="Nota 2 3 2 8 2 2 3 2" xfId="20367"/>
    <cellStyle name="Nota 2 3 2 8 2 2 3 3" xfId="20368"/>
    <cellStyle name="Nota 2 3 2 8 2 2 3 4" xfId="20369"/>
    <cellStyle name="Nota 2 3 2 8 2 2 3 5" xfId="20370"/>
    <cellStyle name="Nota 2 3 2 8 2 2 4" xfId="20371"/>
    <cellStyle name="Nota 2 3 2 8 2 2 4 2" xfId="20372"/>
    <cellStyle name="Nota 2 3 2 8 2 2 4 3" xfId="20373"/>
    <cellStyle name="Nota 2 3 2 8 2 2 4 4" xfId="20374"/>
    <cellStyle name="Nota 2 3 2 8 2 2 5" xfId="20375"/>
    <cellStyle name="Nota 2 3 2 8 2 3" xfId="20376"/>
    <cellStyle name="Nota 2 3 2 8 2 3 2" xfId="20377"/>
    <cellStyle name="Nota 2 3 2 8 2 3 2 2" xfId="20378"/>
    <cellStyle name="Nota 2 3 2 8 2 3 3" xfId="20379"/>
    <cellStyle name="Nota 2 3 2 8 2 3 3 2" xfId="20380"/>
    <cellStyle name="Nota 2 3 2 8 2 3 3 3" xfId="20381"/>
    <cellStyle name="Nota 2 3 2 8 2 3 3 4" xfId="20382"/>
    <cellStyle name="Nota 2 3 2 8 2 3 3 5" xfId="20383"/>
    <cellStyle name="Nota 2 3 2 8 2 3 4" xfId="20384"/>
    <cellStyle name="Nota 2 3 2 8 2 3 4 2" xfId="20385"/>
    <cellStyle name="Nota 2 3 2 8 2 3 4 3" xfId="20386"/>
    <cellStyle name="Nota 2 3 2 8 2 3 4 4" xfId="20387"/>
    <cellStyle name="Nota 2 3 2 8 2 3 5" xfId="20388"/>
    <cellStyle name="Nota 2 3 2 8 2 4" xfId="20389"/>
    <cellStyle name="Nota 2 3 2 8 2 4 2" xfId="20390"/>
    <cellStyle name="Nota 2 3 2 8 2 4 2 2" xfId="20391"/>
    <cellStyle name="Nota 2 3 2 8 2 4 2 3" xfId="20392"/>
    <cellStyle name="Nota 2 3 2 8 2 4 2 4" xfId="20393"/>
    <cellStyle name="Nota 2 3 2 8 2 4 2 5" xfId="20394"/>
    <cellStyle name="Nota 2 3 2 8 2 4 3" xfId="20395"/>
    <cellStyle name="Nota 2 3 2 8 2 4 4" xfId="20396"/>
    <cellStyle name="Nota 2 3 2 8 2 5" xfId="20397"/>
    <cellStyle name="Nota 2 3 2 8 2 5 2" xfId="20398"/>
    <cellStyle name="Nota 2 3 2 8 2 5 2 2" xfId="20399"/>
    <cellStyle name="Nota 2 3 2 8 2 5 2 3" xfId="20400"/>
    <cellStyle name="Nota 2 3 2 8 2 5 2 4" xfId="20401"/>
    <cellStyle name="Nota 2 3 2 8 2 5 2 5" xfId="20402"/>
    <cellStyle name="Nota 2 3 2 8 2 5 3" xfId="20403"/>
    <cellStyle name="Nota 2 3 2 8 2 6" xfId="20404"/>
    <cellStyle name="Nota 2 3 2 8 2 6 2" xfId="20405"/>
    <cellStyle name="Nota 2 3 2 8 2 7" xfId="20406"/>
    <cellStyle name="Nota 2 3 2 8 2 7 2" xfId="20407"/>
    <cellStyle name="Nota 2 3 2 8 2 7 3" xfId="20408"/>
    <cellStyle name="Nota 2 3 2 8 2 7 4" xfId="20409"/>
    <cellStyle name="Nota 2 3 2 8 2 7 5" xfId="20410"/>
    <cellStyle name="Nota 2 3 2 8 2 8" xfId="20411"/>
    <cellStyle name="Nota 2 3 2 8 2 8 2" xfId="20412"/>
    <cellStyle name="Nota 2 3 2 8 2 8 3" xfId="20413"/>
    <cellStyle name="Nota 2 3 2 8 2 8 4" xfId="20414"/>
    <cellStyle name="Nota 2 3 2 8 2 8 5" xfId="20415"/>
    <cellStyle name="Nota 2 3 2 8 2 9" xfId="20416"/>
    <cellStyle name="Nota 2 3 2 8 3" xfId="20417"/>
    <cellStyle name="Nota 2 3 2 8 3 2" xfId="20418"/>
    <cellStyle name="Nota 2 3 2 8 3 2 2" xfId="20419"/>
    <cellStyle name="Nota 2 3 2 8 3 3" xfId="20420"/>
    <cellStyle name="Nota 2 3 2 8 3 3 2" xfId="20421"/>
    <cellStyle name="Nota 2 3 2 8 3 3 3" xfId="20422"/>
    <cellStyle name="Nota 2 3 2 8 3 3 4" xfId="20423"/>
    <cellStyle name="Nota 2 3 2 8 3 3 5" xfId="20424"/>
    <cellStyle name="Nota 2 3 2 8 3 4" xfId="20425"/>
    <cellStyle name="Nota 2 3 2 8 3 4 2" xfId="20426"/>
    <cellStyle name="Nota 2 3 2 8 3 4 3" xfId="20427"/>
    <cellStyle name="Nota 2 3 2 8 3 4 4" xfId="20428"/>
    <cellStyle name="Nota 2 3 2 8 3 5" xfId="20429"/>
    <cellStyle name="Nota 2 3 2 8 4" xfId="20430"/>
    <cellStyle name="Nota 2 3 2 8 4 2" xfId="20431"/>
    <cellStyle name="Nota 2 3 2 8 4 2 2" xfId="20432"/>
    <cellStyle name="Nota 2 3 2 8 4 3" xfId="20433"/>
    <cellStyle name="Nota 2 3 2 8 4 3 2" xfId="20434"/>
    <cellStyle name="Nota 2 3 2 8 4 3 3" xfId="20435"/>
    <cellStyle name="Nota 2 3 2 8 4 3 4" xfId="20436"/>
    <cellStyle name="Nota 2 3 2 8 4 3 5" xfId="20437"/>
    <cellStyle name="Nota 2 3 2 8 4 4" xfId="20438"/>
    <cellStyle name="Nota 2 3 2 8 4 4 2" xfId="20439"/>
    <cellStyle name="Nota 2 3 2 8 4 4 3" xfId="20440"/>
    <cellStyle name="Nota 2 3 2 8 4 4 4" xfId="20441"/>
    <cellStyle name="Nota 2 3 2 8 4 5" xfId="20442"/>
    <cellStyle name="Nota 2 3 2 8 5" xfId="20443"/>
    <cellStyle name="Nota 2 3 2 8 5 2" xfId="20444"/>
    <cellStyle name="Nota 2 3 2 8 5 2 2" xfId="20445"/>
    <cellStyle name="Nota 2 3 2 8 5 2 3" xfId="20446"/>
    <cellStyle name="Nota 2 3 2 8 5 2 4" xfId="20447"/>
    <cellStyle name="Nota 2 3 2 8 5 2 5" xfId="20448"/>
    <cellStyle name="Nota 2 3 2 8 5 3" xfId="20449"/>
    <cellStyle name="Nota 2 3 2 8 5 4" xfId="20450"/>
    <cellStyle name="Nota 2 3 2 8 6" xfId="20451"/>
    <cellStyle name="Nota 2 3 2 8 6 2" xfId="20452"/>
    <cellStyle name="Nota 2 3 2 8 6 2 2" xfId="20453"/>
    <cellStyle name="Nota 2 3 2 8 6 2 3" xfId="20454"/>
    <cellStyle name="Nota 2 3 2 8 6 2 4" xfId="20455"/>
    <cellStyle name="Nota 2 3 2 8 6 2 5" xfId="20456"/>
    <cellStyle name="Nota 2 3 2 8 6 3" xfId="20457"/>
    <cellStyle name="Nota 2 3 2 8 6 4" xfId="20458"/>
    <cellStyle name="Nota 2 3 2 8 7" xfId="20459"/>
    <cellStyle name="Nota 2 3 2 8 7 2" xfId="20460"/>
    <cellStyle name="Nota 2 3 2 8 7 2 2" xfId="20461"/>
    <cellStyle name="Nota 2 3 2 8 7 2 3" xfId="20462"/>
    <cellStyle name="Nota 2 3 2 8 7 2 4" xfId="20463"/>
    <cellStyle name="Nota 2 3 2 8 7 2 5" xfId="20464"/>
    <cellStyle name="Nota 2 3 2 8 7 3" xfId="20465"/>
    <cellStyle name="Nota 2 3 2 8 7 3 2" xfId="20466"/>
    <cellStyle name="Nota 2 3 2 8 7 3 3" xfId="20467"/>
    <cellStyle name="Nota 2 3 2 8 7 3 4" xfId="20468"/>
    <cellStyle name="Nota 2 3 2 8 7 4" xfId="20469"/>
    <cellStyle name="Nota 2 3 2 8 8" xfId="20470"/>
    <cellStyle name="Nota 2 3 2 8 8 2" xfId="20471"/>
    <cellStyle name="Nota 2 3 2 8 8 2 2" xfId="20472"/>
    <cellStyle name="Nota 2 3 2 8 8 2 3" xfId="20473"/>
    <cellStyle name="Nota 2 3 2 8 8 2 4" xfId="20474"/>
    <cellStyle name="Nota 2 3 2 8 8 3" xfId="20475"/>
    <cellStyle name="Nota 2 3 2 8 9" xfId="20476"/>
    <cellStyle name="Nota 2 3 2 9" xfId="20477"/>
    <cellStyle name="Nota 2 3 2 9 10" xfId="20478"/>
    <cellStyle name="Nota 2 3 2 9 11" xfId="20479"/>
    <cellStyle name="Nota 2 3 2 9 12" xfId="20480"/>
    <cellStyle name="Nota 2 3 2 9 13" xfId="20481"/>
    <cellStyle name="Nota 2 3 2 9 2" xfId="20482"/>
    <cellStyle name="Nota 2 3 2 9 2 2" xfId="20483"/>
    <cellStyle name="Nota 2 3 2 9 2 2 2" xfId="20484"/>
    <cellStyle name="Nota 2 3 2 9 2 2 2 2" xfId="20485"/>
    <cellStyle name="Nota 2 3 2 9 2 2 3" xfId="20486"/>
    <cellStyle name="Nota 2 3 2 9 2 2 3 2" xfId="20487"/>
    <cellStyle name="Nota 2 3 2 9 2 2 3 3" xfId="20488"/>
    <cellStyle name="Nota 2 3 2 9 2 2 3 4" xfId="20489"/>
    <cellStyle name="Nota 2 3 2 9 2 2 3 5" xfId="20490"/>
    <cellStyle name="Nota 2 3 2 9 2 2 4" xfId="20491"/>
    <cellStyle name="Nota 2 3 2 9 2 2 4 2" xfId="20492"/>
    <cellStyle name="Nota 2 3 2 9 2 2 4 3" xfId="20493"/>
    <cellStyle name="Nota 2 3 2 9 2 2 4 4" xfId="20494"/>
    <cellStyle name="Nota 2 3 2 9 2 2 5" xfId="20495"/>
    <cellStyle name="Nota 2 3 2 9 2 3" xfId="20496"/>
    <cellStyle name="Nota 2 3 2 9 2 3 2" xfId="20497"/>
    <cellStyle name="Nota 2 3 2 9 2 3 2 2" xfId="20498"/>
    <cellStyle name="Nota 2 3 2 9 2 3 3" xfId="20499"/>
    <cellStyle name="Nota 2 3 2 9 2 3 3 2" xfId="20500"/>
    <cellStyle name="Nota 2 3 2 9 2 3 3 3" xfId="20501"/>
    <cellStyle name="Nota 2 3 2 9 2 3 3 4" xfId="20502"/>
    <cellStyle name="Nota 2 3 2 9 2 3 3 5" xfId="20503"/>
    <cellStyle name="Nota 2 3 2 9 2 3 4" xfId="20504"/>
    <cellStyle name="Nota 2 3 2 9 2 3 4 2" xfId="20505"/>
    <cellStyle name="Nota 2 3 2 9 2 3 4 3" xfId="20506"/>
    <cellStyle name="Nota 2 3 2 9 2 3 4 4" xfId="20507"/>
    <cellStyle name="Nota 2 3 2 9 2 3 5" xfId="20508"/>
    <cellStyle name="Nota 2 3 2 9 2 4" xfId="20509"/>
    <cellStyle name="Nota 2 3 2 9 2 4 2" xfId="20510"/>
    <cellStyle name="Nota 2 3 2 9 2 4 2 2" xfId="20511"/>
    <cellStyle name="Nota 2 3 2 9 2 4 2 3" xfId="20512"/>
    <cellStyle name="Nota 2 3 2 9 2 4 2 4" xfId="20513"/>
    <cellStyle name="Nota 2 3 2 9 2 4 2 5" xfId="20514"/>
    <cellStyle name="Nota 2 3 2 9 2 4 3" xfId="20515"/>
    <cellStyle name="Nota 2 3 2 9 2 4 4" xfId="20516"/>
    <cellStyle name="Nota 2 3 2 9 2 5" xfId="20517"/>
    <cellStyle name="Nota 2 3 2 9 2 5 2" xfId="20518"/>
    <cellStyle name="Nota 2 3 2 9 2 5 2 2" xfId="20519"/>
    <cellStyle name="Nota 2 3 2 9 2 5 2 3" xfId="20520"/>
    <cellStyle name="Nota 2 3 2 9 2 5 2 4" xfId="20521"/>
    <cellStyle name="Nota 2 3 2 9 2 5 2 5" xfId="20522"/>
    <cellStyle name="Nota 2 3 2 9 2 5 3" xfId="20523"/>
    <cellStyle name="Nota 2 3 2 9 2 6" xfId="20524"/>
    <cellStyle name="Nota 2 3 2 9 2 6 2" xfId="20525"/>
    <cellStyle name="Nota 2 3 2 9 2 7" xfId="20526"/>
    <cellStyle name="Nota 2 3 2 9 2 7 2" xfId="20527"/>
    <cellStyle name="Nota 2 3 2 9 2 7 3" xfId="20528"/>
    <cellStyle name="Nota 2 3 2 9 2 7 4" xfId="20529"/>
    <cellStyle name="Nota 2 3 2 9 2 7 5" xfId="20530"/>
    <cellStyle name="Nota 2 3 2 9 2 8" xfId="20531"/>
    <cellStyle name="Nota 2 3 2 9 2 8 2" xfId="20532"/>
    <cellStyle name="Nota 2 3 2 9 2 8 3" xfId="20533"/>
    <cellStyle name="Nota 2 3 2 9 2 8 4" xfId="20534"/>
    <cellStyle name="Nota 2 3 2 9 2 8 5" xfId="20535"/>
    <cellStyle name="Nota 2 3 2 9 2 9" xfId="20536"/>
    <cellStyle name="Nota 2 3 2 9 3" xfId="20537"/>
    <cellStyle name="Nota 2 3 2 9 3 2" xfId="20538"/>
    <cellStyle name="Nota 2 3 2 9 3 2 2" xfId="20539"/>
    <cellStyle name="Nota 2 3 2 9 3 3" xfId="20540"/>
    <cellStyle name="Nota 2 3 2 9 3 3 2" xfId="20541"/>
    <cellStyle name="Nota 2 3 2 9 3 3 3" xfId="20542"/>
    <cellStyle name="Nota 2 3 2 9 3 3 4" xfId="20543"/>
    <cellStyle name="Nota 2 3 2 9 3 3 5" xfId="20544"/>
    <cellStyle name="Nota 2 3 2 9 3 4" xfId="20545"/>
    <cellStyle name="Nota 2 3 2 9 3 4 2" xfId="20546"/>
    <cellStyle name="Nota 2 3 2 9 3 4 3" xfId="20547"/>
    <cellStyle name="Nota 2 3 2 9 3 4 4" xfId="20548"/>
    <cellStyle name="Nota 2 3 2 9 3 5" xfId="20549"/>
    <cellStyle name="Nota 2 3 2 9 4" xfId="20550"/>
    <cellStyle name="Nota 2 3 2 9 4 2" xfId="20551"/>
    <cellStyle name="Nota 2 3 2 9 4 2 2" xfId="20552"/>
    <cellStyle name="Nota 2 3 2 9 4 2 3" xfId="20553"/>
    <cellStyle name="Nota 2 3 2 9 4 2 4" xfId="20554"/>
    <cellStyle name="Nota 2 3 2 9 4 2 5" xfId="20555"/>
    <cellStyle name="Nota 2 3 2 9 4 3" xfId="20556"/>
    <cellStyle name="Nota 2 3 2 9 4 4" xfId="20557"/>
    <cellStyle name="Nota 2 3 2 9 5" xfId="20558"/>
    <cellStyle name="Nota 2 3 2 9 5 2" xfId="20559"/>
    <cellStyle name="Nota 2 3 2 9 5 2 2" xfId="20560"/>
    <cellStyle name="Nota 2 3 2 9 5 2 3" xfId="20561"/>
    <cellStyle name="Nota 2 3 2 9 5 2 4" xfId="20562"/>
    <cellStyle name="Nota 2 3 2 9 5 2 5" xfId="20563"/>
    <cellStyle name="Nota 2 3 2 9 5 3" xfId="20564"/>
    <cellStyle name="Nota 2 3 2 9 5 4" xfId="20565"/>
    <cellStyle name="Nota 2 3 2 9 6" xfId="20566"/>
    <cellStyle name="Nota 2 3 2 9 6 2" xfId="20567"/>
    <cellStyle name="Nota 2 3 2 9 6 2 2" xfId="20568"/>
    <cellStyle name="Nota 2 3 2 9 6 2 3" xfId="20569"/>
    <cellStyle name="Nota 2 3 2 9 6 2 4" xfId="20570"/>
    <cellStyle name="Nota 2 3 2 9 6 2 5" xfId="20571"/>
    <cellStyle name="Nota 2 3 2 9 6 3" xfId="20572"/>
    <cellStyle name="Nota 2 3 2 9 6 4" xfId="20573"/>
    <cellStyle name="Nota 2 3 2 9 7" xfId="20574"/>
    <cellStyle name="Nota 2 3 2 9 7 2" xfId="20575"/>
    <cellStyle name="Nota 2 3 2 9 7 2 2" xfId="20576"/>
    <cellStyle name="Nota 2 3 2 9 7 2 3" xfId="20577"/>
    <cellStyle name="Nota 2 3 2 9 7 2 4" xfId="20578"/>
    <cellStyle name="Nota 2 3 2 9 7 2 5" xfId="20579"/>
    <cellStyle name="Nota 2 3 2 9 7 3" xfId="20580"/>
    <cellStyle name="Nota 2 3 2 9 7 3 2" xfId="20581"/>
    <cellStyle name="Nota 2 3 2 9 7 3 3" xfId="20582"/>
    <cellStyle name="Nota 2 3 2 9 7 3 4" xfId="20583"/>
    <cellStyle name="Nota 2 3 2 9 7 4" xfId="20584"/>
    <cellStyle name="Nota 2 3 2 9 8" xfId="20585"/>
    <cellStyle name="Nota 2 3 2 9 8 2" xfId="20586"/>
    <cellStyle name="Nota 2 3 2 9 8 2 2" xfId="20587"/>
    <cellStyle name="Nota 2 3 2 9 8 2 3" xfId="20588"/>
    <cellStyle name="Nota 2 3 2 9 8 2 4" xfId="20589"/>
    <cellStyle name="Nota 2 3 2 9 8 3" xfId="20590"/>
    <cellStyle name="Nota 2 3 2 9 9" xfId="20591"/>
    <cellStyle name="Nota 2 3 20" xfId="20592"/>
    <cellStyle name="Nota 2 3 21" xfId="20593"/>
    <cellStyle name="Nota 2 3 22" xfId="20594"/>
    <cellStyle name="Nota 2 3 23" xfId="20595"/>
    <cellStyle name="Nota 2 3 3" xfId="20596"/>
    <cellStyle name="Nota 2 3 3 10" xfId="20597"/>
    <cellStyle name="Nota 2 3 3 11" xfId="20598"/>
    <cellStyle name="Nota 2 3 3 12" xfId="20599"/>
    <cellStyle name="Nota 2 3 3 13" xfId="20600"/>
    <cellStyle name="Nota 2 3 3 2" xfId="20601"/>
    <cellStyle name="Nota 2 3 3 2 2" xfId="20602"/>
    <cellStyle name="Nota 2 3 3 2 2 2" xfId="20603"/>
    <cellStyle name="Nota 2 3 3 2 2 2 2" xfId="20604"/>
    <cellStyle name="Nota 2 3 3 2 2 3" xfId="20605"/>
    <cellStyle name="Nota 2 3 3 2 2 3 2" xfId="20606"/>
    <cellStyle name="Nota 2 3 3 2 2 3 3" xfId="20607"/>
    <cellStyle name="Nota 2 3 3 2 2 3 4" xfId="20608"/>
    <cellStyle name="Nota 2 3 3 2 2 3 5" xfId="20609"/>
    <cellStyle name="Nota 2 3 3 2 2 4" xfId="20610"/>
    <cellStyle name="Nota 2 3 3 2 2 4 2" xfId="20611"/>
    <cellStyle name="Nota 2 3 3 2 2 4 3" xfId="20612"/>
    <cellStyle name="Nota 2 3 3 2 2 4 4" xfId="20613"/>
    <cellStyle name="Nota 2 3 3 2 2 5" xfId="20614"/>
    <cellStyle name="Nota 2 3 3 2 3" xfId="20615"/>
    <cellStyle name="Nota 2 3 3 2 3 2" xfId="20616"/>
    <cellStyle name="Nota 2 3 3 2 3 2 2" xfId="20617"/>
    <cellStyle name="Nota 2 3 3 2 3 3" xfId="20618"/>
    <cellStyle name="Nota 2 3 3 2 3 3 2" xfId="20619"/>
    <cellStyle name="Nota 2 3 3 2 3 3 3" xfId="20620"/>
    <cellStyle name="Nota 2 3 3 2 3 3 4" xfId="20621"/>
    <cellStyle name="Nota 2 3 3 2 3 3 5" xfId="20622"/>
    <cellStyle name="Nota 2 3 3 2 3 4" xfId="20623"/>
    <cellStyle name="Nota 2 3 3 2 3 4 2" xfId="20624"/>
    <cellStyle name="Nota 2 3 3 2 3 4 3" xfId="20625"/>
    <cellStyle name="Nota 2 3 3 2 3 4 4" xfId="20626"/>
    <cellStyle name="Nota 2 3 3 2 3 5" xfId="20627"/>
    <cellStyle name="Nota 2 3 3 2 4" xfId="20628"/>
    <cellStyle name="Nota 2 3 3 2 4 2" xfId="20629"/>
    <cellStyle name="Nota 2 3 3 2 4 2 2" xfId="20630"/>
    <cellStyle name="Nota 2 3 3 2 4 2 3" xfId="20631"/>
    <cellStyle name="Nota 2 3 3 2 4 2 4" xfId="20632"/>
    <cellStyle name="Nota 2 3 3 2 4 2 5" xfId="20633"/>
    <cellStyle name="Nota 2 3 3 2 4 3" xfId="20634"/>
    <cellStyle name="Nota 2 3 3 2 4 4" xfId="20635"/>
    <cellStyle name="Nota 2 3 3 2 5" xfId="20636"/>
    <cellStyle name="Nota 2 3 3 2 5 2" xfId="20637"/>
    <cellStyle name="Nota 2 3 3 2 5 2 2" xfId="20638"/>
    <cellStyle name="Nota 2 3 3 2 5 2 3" xfId="20639"/>
    <cellStyle name="Nota 2 3 3 2 5 2 4" xfId="20640"/>
    <cellStyle name="Nota 2 3 3 2 5 2 5" xfId="20641"/>
    <cellStyle name="Nota 2 3 3 2 5 3" xfId="20642"/>
    <cellStyle name="Nota 2 3 3 2 6" xfId="20643"/>
    <cellStyle name="Nota 2 3 3 2 6 2" xfId="20644"/>
    <cellStyle name="Nota 2 3 3 2 7" xfId="20645"/>
    <cellStyle name="Nota 2 3 3 2 7 2" xfId="20646"/>
    <cellStyle name="Nota 2 3 3 2 7 3" xfId="20647"/>
    <cellStyle name="Nota 2 3 3 2 7 4" xfId="20648"/>
    <cellStyle name="Nota 2 3 3 2 7 5" xfId="20649"/>
    <cellStyle name="Nota 2 3 3 2 8" xfId="20650"/>
    <cellStyle name="Nota 2 3 3 2 8 2" xfId="20651"/>
    <cellStyle name="Nota 2 3 3 2 8 3" xfId="20652"/>
    <cellStyle name="Nota 2 3 3 2 8 4" xfId="20653"/>
    <cellStyle name="Nota 2 3 3 2 8 5" xfId="20654"/>
    <cellStyle name="Nota 2 3 3 2 9" xfId="20655"/>
    <cellStyle name="Nota 2 3 3 3" xfId="20656"/>
    <cellStyle name="Nota 2 3 3 3 2" xfId="20657"/>
    <cellStyle name="Nota 2 3 3 3 2 2" xfId="20658"/>
    <cellStyle name="Nota 2 3 3 3 3" xfId="20659"/>
    <cellStyle name="Nota 2 3 3 3 3 2" xfId="20660"/>
    <cellStyle name="Nota 2 3 3 3 3 3" xfId="20661"/>
    <cellStyle name="Nota 2 3 3 3 3 4" xfId="20662"/>
    <cellStyle name="Nota 2 3 3 3 3 5" xfId="20663"/>
    <cellStyle name="Nota 2 3 3 3 4" xfId="20664"/>
    <cellStyle name="Nota 2 3 3 3 4 2" xfId="20665"/>
    <cellStyle name="Nota 2 3 3 3 4 3" xfId="20666"/>
    <cellStyle name="Nota 2 3 3 3 4 4" xfId="20667"/>
    <cellStyle name="Nota 2 3 3 3 5" xfId="20668"/>
    <cellStyle name="Nota 2 3 3 4" xfId="20669"/>
    <cellStyle name="Nota 2 3 3 4 2" xfId="20670"/>
    <cellStyle name="Nota 2 3 3 4 2 2" xfId="20671"/>
    <cellStyle name="Nota 2 3 3 4 3" xfId="20672"/>
    <cellStyle name="Nota 2 3 3 4 3 2" xfId="20673"/>
    <cellStyle name="Nota 2 3 3 4 3 3" xfId="20674"/>
    <cellStyle name="Nota 2 3 3 4 3 4" xfId="20675"/>
    <cellStyle name="Nota 2 3 3 4 3 5" xfId="20676"/>
    <cellStyle name="Nota 2 3 3 4 4" xfId="20677"/>
    <cellStyle name="Nota 2 3 3 4 4 2" xfId="20678"/>
    <cellStyle name="Nota 2 3 3 4 4 3" xfId="20679"/>
    <cellStyle name="Nota 2 3 3 4 4 4" xfId="20680"/>
    <cellStyle name="Nota 2 3 3 4 5" xfId="20681"/>
    <cellStyle name="Nota 2 3 3 5" xfId="20682"/>
    <cellStyle name="Nota 2 3 3 5 2" xfId="20683"/>
    <cellStyle name="Nota 2 3 3 5 2 2" xfId="20684"/>
    <cellStyle name="Nota 2 3 3 5 2 3" xfId="20685"/>
    <cellStyle name="Nota 2 3 3 5 2 4" xfId="20686"/>
    <cellStyle name="Nota 2 3 3 5 2 5" xfId="20687"/>
    <cellStyle name="Nota 2 3 3 5 3" xfId="20688"/>
    <cellStyle name="Nota 2 3 3 5 4" xfId="20689"/>
    <cellStyle name="Nota 2 3 3 6" xfId="20690"/>
    <cellStyle name="Nota 2 3 3 6 2" xfId="20691"/>
    <cellStyle name="Nota 2 3 3 6 2 2" xfId="20692"/>
    <cellStyle name="Nota 2 3 3 6 2 3" xfId="20693"/>
    <cellStyle name="Nota 2 3 3 6 2 4" xfId="20694"/>
    <cellStyle name="Nota 2 3 3 6 2 5" xfId="20695"/>
    <cellStyle name="Nota 2 3 3 6 3" xfId="20696"/>
    <cellStyle name="Nota 2 3 3 6 4" xfId="20697"/>
    <cellStyle name="Nota 2 3 3 7" xfId="20698"/>
    <cellStyle name="Nota 2 3 3 7 2" xfId="20699"/>
    <cellStyle name="Nota 2 3 3 7 2 2" xfId="20700"/>
    <cellStyle name="Nota 2 3 3 7 2 3" xfId="20701"/>
    <cellStyle name="Nota 2 3 3 7 2 4" xfId="20702"/>
    <cellStyle name="Nota 2 3 3 7 2 5" xfId="20703"/>
    <cellStyle name="Nota 2 3 3 7 3" xfId="20704"/>
    <cellStyle name="Nota 2 3 3 7 3 2" xfId="20705"/>
    <cellStyle name="Nota 2 3 3 7 3 3" xfId="20706"/>
    <cellStyle name="Nota 2 3 3 7 3 4" xfId="20707"/>
    <cellStyle name="Nota 2 3 3 7 4" xfId="20708"/>
    <cellStyle name="Nota 2 3 3 8" xfId="20709"/>
    <cellStyle name="Nota 2 3 3 8 2" xfId="20710"/>
    <cellStyle name="Nota 2 3 3 8 2 2" xfId="20711"/>
    <cellStyle name="Nota 2 3 3 8 2 3" xfId="20712"/>
    <cellStyle name="Nota 2 3 3 8 2 4" xfId="20713"/>
    <cellStyle name="Nota 2 3 3 8 3" xfId="20714"/>
    <cellStyle name="Nota 2 3 3 9" xfId="20715"/>
    <cellStyle name="Nota 2 3 4" xfId="20716"/>
    <cellStyle name="Nota 2 3 4 10" xfId="20717"/>
    <cellStyle name="Nota 2 3 4 11" xfId="20718"/>
    <cellStyle name="Nota 2 3 4 12" xfId="20719"/>
    <cellStyle name="Nota 2 3 4 13" xfId="20720"/>
    <cellStyle name="Nota 2 3 4 2" xfId="20721"/>
    <cellStyle name="Nota 2 3 4 2 2" xfId="20722"/>
    <cellStyle name="Nota 2 3 4 2 2 2" xfId="20723"/>
    <cellStyle name="Nota 2 3 4 2 2 2 2" xfId="20724"/>
    <cellStyle name="Nota 2 3 4 2 2 3" xfId="20725"/>
    <cellStyle name="Nota 2 3 4 2 2 3 2" xfId="20726"/>
    <cellStyle name="Nota 2 3 4 2 2 3 3" xfId="20727"/>
    <cellStyle name="Nota 2 3 4 2 2 3 4" xfId="20728"/>
    <cellStyle name="Nota 2 3 4 2 2 3 5" xfId="20729"/>
    <cellStyle name="Nota 2 3 4 2 2 4" xfId="20730"/>
    <cellStyle name="Nota 2 3 4 2 2 4 2" xfId="20731"/>
    <cellStyle name="Nota 2 3 4 2 2 4 3" xfId="20732"/>
    <cellStyle name="Nota 2 3 4 2 2 4 4" xfId="20733"/>
    <cellStyle name="Nota 2 3 4 2 2 5" xfId="20734"/>
    <cellStyle name="Nota 2 3 4 2 3" xfId="20735"/>
    <cellStyle name="Nota 2 3 4 2 3 2" xfId="20736"/>
    <cellStyle name="Nota 2 3 4 2 3 2 2" xfId="20737"/>
    <cellStyle name="Nota 2 3 4 2 3 3" xfId="20738"/>
    <cellStyle name="Nota 2 3 4 2 3 3 2" xfId="20739"/>
    <cellStyle name="Nota 2 3 4 2 3 3 3" xfId="20740"/>
    <cellStyle name="Nota 2 3 4 2 3 3 4" xfId="20741"/>
    <cellStyle name="Nota 2 3 4 2 3 3 5" xfId="20742"/>
    <cellStyle name="Nota 2 3 4 2 3 4" xfId="20743"/>
    <cellStyle name="Nota 2 3 4 2 3 4 2" xfId="20744"/>
    <cellStyle name="Nota 2 3 4 2 3 4 3" xfId="20745"/>
    <cellStyle name="Nota 2 3 4 2 3 4 4" xfId="20746"/>
    <cellStyle name="Nota 2 3 4 2 3 5" xfId="20747"/>
    <cellStyle name="Nota 2 3 4 2 4" xfId="20748"/>
    <cellStyle name="Nota 2 3 4 2 4 2" xfId="20749"/>
    <cellStyle name="Nota 2 3 4 2 4 2 2" xfId="20750"/>
    <cellStyle name="Nota 2 3 4 2 4 2 3" xfId="20751"/>
    <cellStyle name="Nota 2 3 4 2 4 2 4" xfId="20752"/>
    <cellStyle name="Nota 2 3 4 2 4 2 5" xfId="20753"/>
    <cellStyle name="Nota 2 3 4 2 4 3" xfId="20754"/>
    <cellStyle name="Nota 2 3 4 2 4 4" xfId="20755"/>
    <cellStyle name="Nota 2 3 4 2 5" xfId="20756"/>
    <cellStyle name="Nota 2 3 4 2 5 2" xfId="20757"/>
    <cellStyle name="Nota 2 3 4 2 5 2 2" xfId="20758"/>
    <cellStyle name="Nota 2 3 4 2 5 2 3" xfId="20759"/>
    <cellStyle name="Nota 2 3 4 2 5 2 4" xfId="20760"/>
    <cellStyle name="Nota 2 3 4 2 5 2 5" xfId="20761"/>
    <cellStyle name="Nota 2 3 4 2 5 3" xfId="20762"/>
    <cellStyle name="Nota 2 3 4 2 6" xfId="20763"/>
    <cellStyle name="Nota 2 3 4 2 6 2" xfId="20764"/>
    <cellStyle name="Nota 2 3 4 2 7" xfId="20765"/>
    <cellStyle name="Nota 2 3 4 2 7 2" xfId="20766"/>
    <cellStyle name="Nota 2 3 4 2 7 3" xfId="20767"/>
    <cellStyle name="Nota 2 3 4 2 7 4" xfId="20768"/>
    <cellStyle name="Nota 2 3 4 2 7 5" xfId="20769"/>
    <cellStyle name="Nota 2 3 4 2 8" xfId="20770"/>
    <cellStyle name="Nota 2 3 4 2 8 2" xfId="20771"/>
    <cellStyle name="Nota 2 3 4 2 8 3" xfId="20772"/>
    <cellStyle name="Nota 2 3 4 2 8 4" xfId="20773"/>
    <cellStyle name="Nota 2 3 4 2 8 5" xfId="20774"/>
    <cellStyle name="Nota 2 3 4 2 9" xfId="20775"/>
    <cellStyle name="Nota 2 3 4 3" xfId="20776"/>
    <cellStyle name="Nota 2 3 4 3 2" xfId="20777"/>
    <cellStyle name="Nota 2 3 4 3 2 2" xfId="20778"/>
    <cellStyle name="Nota 2 3 4 3 3" xfId="20779"/>
    <cellStyle name="Nota 2 3 4 3 3 2" xfId="20780"/>
    <cellStyle name="Nota 2 3 4 3 3 3" xfId="20781"/>
    <cellStyle name="Nota 2 3 4 3 3 4" xfId="20782"/>
    <cellStyle name="Nota 2 3 4 3 3 5" xfId="20783"/>
    <cellStyle name="Nota 2 3 4 3 4" xfId="20784"/>
    <cellStyle name="Nota 2 3 4 3 4 2" xfId="20785"/>
    <cellStyle name="Nota 2 3 4 3 4 3" xfId="20786"/>
    <cellStyle name="Nota 2 3 4 3 4 4" xfId="20787"/>
    <cellStyle name="Nota 2 3 4 3 5" xfId="20788"/>
    <cellStyle name="Nota 2 3 4 4" xfId="20789"/>
    <cellStyle name="Nota 2 3 4 4 2" xfId="20790"/>
    <cellStyle name="Nota 2 3 4 4 2 2" xfId="20791"/>
    <cellStyle name="Nota 2 3 4 4 3" xfId="20792"/>
    <cellStyle name="Nota 2 3 4 4 3 2" xfId="20793"/>
    <cellStyle name="Nota 2 3 4 4 3 3" xfId="20794"/>
    <cellStyle name="Nota 2 3 4 4 3 4" xfId="20795"/>
    <cellStyle name="Nota 2 3 4 4 3 5" xfId="20796"/>
    <cellStyle name="Nota 2 3 4 4 4" xfId="20797"/>
    <cellStyle name="Nota 2 3 4 4 4 2" xfId="20798"/>
    <cellStyle name="Nota 2 3 4 4 4 3" xfId="20799"/>
    <cellStyle name="Nota 2 3 4 4 4 4" xfId="20800"/>
    <cellStyle name="Nota 2 3 4 4 5" xfId="20801"/>
    <cellStyle name="Nota 2 3 4 5" xfId="20802"/>
    <cellStyle name="Nota 2 3 4 5 2" xfId="20803"/>
    <cellStyle name="Nota 2 3 4 5 2 2" xfId="20804"/>
    <cellStyle name="Nota 2 3 4 5 2 3" xfId="20805"/>
    <cellStyle name="Nota 2 3 4 5 2 4" xfId="20806"/>
    <cellStyle name="Nota 2 3 4 5 2 5" xfId="20807"/>
    <cellStyle name="Nota 2 3 4 5 3" xfId="20808"/>
    <cellStyle name="Nota 2 3 4 5 4" xfId="20809"/>
    <cellStyle name="Nota 2 3 4 6" xfId="20810"/>
    <cellStyle name="Nota 2 3 4 6 2" xfId="20811"/>
    <cellStyle name="Nota 2 3 4 6 2 2" xfId="20812"/>
    <cellStyle name="Nota 2 3 4 6 2 3" xfId="20813"/>
    <cellStyle name="Nota 2 3 4 6 2 4" xfId="20814"/>
    <cellStyle name="Nota 2 3 4 6 2 5" xfId="20815"/>
    <cellStyle name="Nota 2 3 4 6 3" xfId="20816"/>
    <cellStyle name="Nota 2 3 4 6 4" xfId="20817"/>
    <cellStyle name="Nota 2 3 4 7" xfId="20818"/>
    <cellStyle name="Nota 2 3 4 7 2" xfId="20819"/>
    <cellStyle name="Nota 2 3 4 7 2 2" xfId="20820"/>
    <cellStyle name="Nota 2 3 4 7 2 3" xfId="20821"/>
    <cellStyle name="Nota 2 3 4 7 2 4" xfId="20822"/>
    <cellStyle name="Nota 2 3 4 7 2 5" xfId="20823"/>
    <cellStyle name="Nota 2 3 4 7 3" xfId="20824"/>
    <cellStyle name="Nota 2 3 4 7 3 2" xfId="20825"/>
    <cellStyle name="Nota 2 3 4 7 3 3" xfId="20826"/>
    <cellStyle name="Nota 2 3 4 7 3 4" xfId="20827"/>
    <cellStyle name="Nota 2 3 4 7 4" xfId="20828"/>
    <cellStyle name="Nota 2 3 4 8" xfId="20829"/>
    <cellStyle name="Nota 2 3 4 8 2" xfId="20830"/>
    <cellStyle name="Nota 2 3 4 8 2 2" xfId="20831"/>
    <cellStyle name="Nota 2 3 4 8 2 3" xfId="20832"/>
    <cellStyle name="Nota 2 3 4 8 2 4" xfId="20833"/>
    <cellStyle name="Nota 2 3 4 8 3" xfId="20834"/>
    <cellStyle name="Nota 2 3 4 9" xfId="20835"/>
    <cellStyle name="Nota 2 3 5" xfId="20836"/>
    <cellStyle name="Nota 2 3 5 10" xfId="20837"/>
    <cellStyle name="Nota 2 3 5 11" xfId="20838"/>
    <cellStyle name="Nota 2 3 5 12" xfId="20839"/>
    <cellStyle name="Nota 2 3 5 13" xfId="20840"/>
    <cellStyle name="Nota 2 3 5 2" xfId="20841"/>
    <cellStyle name="Nota 2 3 5 2 2" xfId="20842"/>
    <cellStyle name="Nota 2 3 5 2 2 2" xfId="20843"/>
    <cellStyle name="Nota 2 3 5 2 2 2 2" xfId="20844"/>
    <cellStyle name="Nota 2 3 5 2 2 3" xfId="20845"/>
    <cellStyle name="Nota 2 3 5 2 2 3 2" xfId="20846"/>
    <cellStyle name="Nota 2 3 5 2 2 3 3" xfId="20847"/>
    <cellStyle name="Nota 2 3 5 2 2 3 4" xfId="20848"/>
    <cellStyle name="Nota 2 3 5 2 2 3 5" xfId="20849"/>
    <cellStyle name="Nota 2 3 5 2 2 4" xfId="20850"/>
    <cellStyle name="Nota 2 3 5 2 2 4 2" xfId="20851"/>
    <cellStyle name="Nota 2 3 5 2 2 4 3" xfId="20852"/>
    <cellStyle name="Nota 2 3 5 2 2 4 4" xfId="20853"/>
    <cellStyle name="Nota 2 3 5 2 2 5" xfId="20854"/>
    <cellStyle name="Nota 2 3 5 2 3" xfId="20855"/>
    <cellStyle name="Nota 2 3 5 2 3 2" xfId="20856"/>
    <cellStyle name="Nota 2 3 5 2 3 2 2" xfId="20857"/>
    <cellStyle name="Nota 2 3 5 2 3 3" xfId="20858"/>
    <cellStyle name="Nota 2 3 5 2 3 3 2" xfId="20859"/>
    <cellStyle name="Nota 2 3 5 2 3 3 3" xfId="20860"/>
    <cellStyle name="Nota 2 3 5 2 3 3 4" xfId="20861"/>
    <cellStyle name="Nota 2 3 5 2 3 3 5" xfId="20862"/>
    <cellStyle name="Nota 2 3 5 2 3 4" xfId="20863"/>
    <cellStyle name="Nota 2 3 5 2 3 4 2" xfId="20864"/>
    <cellStyle name="Nota 2 3 5 2 3 4 3" xfId="20865"/>
    <cellStyle name="Nota 2 3 5 2 3 4 4" xfId="20866"/>
    <cellStyle name="Nota 2 3 5 2 3 5" xfId="20867"/>
    <cellStyle name="Nota 2 3 5 2 4" xfId="20868"/>
    <cellStyle name="Nota 2 3 5 2 4 2" xfId="20869"/>
    <cellStyle name="Nota 2 3 5 2 4 2 2" xfId="20870"/>
    <cellStyle name="Nota 2 3 5 2 4 2 3" xfId="20871"/>
    <cellStyle name="Nota 2 3 5 2 4 2 4" xfId="20872"/>
    <cellStyle name="Nota 2 3 5 2 4 2 5" xfId="20873"/>
    <cellStyle name="Nota 2 3 5 2 4 3" xfId="20874"/>
    <cellStyle name="Nota 2 3 5 2 4 4" xfId="20875"/>
    <cellStyle name="Nota 2 3 5 2 5" xfId="20876"/>
    <cellStyle name="Nota 2 3 5 2 5 2" xfId="20877"/>
    <cellStyle name="Nota 2 3 5 2 5 2 2" xfId="20878"/>
    <cellStyle name="Nota 2 3 5 2 5 2 3" xfId="20879"/>
    <cellStyle name="Nota 2 3 5 2 5 2 4" xfId="20880"/>
    <cellStyle name="Nota 2 3 5 2 5 2 5" xfId="20881"/>
    <cellStyle name="Nota 2 3 5 2 5 3" xfId="20882"/>
    <cellStyle name="Nota 2 3 5 2 6" xfId="20883"/>
    <cellStyle name="Nota 2 3 5 2 6 2" xfId="20884"/>
    <cellStyle name="Nota 2 3 5 2 7" xfId="20885"/>
    <cellStyle name="Nota 2 3 5 2 7 2" xfId="20886"/>
    <cellStyle name="Nota 2 3 5 2 7 3" xfId="20887"/>
    <cellStyle name="Nota 2 3 5 2 7 4" xfId="20888"/>
    <cellStyle name="Nota 2 3 5 2 7 5" xfId="20889"/>
    <cellStyle name="Nota 2 3 5 2 8" xfId="20890"/>
    <cellStyle name="Nota 2 3 5 2 8 2" xfId="20891"/>
    <cellStyle name="Nota 2 3 5 2 8 3" xfId="20892"/>
    <cellStyle name="Nota 2 3 5 2 8 4" xfId="20893"/>
    <cellStyle name="Nota 2 3 5 2 8 5" xfId="20894"/>
    <cellStyle name="Nota 2 3 5 2 9" xfId="20895"/>
    <cellStyle name="Nota 2 3 5 3" xfId="20896"/>
    <cellStyle name="Nota 2 3 5 3 2" xfId="20897"/>
    <cellStyle name="Nota 2 3 5 3 2 2" xfId="20898"/>
    <cellStyle name="Nota 2 3 5 3 3" xfId="20899"/>
    <cellStyle name="Nota 2 3 5 3 3 2" xfId="20900"/>
    <cellStyle name="Nota 2 3 5 3 3 3" xfId="20901"/>
    <cellStyle name="Nota 2 3 5 3 3 4" xfId="20902"/>
    <cellStyle name="Nota 2 3 5 3 3 5" xfId="20903"/>
    <cellStyle name="Nota 2 3 5 3 4" xfId="20904"/>
    <cellStyle name="Nota 2 3 5 3 4 2" xfId="20905"/>
    <cellStyle name="Nota 2 3 5 3 4 3" xfId="20906"/>
    <cellStyle name="Nota 2 3 5 3 4 4" xfId="20907"/>
    <cellStyle name="Nota 2 3 5 3 5" xfId="20908"/>
    <cellStyle name="Nota 2 3 5 4" xfId="20909"/>
    <cellStyle name="Nota 2 3 5 4 2" xfId="20910"/>
    <cellStyle name="Nota 2 3 5 4 2 2" xfId="20911"/>
    <cellStyle name="Nota 2 3 5 4 3" xfId="20912"/>
    <cellStyle name="Nota 2 3 5 4 3 2" xfId="20913"/>
    <cellStyle name="Nota 2 3 5 4 3 3" xfId="20914"/>
    <cellStyle name="Nota 2 3 5 4 3 4" xfId="20915"/>
    <cellStyle name="Nota 2 3 5 4 3 5" xfId="20916"/>
    <cellStyle name="Nota 2 3 5 4 4" xfId="20917"/>
    <cellStyle name="Nota 2 3 5 4 4 2" xfId="20918"/>
    <cellStyle name="Nota 2 3 5 4 4 3" xfId="20919"/>
    <cellStyle name="Nota 2 3 5 4 4 4" xfId="20920"/>
    <cellStyle name="Nota 2 3 5 4 5" xfId="20921"/>
    <cellStyle name="Nota 2 3 5 5" xfId="20922"/>
    <cellStyle name="Nota 2 3 5 5 2" xfId="20923"/>
    <cellStyle name="Nota 2 3 5 5 2 2" xfId="20924"/>
    <cellStyle name="Nota 2 3 5 5 2 3" xfId="20925"/>
    <cellStyle name="Nota 2 3 5 5 2 4" xfId="20926"/>
    <cellStyle name="Nota 2 3 5 5 2 5" xfId="20927"/>
    <cellStyle name="Nota 2 3 5 5 3" xfId="20928"/>
    <cellStyle name="Nota 2 3 5 5 4" xfId="20929"/>
    <cellStyle name="Nota 2 3 5 6" xfId="20930"/>
    <cellStyle name="Nota 2 3 5 6 2" xfId="20931"/>
    <cellStyle name="Nota 2 3 5 6 2 2" xfId="20932"/>
    <cellStyle name="Nota 2 3 5 6 2 3" xfId="20933"/>
    <cellStyle name="Nota 2 3 5 6 2 4" xfId="20934"/>
    <cellStyle name="Nota 2 3 5 6 2 5" xfId="20935"/>
    <cellStyle name="Nota 2 3 5 6 3" xfId="20936"/>
    <cellStyle name="Nota 2 3 5 6 4" xfId="20937"/>
    <cellStyle name="Nota 2 3 5 7" xfId="20938"/>
    <cellStyle name="Nota 2 3 5 7 2" xfId="20939"/>
    <cellStyle name="Nota 2 3 5 7 2 2" xfId="20940"/>
    <cellStyle name="Nota 2 3 5 7 2 3" xfId="20941"/>
    <cellStyle name="Nota 2 3 5 7 2 4" xfId="20942"/>
    <cellStyle name="Nota 2 3 5 7 2 5" xfId="20943"/>
    <cellStyle name="Nota 2 3 5 7 3" xfId="20944"/>
    <cellStyle name="Nota 2 3 5 7 3 2" xfId="20945"/>
    <cellStyle name="Nota 2 3 5 7 3 3" xfId="20946"/>
    <cellStyle name="Nota 2 3 5 7 3 4" xfId="20947"/>
    <cellStyle name="Nota 2 3 5 7 4" xfId="20948"/>
    <cellStyle name="Nota 2 3 5 8" xfId="20949"/>
    <cellStyle name="Nota 2 3 5 8 2" xfId="20950"/>
    <cellStyle name="Nota 2 3 5 8 2 2" xfId="20951"/>
    <cellStyle name="Nota 2 3 5 8 2 3" xfId="20952"/>
    <cellStyle name="Nota 2 3 5 8 2 4" xfId="20953"/>
    <cellStyle name="Nota 2 3 5 8 3" xfId="20954"/>
    <cellStyle name="Nota 2 3 5 9" xfId="20955"/>
    <cellStyle name="Nota 2 3 6" xfId="20956"/>
    <cellStyle name="Nota 2 3 6 10" xfId="20957"/>
    <cellStyle name="Nota 2 3 6 11" xfId="20958"/>
    <cellStyle name="Nota 2 3 6 12" xfId="20959"/>
    <cellStyle name="Nota 2 3 6 13" xfId="20960"/>
    <cellStyle name="Nota 2 3 6 2" xfId="20961"/>
    <cellStyle name="Nota 2 3 6 2 2" xfId="20962"/>
    <cellStyle name="Nota 2 3 6 2 2 2" xfId="20963"/>
    <cellStyle name="Nota 2 3 6 2 2 2 2" xfId="20964"/>
    <cellStyle name="Nota 2 3 6 2 2 3" xfId="20965"/>
    <cellStyle name="Nota 2 3 6 2 2 3 2" xfId="20966"/>
    <cellStyle name="Nota 2 3 6 2 2 3 3" xfId="20967"/>
    <cellStyle name="Nota 2 3 6 2 2 3 4" xfId="20968"/>
    <cellStyle name="Nota 2 3 6 2 2 3 5" xfId="20969"/>
    <cellStyle name="Nota 2 3 6 2 2 4" xfId="20970"/>
    <cellStyle name="Nota 2 3 6 2 2 4 2" xfId="20971"/>
    <cellStyle name="Nota 2 3 6 2 2 4 3" xfId="20972"/>
    <cellStyle name="Nota 2 3 6 2 2 4 4" xfId="20973"/>
    <cellStyle name="Nota 2 3 6 2 2 5" xfId="20974"/>
    <cellStyle name="Nota 2 3 6 2 3" xfId="20975"/>
    <cellStyle name="Nota 2 3 6 2 3 2" xfId="20976"/>
    <cellStyle name="Nota 2 3 6 2 3 2 2" xfId="20977"/>
    <cellStyle name="Nota 2 3 6 2 3 3" xfId="20978"/>
    <cellStyle name="Nota 2 3 6 2 3 3 2" xfId="20979"/>
    <cellStyle name="Nota 2 3 6 2 3 3 3" xfId="20980"/>
    <cellStyle name="Nota 2 3 6 2 3 3 4" xfId="20981"/>
    <cellStyle name="Nota 2 3 6 2 3 3 5" xfId="20982"/>
    <cellStyle name="Nota 2 3 6 2 3 4" xfId="20983"/>
    <cellStyle name="Nota 2 3 6 2 3 4 2" xfId="20984"/>
    <cellStyle name="Nota 2 3 6 2 3 4 3" xfId="20985"/>
    <cellStyle name="Nota 2 3 6 2 3 4 4" xfId="20986"/>
    <cellStyle name="Nota 2 3 6 2 3 5" xfId="20987"/>
    <cellStyle name="Nota 2 3 6 2 4" xfId="20988"/>
    <cellStyle name="Nota 2 3 6 2 4 2" xfId="20989"/>
    <cellStyle name="Nota 2 3 6 2 4 2 2" xfId="20990"/>
    <cellStyle name="Nota 2 3 6 2 4 2 3" xfId="20991"/>
    <cellStyle name="Nota 2 3 6 2 4 2 4" xfId="20992"/>
    <cellStyle name="Nota 2 3 6 2 4 2 5" xfId="20993"/>
    <cellStyle name="Nota 2 3 6 2 4 3" xfId="20994"/>
    <cellStyle name="Nota 2 3 6 2 4 4" xfId="20995"/>
    <cellStyle name="Nota 2 3 6 2 5" xfId="20996"/>
    <cellStyle name="Nota 2 3 6 2 5 2" xfId="20997"/>
    <cellStyle name="Nota 2 3 6 2 5 2 2" xfId="20998"/>
    <cellStyle name="Nota 2 3 6 2 5 2 3" xfId="20999"/>
    <cellStyle name="Nota 2 3 6 2 5 2 4" xfId="21000"/>
    <cellStyle name="Nota 2 3 6 2 5 2 5" xfId="21001"/>
    <cellStyle name="Nota 2 3 6 2 5 3" xfId="21002"/>
    <cellStyle name="Nota 2 3 6 2 6" xfId="21003"/>
    <cellStyle name="Nota 2 3 6 2 6 2" xfId="21004"/>
    <cellStyle name="Nota 2 3 6 2 7" xfId="21005"/>
    <cellStyle name="Nota 2 3 6 2 7 2" xfId="21006"/>
    <cellStyle name="Nota 2 3 6 2 7 3" xfId="21007"/>
    <cellStyle name="Nota 2 3 6 2 7 4" xfId="21008"/>
    <cellStyle name="Nota 2 3 6 2 7 5" xfId="21009"/>
    <cellStyle name="Nota 2 3 6 2 8" xfId="21010"/>
    <cellStyle name="Nota 2 3 6 2 8 2" xfId="21011"/>
    <cellStyle name="Nota 2 3 6 2 8 3" xfId="21012"/>
    <cellStyle name="Nota 2 3 6 2 8 4" xfId="21013"/>
    <cellStyle name="Nota 2 3 6 2 8 5" xfId="21014"/>
    <cellStyle name="Nota 2 3 6 2 9" xfId="21015"/>
    <cellStyle name="Nota 2 3 6 3" xfId="21016"/>
    <cellStyle name="Nota 2 3 6 3 2" xfId="21017"/>
    <cellStyle name="Nota 2 3 6 3 2 2" xfId="21018"/>
    <cellStyle name="Nota 2 3 6 3 3" xfId="21019"/>
    <cellStyle name="Nota 2 3 6 3 3 2" xfId="21020"/>
    <cellStyle name="Nota 2 3 6 3 3 3" xfId="21021"/>
    <cellStyle name="Nota 2 3 6 3 3 4" xfId="21022"/>
    <cellStyle name="Nota 2 3 6 3 3 5" xfId="21023"/>
    <cellStyle name="Nota 2 3 6 3 4" xfId="21024"/>
    <cellStyle name="Nota 2 3 6 3 4 2" xfId="21025"/>
    <cellStyle name="Nota 2 3 6 3 4 3" xfId="21026"/>
    <cellStyle name="Nota 2 3 6 3 4 4" xfId="21027"/>
    <cellStyle name="Nota 2 3 6 3 5" xfId="21028"/>
    <cellStyle name="Nota 2 3 6 4" xfId="21029"/>
    <cellStyle name="Nota 2 3 6 4 2" xfId="21030"/>
    <cellStyle name="Nota 2 3 6 4 2 2" xfId="21031"/>
    <cellStyle name="Nota 2 3 6 4 3" xfId="21032"/>
    <cellStyle name="Nota 2 3 6 4 3 2" xfId="21033"/>
    <cellStyle name="Nota 2 3 6 4 3 3" xfId="21034"/>
    <cellStyle name="Nota 2 3 6 4 3 4" xfId="21035"/>
    <cellStyle name="Nota 2 3 6 4 3 5" xfId="21036"/>
    <cellStyle name="Nota 2 3 6 4 4" xfId="21037"/>
    <cellStyle name="Nota 2 3 6 4 4 2" xfId="21038"/>
    <cellStyle name="Nota 2 3 6 4 4 3" xfId="21039"/>
    <cellStyle name="Nota 2 3 6 4 4 4" xfId="21040"/>
    <cellStyle name="Nota 2 3 6 4 5" xfId="21041"/>
    <cellStyle name="Nota 2 3 6 5" xfId="21042"/>
    <cellStyle name="Nota 2 3 6 5 2" xfId="21043"/>
    <cellStyle name="Nota 2 3 6 5 2 2" xfId="21044"/>
    <cellStyle name="Nota 2 3 6 5 2 3" xfId="21045"/>
    <cellStyle name="Nota 2 3 6 5 2 4" xfId="21046"/>
    <cellStyle name="Nota 2 3 6 5 2 5" xfId="21047"/>
    <cellStyle name="Nota 2 3 6 5 3" xfId="21048"/>
    <cellStyle name="Nota 2 3 6 5 4" xfId="21049"/>
    <cellStyle name="Nota 2 3 6 6" xfId="21050"/>
    <cellStyle name="Nota 2 3 6 6 2" xfId="21051"/>
    <cellStyle name="Nota 2 3 6 6 2 2" xfId="21052"/>
    <cellStyle name="Nota 2 3 6 6 2 3" xfId="21053"/>
    <cellStyle name="Nota 2 3 6 6 2 4" xfId="21054"/>
    <cellStyle name="Nota 2 3 6 6 2 5" xfId="21055"/>
    <cellStyle name="Nota 2 3 6 6 3" xfId="21056"/>
    <cellStyle name="Nota 2 3 6 6 4" xfId="21057"/>
    <cellStyle name="Nota 2 3 6 7" xfId="21058"/>
    <cellStyle name="Nota 2 3 6 7 2" xfId="21059"/>
    <cellStyle name="Nota 2 3 6 7 2 2" xfId="21060"/>
    <cellStyle name="Nota 2 3 6 7 2 3" xfId="21061"/>
    <cellStyle name="Nota 2 3 6 7 2 4" xfId="21062"/>
    <cellStyle name="Nota 2 3 6 7 2 5" xfId="21063"/>
    <cellStyle name="Nota 2 3 6 7 3" xfId="21064"/>
    <cellStyle name="Nota 2 3 6 7 3 2" xfId="21065"/>
    <cellStyle name="Nota 2 3 6 7 3 3" xfId="21066"/>
    <cellStyle name="Nota 2 3 6 7 3 4" xfId="21067"/>
    <cellStyle name="Nota 2 3 6 7 4" xfId="21068"/>
    <cellStyle name="Nota 2 3 6 8" xfId="21069"/>
    <cellStyle name="Nota 2 3 6 8 2" xfId="21070"/>
    <cellStyle name="Nota 2 3 6 8 2 2" xfId="21071"/>
    <cellStyle name="Nota 2 3 6 8 2 3" xfId="21072"/>
    <cellStyle name="Nota 2 3 6 8 2 4" xfId="21073"/>
    <cellStyle name="Nota 2 3 6 8 3" xfId="21074"/>
    <cellStyle name="Nota 2 3 6 9" xfId="21075"/>
    <cellStyle name="Nota 2 3 7" xfId="21076"/>
    <cellStyle name="Nota 2 3 7 10" xfId="21077"/>
    <cellStyle name="Nota 2 3 7 11" xfId="21078"/>
    <cellStyle name="Nota 2 3 7 12" xfId="21079"/>
    <cellStyle name="Nota 2 3 7 13" xfId="21080"/>
    <cellStyle name="Nota 2 3 7 2" xfId="21081"/>
    <cellStyle name="Nota 2 3 7 2 2" xfId="21082"/>
    <cellStyle name="Nota 2 3 7 2 2 2" xfId="21083"/>
    <cellStyle name="Nota 2 3 7 2 2 2 2" xfId="21084"/>
    <cellStyle name="Nota 2 3 7 2 2 3" xfId="21085"/>
    <cellStyle name="Nota 2 3 7 2 2 3 2" xfId="21086"/>
    <cellStyle name="Nota 2 3 7 2 2 3 3" xfId="21087"/>
    <cellStyle name="Nota 2 3 7 2 2 3 4" xfId="21088"/>
    <cellStyle name="Nota 2 3 7 2 2 3 5" xfId="21089"/>
    <cellStyle name="Nota 2 3 7 2 2 4" xfId="21090"/>
    <cellStyle name="Nota 2 3 7 2 2 4 2" xfId="21091"/>
    <cellStyle name="Nota 2 3 7 2 2 4 3" xfId="21092"/>
    <cellStyle name="Nota 2 3 7 2 2 4 4" xfId="21093"/>
    <cellStyle name="Nota 2 3 7 2 2 5" xfId="21094"/>
    <cellStyle name="Nota 2 3 7 2 3" xfId="21095"/>
    <cellStyle name="Nota 2 3 7 2 3 2" xfId="21096"/>
    <cellStyle name="Nota 2 3 7 2 3 2 2" xfId="21097"/>
    <cellStyle name="Nota 2 3 7 2 3 3" xfId="21098"/>
    <cellStyle name="Nota 2 3 7 2 3 3 2" xfId="21099"/>
    <cellStyle name="Nota 2 3 7 2 3 3 3" xfId="21100"/>
    <cellStyle name="Nota 2 3 7 2 3 3 4" xfId="21101"/>
    <cellStyle name="Nota 2 3 7 2 3 3 5" xfId="21102"/>
    <cellStyle name="Nota 2 3 7 2 3 4" xfId="21103"/>
    <cellStyle name="Nota 2 3 7 2 3 4 2" xfId="21104"/>
    <cellStyle name="Nota 2 3 7 2 3 4 3" xfId="21105"/>
    <cellStyle name="Nota 2 3 7 2 3 4 4" xfId="21106"/>
    <cellStyle name="Nota 2 3 7 2 3 5" xfId="21107"/>
    <cellStyle name="Nota 2 3 7 2 4" xfId="21108"/>
    <cellStyle name="Nota 2 3 7 2 4 2" xfId="21109"/>
    <cellStyle name="Nota 2 3 7 2 4 2 2" xfId="21110"/>
    <cellStyle name="Nota 2 3 7 2 4 2 3" xfId="21111"/>
    <cellStyle name="Nota 2 3 7 2 4 2 4" xfId="21112"/>
    <cellStyle name="Nota 2 3 7 2 4 2 5" xfId="21113"/>
    <cellStyle name="Nota 2 3 7 2 4 3" xfId="21114"/>
    <cellStyle name="Nota 2 3 7 2 4 4" xfId="21115"/>
    <cellStyle name="Nota 2 3 7 2 5" xfId="21116"/>
    <cellStyle name="Nota 2 3 7 2 5 2" xfId="21117"/>
    <cellStyle name="Nota 2 3 7 2 5 2 2" xfId="21118"/>
    <cellStyle name="Nota 2 3 7 2 5 2 3" xfId="21119"/>
    <cellStyle name="Nota 2 3 7 2 5 2 4" xfId="21120"/>
    <cellStyle name="Nota 2 3 7 2 5 2 5" xfId="21121"/>
    <cellStyle name="Nota 2 3 7 2 5 3" xfId="21122"/>
    <cellStyle name="Nota 2 3 7 2 6" xfId="21123"/>
    <cellStyle name="Nota 2 3 7 2 6 2" xfId="21124"/>
    <cellStyle name="Nota 2 3 7 2 7" xfId="21125"/>
    <cellStyle name="Nota 2 3 7 2 7 2" xfId="21126"/>
    <cellStyle name="Nota 2 3 7 2 7 3" xfId="21127"/>
    <cellStyle name="Nota 2 3 7 2 7 4" xfId="21128"/>
    <cellStyle name="Nota 2 3 7 2 7 5" xfId="21129"/>
    <cellStyle name="Nota 2 3 7 2 8" xfId="21130"/>
    <cellStyle name="Nota 2 3 7 2 8 2" xfId="21131"/>
    <cellStyle name="Nota 2 3 7 2 8 3" xfId="21132"/>
    <cellStyle name="Nota 2 3 7 2 8 4" xfId="21133"/>
    <cellStyle name="Nota 2 3 7 2 8 5" xfId="21134"/>
    <cellStyle name="Nota 2 3 7 2 9" xfId="21135"/>
    <cellStyle name="Nota 2 3 7 3" xfId="21136"/>
    <cellStyle name="Nota 2 3 7 3 2" xfId="21137"/>
    <cellStyle name="Nota 2 3 7 3 2 2" xfId="21138"/>
    <cellStyle name="Nota 2 3 7 3 3" xfId="21139"/>
    <cellStyle name="Nota 2 3 7 3 3 2" xfId="21140"/>
    <cellStyle name="Nota 2 3 7 3 3 3" xfId="21141"/>
    <cellStyle name="Nota 2 3 7 3 3 4" xfId="21142"/>
    <cellStyle name="Nota 2 3 7 3 3 5" xfId="21143"/>
    <cellStyle name="Nota 2 3 7 3 4" xfId="21144"/>
    <cellStyle name="Nota 2 3 7 3 4 2" xfId="21145"/>
    <cellStyle name="Nota 2 3 7 3 4 3" xfId="21146"/>
    <cellStyle name="Nota 2 3 7 3 4 4" xfId="21147"/>
    <cellStyle name="Nota 2 3 7 3 5" xfId="21148"/>
    <cellStyle name="Nota 2 3 7 4" xfId="21149"/>
    <cellStyle name="Nota 2 3 7 4 2" xfId="21150"/>
    <cellStyle name="Nota 2 3 7 4 2 2" xfId="21151"/>
    <cellStyle name="Nota 2 3 7 4 3" xfId="21152"/>
    <cellStyle name="Nota 2 3 7 4 3 2" xfId="21153"/>
    <cellStyle name="Nota 2 3 7 4 3 3" xfId="21154"/>
    <cellStyle name="Nota 2 3 7 4 3 4" xfId="21155"/>
    <cellStyle name="Nota 2 3 7 4 3 5" xfId="21156"/>
    <cellStyle name="Nota 2 3 7 4 4" xfId="21157"/>
    <cellStyle name="Nota 2 3 7 4 4 2" xfId="21158"/>
    <cellStyle name="Nota 2 3 7 4 4 3" xfId="21159"/>
    <cellStyle name="Nota 2 3 7 4 4 4" xfId="21160"/>
    <cellStyle name="Nota 2 3 7 4 5" xfId="21161"/>
    <cellStyle name="Nota 2 3 7 5" xfId="21162"/>
    <cellStyle name="Nota 2 3 7 5 2" xfId="21163"/>
    <cellStyle name="Nota 2 3 7 5 2 2" xfId="21164"/>
    <cellStyle name="Nota 2 3 7 5 2 3" xfId="21165"/>
    <cellStyle name="Nota 2 3 7 5 2 4" xfId="21166"/>
    <cellStyle name="Nota 2 3 7 5 2 5" xfId="21167"/>
    <cellStyle name="Nota 2 3 7 5 3" xfId="21168"/>
    <cellStyle name="Nota 2 3 7 5 4" xfId="21169"/>
    <cellStyle name="Nota 2 3 7 6" xfId="21170"/>
    <cellStyle name="Nota 2 3 7 6 2" xfId="21171"/>
    <cellStyle name="Nota 2 3 7 6 2 2" xfId="21172"/>
    <cellStyle name="Nota 2 3 7 6 2 3" xfId="21173"/>
    <cellStyle name="Nota 2 3 7 6 2 4" xfId="21174"/>
    <cellStyle name="Nota 2 3 7 6 2 5" xfId="21175"/>
    <cellStyle name="Nota 2 3 7 6 3" xfId="21176"/>
    <cellStyle name="Nota 2 3 7 6 4" xfId="21177"/>
    <cellStyle name="Nota 2 3 7 7" xfId="21178"/>
    <cellStyle name="Nota 2 3 7 7 2" xfId="21179"/>
    <cellStyle name="Nota 2 3 7 7 2 2" xfId="21180"/>
    <cellStyle name="Nota 2 3 7 7 2 3" xfId="21181"/>
    <cellStyle name="Nota 2 3 7 7 2 4" xfId="21182"/>
    <cellStyle name="Nota 2 3 7 7 2 5" xfId="21183"/>
    <cellStyle name="Nota 2 3 7 7 3" xfId="21184"/>
    <cellStyle name="Nota 2 3 7 7 3 2" xfId="21185"/>
    <cellStyle name="Nota 2 3 7 7 3 3" xfId="21186"/>
    <cellStyle name="Nota 2 3 7 7 3 4" xfId="21187"/>
    <cellStyle name="Nota 2 3 7 7 4" xfId="21188"/>
    <cellStyle name="Nota 2 3 7 8" xfId="21189"/>
    <cellStyle name="Nota 2 3 7 8 2" xfId="21190"/>
    <cellStyle name="Nota 2 3 7 8 2 2" xfId="21191"/>
    <cellStyle name="Nota 2 3 7 8 2 3" xfId="21192"/>
    <cellStyle name="Nota 2 3 7 8 2 4" xfId="21193"/>
    <cellStyle name="Nota 2 3 7 8 3" xfId="21194"/>
    <cellStyle name="Nota 2 3 7 9" xfId="21195"/>
    <cellStyle name="Nota 2 3 8" xfId="21196"/>
    <cellStyle name="Nota 2 3 8 10" xfId="21197"/>
    <cellStyle name="Nota 2 3 8 11" xfId="21198"/>
    <cellStyle name="Nota 2 3 8 12" xfId="21199"/>
    <cellStyle name="Nota 2 3 8 13" xfId="21200"/>
    <cellStyle name="Nota 2 3 8 2" xfId="21201"/>
    <cellStyle name="Nota 2 3 8 2 2" xfId="21202"/>
    <cellStyle name="Nota 2 3 8 2 2 2" xfId="21203"/>
    <cellStyle name="Nota 2 3 8 2 2 2 2" xfId="21204"/>
    <cellStyle name="Nota 2 3 8 2 2 3" xfId="21205"/>
    <cellStyle name="Nota 2 3 8 2 2 3 2" xfId="21206"/>
    <cellStyle name="Nota 2 3 8 2 2 3 3" xfId="21207"/>
    <cellStyle name="Nota 2 3 8 2 2 3 4" xfId="21208"/>
    <cellStyle name="Nota 2 3 8 2 2 3 5" xfId="21209"/>
    <cellStyle name="Nota 2 3 8 2 2 4" xfId="21210"/>
    <cellStyle name="Nota 2 3 8 2 2 4 2" xfId="21211"/>
    <cellStyle name="Nota 2 3 8 2 2 4 3" xfId="21212"/>
    <cellStyle name="Nota 2 3 8 2 2 4 4" xfId="21213"/>
    <cellStyle name="Nota 2 3 8 2 2 5" xfId="21214"/>
    <cellStyle name="Nota 2 3 8 2 3" xfId="21215"/>
    <cellStyle name="Nota 2 3 8 2 3 2" xfId="21216"/>
    <cellStyle name="Nota 2 3 8 2 3 2 2" xfId="21217"/>
    <cellStyle name="Nota 2 3 8 2 3 3" xfId="21218"/>
    <cellStyle name="Nota 2 3 8 2 3 3 2" xfId="21219"/>
    <cellStyle name="Nota 2 3 8 2 3 3 3" xfId="21220"/>
    <cellStyle name="Nota 2 3 8 2 3 3 4" xfId="21221"/>
    <cellStyle name="Nota 2 3 8 2 3 3 5" xfId="21222"/>
    <cellStyle name="Nota 2 3 8 2 3 4" xfId="21223"/>
    <cellStyle name="Nota 2 3 8 2 3 4 2" xfId="21224"/>
    <cellStyle name="Nota 2 3 8 2 3 4 3" xfId="21225"/>
    <cellStyle name="Nota 2 3 8 2 3 4 4" xfId="21226"/>
    <cellStyle name="Nota 2 3 8 2 3 5" xfId="21227"/>
    <cellStyle name="Nota 2 3 8 2 4" xfId="21228"/>
    <cellStyle name="Nota 2 3 8 2 4 2" xfId="21229"/>
    <cellStyle name="Nota 2 3 8 2 4 2 2" xfId="21230"/>
    <cellStyle name="Nota 2 3 8 2 4 2 3" xfId="21231"/>
    <cellStyle name="Nota 2 3 8 2 4 2 4" xfId="21232"/>
    <cellStyle name="Nota 2 3 8 2 4 2 5" xfId="21233"/>
    <cellStyle name="Nota 2 3 8 2 4 3" xfId="21234"/>
    <cellStyle name="Nota 2 3 8 2 4 4" xfId="21235"/>
    <cellStyle name="Nota 2 3 8 2 5" xfId="21236"/>
    <cellStyle name="Nota 2 3 8 2 5 2" xfId="21237"/>
    <cellStyle name="Nota 2 3 8 2 5 2 2" xfId="21238"/>
    <cellStyle name="Nota 2 3 8 2 5 2 3" xfId="21239"/>
    <cellStyle name="Nota 2 3 8 2 5 2 4" xfId="21240"/>
    <cellStyle name="Nota 2 3 8 2 5 2 5" xfId="21241"/>
    <cellStyle name="Nota 2 3 8 2 5 3" xfId="21242"/>
    <cellStyle name="Nota 2 3 8 2 6" xfId="21243"/>
    <cellStyle name="Nota 2 3 8 2 6 2" xfId="21244"/>
    <cellStyle name="Nota 2 3 8 2 7" xfId="21245"/>
    <cellStyle name="Nota 2 3 8 2 7 2" xfId="21246"/>
    <cellStyle name="Nota 2 3 8 2 7 3" xfId="21247"/>
    <cellStyle name="Nota 2 3 8 2 7 4" xfId="21248"/>
    <cellStyle name="Nota 2 3 8 2 7 5" xfId="21249"/>
    <cellStyle name="Nota 2 3 8 2 8" xfId="21250"/>
    <cellStyle name="Nota 2 3 8 2 8 2" xfId="21251"/>
    <cellStyle name="Nota 2 3 8 2 8 3" xfId="21252"/>
    <cellStyle name="Nota 2 3 8 2 8 4" xfId="21253"/>
    <cellStyle name="Nota 2 3 8 2 8 5" xfId="21254"/>
    <cellStyle name="Nota 2 3 8 2 9" xfId="21255"/>
    <cellStyle name="Nota 2 3 8 3" xfId="21256"/>
    <cellStyle name="Nota 2 3 8 3 2" xfId="21257"/>
    <cellStyle name="Nota 2 3 8 3 2 2" xfId="21258"/>
    <cellStyle name="Nota 2 3 8 3 3" xfId="21259"/>
    <cellStyle name="Nota 2 3 8 3 3 2" xfId="21260"/>
    <cellStyle name="Nota 2 3 8 3 3 3" xfId="21261"/>
    <cellStyle name="Nota 2 3 8 3 3 4" xfId="21262"/>
    <cellStyle name="Nota 2 3 8 3 3 5" xfId="21263"/>
    <cellStyle name="Nota 2 3 8 3 4" xfId="21264"/>
    <cellStyle name="Nota 2 3 8 3 4 2" xfId="21265"/>
    <cellStyle name="Nota 2 3 8 3 4 3" xfId="21266"/>
    <cellStyle name="Nota 2 3 8 3 4 4" xfId="21267"/>
    <cellStyle name="Nota 2 3 8 3 5" xfId="21268"/>
    <cellStyle name="Nota 2 3 8 4" xfId="21269"/>
    <cellStyle name="Nota 2 3 8 4 2" xfId="21270"/>
    <cellStyle name="Nota 2 3 8 4 2 2" xfId="21271"/>
    <cellStyle name="Nota 2 3 8 4 3" xfId="21272"/>
    <cellStyle name="Nota 2 3 8 4 3 2" xfId="21273"/>
    <cellStyle name="Nota 2 3 8 4 3 3" xfId="21274"/>
    <cellStyle name="Nota 2 3 8 4 3 4" xfId="21275"/>
    <cellStyle name="Nota 2 3 8 4 3 5" xfId="21276"/>
    <cellStyle name="Nota 2 3 8 4 4" xfId="21277"/>
    <cellStyle name="Nota 2 3 8 4 4 2" xfId="21278"/>
    <cellStyle name="Nota 2 3 8 4 4 3" xfId="21279"/>
    <cellStyle name="Nota 2 3 8 4 4 4" xfId="21280"/>
    <cellStyle name="Nota 2 3 8 4 5" xfId="21281"/>
    <cellStyle name="Nota 2 3 8 5" xfId="21282"/>
    <cellStyle name="Nota 2 3 8 5 2" xfId="21283"/>
    <cellStyle name="Nota 2 3 8 5 2 2" xfId="21284"/>
    <cellStyle name="Nota 2 3 8 5 2 3" xfId="21285"/>
    <cellStyle name="Nota 2 3 8 5 2 4" xfId="21286"/>
    <cellStyle name="Nota 2 3 8 5 2 5" xfId="21287"/>
    <cellStyle name="Nota 2 3 8 5 3" xfId="21288"/>
    <cellStyle name="Nota 2 3 8 5 4" xfId="21289"/>
    <cellStyle name="Nota 2 3 8 6" xfId="21290"/>
    <cellStyle name="Nota 2 3 8 6 2" xfId="21291"/>
    <cellStyle name="Nota 2 3 8 6 2 2" xfId="21292"/>
    <cellStyle name="Nota 2 3 8 6 2 3" xfId="21293"/>
    <cellStyle name="Nota 2 3 8 6 2 4" xfId="21294"/>
    <cellStyle name="Nota 2 3 8 6 2 5" xfId="21295"/>
    <cellStyle name="Nota 2 3 8 6 3" xfId="21296"/>
    <cellStyle name="Nota 2 3 8 6 4" xfId="21297"/>
    <cellStyle name="Nota 2 3 8 7" xfId="21298"/>
    <cellStyle name="Nota 2 3 8 7 2" xfId="21299"/>
    <cellStyle name="Nota 2 3 8 7 2 2" xfId="21300"/>
    <cellStyle name="Nota 2 3 8 7 2 3" xfId="21301"/>
    <cellStyle name="Nota 2 3 8 7 2 4" xfId="21302"/>
    <cellStyle name="Nota 2 3 8 7 2 5" xfId="21303"/>
    <cellStyle name="Nota 2 3 8 7 3" xfId="21304"/>
    <cellStyle name="Nota 2 3 8 7 3 2" xfId="21305"/>
    <cellStyle name="Nota 2 3 8 7 3 3" xfId="21306"/>
    <cellStyle name="Nota 2 3 8 7 3 4" xfId="21307"/>
    <cellStyle name="Nota 2 3 8 7 4" xfId="21308"/>
    <cellStyle name="Nota 2 3 8 8" xfId="21309"/>
    <cellStyle name="Nota 2 3 8 8 2" xfId="21310"/>
    <cellStyle name="Nota 2 3 8 8 2 2" xfId="21311"/>
    <cellStyle name="Nota 2 3 8 8 2 3" xfId="21312"/>
    <cellStyle name="Nota 2 3 8 8 2 4" xfId="21313"/>
    <cellStyle name="Nota 2 3 8 8 3" xfId="21314"/>
    <cellStyle name="Nota 2 3 8 9" xfId="21315"/>
    <cellStyle name="Nota 2 3 9" xfId="21316"/>
    <cellStyle name="Nota 2 3 9 10" xfId="21317"/>
    <cellStyle name="Nota 2 3 9 11" xfId="21318"/>
    <cellStyle name="Nota 2 3 9 12" xfId="21319"/>
    <cellStyle name="Nota 2 3 9 13" xfId="21320"/>
    <cellStyle name="Nota 2 3 9 2" xfId="21321"/>
    <cellStyle name="Nota 2 3 9 2 2" xfId="21322"/>
    <cellStyle name="Nota 2 3 9 2 2 2" xfId="21323"/>
    <cellStyle name="Nota 2 3 9 2 2 2 2" xfId="21324"/>
    <cellStyle name="Nota 2 3 9 2 2 3" xfId="21325"/>
    <cellStyle name="Nota 2 3 9 2 2 3 2" xfId="21326"/>
    <cellStyle name="Nota 2 3 9 2 2 3 3" xfId="21327"/>
    <cellStyle name="Nota 2 3 9 2 2 3 4" xfId="21328"/>
    <cellStyle name="Nota 2 3 9 2 2 3 5" xfId="21329"/>
    <cellStyle name="Nota 2 3 9 2 2 4" xfId="21330"/>
    <cellStyle name="Nota 2 3 9 2 2 4 2" xfId="21331"/>
    <cellStyle name="Nota 2 3 9 2 2 4 3" xfId="21332"/>
    <cellStyle name="Nota 2 3 9 2 2 4 4" xfId="21333"/>
    <cellStyle name="Nota 2 3 9 2 2 5" xfId="21334"/>
    <cellStyle name="Nota 2 3 9 2 3" xfId="21335"/>
    <cellStyle name="Nota 2 3 9 2 3 2" xfId="21336"/>
    <cellStyle name="Nota 2 3 9 2 3 2 2" xfId="21337"/>
    <cellStyle name="Nota 2 3 9 2 3 3" xfId="21338"/>
    <cellStyle name="Nota 2 3 9 2 3 3 2" xfId="21339"/>
    <cellStyle name="Nota 2 3 9 2 3 3 3" xfId="21340"/>
    <cellStyle name="Nota 2 3 9 2 3 3 4" xfId="21341"/>
    <cellStyle name="Nota 2 3 9 2 3 3 5" xfId="21342"/>
    <cellStyle name="Nota 2 3 9 2 3 4" xfId="21343"/>
    <cellStyle name="Nota 2 3 9 2 3 4 2" xfId="21344"/>
    <cellStyle name="Nota 2 3 9 2 3 4 3" xfId="21345"/>
    <cellStyle name="Nota 2 3 9 2 3 4 4" xfId="21346"/>
    <cellStyle name="Nota 2 3 9 2 3 5" xfId="21347"/>
    <cellStyle name="Nota 2 3 9 2 4" xfId="21348"/>
    <cellStyle name="Nota 2 3 9 2 4 2" xfId="21349"/>
    <cellStyle name="Nota 2 3 9 2 4 2 2" xfId="21350"/>
    <cellStyle name="Nota 2 3 9 2 4 2 3" xfId="21351"/>
    <cellStyle name="Nota 2 3 9 2 4 2 4" xfId="21352"/>
    <cellStyle name="Nota 2 3 9 2 4 2 5" xfId="21353"/>
    <cellStyle name="Nota 2 3 9 2 4 3" xfId="21354"/>
    <cellStyle name="Nota 2 3 9 2 4 4" xfId="21355"/>
    <cellStyle name="Nota 2 3 9 2 5" xfId="21356"/>
    <cellStyle name="Nota 2 3 9 2 5 2" xfId="21357"/>
    <cellStyle name="Nota 2 3 9 2 5 2 2" xfId="21358"/>
    <cellStyle name="Nota 2 3 9 2 5 2 3" xfId="21359"/>
    <cellStyle name="Nota 2 3 9 2 5 2 4" xfId="21360"/>
    <cellStyle name="Nota 2 3 9 2 5 2 5" xfId="21361"/>
    <cellStyle name="Nota 2 3 9 2 5 3" xfId="21362"/>
    <cellStyle name="Nota 2 3 9 2 6" xfId="21363"/>
    <cellStyle name="Nota 2 3 9 2 6 2" xfId="21364"/>
    <cellStyle name="Nota 2 3 9 2 7" xfId="21365"/>
    <cellStyle name="Nota 2 3 9 2 7 2" xfId="21366"/>
    <cellStyle name="Nota 2 3 9 2 7 3" xfId="21367"/>
    <cellStyle name="Nota 2 3 9 2 7 4" xfId="21368"/>
    <cellStyle name="Nota 2 3 9 2 7 5" xfId="21369"/>
    <cellStyle name="Nota 2 3 9 2 8" xfId="21370"/>
    <cellStyle name="Nota 2 3 9 2 8 2" xfId="21371"/>
    <cellStyle name="Nota 2 3 9 2 8 3" xfId="21372"/>
    <cellStyle name="Nota 2 3 9 2 8 4" xfId="21373"/>
    <cellStyle name="Nota 2 3 9 2 8 5" xfId="21374"/>
    <cellStyle name="Nota 2 3 9 2 9" xfId="21375"/>
    <cellStyle name="Nota 2 3 9 3" xfId="21376"/>
    <cellStyle name="Nota 2 3 9 3 2" xfId="21377"/>
    <cellStyle name="Nota 2 3 9 3 2 2" xfId="21378"/>
    <cellStyle name="Nota 2 3 9 3 3" xfId="21379"/>
    <cellStyle name="Nota 2 3 9 3 3 2" xfId="21380"/>
    <cellStyle name="Nota 2 3 9 3 3 3" xfId="21381"/>
    <cellStyle name="Nota 2 3 9 3 3 4" xfId="21382"/>
    <cellStyle name="Nota 2 3 9 3 3 5" xfId="21383"/>
    <cellStyle name="Nota 2 3 9 3 4" xfId="21384"/>
    <cellStyle name="Nota 2 3 9 3 4 2" xfId="21385"/>
    <cellStyle name="Nota 2 3 9 3 4 3" xfId="21386"/>
    <cellStyle name="Nota 2 3 9 3 4 4" xfId="21387"/>
    <cellStyle name="Nota 2 3 9 3 5" xfId="21388"/>
    <cellStyle name="Nota 2 3 9 4" xfId="21389"/>
    <cellStyle name="Nota 2 3 9 4 2" xfId="21390"/>
    <cellStyle name="Nota 2 3 9 4 2 2" xfId="21391"/>
    <cellStyle name="Nota 2 3 9 4 3" xfId="21392"/>
    <cellStyle name="Nota 2 3 9 4 3 2" xfId="21393"/>
    <cellStyle name="Nota 2 3 9 4 3 3" xfId="21394"/>
    <cellStyle name="Nota 2 3 9 4 3 4" xfId="21395"/>
    <cellStyle name="Nota 2 3 9 4 3 5" xfId="21396"/>
    <cellStyle name="Nota 2 3 9 4 4" xfId="21397"/>
    <cellStyle name="Nota 2 3 9 4 4 2" xfId="21398"/>
    <cellStyle name="Nota 2 3 9 4 4 3" xfId="21399"/>
    <cellStyle name="Nota 2 3 9 4 4 4" xfId="21400"/>
    <cellStyle name="Nota 2 3 9 4 5" xfId="21401"/>
    <cellStyle name="Nota 2 3 9 5" xfId="21402"/>
    <cellStyle name="Nota 2 3 9 5 2" xfId="21403"/>
    <cellStyle name="Nota 2 3 9 5 2 2" xfId="21404"/>
    <cellStyle name="Nota 2 3 9 5 2 3" xfId="21405"/>
    <cellStyle name="Nota 2 3 9 5 2 4" xfId="21406"/>
    <cellStyle name="Nota 2 3 9 5 2 5" xfId="21407"/>
    <cellStyle name="Nota 2 3 9 5 3" xfId="21408"/>
    <cellStyle name="Nota 2 3 9 5 4" xfId="21409"/>
    <cellStyle name="Nota 2 3 9 6" xfId="21410"/>
    <cellStyle name="Nota 2 3 9 6 2" xfId="21411"/>
    <cellStyle name="Nota 2 3 9 6 2 2" xfId="21412"/>
    <cellStyle name="Nota 2 3 9 6 2 3" xfId="21413"/>
    <cellStyle name="Nota 2 3 9 6 2 4" xfId="21414"/>
    <cellStyle name="Nota 2 3 9 6 2 5" xfId="21415"/>
    <cellStyle name="Nota 2 3 9 6 3" xfId="21416"/>
    <cellStyle name="Nota 2 3 9 6 4" xfId="21417"/>
    <cellStyle name="Nota 2 3 9 7" xfId="21418"/>
    <cellStyle name="Nota 2 3 9 7 2" xfId="21419"/>
    <cellStyle name="Nota 2 3 9 7 2 2" xfId="21420"/>
    <cellStyle name="Nota 2 3 9 7 2 3" xfId="21421"/>
    <cellStyle name="Nota 2 3 9 7 2 4" xfId="21422"/>
    <cellStyle name="Nota 2 3 9 7 2 5" xfId="21423"/>
    <cellStyle name="Nota 2 3 9 7 3" xfId="21424"/>
    <cellStyle name="Nota 2 3 9 7 3 2" xfId="21425"/>
    <cellStyle name="Nota 2 3 9 7 3 3" xfId="21426"/>
    <cellStyle name="Nota 2 3 9 7 3 4" xfId="21427"/>
    <cellStyle name="Nota 2 3 9 7 4" xfId="21428"/>
    <cellStyle name="Nota 2 3 9 8" xfId="21429"/>
    <cellStyle name="Nota 2 3 9 8 2" xfId="21430"/>
    <cellStyle name="Nota 2 3 9 8 2 2" xfId="21431"/>
    <cellStyle name="Nota 2 3 9 8 2 3" xfId="21432"/>
    <cellStyle name="Nota 2 3 9 8 2 4" xfId="21433"/>
    <cellStyle name="Nota 2 3 9 8 3" xfId="21434"/>
    <cellStyle name="Nota 2 3 9 9" xfId="21435"/>
    <cellStyle name="Nota 2 3_CÁLCULO DE HORAS - tabela MARÇO 2014" xfId="502"/>
    <cellStyle name="Nota 2 4" xfId="503"/>
    <cellStyle name="Nota 2 4 10" xfId="21436"/>
    <cellStyle name="Nota 2 4 10 2" xfId="21437"/>
    <cellStyle name="Nota 2 4 10 2 2" xfId="21438"/>
    <cellStyle name="Nota 2 4 10 2 2 2" xfId="21439"/>
    <cellStyle name="Nota 2 4 10 2 3" xfId="21440"/>
    <cellStyle name="Nota 2 4 10 2 3 2" xfId="21441"/>
    <cellStyle name="Nota 2 4 10 2 3 3" xfId="21442"/>
    <cellStyle name="Nota 2 4 10 2 3 4" xfId="21443"/>
    <cellStyle name="Nota 2 4 10 2 3 5" xfId="21444"/>
    <cellStyle name="Nota 2 4 10 2 4" xfId="21445"/>
    <cellStyle name="Nota 2 4 10 2 4 2" xfId="21446"/>
    <cellStyle name="Nota 2 4 10 2 4 3" xfId="21447"/>
    <cellStyle name="Nota 2 4 10 2 4 4" xfId="21448"/>
    <cellStyle name="Nota 2 4 10 2 5" xfId="21449"/>
    <cellStyle name="Nota 2 4 10 3" xfId="21450"/>
    <cellStyle name="Nota 2 4 10 3 2" xfId="21451"/>
    <cellStyle name="Nota 2 4 10 3 2 2" xfId="21452"/>
    <cellStyle name="Nota 2 4 10 3 3" xfId="21453"/>
    <cellStyle name="Nota 2 4 10 3 3 2" xfId="21454"/>
    <cellStyle name="Nota 2 4 10 3 3 3" xfId="21455"/>
    <cellStyle name="Nota 2 4 10 3 3 4" xfId="21456"/>
    <cellStyle name="Nota 2 4 10 3 3 5" xfId="21457"/>
    <cellStyle name="Nota 2 4 10 3 4" xfId="21458"/>
    <cellStyle name="Nota 2 4 10 3 4 2" xfId="21459"/>
    <cellStyle name="Nota 2 4 10 3 4 3" xfId="21460"/>
    <cellStyle name="Nota 2 4 10 3 4 4" xfId="21461"/>
    <cellStyle name="Nota 2 4 10 3 5" xfId="21462"/>
    <cellStyle name="Nota 2 4 10 4" xfId="21463"/>
    <cellStyle name="Nota 2 4 10 4 2" xfId="21464"/>
    <cellStyle name="Nota 2 4 10 4 2 2" xfId="21465"/>
    <cellStyle name="Nota 2 4 10 4 2 3" xfId="21466"/>
    <cellStyle name="Nota 2 4 10 4 2 4" xfId="21467"/>
    <cellStyle name="Nota 2 4 10 4 2 5" xfId="21468"/>
    <cellStyle name="Nota 2 4 10 4 3" xfId="21469"/>
    <cellStyle name="Nota 2 4 10 4 4" xfId="21470"/>
    <cellStyle name="Nota 2 4 10 5" xfId="21471"/>
    <cellStyle name="Nota 2 4 10 5 2" xfId="21472"/>
    <cellStyle name="Nota 2 4 10 5 2 2" xfId="21473"/>
    <cellStyle name="Nota 2 4 10 5 2 3" xfId="21474"/>
    <cellStyle name="Nota 2 4 10 5 2 4" xfId="21475"/>
    <cellStyle name="Nota 2 4 10 5 2 5" xfId="21476"/>
    <cellStyle name="Nota 2 4 10 5 3" xfId="21477"/>
    <cellStyle name="Nota 2 4 10 6" xfId="21478"/>
    <cellStyle name="Nota 2 4 10 6 2" xfId="21479"/>
    <cellStyle name="Nota 2 4 10 7" xfId="21480"/>
    <cellStyle name="Nota 2 4 10 7 2" xfId="21481"/>
    <cellStyle name="Nota 2 4 10 7 3" xfId="21482"/>
    <cellStyle name="Nota 2 4 10 7 4" xfId="21483"/>
    <cellStyle name="Nota 2 4 10 7 5" xfId="21484"/>
    <cellStyle name="Nota 2 4 10 8" xfId="21485"/>
    <cellStyle name="Nota 2 4 10 8 2" xfId="21486"/>
    <cellStyle name="Nota 2 4 10 8 3" xfId="21487"/>
    <cellStyle name="Nota 2 4 10 8 4" xfId="21488"/>
    <cellStyle name="Nota 2 4 10 9" xfId="21489"/>
    <cellStyle name="Nota 2 4 11" xfId="21490"/>
    <cellStyle name="Nota 2 4 11 2" xfId="21491"/>
    <cellStyle name="Nota 2 4 11 2 2" xfId="21492"/>
    <cellStyle name="Nota 2 4 11 2 2 2" xfId="21493"/>
    <cellStyle name="Nota 2 4 11 2 3" xfId="21494"/>
    <cellStyle name="Nota 2 4 11 2 3 2" xfId="21495"/>
    <cellStyle name="Nota 2 4 11 2 3 3" xfId="21496"/>
    <cellStyle name="Nota 2 4 11 2 3 4" xfId="21497"/>
    <cellStyle name="Nota 2 4 11 2 3 5" xfId="21498"/>
    <cellStyle name="Nota 2 4 11 2 4" xfId="21499"/>
    <cellStyle name="Nota 2 4 11 2 4 2" xfId="21500"/>
    <cellStyle name="Nota 2 4 11 2 4 3" xfId="21501"/>
    <cellStyle name="Nota 2 4 11 2 4 4" xfId="21502"/>
    <cellStyle name="Nota 2 4 11 2 5" xfId="21503"/>
    <cellStyle name="Nota 2 4 11 3" xfId="21504"/>
    <cellStyle name="Nota 2 4 11 3 2" xfId="21505"/>
    <cellStyle name="Nota 2 4 11 3 2 2" xfId="21506"/>
    <cellStyle name="Nota 2 4 11 3 2 3" xfId="21507"/>
    <cellStyle name="Nota 2 4 11 3 2 4" xfId="21508"/>
    <cellStyle name="Nota 2 4 11 3 2 5" xfId="21509"/>
    <cellStyle name="Nota 2 4 11 3 3" xfId="21510"/>
    <cellStyle name="Nota 2 4 11 3 4" xfId="21511"/>
    <cellStyle name="Nota 2 4 11 4" xfId="21512"/>
    <cellStyle name="Nota 2 4 11 4 2" xfId="21513"/>
    <cellStyle name="Nota 2 4 11 4 2 2" xfId="21514"/>
    <cellStyle name="Nota 2 4 11 4 2 3" xfId="21515"/>
    <cellStyle name="Nota 2 4 11 4 2 4" xfId="21516"/>
    <cellStyle name="Nota 2 4 11 4 2 5" xfId="21517"/>
    <cellStyle name="Nota 2 4 11 4 3" xfId="21518"/>
    <cellStyle name="Nota 2 4 11 5" xfId="21519"/>
    <cellStyle name="Nota 2 4 11 5 2" xfId="21520"/>
    <cellStyle name="Nota 2 4 11 6" xfId="21521"/>
    <cellStyle name="Nota 2 4 11 6 2" xfId="21522"/>
    <cellStyle name="Nota 2 4 11 6 3" xfId="21523"/>
    <cellStyle name="Nota 2 4 11 6 4" xfId="21524"/>
    <cellStyle name="Nota 2 4 11 6 5" xfId="21525"/>
    <cellStyle name="Nota 2 4 11 7" xfId="21526"/>
    <cellStyle name="Nota 2 4 11 7 2" xfId="21527"/>
    <cellStyle name="Nota 2 4 11 7 3" xfId="21528"/>
    <cellStyle name="Nota 2 4 11 7 4" xfId="21529"/>
    <cellStyle name="Nota 2 4 11 7 5" xfId="21530"/>
    <cellStyle name="Nota 2 4 11 8" xfId="21531"/>
    <cellStyle name="Nota 2 4 12" xfId="21532"/>
    <cellStyle name="Nota 2 4 12 2" xfId="21533"/>
    <cellStyle name="Nota 2 4 12 2 2" xfId="21534"/>
    <cellStyle name="Nota 2 4 12 3" xfId="21535"/>
    <cellStyle name="Nota 2 4 12 3 2" xfId="21536"/>
    <cellStyle name="Nota 2 4 12 3 3" xfId="21537"/>
    <cellStyle name="Nota 2 4 12 3 4" xfId="21538"/>
    <cellStyle name="Nota 2 4 12 3 5" xfId="21539"/>
    <cellStyle name="Nota 2 4 12 4" xfId="21540"/>
    <cellStyle name="Nota 2 4 12 4 2" xfId="21541"/>
    <cellStyle name="Nota 2 4 12 4 3" xfId="21542"/>
    <cellStyle name="Nota 2 4 12 4 4" xfId="21543"/>
    <cellStyle name="Nota 2 4 12 5" xfId="21544"/>
    <cellStyle name="Nota 2 4 13" xfId="21545"/>
    <cellStyle name="Nota 2 4 13 2" xfId="21546"/>
    <cellStyle name="Nota 2 4 13 2 2" xfId="21547"/>
    <cellStyle name="Nota 2 4 13 2 3" xfId="21548"/>
    <cellStyle name="Nota 2 4 13 2 4" xfId="21549"/>
    <cellStyle name="Nota 2 4 13 2 5" xfId="21550"/>
    <cellStyle name="Nota 2 4 13 3" xfId="21551"/>
    <cellStyle name="Nota 2 4 13 4" xfId="21552"/>
    <cellStyle name="Nota 2 4 14" xfId="21553"/>
    <cellStyle name="Nota 2 4 14 2" xfId="21554"/>
    <cellStyle name="Nota 2 4 14 2 2" xfId="21555"/>
    <cellStyle name="Nota 2 4 14 2 3" xfId="21556"/>
    <cellStyle name="Nota 2 4 14 2 4" xfId="21557"/>
    <cellStyle name="Nota 2 4 14 2 5" xfId="21558"/>
    <cellStyle name="Nota 2 4 14 3" xfId="21559"/>
    <cellStyle name="Nota 2 4 14 4" xfId="21560"/>
    <cellStyle name="Nota 2 4 15" xfId="21561"/>
    <cellStyle name="Nota 2 4 15 2" xfId="21562"/>
    <cellStyle name="Nota 2 4 15 2 2" xfId="21563"/>
    <cellStyle name="Nota 2 4 15 2 3" xfId="21564"/>
    <cellStyle name="Nota 2 4 15 2 4" xfId="21565"/>
    <cellStyle name="Nota 2 4 15 2 5" xfId="21566"/>
    <cellStyle name="Nota 2 4 15 3" xfId="21567"/>
    <cellStyle name="Nota 2 4 15 4" xfId="21568"/>
    <cellStyle name="Nota 2 4 16" xfId="21569"/>
    <cellStyle name="Nota 2 4 16 2" xfId="21570"/>
    <cellStyle name="Nota 2 4 16 2 2" xfId="21571"/>
    <cellStyle name="Nota 2 4 16 2 3" xfId="21572"/>
    <cellStyle name="Nota 2 4 16 2 4" xfId="21573"/>
    <cellStyle name="Nota 2 4 16 2 5" xfId="21574"/>
    <cellStyle name="Nota 2 4 16 3" xfId="21575"/>
    <cellStyle name="Nota 2 4 17" xfId="21576"/>
    <cellStyle name="Nota 2 4 17 2" xfId="21577"/>
    <cellStyle name="Nota 2 4 18" xfId="21578"/>
    <cellStyle name="Nota 2 4 19" xfId="21579"/>
    <cellStyle name="Nota 2 4 2" xfId="21580"/>
    <cellStyle name="Nota 2 4 2 10" xfId="21581"/>
    <cellStyle name="Nota 2 4 2 11" xfId="21582"/>
    <cellStyle name="Nota 2 4 2 12" xfId="21583"/>
    <cellStyle name="Nota 2 4 2 13" xfId="21584"/>
    <cellStyle name="Nota 2 4 2 2" xfId="21585"/>
    <cellStyle name="Nota 2 4 2 2 2" xfId="21586"/>
    <cellStyle name="Nota 2 4 2 2 2 2" xfId="21587"/>
    <cellStyle name="Nota 2 4 2 2 2 2 2" xfId="21588"/>
    <cellStyle name="Nota 2 4 2 2 2 3" xfId="21589"/>
    <cellStyle name="Nota 2 4 2 2 2 3 2" xfId="21590"/>
    <cellStyle name="Nota 2 4 2 2 2 3 3" xfId="21591"/>
    <cellStyle name="Nota 2 4 2 2 2 3 4" xfId="21592"/>
    <cellStyle name="Nota 2 4 2 2 2 3 5" xfId="21593"/>
    <cellStyle name="Nota 2 4 2 2 2 4" xfId="21594"/>
    <cellStyle name="Nota 2 4 2 2 2 4 2" xfId="21595"/>
    <cellStyle name="Nota 2 4 2 2 2 4 3" xfId="21596"/>
    <cellStyle name="Nota 2 4 2 2 2 4 4" xfId="21597"/>
    <cellStyle name="Nota 2 4 2 2 2 5" xfId="21598"/>
    <cellStyle name="Nota 2 4 2 2 3" xfId="21599"/>
    <cellStyle name="Nota 2 4 2 2 3 2" xfId="21600"/>
    <cellStyle name="Nota 2 4 2 2 3 2 2" xfId="21601"/>
    <cellStyle name="Nota 2 4 2 2 3 3" xfId="21602"/>
    <cellStyle name="Nota 2 4 2 2 3 3 2" xfId="21603"/>
    <cellStyle name="Nota 2 4 2 2 3 3 3" xfId="21604"/>
    <cellStyle name="Nota 2 4 2 2 3 3 4" xfId="21605"/>
    <cellStyle name="Nota 2 4 2 2 3 3 5" xfId="21606"/>
    <cellStyle name="Nota 2 4 2 2 3 4" xfId="21607"/>
    <cellStyle name="Nota 2 4 2 2 3 4 2" xfId="21608"/>
    <cellStyle name="Nota 2 4 2 2 3 4 3" xfId="21609"/>
    <cellStyle name="Nota 2 4 2 2 3 4 4" xfId="21610"/>
    <cellStyle name="Nota 2 4 2 2 3 5" xfId="21611"/>
    <cellStyle name="Nota 2 4 2 2 4" xfId="21612"/>
    <cellStyle name="Nota 2 4 2 2 4 2" xfId="21613"/>
    <cellStyle name="Nota 2 4 2 2 4 2 2" xfId="21614"/>
    <cellStyle name="Nota 2 4 2 2 4 2 3" xfId="21615"/>
    <cellStyle name="Nota 2 4 2 2 4 2 4" xfId="21616"/>
    <cellStyle name="Nota 2 4 2 2 4 2 5" xfId="21617"/>
    <cellStyle name="Nota 2 4 2 2 4 3" xfId="21618"/>
    <cellStyle name="Nota 2 4 2 2 4 4" xfId="21619"/>
    <cellStyle name="Nota 2 4 2 2 5" xfId="21620"/>
    <cellStyle name="Nota 2 4 2 2 5 2" xfId="21621"/>
    <cellStyle name="Nota 2 4 2 2 5 2 2" xfId="21622"/>
    <cellStyle name="Nota 2 4 2 2 5 2 3" xfId="21623"/>
    <cellStyle name="Nota 2 4 2 2 5 2 4" xfId="21624"/>
    <cellStyle name="Nota 2 4 2 2 5 2 5" xfId="21625"/>
    <cellStyle name="Nota 2 4 2 2 5 3" xfId="21626"/>
    <cellStyle name="Nota 2 4 2 2 6" xfId="21627"/>
    <cellStyle name="Nota 2 4 2 2 6 2" xfId="21628"/>
    <cellStyle name="Nota 2 4 2 2 7" xfId="21629"/>
    <cellStyle name="Nota 2 4 2 2 7 2" xfId="21630"/>
    <cellStyle name="Nota 2 4 2 2 7 3" xfId="21631"/>
    <cellStyle name="Nota 2 4 2 2 7 4" xfId="21632"/>
    <cellStyle name="Nota 2 4 2 2 7 5" xfId="21633"/>
    <cellStyle name="Nota 2 4 2 2 8" xfId="21634"/>
    <cellStyle name="Nota 2 4 2 2 8 2" xfId="21635"/>
    <cellStyle name="Nota 2 4 2 2 8 3" xfId="21636"/>
    <cellStyle name="Nota 2 4 2 2 8 4" xfId="21637"/>
    <cellStyle name="Nota 2 4 2 2 8 5" xfId="21638"/>
    <cellStyle name="Nota 2 4 2 2 9" xfId="21639"/>
    <cellStyle name="Nota 2 4 2 3" xfId="21640"/>
    <cellStyle name="Nota 2 4 2 3 2" xfId="21641"/>
    <cellStyle name="Nota 2 4 2 3 2 2" xfId="21642"/>
    <cellStyle name="Nota 2 4 2 3 3" xfId="21643"/>
    <cellStyle name="Nota 2 4 2 3 3 2" xfId="21644"/>
    <cellStyle name="Nota 2 4 2 3 3 3" xfId="21645"/>
    <cellStyle name="Nota 2 4 2 3 3 4" xfId="21646"/>
    <cellStyle name="Nota 2 4 2 3 3 5" xfId="21647"/>
    <cellStyle name="Nota 2 4 2 3 4" xfId="21648"/>
    <cellStyle name="Nota 2 4 2 3 4 2" xfId="21649"/>
    <cellStyle name="Nota 2 4 2 3 4 3" xfId="21650"/>
    <cellStyle name="Nota 2 4 2 3 4 4" xfId="21651"/>
    <cellStyle name="Nota 2 4 2 3 5" xfId="21652"/>
    <cellStyle name="Nota 2 4 2 4" xfId="21653"/>
    <cellStyle name="Nota 2 4 2 4 2" xfId="21654"/>
    <cellStyle name="Nota 2 4 2 4 2 2" xfId="21655"/>
    <cellStyle name="Nota 2 4 2 4 3" xfId="21656"/>
    <cellStyle name="Nota 2 4 2 4 3 2" xfId="21657"/>
    <cellStyle name="Nota 2 4 2 4 3 3" xfId="21658"/>
    <cellStyle name="Nota 2 4 2 4 3 4" xfId="21659"/>
    <cellStyle name="Nota 2 4 2 4 3 5" xfId="21660"/>
    <cellStyle name="Nota 2 4 2 4 4" xfId="21661"/>
    <cellStyle name="Nota 2 4 2 4 4 2" xfId="21662"/>
    <cellStyle name="Nota 2 4 2 4 4 3" xfId="21663"/>
    <cellStyle name="Nota 2 4 2 4 4 4" xfId="21664"/>
    <cellStyle name="Nota 2 4 2 4 5" xfId="21665"/>
    <cellStyle name="Nota 2 4 2 5" xfId="21666"/>
    <cellStyle name="Nota 2 4 2 5 2" xfId="21667"/>
    <cellStyle name="Nota 2 4 2 5 2 2" xfId="21668"/>
    <cellStyle name="Nota 2 4 2 5 2 3" xfId="21669"/>
    <cellStyle name="Nota 2 4 2 5 2 4" xfId="21670"/>
    <cellStyle name="Nota 2 4 2 5 2 5" xfId="21671"/>
    <cellStyle name="Nota 2 4 2 5 3" xfId="21672"/>
    <cellStyle name="Nota 2 4 2 5 4" xfId="21673"/>
    <cellStyle name="Nota 2 4 2 6" xfId="21674"/>
    <cellStyle name="Nota 2 4 2 6 2" xfId="21675"/>
    <cellStyle name="Nota 2 4 2 6 2 2" xfId="21676"/>
    <cellStyle name="Nota 2 4 2 6 2 3" xfId="21677"/>
    <cellStyle name="Nota 2 4 2 6 2 4" xfId="21678"/>
    <cellStyle name="Nota 2 4 2 6 2 5" xfId="21679"/>
    <cellStyle name="Nota 2 4 2 6 3" xfId="21680"/>
    <cellStyle name="Nota 2 4 2 6 4" xfId="21681"/>
    <cellStyle name="Nota 2 4 2 7" xfId="21682"/>
    <cellStyle name="Nota 2 4 2 7 2" xfId="21683"/>
    <cellStyle name="Nota 2 4 2 7 2 2" xfId="21684"/>
    <cellStyle name="Nota 2 4 2 7 2 3" xfId="21685"/>
    <cellStyle name="Nota 2 4 2 7 2 4" xfId="21686"/>
    <cellStyle name="Nota 2 4 2 7 2 5" xfId="21687"/>
    <cellStyle name="Nota 2 4 2 7 3" xfId="21688"/>
    <cellStyle name="Nota 2 4 2 7 3 2" xfId="21689"/>
    <cellStyle name="Nota 2 4 2 7 3 3" xfId="21690"/>
    <cellStyle name="Nota 2 4 2 7 3 4" xfId="21691"/>
    <cellStyle name="Nota 2 4 2 7 4" xfId="21692"/>
    <cellStyle name="Nota 2 4 2 8" xfId="21693"/>
    <cellStyle name="Nota 2 4 2 8 2" xfId="21694"/>
    <cellStyle name="Nota 2 4 2 8 2 2" xfId="21695"/>
    <cellStyle name="Nota 2 4 2 8 2 3" xfId="21696"/>
    <cellStyle name="Nota 2 4 2 8 2 4" xfId="21697"/>
    <cellStyle name="Nota 2 4 2 8 3" xfId="21698"/>
    <cellStyle name="Nota 2 4 2 9" xfId="21699"/>
    <cellStyle name="Nota 2 4 20" xfId="21700"/>
    <cellStyle name="Nota 2 4 21" xfId="21701"/>
    <cellStyle name="Nota 2 4 22" xfId="21702"/>
    <cellStyle name="Nota 2 4 3" xfId="21703"/>
    <cellStyle name="Nota 2 4 3 10" xfId="21704"/>
    <cellStyle name="Nota 2 4 3 11" xfId="21705"/>
    <cellStyle name="Nota 2 4 3 12" xfId="21706"/>
    <cellStyle name="Nota 2 4 3 13" xfId="21707"/>
    <cellStyle name="Nota 2 4 3 2" xfId="21708"/>
    <cellStyle name="Nota 2 4 3 2 2" xfId="21709"/>
    <cellStyle name="Nota 2 4 3 2 2 2" xfId="21710"/>
    <cellStyle name="Nota 2 4 3 2 2 2 2" xfId="21711"/>
    <cellStyle name="Nota 2 4 3 2 2 3" xfId="21712"/>
    <cellStyle name="Nota 2 4 3 2 2 3 2" xfId="21713"/>
    <cellStyle name="Nota 2 4 3 2 2 3 3" xfId="21714"/>
    <cellStyle name="Nota 2 4 3 2 2 3 4" xfId="21715"/>
    <cellStyle name="Nota 2 4 3 2 2 3 5" xfId="21716"/>
    <cellStyle name="Nota 2 4 3 2 2 4" xfId="21717"/>
    <cellStyle name="Nota 2 4 3 2 2 4 2" xfId="21718"/>
    <cellStyle name="Nota 2 4 3 2 2 4 3" xfId="21719"/>
    <cellStyle name="Nota 2 4 3 2 2 4 4" xfId="21720"/>
    <cellStyle name="Nota 2 4 3 2 2 5" xfId="21721"/>
    <cellStyle name="Nota 2 4 3 2 3" xfId="21722"/>
    <cellStyle name="Nota 2 4 3 2 3 2" xfId="21723"/>
    <cellStyle name="Nota 2 4 3 2 3 2 2" xfId="21724"/>
    <cellStyle name="Nota 2 4 3 2 3 3" xfId="21725"/>
    <cellStyle name="Nota 2 4 3 2 3 3 2" xfId="21726"/>
    <cellStyle name="Nota 2 4 3 2 3 3 3" xfId="21727"/>
    <cellStyle name="Nota 2 4 3 2 3 3 4" xfId="21728"/>
    <cellStyle name="Nota 2 4 3 2 3 3 5" xfId="21729"/>
    <cellStyle name="Nota 2 4 3 2 3 4" xfId="21730"/>
    <cellStyle name="Nota 2 4 3 2 3 4 2" xfId="21731"/>
    <cellStyle name="Nota 2 4 3 2 3 4 3" xfId="21732"/>
    <cellStyle name="Nota 2 4 3 2 3 4 4" xfId="21733"/>
    <cellStyle name="Nota 2 4 3 2 3 5" xfId="21734"/>
    <cellStyle name="Nota 2 4 3 2 4" xfId="21735"/>
    <cellStyle name="Nota 2 4 3 2 4 2" xfId="21736"/>
    <cellStyle name="Nota 2 4 3 2 4 2 2" xfId="21737"/>
    <cellStyle name="Nota 2 4 3 2 4 2 3" xfId="21738"/>
    <cellStyle name="Nota 2 4 3 2 4 2 4" xfId="21739"/>
    <cellStyle name="Nota 2 4 3 2 4 2 5" xfId="21740"/>
    <cellStyle name="Nota 2 4 3 2 4 3" xfId="21741"/>
    <cellStyle name="Nota 2 4 3 2 4 4" xfId="21742"/>
    <cellStyle name="Nota 2 4 3 2 5" xfId="21743"/>
    <cellStyle name="Nota 2 4 3 2 5 2" xfId="21744"/>
    <cellStyle name="Nota 2 4 3 2 5 2 2" xfId="21745"/>
    <cellStyle name="Nota 2 4 3 2 5 2 3" xfId="21746"/>
    <cellStyle name="Nota 2 4 3 2 5 2 4" xfId="21747"/>
    <cellStyle name="Nota 2 4 3 2 5 2 5" xfId="21748"/>
    <cellStyle name="Nota 2 4 3 2 5 3" xfId="21749"/>
    <cellStyle name="Nota 2 4 3 2 6" xfId="21750"/>
    <cellStyle name="Nota 2 4 3 2 6 2" xfId="21751"/>
    <cellStyle name="Nota 2 4 3 2 7" xfId="21752"/>
    <cellStyle name="Nota 2 4 3 2 7 2" xfId="21753"/>
    <cellStyle name="Nota 2 4 3 2 7 3" xfId="21754"/>
    <cellStyle name="Nota 2 4 3 2 7 4" xfId="21755"/>
    <cellStyle name="Nota 2 4 3 2 7 5" xfId="21756"/>
    <cellStyle name="Nota 2 4 3 2 8" xfId="21757"/>
    <cellStyle name="Nota 2 4 3 2 8 2" xfId="21758"/>
    <cellStyle name="Nota 2 4 3 2 8 3" xfId="21759"/>
    <cellStyle name="Nota 2 4 3 2 8 4" xfId="21760"/>
    <cellStyle name="Nota 2 4 3 2 8 5" xfId="21761"/>
    <cellStyle name="Nota 2 4 3 2 9" xfId="21762"/>
    <cellStyle name="Nota 2 4 3 3" xfId="21763"/>
    <cellStyle name="Nota 2 4 3 3 2" xfId="21764"/>
    <cellStyle name="Nota 2 4 3 3 2 2" xfId="21765"/>
    <cellStyle name="Nota 2 4 3 3 3" xfId="21766"/>
    <cellStyle name="Nota 2 4 3 3 3 2" xfId="21767"/>
    <cellStyle name="Nota 2 4 3 3 3 3" xfId="21768"/>
    <cellStyle name="Nota 2 4 3 3 3 4" xfId="21769"/>
    <cellStyle name="Nota 2 4 3 3 3 5" xfId="21770"/>
    <cellStyle name="Nota 2 4 3 3 4" xfId="21771"/>
    <cellStyle name="Nota 2 4 3 3 4 2" xfId="21772"/>
    <cellStyle name="Nota 2 4 3 3 4 3" xfId="21773"/>
    <cellStyle name="Nota 2 4 3 3 4 4" xfId="21774"/>
    <cellStyle name="Nota 2 4 3 3 5" xfId="21775"/>
    <cellStyle name="Nota 2 4 3 4" xfId="21776"/>
    <cellStyle name="Nota 2 4 3 4 2" xfId="21777"/>
    <cellStyle name="Nota 2 4 3 4 2 2" xfId="21778"/>
    <cellStyle name="Nota 2 4 3 4 3" xfId="21779"/>
    <cellStyle name="Nota 2 4 3 4 3 2" xfId="21780"/>
    <cellStyle name="Nota 2 4 3 4 3 3" xfId="21781"/>
    <cellStyle name="Nota 2 4 3 4 3 4" xfId="21782"/>
    <cellStyle name="Nota 2 4 3 4 3 5" xfId="21783"/>
    <cellStyle name="Nota 2 4 3 4 4" xfId="21784"/>
    <cellStyle name="Nota 2 4 3 4 4 2" xfId="21785"/>
    <cellStyle name="Nota 2 4 3 4 4 3" xfId="21786"/>
    <cellStyle name="Nota 2 4 3 4 4 4" xfId="21787"/>
    <cellStyle name="Nota 2 4 3 4 5" xfId="21788"/>
    <cellStyle name="Nota 2 4 3 5" xfId="21789"/>
    <cellStyle name="Nota 2 4 3 5 2" xfId="21790"/>
    <cellStyle name="Nota 2 4 3 5 2 2" xfId="21791"/>
    <cellStyle name="Nota 2 4 3 5 2 3" xfId="21792"/>
    <cellStyle name="Nota 2 4 3 5 2 4" xfId="21793"/>
    <cellStyle name="Nota 2 4 3 5 2 5" xfId="21794"/>
    <cellStyle name="Nota 2 4 3 5 3" xfId="21795"/>
    <cellStyle name="Nota 2 4 3 5 4" xfId="21796"/>
    <cellStyle name="Nota 2 4 3 6" xfId="21797"/>
    <cellStyle name="Nota 2 4 3 6 2" xfId="21798"/>
    <cellStyle name="Nota 2 4 3 6 2 2" xfId="21799"/>
    <cellStyle name="Nota 2 4 3 6 2 3" xfId="21800"/>
    <cellStyle name="Nota 2 4 3 6 2 4" xfId="21801"/>
    <cellStyle name="Nota 2 4 3 6 2 5" xfId="21802"/>
    <cellStyle name="Nota 2 4 3 6 3" xfId="21803"/>
    <cellStyle name="Nota 2 4 3 6 4" xfId="21804"/>
    <cellStyle name="Nota 2 4 3 7" xfId="21805"/>
    <cellStyle name="Nota 2 4 3 7 2" xfId="21806"/>
    <cellStyle name="Nota 2 4 3 7 2 2" xfId="21807"/>
    <cellStyle name="Nota 2 4 3 7 2 3" xfId="21808"/>
    <cellStyle name="Nota 2 4 3 7 2 4" xfId="21809"/>
    <cellStyle name="Nota 2 4 3 7 2 5" xfId="21810"/>
    <cellStyle name="Nota 2 4 3 7 3" xfId="21811"/>
    <cellStyle name="Nota 2 4 3 7 3 2" xfId="21812"/>
    <cellStyle name="Nota 2 4 3 7 3 3" xfId="21813"/>
    <cellStyle name="Nota 2 4 3 7 3 4" xfId="21814"/>
    <cellStyle name="Nota 2 4 3 7 4" xfId="21815"/>
    <cellStyle name="Nota 2 4 3 8" xfId="21816"/>
    <cellStyle name="Nota 2 4 3 8 2" xfId="21817"/>
    <cellStyle name="Nota 2 4 3 8 2 2" xfId="21818"/>
    <cellStyle name="Nota 2 4 3 8 2 3" xfId="21819"/>
    <cellStyle name="Nota 2 4 3 8 2 4" xfId="21820"/>
    <cellStyle name="Nota 2 4 3 8 3" xfId="21821"/>
    <cellStyle name="Nota 2 4 3 9" xfId="21822"/>
    <cellStyle name="Nota 2 4 4" xfId="21823"/>
    <cellStyle name="Nota 2 4 4 10" xfId="21824"/>
    <cellStyle name="Nota 2 4 4 11" xfId="21825"/>
    <cellStyle name="Nota 2 4 4 12" xfId="21826"/>
    <cellStyle name="Nota 2 4 4 13" xfId="21827"/>
    <cellStyle name="Nota 2 4 4 2" xfId="21828"/>
    <cellStyle name="Nota 2 4 4 2 2" xfId="21829"/>
    <cellStyle name="Nota 2 4 4 2 2 2" xfId="21830"/>
    <cellStyle name="Nota 2 4 4 2 2 2 2" xfId="21831"/>
    <cellStyle name="Nota 2 4 4 2 2 3" xfId="21832"/>
    <cellStyle name="Nota 2 4 4 2 2 3 2" xfId="21833"/>
    <cellStyle name="Nota 2 4 4 2 2 3 3" xfId="21834"/>
    <cellStyle name="Nota 2 4 4 2 2 3 4" xfId="21835"/>
    <cellStyle name="Nota 2 4 4 2 2 3 5" xfId="21836"/>
    <cellStyle name="Nota 2 4 4 2 2 4" xfId="21837"/>
    <cellStyle name="Nota 2 4 4 2 2 4 2" xfId="21838"/>
    <cellStyle name="Nota 2 4 4 2 2 4 3" xfId="21839"/>
    <cellStyle name="Nota 2 4 4 2 2 4 4" xfId="21840"/>
    <cellStyle name="Nota 2 4 4 2 2 5" xfId="21841"/>
    <cellStyle name="Nota 2 4 4 2 3" xfId="21842"/>
    <cellStyle name="Nota 2 4 4 2 3 2" xfId="21843"/>
    <cellStyle name="Nota 2 4 4 2 3 2 2" xfId="21844"/>
    <cellStyle name="Nota 2 4 4 2 3 3" xfId="21845"/>
    <cellStyle name="Nota 2 4 4 2 3 3 2" xfId="21846"/>
    <cellStyle name="Nota 2 4 4 2 3 3 3" xfId="21847"/>
    <cellStyle name="Nota 2 4 4 2 3 3 4" xfId="21848"/>
    <cellStyle name="Nota 2 4 4 2 3 3 5" xfId="21849"/>
    <cellStyle name="Nota 2 4 4 2 3 4" xfId="21850"/>
    <cellStyle name="Nota 2 4 4 2 3 4 2" xfId="21851"/>
    <cellStyle name="Nota 2 4 4 2 3 4 3" xfId="21852"/>
    <cellStyle name="Nota 2 4 4 2 3 4 4" xfId="21853"/>
    <cellStyle name="Nota 2 4 4 2 3 5" xfId="21854"/>
    <cellStyle name="Nota 2 4 4 2 4" xfId="21855"/>
    <cellStyle name="Nota 2 4 4 2 4 2" xfId="21856"/>
    <cellStyle name="Nota 2 4 4 2 4 2 2" xfId="21857"/>
    <cellStyle name="Nota 2 4 4 2 4 2 3" xfId="21858"/>
    <cellStyle name="Nota 2 4 4 2 4 2 4" xfId="21859"/>
    <cellStyle name="Nota 2 4 4 2 4 2 5" xfId="21860"/>
    <cellStyle name="Nota 2 4 4 2 4 3" xfId="21861"/>
    <cellStyle name="Nota 2 4 4 2 4 4" xfId="21862"/>
    <cellStyle name="Nota 2 4 4 2 5" xfId="21863"/>
    <cellStyle name="Nota 2 4 4 2 5 2" xfId="21864"/>
    <cellStyle name="Nota 2 4 4 2 5 2 2" xfId="21865"/>
    <cellStyle name="Nota 2 4 4 2 5 2 3" xfId="21866"/>
    <cellStyle name="Nota 2 4 4 2 5 2 4" xfId="21867"/>
    <cellStyle name="Nota 2 4 4 2 5 2 5" xfId="21868"/>
    <cellStyle name="Nota 2 4 4 2 5 3" xfId="21869"/>
    <cellStyle name="Nota 2 4 4 2 6" xfId="21870"/>
    <cellStyle name="Nota 2 4 4 2 6 2" xfId="21871"/>
    <cellStyle name="Nota 2 4 4 2 7" xfId="21872"/>
    <cellStyle name="Nota 2 4 4 2 7 2" xfId="21873"/>
    <cellStyle name="Nota 2 4 4 2 7 3" xfId="21874"/>
    <cellStyle name="Nota 2 4 4 2 7 4" xfId="21875"/>
    <cellStyle name="Nota 2 4 4 2 7 5" xfId="21876"/>
    <cellStyle name="Nota 2 4 4 2 8" xfId="21877"/>
    <cellStyle name="Nota 2 4 4 2 8 2" xfId="21878"/>
    <cellStyle name="Nota 2 4 4 2 8 3" xfId="21879"/>
    <cellStyle name="Nota 2 4 4 2 8 4" xfId="21880"/>
    <cellStyle name="Nota 2 4 4 2 8 5" xfId="21881"/>
    <cellStyle name="Nota 2 4 4 2 9" xfId="21882"/>
    <cellStyle name="Nota 2 4 4 3" xfId="21883"/>
    <cellStyle name="Nota 2 4 4 3 2" xfId="21884"/>
    <cellStyle name="Nota 2 4 4 3 2 2" xfId="21885"/>
    <cellStyle name="Nota 2 4 4 3 3" xfId="21886"/>
    <cellStyle name="Nota 2 4 4 3 3 2" xfId="21887"/>
    <cellStyle name="Nota 2 4 4 3 3 3" xfId="21888"/>
    <cellStyle name="Nota 2 4 4 3 3 4" xfId="21889"/>
    <cellStyle name="Nota 2 4 4 3 3 5" xfId="21890"/>
    <cellStyle name="Nota 2 4 4 3 4" xfId="21891"/>
    <cellStyle name="Nota 2 4 4 3 4 2" xfId="21892"/>
    <cellStyle name="Nota 2 4 4 3 4 3" xfId="21893"/>
    <cellStyle name="Nota 2 4 4 3 4 4" xfId="21894"/>
    <cellStyle name="Nota 2 4 4 3 5" xfId="21895"/>
    <cellStyle name="Nota 2 4 4 4" xfId="21896"/>
    <cellStyle name="Nota 2 4 4 4 2" xfId="21897"/>
    <cellStyle name="Nota 2 4 4 4 2 2" xfId="21898"/>
    <cellStyle name="Nota 2 4 4 4 3" xfId="21899"/>
    <cellStyle name="Nota 2 4 4 4 3 2" xfId="21900"/>
    <cellStyle name="Nota 2 4 4 4 3 3" xfId="21901"/>
    <cellStyle name="Nota 2 4 4 4 3 4" xfId="21902"/>
    <cellStyle name="Nota 2 4 4 4 3 5" xfId="21903"/>
    <cellStyle name="Nota 2 4 4 4 4" xfId="21904"/>
    <cellStyle name="Nota 2 4 4 4 4 2" xfId="21905"/>
    <cellStyle name="Nota 2 4 4 4 4 3" xfId="21906"/>
    <cellStyle name="Nota 2 4 4 4 4 4" xfId="21907"/>
    <cellStyle name="Nota 2 4 4 4 5" xfId="21908"/>
    <cellStyle name="Nota 2 4 4 5" xfId="21909"/>
    <cellStyle name="Nota 2 4 4 5 2" xfId="21910"/>
    <cellStyle name="Nota 2 4 4 5 2 2" xfId="21911"/>
    <cellStyle name="Nota 2 4 4 5 2 3" xfId="21912"/>
    <cellStyle name="Nota 2 4 4 5 2 4" xfId="21913"/>
    <cellStyle name="Nota 2 4 4 5 2 5" xfId="21914"/>
    <cellStyle name="Nota 2 4 4 5 3" xfId="21915"/>
    <cellStyle name="Nota 2 4 4 5 4" xfId="21916"/>
    <cellStyle name="Nota 2 4 4 6" xfId="21917"/>
    <cellStyle name="Nota 2 4 4 6 2" xfId="21918"/>
    <cellStyle name="Nota 2 4 4 6 2 2" xfId="21919"/>
    <cellStyle name="Nota 2 4 4 6 2 3" xfId="21920"/>
    <cellStyle name="Nota 2 4 4 6 2 4" xfId="21921"/>
    <cellStyle name="Nota 2 4 4 6 2 5" xfId="21922"/>
    <cellStyle name="Nota 2 4 4 6 3" xfId="21923"/>
    <cellStyle name="Nota 2 4 4 6 4" xfId="21924"/>
    <cellStyle name="Nota 2 4 4 7" xfId="21925"/>
    <cellStyle name="Nota 2 4 4 7 2" xfId="21926"/>
    <cellStyle name="Nota 2 4 4 7 2 2" xfId="21927"/>
    <cellStyle name="Nota 2 4 4 7 2 3" xfId="21928"/>
    <cellStyle name="Nota 2 4 4 7 2 4" xfId="21929"/>
    <cellStyle name="Nota 2 4 4 7 2 5" xfId="21930"/>
    <cellStyle name="Nota 2 4 4 7 3" xfId="21931"/>
    <cellStyle name="Nota 2 4 4 7 3 2" xfId="21932"/>
    <cellStyle name="Nota 2 4 4 7 3 3" xfId="21933"/>
    <cellStyle name="Nota 2 4 4 7 3 4" xfId="21934"/>
    <cellStyle name="Nota 2 4 4 7 4" xfId="21935"/>
    <cellStyle name="Nota 2 4 4 8" xfId="21936"/>
    <cellStyle name="Nota 2 4 4 8 2" xfId="21937"/>
    <cellStyle name="Nota 2 4 4 8 2 2" xfId="21938"/>
    <cellStyle name="Nota 2 4 4 8 2 3" xfId="21939"/>
    <cellStyle name="Nota 2 4 4 8 2 4" xfId="21940"/>
    <cellStyle name="Nota 2 4 4 8 3" xfId="21941"/>
    <cellStyle name="Nota 2 4 4 9" xfId="21942"/>
    <cellStyle name="Nota 2 4 5" xfId="21943"/>
    <cellStyle name="Nota 2 4 5 10" xfId="21944"/>
    <cellStyle name="Nota 2 4 5 11" xfId="21945"/>
    <cellStyle name="Nota 2 4 5 12" xfId="21946"/>
    <cellStyle name="Nota 2 4 5 13" xfId="21947"/>
    <cellStyle name="Nota 2 4 5 2" xfId="21948"/>
    <cellStyle name="Nota 2 4 5 2 2" xfId="21949"/>
    <cellStyle name="Nota 2 4 5 2 2 2" xfId="21950"/>
    <cellStyle name="Nota 2 4 5 2 2 2 2" xfId="21951"/>
    <cellStyle name="Nota 2 4 5 2 2 3" xfId="21952"/>
    <cellStyle name="Nota 2 4 5 2 2 3 2" xfId="21953"/>
    <cellStyle name="Nota 2 4 5 2 2 3 3" xfId="21954"/>
    <cellStyle name="Nota 2 4 5 2 2 3 4" xfId="21955"/>
    <cellStyle name="Nota 2 4 5 2 2 3 5" xfId="21956"/>
    <cellStyle name="Nota 2 4 5 2 2 4" xfId="21957"/>
    <cellStyle name="Nota 2 4 5 2 2 4 2" xfId="21958"/>
    <cellStyle name="Nota 2 4 5 2 2 4 3" xfId="21959"/>
    <cellStyle name="Nota 2 4 5 2 2 4 4" xfId="21960"/>
    <cellStyle name="Nota 2 4 5 2 2 5" xfId="21961"/>
    <cellStyle name="Nota 2 4 5 2 3" xfId="21962"/>
    <cellStyle name="Nota 2 4 5 2 3 2" xfId="21963"/>
    <cellStyle name="Nota 2 4 5 2 3 2 2" xfId="21964"/>
    <cellStyle name="Nota 2 4 5 2 3 3" xfId="21965"/>
    <cellStyle name="Nota 2 4 5 2 3 3 2" xfId="21966"/>
    <cellStyle name="Nota 2 4 5 2 3 3 3" xfId="21967"/>
    <cellStyle name="Nota 2 4 5 2 3 3 4" xfId="21968"/>
    <cellStyle name="Nota 2 4 5 2 3 3 5" xfId="21969"/>
    <cellStyle name="Nota 2 4 5 2 3 4" xfId="21970"/>
    <cellStyle name="Nota 2 4 5 2 3 4 2" xfId="21971"/>
    <cellStyle name="Nota 2 4 5 2 3 4 3" xfId="21972"/>
    <cellStyle name="Nota 2 4 5 2 3 4 4" xfId="21973"/>
    <cellStyle name="Nota 2 4 5 2 3 5" xfId="21974"/>
    <cellStyle name="Nota 2 4 5 2 4" xfId="21975"/>
    <cellStyle name="Nota 2 4 5 2 4 2" xfId="21976"/>
    <cellStyle name="Nota 2 4 5 2 4 2 2" xfId="21977"/>
    <cellStyle name="Nota 2 4 5 2 4 2 3" xfId="21978"/>
    <cellStyle name="Nota 2 4 5 2 4 2 4" xfId="21979"/>
    <cellStyle name="Nota 2 4 5 2 4 2 5" xfId="21980"/>
    <cellStyle name="Nota 2 4 5 2 4 3" xfId="21981"/>
    <cellStyle name="Nota 2 4 5 2 4 4" xfId="21982"/>
    <cellStyle name="Nota 2 4 5 2 5" xfId="21983"/>
    <cellStyle name="Nota 2 4 5 2 5 2" xfId="21984"/>
    <cellStyle name="Nota 2 4 5 2 5 2 2" xfId="21985"/>
    <cellStyle name="Nota 2 4 5 2 5 2 3" xfId="21986"/>
    <cellStyle name="Nota 2 4 5 2 5 2 4" xfId="21987"/>
    <cellStyle name="Nota 2 4 5 2 5 2 5" xfId="21988"/>
    <cellStyle name="Nota 2 4 5 2 5 3" xfId="21989"/>
    <cellStyle name="Nota 2 4 5 2 6" xfId="21990"/>
    <cellStyle name="Nota 2 4 5 2 6 2" xfId="21991"/>
    <cellStyle name="Nota 2 4 5 2 7" xfId="21992"/>
    <cellStyle name="Nota 2 4 5 2 7 2" xfId="21993"/>
    <cellStyle name="Nota 2 4 5 2 7 3" xfId="21994"/>
    <cellStyle name="Nota 2 4 5 2 7 4" xfId="21995"/>
    <cellStyle name="Nota 2 4 5 2 7 5" xfId="21996"/>
    <cellStyle name="Nota 2 4 5 2 8" xfId="21997"/>
    <cellStyle name="Nota 2 4 5 2 8 2" xfId="21998"/>
    <cellStyle name="Nota 2 4 5 2 8 3" xfId="21999"/>
    <cellStyle name="Nota 2 4 5 2 8 4" xfId="22000"/>
    <cellStyle name="Nota 2 4 5 2 8 5" xfId="22001"/>
    <cellStyle name="Nota 2 4 5 2 9" xfId="22002"/>
    <cellStyle name="Nota 2 4 5 3" xfId="22003"/>
    <cellStyle name="Nota 2 4 5 3 2" xfId="22004"/>
    <cellStyle name="Nota 2 4 5 3 2 2" xfId="22005"/>
    <cellStyle name="Nota 2 4 5 3 3" xfId="22006"/>
    <cellStyle name="Nota 2 4 5 3 3 2" xfId="22007"/>
    <cellStyle name="Nota 2 4 5 3 3 3" xfId="22008"/>
    <cellStyle name="Nota 2 4 5 3 3 4" xfId="22009"/>
    <cellStyle name="Nota 2 4 5 3 3 5" xfId="22010"/>
    <cellStyle name="Nota 2 4 5 3 4" xfId="22011"/>
    <cellStyle name="Nota 2 4 5 3 4 2" xfId="22012"/>
    <cellStyle name="Nota 2 4 5 3 4 3" xfId="22013"/>
    <cellStyle name="Nota 2 4 5 3 4 4" xfId="22014"/>
    <cellStyle name="Nota 2 4 5 3 5" xfId="22015"/>
    <cellStyle name="Nota 2 4 5 4" xfId="22016"/>
    <cellStyle name="Nota 2 4 5 4 2" xfId="22017"/>
    <cellStyle name="Nota 2 4 5 4 2 2" xfId="22018"/>
    <cellStyle name="Nota 2 4 5 4 3" xfId="22019"/>
    <cellStyle name="Nota 2 4 5 4 3 2" xfId="22020"/>
    <cellStyle name="Nota 2 4 5 4 3 3" xfId="22021"/>
    <cellStyle name="Nota 2 4 5 4 3 4" xfId="22022"/>
    <cellStyle name="Nota 2 4 5 4 3 5" xfId="22023"/>
    <cellStyle name="Nota 2 4 5 4 4" xfId="22024"/>
    <cellStyle name="Nota 2 4 5 4 4 2" xfId="22025"/>
    <cellStyle name="Nota 2 4 5 4 4 3" xfId="22026"/>
    <cellStyle name="Nota 2 4 5 4 4 4" xfId="22027"/>
    <cellStyle name="Nota 2 4 5 4 5" xfId="22028"/>
    <cellStyle name="Nota 2 4 5 5" xfId="22029"/>
    <cellStyle name="Nota 2 4 5 5 2" xfId="22030"/>
    <cellStyle name="Nota 2 4 5 5 2 2" xfId="22031"/>
    <cellStyle name="Nota 2 4 5 5 2 3" xfId="22032"/>
    <cellStyle name="Nota 2 4 5 5 2 4" xfId="22033"/>
    <cellStyle name="Nota 2 4 5 5 2 5" xfId="22034"/>
    <cellStyle name="Nota 2 4 5 5 3" xfId="22035"/>
    <cellStyle name="Nota 2 4 5 5 4" xfId="22036"/>
    <cellStyle name="Nota 2 4 5 6" xfId="22037"/>
    <cellStyle name="Nota 2 4 5 6 2" xfId="22038"/>
    <cellStyle name="Nota 2 4 5 6 2 2" xfId="22039"/>
    <cellStyle name="Nota 2 4 5 6 2 3" xfId="22040"/>
    <cellStyle name="Nota 2 4 5 6 2 4" xfId="22041"/>
    <cellStyle name="Nota 2 4 5 6 2 5" xfId="22042"/>
    <cellStyle name="Nota 2 4 5 6 3" xfId="22043"/>
    <cellStyle name="Nota 2 4 5 6 4" xfId="22044"/>
    <cellStyle name="Nota 2 4 5 7" xfId="22045"/>
    <cellStyle name="Nota 2 4 5 7 2" xfId="22046"/>
    <cellStyle name="Nota 2 4 5 7 2 2" xfId="22047"/>
    <cellStyle name="Nota 2 4 5 7 2 3" xfId="22048"/>
    <cellStyle name="Nota 2 4 5 7 2 4" xfId="22049"/>
    <cellStyle name="Nota 2 4 5 7 2 5" xfId="22050"/>
    <cellStyle name="Nota 2 4 5 7 3" xfId="22051"/>
    <cellStyle name="Nota 2 4 5 7 3 2" xfId="22052"/>
    <cellStyle name="Nota 2 4 5 7 3 3" xfId="22053"/>
    <cellStyle name="Nota 2 4 5 7 3 4" xfId="22054"/>
    <cellStyle name="Nota 2 4 5 7 4" xfId="22055"/>
    <cellStyle name="Nota 2 4 5 8" xfId="22056"/>
    <cellStyle name="Nota 2 4 5 8 2" xfId="22057"/>
    <cellStyle name="Nota 2 4 5 8 2 2" xfId="22058"/>
    <cellStyle name="Nota 2 4 5 8 2 3" xfId="22059"/>
    <cellStyle name="Nota 2 4 5 8 2 4" xfId="22060"/>
    <cellStyle name="Nota 2 4 5 8 3" xfId="22061"/>
    <cellStyle name="Nota 2 4 5 9" xfId="22062"/>
    <cellStyle name="Nota 2 4 6" xfId="22063"/>
    <cellStyle name="Nota 2 4 6 10" xfId="22064"/>
    <cellStyle name="Nota 2 4 6 11" xfId="22065"/>
    <cellStyle name="Nota 2 4 6 12" xfId="22066"/>
    <cellStyle name="Nota 2 4 6 13" xfId="22067"/>
    <cellStyle name="Nota 2 4 6 2" xfId="22068"/>
    <cellStyle name="Nota 2 4 6 2 2" xfId="22069"/>
    <cellStyle name="Nota 2 4 6 2 2 2" xfId="22070"/>
    <cellStyle name="Nota 2 4 6 2 2 2 2" xfId="22071"/>
    <cellStyle name="Nota 2 4 6 2 2 3" xfId="22072"/>
    <cellStyle name="Nota 2 4 6 2 2 3 2" xfId="22073"/>
    <cellStyle name="Nota 2 4 6 2 2 3 3" xfId="22074"/>
    <cellStyle name="Nota 2 4 6 2 2 3 4" xfId="22075"/>
    <cellStyle name="Nota 2 4 6 2 2 3 5" xfId="22076"/>
    <cellStyle name="Nota 2 4 6 2 2 4" xfId="22077"/>
    <cellStyle name="Nota 2 4 6 2 2 4 2" xfId="22078"/>
    <cellStyle name="Nota 2 4 6 2 2 4 3" xfId="22079"/>
    <cellStyle name="Nota 2 4 6 2 2 4 4" xfId="22080"/>
    <cellStyle name="Nota 2 4 6 2 2 5" xfId="22081"/>
    <cellStyle name="Nota 2 4 6 2 3" xfId="22082"/>
    <cellStyle name="Nota 2 4 6 2 3 2" xfId="22083"/>
    <cellStyle name="Nota 2 4 6 2 3 2 2" xfId="22084"/>
    <cellStyle name="Nota 2 4 6 2 3 3" xfId="22085"/>
    <cellStyle name="Nota 2 4 6 2 3 3 2" xfId="22086"/>
    <cellStyle name="Nota 2 4 6 2 3 3 3" xfId="22087"/>
    <cellStyle name="Nota 2 4 6 2 3 3 4" xfId="22088"/>
    <cellStyle name="Nota 2 4 6 2 3 3 5" xfId="22089"/>
    <cellStyle name="Nota 2 4 6 2 3 4" xfId="22090"/>
    <cellStyle name="Nota 2 4 6 2 3 4 2" xfId="22091"/>
    <cellStyle name="Nota 2 4 6 2 3 4 3" xfId="22092"/>
    <cellStyle name="Nota 2 4 6 2 3 4 4" xfId="22093"/>
    <cellStyle name="Nota 2 4 6 2 3 5" xfId="22094"/>
    <cellStyle name="Nota 2 4 6 2 4" xfId="22095"/>
    <cellStyle name="Nota 2 4 6 2 4 2" xfId="22096"/>
    <cellStyle name="Nota 2 4 6 2 4 2 2" xfId="22097"/>
    <cellStyle name="Nota 2 4 6 2 4 2 3" xfId="22098"/>
    <cellStyle name="Nota 2 4 6 2 4 2 4" xfId="22099"/>
    <cellStyle name="Nota 2 4 6 2 4 2 5" xfId="22100"/>
    <cellStyle name="Nota 2 4 6 2 4 3" xfId="22101"/>
    <cellStyle name="Nota 2 4 6 2 4 4" xfId="22102"/>
    <cellStyle name="Nota 2 4 6 2 5" xfId="22103"/>
    <cellStyle name="Nota 2 4 6 2 5 2" xfId="22104"/>
    <cellStyle name="Nota 2 4 6 2 5 2 2" xfId="22105"/>
    <cellStyle name="Nota 2 4 6 2 5 2 3" xfId="22106"/>
    <cellStyle name="Nota 2 4 6 2 5 2 4" xfId="22107"/>
    <cellStyle name="Nota 2 4 6 2 5 2 5" xfId="22108"/>
    <cellStyle name="Nota 2 4 6 2 5 3" xfId="22109"/>
    <cellStyle name="Nota 2 4 6 2 6" xfId="22110"/>
    <cellStyle name="Nota 2 4 6 2 6 2" xfId="22111"/>
    <cellStyle name="Nota 2 4 6 2 7" xfId="22112"/>
    <cellStyle name="Nota 2 4 6 2 7 2" xfId="22113"/>
    <cellStyle name="Nota 2 4 6 2 7 3" xfId="22114"/>
    <cellStyle name="Nota 2 4 6 2 7 4" xfId="22115"/>
    <cellStyle name="Nota 2 4 6 2 7 5" xfId="22116"/>
    <cellStyle name="Nota 2 4 6 2 8" xfId="22117"/>
    <cellStyle name="Nota 2 4 6 2 8 2" xfId="22118"/>
    <cellStyle name="Nota 2 4 6 2 8 3" xfId="22119"/>
    <cellStyle name="Nota 2 4 6 2 8 4" xfId="22120"/>
    <cellStyle name="Nota 2 4 6 2 8 5" xfId="22121"/>
    <cellStyle name="Nota 2 4 6 2 9" xfId="22122"/>
    <cellStyle name="Nota 2 4 6 3" xfId="22123"/>
    <cellStyle name="Nota 2 4 6 3 2" xfId="22124"/>
    <cellStyle name="Nota 2 4 6 3 2 2" xfId="22125"/>
    <cellStyle name="Nota 2 4 6 3 3" xfId="22126"/>
    <cellStyle name="Nota 2 4 6 3 3 2" xfId="22127"/>
    <cellStyle name="Nota 2 4 6 3 3 3" xfId="22128"/>
    <cellStyle name="Nota 2 4 6 3 3 4" xfId="22129"/>
    <cellStyle name="Nota 2 4 6 3 3 5" xfId="22130"/>
    <cellStyle name="Nota 2 4 6 3 4" xfId="22131"/>
    <cellStyle name="Nota 2 4 6 3 4 2" xfId="22132"/>
    <cellStyle name="Nota 2 4 6 3 4 3" xfId="22133"/>
    <cellStyle name="Nota 2 4 6 3 4 4" xfId="22134"/>
    <cellStyle name="Nota 2 4 6 3 5" xfId="22135"/>
    <cellStyle name="Nota 2 4 6 4" xfId="22136"/>
    <cellStyle name="Nota 2 4 6 4 2" xfId="22137"/>
    <cellStyle name="Nota 2 4 6 4 2 2" xfId="22138"/>
    <cellStyle name="Nota 2 4 6 4 3" xfId="22139"/>
    <cellStyle name="Nota 2 4 6 4 3 2" xfId="22140"/>
    <cellStyle name="Nota 2 4 6 4 3 3" xfId="22141"/>
    <cellStyle name="Nota 2 4 6 4 3 4" xfId="22142"/>
    <cellStyle name="Nota 2 4 6 4 3 5" xfId="22143"/>
    <cellStyle name="Nota 2 4 6 4 4" xfId="22144"/>
    <cellStyle name="Nota 2 4 6 4 4 2" xfId="22145"/>
    <cellStyle name="Nota 2 4 6 4 4 3" xfId="22146"/>
    <cellStyle name="Nota 2 4 6 4 4 4" xfId="22147"/>
    <cellStyle name="Nota 2 4 6 4 5" xfId="22148"/>
    <cellStyle name="Nota 2 4 6 5" xfId="22149"/>
    <cellStyle name="Nota 2 4 6 5 2" xfId="22150"/>
    <cellStyle name="Nota 2 4 6 5 2 2" xfId="22151"/>
    <cellStyle name="Nota 2 4 6 5 2 3" xfId="22152"/>
    <cellStyle name="Nota 2 4 6 5 2 4" xfId="22153"/>
    <cellStyle name="Nota 2 4 6 5 2 5" xfId="22154"/>
    <cellStyle name="Nota 2 4 6 5 3" xfId="22155"/>
    <cellStyle name="Nota 2 4 6 5 4" xfId="22156"/>
    <cellStyle name="Nota 2 4 6 6" xfId="22157"/>
    <cellStyle name="Nota 2 4 6 6 2" xfId="22158"/>
    <cellStyle name="Nota 2 4 6 6 2 2" xfId="22159"/>
    <cellStyle name="Nota 2 4 6 6 2 3" xfId="22160"/>
    <cellStyle name="Nota 2 4 6 6 2 4" xfId="22161"/>
    <cellStyle name="Nota 2 4 6 6 2 5" xfId="22162"/>
    <cellStyle name="Nota 2 4 6 6 3" xfId="22163"/>
    <cellStyle name="Nota 2 4 6 6 4" xfId="22164"/>
    <cellStyle name="Nota 2 4 6 7" xfId="22165"/>
    <cellStyle name="Nota 2 4 6 7 2" xfId="22166"/>
    <cellStyle name="Nota 2 4 6 7 2 2" xfId="22167"/>
    <cellStyle name="Nota 2 4 6 7 2 3" xfId="22168"/>
    <cellStyle name="Nota 2 4 6 7 2 4" xfId="22169"/>
    <cellStyle name="Nota 2 4 6 7 2 5" xfId="22170"/>
    <cellStyle name="Nota 2 4 6 7 3" xfId="22171"/>
    <cellStyle name="Nota 2 4 6 7 3 2" xfId="22172"/>
    <cellStyle name="Nota 2 4 6 7 3 3" xfId="22173"/>
    <cellStyle name="Nota 2 4 6 7 3 4" xfId="22174"/>
    <cellStyle name="Nota 2 4 6 7 4" xfId="22175"/>
    <cellStyle name="Nota 2 4 6 8" xfId="22176"/>
    <cellStyle name="Nota 2 4 6 8 2" xfId="22177"/>
    <cellStyle name="Nota 2 4 6 8 2 2" xfId="22178"/>
    <cellStyle name="Nota 2 4 6 8 2 3" xfId="22179"/>
    <cellStyle name="Nota 2 4 6 8 2 4" xfId="22180"/>
    <cellStyle name="Nota 2 4 6 8 3" xfId="22181"/>
    <cellStyle name="Nota 2 4 6 9" xfId="22182"/>
    <cellStyle name="Nota 2 4 7" xfId="22183"/>
    <cellStyle name="Nota 2 4 7 10" xfId="22184"/>
    <cellStyle name="Nota 2 4 7 11" xfId="22185"/>
    <cellStyle name="Nota 2 4 7 12" xfId="22186"/>
    <cellStyle name="Nota 2 4 7 13" xfId="22187"/>
    <cellStyle name="Nota 2 4 7 2" xfId="22188"/>
    <cellStyle name="Nota 2 4 7 2 2" xfId="22189"/>
    <cellStyle name="Nota 2 4 7 2 2 2" xfId="22190"/>
    <cellStyle name="Nota 2 4 7 2 2 2 2" xfId="22191"/>
    <cellStyle name="Nota 2 4 7 2 2 3" xfId="22192"/>
    <cellStyle name="Nota 2 4 7 2 2 3 2" xfId="22193"/>
    <cellStyle name="Nota 2 4 7 2 2 3 3" xfId="22194"/>
    <cellStyle name="Nota 2 4 7 2 2 3 4" xfId="22195"/>
    <cellStyle name="Nota 2 4 7 2 2 3 5" xfId="22196"/>
    <cellStyle name="Nota 2 4 7 2 2 4" xfId="22197"/>
    <cellStyle name="Nota 2 4 7 2 2 4 2" xfId="22198"/>
    <cellStyle name="Nota 2 4 7 2 2 4 3" xfId="22199"/>
    <cellStyle name="Nota 2 4 7 2 2 4 4" xfId="22200"/>
    <cellStyle name="Nota 2 4 7 2 2 5" xfId="22201"/>
    <cellStyle name="Nota 2 4 7 2 3" xfId="22202"/>
    <cellStyle name="Nota 2 4 7 2 3 2" xfId="22203"/>
    <cellStyle name="Nota 2 4 7 2 3 2 2" xfId="22204"/>
    <cellStyle name="Nota 2 4 7 2 3 3" xfId="22205"/>
    <cellStyle name="Nota 2 4 7 2 3 3 2" xfId="22206"/>
    <cellStyle name="Nota 2 4 7 2 3 3 3" xfId="22207"/>
    <cellStyle name="Nota 2 4 7 2 3 3 4" xfId="22208"/>
    <cellStyle name="Nota 2 4 7 2 3 3 5" xfId="22209"/>
    <cellStyle name="Nota 2 4 7 2 3 4" xfId="22210"/>
    <cellStyle name="Nota 2 4 7 2 3 4 2" xfId="22211"/>
    <cellStyle name="Nota 2 4 7 2 3 4 3" xfId="22212"/>
    <cellStyle name="Nota 2 4 7 2 3 4 4" xfId="22213"/>
    <cellStyle name="Nota 2 4 7 2 3 5" xfId="22214"/>
    <cellStyle name="Nota 2 4 7 2 4" xfId="22215"/>
    <cellStyle name="Nota 2 4 7 2 4 2" xfId="22216"/>
    <cellStyle name="Nota 2 4 7 2 4 2 2" xfId="22217"/>
    <cellStyle name="Nota 2 4 7 2 4 2 3" xfId="22218"/>
    <cellStyle name="Nota 2 4 7 2 4 2 4" xfId="22219"/>
    <cellStyle name="Nota 2 4 7 2 4 2 5" xfId="22220"/>
    <cellStyle name="Nota 2 4 7 2 4 3" xfId="22221"/>
    <cellStyle name="Nota 2 4 7 2 4 4" xfId="22222"/>
    <cellStyle name="Nota 2 4 7 2 5" xfId="22223"/>
    <cellStyle name="Nota 2 4 7 2 5 2" xfId="22224"/>
    <cellStyle name="Nota 2 4 7 2 5 2 2" xfId="22225"/>
    <cellStyle name="Nota 2 4 7 2 5 2 3" xfId="22226"/>
    <cellStyle name="Nota 2 4 7 2 5 2 4" xfId="22227"/>
    <cellStyle name="Nota 2 4 7 2 5 2 5" xfId="22228"/>
    <cellStyle name="Nota 2 4 7 2 5 3" xfId="22229"/>
    <cellStyle name="Nota 2 4 7 2 6" xfId="22230"/>
    <cellStyle name="Nota 2 4 7 2 6 2" xfId="22231"/>
    <cellStyle name="Nota 2 4 7 2 7" xfId="22232"/>
    <cellStyle name="Nota 2 4 7 2 7 2" xfId="22233"/>
    <cellStyle name="Nota 2 4 7 2 7 3" xfId="22234"/>
    <cellStyle name="Nota 2 4 7 2 7 4" xfId="22235"/>
    <cellStyle name="Nota 2 4 7 2 7 5" xfId="22236"/>
    <cellStyle name="Nota 2 4 7 2 8" xfId="22237"/>
    <cellStyle name="Nota 2 4 7 2 8 2" xfId="22238"/>
    <cellStyle name="Nota 2 4 7 2 8 3" xfId="22239"/>
    <cellStyle name="Nota 2 4 7 2 8 4" xfId="22240"/>
    <cellStyle name="Nota 2 4 7 2 8 5" xfId="22241"/>
    <cellStyle name="Nota 2 4 7 2 9" xfId="22242"/>
    <cellStyle name="Nota 2 4 7 3" xfId="22243"/>
    <cellStyle name="Nota 2 4 7 3 2" xfId="22244"/>
    <cellStyle name="Nota 2 4 7 3 2 2" xfId="22245"/>
    <cellStyle name="Nota 2 4 7 3 3" xfId="22246"/>
    <cellStyle name="Nota 2 4 7 3 3 2" xfId="22247"/>
    <cellStyle name="Nota 2 4 7 3 3 3" xfId="22248"/>
    <cellStyle name="Nota 2 4 7 3 3 4" xfId="22249"/>
    <cellStyle name="Nota 2 4 7 3 3 5" xfId="22250"/>
    <cellStyle name="Nota 2 4 7 3 4" xfId="22251"/>
    <cellStyle name="Nota 2 4 7 3 4 2" xfId="22252"/>
    <cellStyle name="Nota 2 4 7 3 4 3" xfId="22253"/>
    <cellStyle name="Nota 2 4 7 3 4 4" xfId="22254"/>
    <cellStyle name="Nota 2 4 7 3 5" xfId="22255"/>
    <cellStyle name="Nota 2 4 7 4" xfId="22256"/>
    <cellStyle name="Nota 2 4 7 4 2" xfId="22257"/>
    <cellStyle name="Nota 2 4 7 4 2 2" xfId="22258"/>
    <cellStyle name="Nota 2 4 7 4 3" xfId="22259"/>
    <cellStyle name="Nota 2 4 7 4 3 2" xfId="22260"/>
    <cellStyle name="Nota 2 4 7 4 3 3" xfId="22261"/>
    <cellStyle name="Nota 2 4 7 4 3 4" xfId="22262"/>
    <cellStyle name="Nota 2 4 7 4 3 5" xfId="22263"/>
    <cellStyle name="Nota 2 4 7 4 4" xfId="22264"/>
    <cellStyle name="Nota 2 4 7 4 4 2" xfId="22265"/>
    <cellStyle name="Nota 2 4 7 4 4 3" xfId="22266"/>
    <cellStyle name="Nota 2 4 7 4 4 4" xfId="22267"/>
    <cellStyle name="Nota 2 4 7 4 5" xfId="22268"/>
    <cellStyle name="Nota 2 4 7 5" xfId="22269"/>
    <cellStyle name="Nota 2 4 7 5 2" xfId="22270"/>
    <cellStyle name="Nota 2 4 7 5 2 2" xfId="22271"/>
    <cellStyle name="Nota 2 4 7 5 2 3" xfId="22272"/>
    <cellStyle name="Nota 2 4 7 5 2 4" xfId="22273"/>
    <cellStyle name="Nota 2 4 7 5 2 5" xfId="22274"/>
    <cellStyle name="Nota 2 4 7 5 3" xfId="22275"/>
    <cellStyle name="Nota 2 4 7 5 4" xfId="22276"/>
    <cellStyle name="Nota 2 4 7 6" xfId="22277"/>
    <cellStyle name="Nota 2 4 7 6 2" xfId="22278"/>
    <cellStyle name="Nota 2 4 7 6 2 2" xfId="22279"/>
    <cellStyle name="Nota 2 4 7 6 2 3" xfId="22280"/>
    <cellStyle name="Nota 2 4 7 6 2 4" xfId="22281"/>
    <cellStyle name="Nota 2 4 7 6 2 5" xfId="22282"/>
    <cellStyle name="Nota 2 4 7 6 3" xfId="22283"/>
    <cellStyle name="Nota 2 4 7 6 4" xfId="22284"/>
    <cellStyle name="Nota 2 4 7 7" xfId="22285"/>
    <cellStyle name="Nota 2 4 7 7 2" xfId="22286"/>
    <cellStyle name="Nota 2 4 7 7 2 2" xfId="22287"/>
    <cellStyle name="Nota 2 4 7 7 2 3" xfId="22288"/>
    <cellStyle name="Nota 2 4 7 7 2 4" xfId="22289"/>
    <cellStyle name="Nota 2 4 7 7 2 5" xfId="22290"/>
    <cellStyle name="Nota 2 4 7 7 3" xfId="22291"/>
    <cellStyle name="Nota 2 4 7 7 3 2" xfId="22292"/>
    <cellStyle name="Nota 2 4 7 7 3 3" xfId="22293"/>
    <cellStyle name="Nota 2 4 7 7 3 4" xfId="22294"/>
    <cellStyle name="Nota 2 4 7 7 4" xfId="22295"/>
    <cellStyle name="Nota 2 4 7 8" xfId="22296"/>
    <cellStyle name="Nota 2 4 7 8 2" xfId="22297"/>
    <cellStyle name="Nota 2 4 7 8 2 2" xfId="22298"/>
    <cellStyle name="Nota 2 4 7 8 2 3" xfId="22299"/>
    <cellStyle name="Nota 2 4 7 8 2 4" xfId="22300"/>
    <cellStyle name="Nota 2 4 7 8 3" xfId="22301"/>
    <cellStyle name="Nota 2 4 7 9" xfId="22302"/>
    <cellStyle name="Nota 2 4 8" xfId="22303"/>
    <cellStyle name="Nota 2 4 8 10" xfId="22304"/>
    <cellStyle name="Nota 2 4 8 11" xfId="22305"/>
    <cellStyle name="Nota 2 4 8 12" xfId="22306"/>
    <cellStyle name="Nota 2 4 8 13" xfId="22307"/>
    <cellStyle name="Nota 2 4 8 2" xfId="22308"/>
    <cellStyle name="Nota 2 4 8 2 2" xfId="22309"/>
    <cellStyle name="Nota 2 4 8 2 2 2" xfId="22310"/>
    <cellStyle name="Nota 2 4 8 2 2 2 2" xfId="22311"/>
    <cellStyle name="Nota 2 4 8 2 2 3" xfId="22312"/>
    <cellStyle name="Nota 2 4 8 2 2 3 2" xfId="22313"/>
    <cellStyle name="Nota 2 4 8 2 2 3 3" xfId="22314"/>
    <cellStyle name="Nota 2 4 8 2 2 3 4" xfId="22315"/>
    <cellStyle name="Nota 2 4 8 2 2 3 5" xfId="22316"/>
    <cellStyle name="Nota 2 4 8 2 2 4" xfId="22317"/>
    <cellStyle name="Nota 2 4 8 2 2 4 2" xfId="22318"/>
    <cellStyle name="Nota 2 4 8 2 2 4 3" xfId="22319"/>
    <cellStyle name="Nota 2 4 8 2 2 4 4" xfId="22320"/>
    <cellStyle name="Nota 2 4 8 2 2 5" xfId="22321"/>
    <cellStyle name="Nota 2 4 8 2 3" xfId="22322"/>
    <cellStyle name="Nota 2 4 8 2 3 2" xfId="22323"/>
    <cellStyle name="Nota 2 4 8 2 3 2 2" xfId="22324"/>
    <cellStyle name="Nota 2 4 8 2 3 3" xfId="22325"/>
    <cellStyle name="Nota 2 4 8 2 3 3 2" xfId="22326"/>
    <cellStyle name="Nota 2 4 8 2 3 3 3" xfId="22327"/>
    <cellStyle name="Nota 2 4 8 2 3 3 4" xfId="22328"/>
    <cellStyle name="Nota 2 4 8 2 3 3 5" xfId="22329"/>
    <cellStyle name="Nota 2 4 8 2 3 4" xfId="22330"/>
    <cellStyle name="Nota 2 4 8 2 3 4 2" xfId="22331"/>
    <cellStyle name="Nota 2 4 8 2 3 4 3" xfId="22332"/>
    <cellStyle name="Nota 2 4 8 2 3 4 4" xfId="22333"/>
    <cellStyle name="Nota 2 4 8 2 3 5" xfId="22334"/>
    <cellStyle name="Nota 2 4 8 2 4" xfId="22335"/>
    <cellStyle name="Nota 2 4 8 2 4 2" xfId="22336"/>
    <cellStyle name="Nota 2 4 8 2 4 2 2" xfId="22337"/>
    <cellStyle name="Nota 2 4 8 2 4 2 3" xfId="22338"/>
    <cellStyle name="Nota 2 4 8 2 4 2 4" xfId="22339"/>
    <cellStyle name="Nota 2 4 8 2 4 2 5" xfId="22340"/>
    <cellStyle name="Nota 2 4 8 2 4 3" xfId="22341"/>
    <cellStyle name="Nota 2 4 8 2 4 4" xfId="22342"/>
    <cellStyle name="Nota 2 4 8 2 5" xfId="22343"/>
    <cellStyle name="Nota 2 4 8 2 5 2" xfId="22344"/>
    <cellStyle name="Nota 2 4 8 2 5 2 2" xfId="22345"/>
    <cellStyle name="Nota 2 4 8 2 5 2 3" xfId="22346"/>
    <cellStyle name="Nota 2 4 8 2 5 2 4" xfId="22347"/>
    <cellStyle name="Nota 2 4 8 2 5 2 5" xfId="22348"/>
    <cellStyle name="Nota 2 4 8 2 5 3" xfId="22349"/>
    <cellStyle name="Nota 2 4 8 2 6" xfId="22350"/>
    <cellStyle name="Nota 2 4 8 2 6 2" xfId="22351"/>
    <cellStyle name="Nota 2 4 8 2 7" xfId="22352"/>
    <cellStyle name="Nota 2 4 8 2 7 2" xfId="22353"/>
    <cellStyle name="Nota 2 4 8 2 7 3" xfId="22354"/>
    <cellStyle name="Nota 2 4 8 2 7 4" xfId="22355"/>
    <cellStyle name="Nota 2 4 8 2 7 5" xfId="22356"/>
    <cellStyle name="Nota 2 4 8 2 8" xfId="22357"/>
    <cellStyle name="Nota 2 4 8 2 8 2" xfId="22358"/>
    <cellStyle name="Nota 2 4 8 2 8 3" xfId="22359"/>
    <cellStyle name="Nota 2 4 8 2 8 4" xfId="22360"/>
    <cellStyle name="Nota 2 4 8 2 8 5" xfId="22361"/>
    <cellStyle name="Nota 2 4 8 2 9" xfId="22362"/>
    <cellStyle name="Nota 2 4 8 3" xfId="22363"/>
    <cellStyle name="Nota 2 4 8 3 2" xfId="22364"/>
    <cellStyle name="Nota 2 4 8 3 2 2" xfId="22365"/>
    <cellStyle name="Nota 2 4 8 3 3" xfId="22366"/>
    <cellStyle name="Nota 2 4 8 3 3 2" xfId="22367"/>
    <cellStyle name="Nota 2 4 8 3 3 3" xfId="22368"/>
    <cellStyle name="Nota 2 4 8 3 3 4" xfId="22369"/>
    <cellStyle name="Nota 2 4 8 3 3 5" xfId="22370"/>
    <cellStyle name="Nota 2 4 8 3 4" xfId="22371"/>
    <cellStyle name="Nota 2 4 8 3 4 2" xfId="22372"/>
    <cellStyle name="Nota 2 4 8 3 4 3" xfId="22373"/>
    <cellStyle name="Nota 2 4 8 3 4 4" xfId="22374"/>
    <cellStyle name="Nota 2 4 8 3 5" xfId="22375"/>
    <cellStyle name="Nota 2 4 8 4" xfId="22376"/>
    <cellStyle name="Nota 2 4 8 4 2" xfId="22377"/>
    <cellStyle name="Nota 2 4 8 4 2 2" xfId="22378"/>
    <cellStyle name="Nota 2 4 8 4 3" xfId="22379"/>
    <cellStyle name="Nota 2 4 8 4 3 2" xfId="22380"/>
    <cellStyle name="Nota 2 4 8 4 3 3" xfId="22381"/>
    <cellStyle name="Nota 2 4 8 4 3 4" xfId="22382"/>
    <cellStyle name="Nota 2 4 8 4 3 5" xfId="22383"/>
    <cellStyle name="Nota 2 4 8 4 4" xfId="22384"/>
    <cellStyle name="Nota 2 4 8 4 4 2" xfId="22385"/>
    <cellStyle name="Nota 2 4 8 4 4 3" xfId="22386"/>
    <cellStyle name="Nota 2 4 8 4 4 4" xfId="22387"/>
    <cellStyle name="Nota 2 4 8 4 5" xfId="22388"/>
    <cellStyle name="Nota 2 4 8 5" xfId="22389"/>
    <cellStyle name="Nota 2 4 8 5 2" xfId="22390"/>
    <cellStyle name="Nota 2 4 8 5 2 2" xfId="22391"/>
    <cellStyle name="Nota 2 4 8 5 2 3" xfId="22392"/>
    <cellStyle name="Nota 2 4 8 5 2 4" xfId="22393"/>
    <cellStyle name="Nota 2 4 8 5 2 5" xfId="22394"/>
    <cellStyle name="Nota 2 4 8 5 3" xfId="22395"/>
    <cellStyle name="Nota 2 4 8 5 4" xfId="22396"/>
    <cellStyle name="Nota 2 4 8 6" xfId="22397"/>
    <cellStyle name="Nota 2 4 8 6 2" xfId="22398"/>
    <cellStyle name="Nota 2 4 8 6 2 2" xfId="22399"/>
    <cellStyle name="Nota 2 4 8 6 2 3" xfId="22400"/>
    <cellStyle name="Nota 2 4 8 6 2 4" xfId="22401"/>
    <cellStyle name="Nota 2 4 8 6 2 5" xfId="22402"/>
    <cellStyle name="Nota 2 4 8 6 3" xfId="22403"/>
    <cellStyle name="Nota 2 4 8 6 4" xfId="22404"/>
    <cellStyle name="Nota 2 4 8 7" xfId="22405"/>
    <cellStyle name="Nota 2 4 8 7 2" xfId="22406"/>
    <cellStyle name="Nota 2 4 8 7 2 2" xfId="22407"/>
    <cellStyle name="Nota 2 4 8 7 2 3" xfId="22408"/>
    <cellStyle name="Nota 2 4 8 7 2 4" xfId="22409"/>
    <cellStyle name="Nota 2 4 8 7 2 5" xfId="22410"/>
    <cellStyle name="Nota 2 4 8 7 3" xfId="22411"/>
    <cellStyle name="Nota 2 4 8 7 3 2" xfId="22412"/>
    <cellStyle name="Nota 2 4 8 7 3 3" xfId="22413"/>
    <cellStyle name="Nota 2 4 8 7 3 4" xfId="22414"/>
    <cellStyle name="Nota 2 4 8 7 4" xfId="22415"/>
    <cellStyle name="Nota 2 4 8 8" xfId="22416"/>
    <cellStyle name="Nota 2 4 8 8 2" xfId="22417"/>
    <cellStyle name="Nota 2 4 8 8 2 2" xfId="22418"/>
    <cellStyle name="Nota 2 4 8 8 2 3" xfId="22419"/>
    <cellStyle name="Nota 2 4 8 8 2 4" xfId="22420"/>
    <cellStyle name="Nota 2 4 8 8 3" xfId="22421"/>
    <cellStyle name="Nota 2 4 8 9" xfId="22422"/>
    <cellStyle name="Nota 2 4 9" xfId="22423"/>
    <cellStyle name="Nota 2 4 9 10" xfId="22424"/>
    <cellStyle name="Nota 2 4 9 11" xfId="22425"/>
    <cellStyle name="Nota 2 4 9 12" xfId="22426"/>
    <cellStyle name="Nota 2 4 9 13" xfId="22427"/>
    <cellStyle name="Nota 2 4 9 2" xfId="22428"/>
    <cellStyle name="Nota 2 4 9 2 2" xfId="22429"/>
    <cellStyle name="Nota 2 4 9 2 2 2" xfId="22430"/>
    <cellStyle name="Nota 2 4 9 2 2 2 2" xfId="22431"/>
    <cellStyle name="Nota 2 4 9 2 2 3" xfId="22432"/>
    <cellStyle name="Nota 2 4 9 2 2 3 2" xfId="22433"/>
    <cellStyle name="Nota 2 4 9 2 2 3 3" xfId="22434"/>
    <cellStyle name="Nota 2 4 9 2 2 3 4" xfId="22435"/>
    <cellStyle name="Nota 2 4 9 2 2 3 5" xfId="22436"/>
    <cellStyle name="Nota 2 4 9 2 2 4" xfId="22437"/>
    <cellStyle name="Nota 2 4 9 2 2 4 2" xfId="22438"/>
    <cellStyle name="Nota 2 4 9 2 2 4 3" xfId="22439"/>
    <cellStyle name="Nota 2 4 9 2 2 4 4" xfId="22440"/>
    <cellStyle name="Nota 2 4 9 2 2 5" xfId="22441"/>
    <cellStyle name="Nota 2 4 9 2 3" xfId="22442"/>
    <cellStyle name="Nota 2 4 9 2 3 2" xfId="22443"/>
    <cellStyle name="Nota 2 4 9 2 3 2 2" xfId="22444"/>
    <cellStyle name="Nota 2 4 9 2 3 3" xfId="22445"/>
    <cellStyle name="Nota 2 4 9 2 3 3 2" xfId="22446"/>
    <cellStyle name="Nota 2 4 9 2 3 3 3" xfId="22447"/>
    <cellStyle name="Nota 2 4 9 2 3 3 4" xfId="22448"/>
    <cellStyle name="Nota 2 4 9 2 3 3 5" xfId="22449"/>
    <cellStyle name="Nota 2 4 9 2 3 4" xfId="22450"/>
    <cellStyle name="Nota 2 4 9 2 3 4 2" xfId="22451"/>
    <cellStyle name="Nota 2 4 9 2 3 4 3" xfId="22452"/>
    <cellStyle name="Nota 2 4 9 2 3 4 4" xfId="22453"/>
    <cellStyle name="Nota 2 4 9 2 3 5" xfId="22454"/>
    <cellStyle name="Nota 2 4 9 2 4" xfId="22455"/>
    <cellStyle name="Nota 2 4 9 2 4 2" xfId="22456"/>
    <cellStyle name="Nota 2 4 9 2 4 2 2" xfId="22457"/>
    <cellStyle name="Nota 2 4 9 2 4 2 3" xfId="22458"/>
    <cellStyle name="Nota 2 4 9 2 4 2 4" xfId="22459"/>
    <cellStyle name="Nota 2 4 9 2 4 2 5" xfId="22460"/>
    <cellStyle name="Nota 2 4 9 2 4 3" xfId="22461"/>
    <cellStyle name="Nota 2 4 9 2 4 4" xfId="22462"/>
    <cellStyle name="Nota 2 4 9 2 5" xfId="22463"/>
    <cellStyle name="Nota 2 4 9 2 5 2" xfId="22464"/>
    <cellStyle name="Nota 2 4 9 2 5 2 2" xfId="22465"/>
    <cellStyle name="Nota 2 4 9 2 5 2 3" xfId="22466"/>
    <cellStyle name="Nota 2 4 9 2 5 2 4" xfId="22467"/>
    <cellStyle name="Nota 2 4 9 2 5 2 5" xfId="22468"/>
    <cellStyle name="Nota 2 4 9 2 5 3" xfId="22469"/>
    <cellStyle name="Nota 2 4 9 2 6" xfId="22470"/>
    <cellStyle name="Nota 2 4 9 2 6 2" xfId="22471"/>
    <cellStyle name="Nota 2 4 9 2 7" xfId="22472"/>
    <cellStyle name="Nota 2 4 9 2 7 2" xfId="22473"/>
    <cellStyle name="Nota 2 4 9 2 7 3" xfId="22474"/>
    <cellStyle name="Nota 2 4 9 2 7 4" xfId="22475"/>
    <cellStyle name="Nota 2 4 9 2 7 5" xfId="22476"/>
    <cellStyle name="Nota 2 4 9 2 8" xfId="22477"/>
    <cellStyle name="Nota 2 4 9 2 8 2" xfId="22478"/>
    <cellStyle name="Nota 2 4 9 2 8 3" xfId="22479"/>
    <cellStyle name="Nota 2 4 9 2 8 4" xfId="22480"/>
    <cellStyle name="Nota 2 4 9 2 8 5" xfId="22481"/>
    <cellStyle name="Nota 2 4 9 2 9" xfId="22482"/>
    <cellStyle name="Nota 2 4 9 3" xfId="22483"/>
    <cellStyle name="Nota 2 4 9 3 2" xfId="22484"/>
    <cellStyle name="Nota 2 4 9 3 2 2" xfId="22485"/>
    <cellStyle name="Nota 2 4 9 3 3" xfId="22486"/>
    <cellStyle name="Nota 2 4 9 3 3 2" xfId="22487"/>
    <cellStyle name="Nota 2 4 9 3 3 3" xfId="22488"/>
    <cellStyle name="Nota 2 4 9 3 3 4" xfId="22489"/>
    <cellStyle name="Nota 2 4 9 3 3 5" xfId="22490"/>
    <cellStyle name="Nota 2 4 9 3 4" xfId="22491"/>
    <cellStyle name="Nota 2 4 9 3 4 2" xfId="22492"/>
    <cellStyle name="Nota 2 4 9 3 4 3" xfId="22493"/>
    <cellStyle name="Nota 2 4 9 3 4 4" xfId="22494"/>
    <cellStyle name="Nota 2 4 9 3 5" xfId="22495"/>
    <cellStyle name="Nota 2 4 9 4" xfId="22496"/>
    <cellStyle name="Nota 2 4 9 4 2" xfId="22497"/>
    <cellStyle name="Nota 2 4 9 4 2 2" xfId="22498"/>
    <cellStyle name="Nota 2 4 9 4 2 3" xfId="22499"/>
    <cellStyle name="Nota 2 4 9 4 2 4" xfId="22500"/>
    <cellStyle name="Nota 2 4 9 4 2 5" xfId="22501"/>
    <cellStyle name="Nota 2 4 9 4 3" xfId="22502"/>
    <cellStyle name="Nota 2 4 9 4 4" xfId="22503"/>
    <cellStyle name="Nota 2 4 9 5" xfId="22504"/>
    <cellStyle name="Nota 2 4 9 5 2" xfId="22505"/>
    <cellStyle name="Nota 2 4 9 5 2 2" xfId="22506"/>
    <cellStyle name="Nota 2 4 9 5 2 3" xfId="22507"/>
    <cellStyle name="Nota 2 4 9 5 2 4" xfId="22508"/>
    <cellStyle name="Nota 2 4 9 5 2 5" xfId="22509"/>
    <cellStyle name="Nota 2 4 9 5 3" xfId="22510"/>
    <cellStyle name="Nota 2 4 9 5 4" xfId="22511"/>
    <cellStyle name="Nota 2 4 9 6" xfId="22512"/>
    <cellStyle name="Nota 2 4 9 6 2" xfId="22513"/>
    <cellStyle name="Nota 2 4 9 6 2 2" xfId="22514"/>
    <cellStyle name="Nota 2 4 9 6 2 3" xfId="22515"/>
    <cellStyle name="Nota 2 4 9 6 2 4" xfId="22516"/>
    <cellStyle name="Nota 2 4 9 6 2 5" xfId="22517"/>
    <cellStyle name="Nota 2 4 9 6 3" xfId="22518"/>
    <cellStyle name="Nota 2 4 9 6 4" xfId="22519"/>
    <cellStyle name="Nota 2 4 9 7" xfId="22520"/>
    <cellStyle name="Nota 2 4 9 7 2" xfId="22521"/>
    <cellStyle name="Nota 2 4 9 7 2 2" xfId="22522"/>
    <cellStyle name="Nota 2 4 9 7 2 3" xfId="22523"/>
    <cellStyle name="Nota 2 4 9 7 2 4" xfId="22524"/>
    <cellStyle name="Nota 2 4 9 7 2 5" xfId="22525"/>
    <cellStyle name="Nota 2 4 9 7 3" xfId="22526"/>
    <cellStyle name="Nota 2 4 9 7 3 2" xfId="22527"/>
    <cellStyle name="Nota 2 4 9 7 3 3" xfId="22528"/>
    <cellStyle name="Nota 2 4 9 7 3 4" xfId="22529"/>
    <cellStyle name="Nota 2 4 9 7 4" xfId="22530"/>
    <cellStyle name="Nota 2 4 9 8" xfId="22531"/>
    <cellStyle name="Nota 2 4 9 8 2" xfId="22532"/>
    <cellStyle name="Nota 2 4 9 8 2 2" xfId="22533"/>
    <cellStyle name="Nota 2 4 9 8 2 3" xfId="22534"/>
    <cellStyle name="Nota 2 4 9 8 2 4" xfId="22535"/>
    <cellStyle name="Nota 2 4 9 8 3" xfId="22536"/>
    <cellStyle name="Nota 2 4 9 9" xfId="22537"/>
    <cellStyle name="Nota 2 5" xfId="22538"/>
    <cellStyle name="Nota 2 5 10" xfId="22539"/>
    <cellStyle name="Nota 2 5 11" xfId="22540"/>
    <cellStyle name="Nota 2 5 12" xfId="22541"/>
    <cellStyle name="Nota 2 5 13" xfId="22542"/>
    <cellStyle name="Nota 2 5 2" xfId="22543"/>
    <cellStyle name="Nota 2 5 2 2" xfId="22544"/>
    <cellStyle name="Nota 2 5 2 2 2" xfId="22545"/>
    <cellStyle name="Nota 2 5 2 2 2 2" xfId="22546"/>
    <cellStyle name="Nota 2 5 2 2 3" xfId="22547"/>
    <cellStyle name="Nota 2 5 2 2 3 2" xfId="22548"/>
    <cellStyle name="Nota 2 5 2 2 3 3" xfId="22549"/>
    <cellStyle name="Nota 2 5 2 2 3 4" xfId="22550"/>
    <cellStyle name="Nota 2 5 2 2 3 5" xfId="22551"/>
    <cellStyle name="Nota 2 5 2 2 4" xfId="22552"/>
    <cellStyle name="Nota 2 5 2 2 4 2" xfId="22553"/>
    <cellStyle name="Nota 2 5 2 2 4 3" xfId="22554"/>
    <cellStyle name="Nota 2 5 2 2 4 4" xfId="22555"/>
    <cellStyle name="Nota 2 5 2 2 5" xfId="22556"/>
    <cellStyle name="Nota 2 5 2 3" xfId="22557"/>
    <cellStyle name="Nota 2 5 2 3 2" xfId="22558"/>
    <cellStyle name="Nota 2 5 2 3 2 2" xfId="22559"/>
    <cellStyle name="Nota 2 5 2 3 3" xfId="22560"/>
    <cellStyle name="Nota 2 5 2 3 3 2" xfId="22561"/>
    <cellStyle name="Nota 2 5 2 3 3 3" xfId="22562"/>
    <cellStyle name="Nota 2 5 2 3 3 4" xfId="22563"/>
    <cellStyle name="Nota 2 5 2 3 3 5" xfId="22564"/>
    <cellStyle name="Nota 2 5 2 3 4" xfId="22565"/>
    <cellStyle name="Nota 2 5 2 3 4 2" xfId="22566"/>
    <cellStyle name="Nota 2 5 2 3 4 3" xfId="22567"/>
    <cellStyle name="Nota 2 5 2 3 4 4" xfId="22568"/>
    <cellStyle name="Nota 2 5 2 3 5" xfId="22569"/>
    <cellStyle name="Nota 2 5 2 4" xfId="22570"/>
    <cellStyle name="Nota 2 5 2 4 2" xfId="22571"/>
    <cellStyle name="Nota 2 5 2 4 2 2" xfId="22572"/>
    <cellStyle name="Nota 2 5 2 4 2 3" xfId="22573"/>
    <cellStyle name="Nota 2 5 2 4 2 4" xfId="22574"/>
    <cellStyle name="Nota 2 5 2 4 2 5" xfId="22575"/>
    <cellStyle name="Nota 2 5 2 4 3" xfId="22576"/>
    <cellStyle name="Nota 2 5 2 4 4" xfId="22577"/>
    <cellStyle name="Nota 2 5 2 5" xfId="22578"/>
    <cellStyle name="Nota 2 5 2 5 2" xfId="22579"/>
    <cellStyle name="Nota 2 5 2 5 2 2" xfId="22580"/>
    <cellStyle name="Nota 2 5 2 5 2 3" xfId="22581"/>
    <cellStyle name="Nota 2 5 2 5 2 4" xfId="22582"/>
    <cellStyle name="Nota 2 5 2 5 2 5" xfId="22583"/>
    <cellStyle name="Nota 2 5 2 5 3" xfId="22584"/>
    <cellStyle name="Nota 2 5 2 6" xfId="22585"/>
    <cellStyle name="Nota 2 5 2 6 2" xfId="22586"/>
    <cellStyle name="Nota 2 5 2 7" xfId="22587"/>
    <cellStyle name="Nota 2 5 2 7 2" xfId="22588"/>
    <cellStyle name="Nota 2 5 2 7 3" xfId="22589"/>
    <cellStyle name="Nota 2 5 2 7 4" xfId="22590"/>
    <cellStyle name="Nota 2 5 2 7 5" xfId="22591"/>
    <cellStyle name="Nota 2 5 2 8" xfId="22592"/>
    <cellStyle name="Nota 2 5 2 8 2" xfId="22593"/>
    <cellStyle name="Nota 2 5 2 8 3" xfId="22594"/>
    <cellStyle name="Nota 2 5 2 8 4" xfId="22595"/>
    <cellStyle name="Nota 2 5 2 8 5" xfId="22596"/>
    <cellStyle name="Nota 2 5 2 9" xfId="22597"/>
    <cellStyle name="Nota 2 5 3" xfId="22598"/>
    <cellStyle name="Nota 2 5 3 2" xfId="22599"/>
    <cellStyle name="Nota 2 5 3 2 2" xfId="22600"/>
    <cellStyle name="Nota 2 5 3 3" xfId="22601"/>
    <cellStyle name="Nota 2 5 3 3 2" xfId="22602"/>
    <cellStyle name="Nota 2 5 3 3 3" xfId="22603"/>
    <cellStyle name="Nota 2 5 3 3 4" xfId="22604"/>
    <cellStyle name="Nota 2 5 3 3 5" xfId="22605"/>
    <cellStyle name="Nota 2 5 3 4" xfId="22606"/>
    <cellStyle name="Nota 2 5 3 4 2" xfId="22607"/>
    <cellStyle name="Nota 2 5 3 4 3" xfId="22608"/>
    <cellStyle name="Nota 2 5 3 4 4" xfId="22609"/>
    <cellStyle name="Nota 2 5 3 5" xfId="22610"/>
    <cellStyle name="Nota 2 5 4" xfId="22611"/>
    <cellStyle name="Nota 2 5 4 2" xfId="22612"/>
    <cellStyle name="Nota 2 5 4 2 2" xfId="22613"/>
    <cellStyle name="Nota 2 5 4 3" xfId="22614"/>
    <cellStyle name="Nota 2 5 4 3 2" xfId="22615"/>
    <cellStyle name="Nota 2 5 4 3 3" xfId="22616"/>
    <cellStyle name="Nota 2 5 4 3 4" xfId="22617"/>
    <cellStyle name="Nota 2 5 4 3 5" xfId="22618"/>
    <cellStyle name="Nota 2 5 4 4" xfId="22619"/>
    <cellStyle name="Nota 2 5 4 4 2" xfId="22620"/>
    <cellStyle name="Nota 2 5 4 4 3" xfId="22621"/>
    <cellStyle name="Nota 2 5 4 4 4" xfId="22622"/>
    <cellStyle name="Nota 2 5 4 5" xfId="22623"/>
    <cellStyle name="Nota 2 5 5" xfId="22624"/>
    <cellStyle name="Nota 2 5 5 2" xfId="22625"/>
    <cellStyle name="Nota 2 5 5 2 2" xfId="22626"/>
    <cellStyle name="Nota 2 5 5 2 3" xfId="22627"/>
    <cellStyle name="Nota 2 5 5 2 4" xfId="22628"/>
    <cellStyle name="Nota 2 5 5 2 5" xfId="22629"/>
    <cellStyle name="Nota 2 5 5 3" xfId="22630"/>
    <cellStyle name="Nota 2 5 5 4" xfId="22631"/>
    <cellStyle name="Nota 2 5 6" xfId="22632"/>
    <cellStyle name="Nota 2 5 6 2" xfId="22633"/>
    <cellStyle name="Nota 2 5 6 2 2" xfId="22634"/>
    <cellStyle name="Nota 2 5 6 2 3" xfId="22635"/>
    <cellStyle name="Nota 2 5 6 2 4" xfId="22636"/>
    <cellStyle name="Nota 2 5 6 2 5" xfId="22637"/>
    <cellStyle name="Nota 2 5 6 3" xfId="22638"/>
    <cellStyle name="Nota 2 5 6 4" xfId="22639"/>
    <cellStyle name="Nota 2 5 7" xfId="22640"/>
    <cellStyle name="Nota 2 5 7 2" xfId="22641"/>
    <cellStyle name="Nota 2 5 7 2 2" xfId="22642"/>
    <cellStyle name="Nota 2 5 7 2 3" xfId="22643"/>
    <cellStyle name="Nota 2 5 7 2 4" xfId="22644"/>
    <cellStyle name="Nota 2 5 7 2 5" xfId="22645"/>
    <cellStyle name="Nota 2 5 7 3" xfId="22646"/>
    <cellStyle name="Nota 2 5 7 3 2" xfId="22647"/>
    <cellStyle name="Nota 2 5 7 3 3" xfId="22648"/>
    <cellStyle name="Nota 2 5 7 3 4" xfId="22649"/>
    <cellStyle name="Nota 2 5 7 4" xfId="22650"/>
    <cellStyle name="Nota 2 5 8" xfId="22651"/>
    <cellStyle name="Nota 2 5 8 2" xfId="22652"/>
    <cellStyle name="Nota 2 5 8 2 2" xfId="22653"/>
    <cellStyle name="Nota 2 5 8 2 3" xfId="22654"/>
    <cellStyle name="Nota 2 5 8 2 4" xfId="22655"/>
    <cellStyle name="Nota 2 5 8 3" xfId="22656"/>
    <cellStyle name="Nota 2 5 9" xfId="22657"/>
    <cellStyle name="Nota 2 6" xfId="22658"/>
    <cellStyle name="Nota 2 6 10" xfId="22659"/>
    <cellStyle name="Nota 2 6 11" xfId="22660"/>
    <cellStyle name="Nota 2 6 12" xfId="22661"/>
    <cellStyle name="Nota 2 6 13" xfId="22662"/>
    <cellStyle name="Nota 2 6 2" xfId="22663"/>
    <cellStyle name="Nota 2 6 2 2" xfId="22664"/>
    <cellStyle name="Nota 2 6 2 2 2" xfId="22665"/>
    <cellStyle name="Nota 2 6 2 2 2 2" xfId="22666"/>
    <cellStyle name="Nota 2 6 2 2 3" xfId="22667"/>
    <cellStyle name="Nota 2 6 2 2 3 2" xfId="22668"/>
    <cellStyle name="Nota 2 6 2 2 3 3" xfId="22669"/>
    <cellStyle name="Nota 2 6 2 2 3 4" xfId="22670"/>
    <cellStyle name="Nota 2 6 2 2 3 5" xfId="22671"/>
    <cellStyle name="Nota 2 6 2 2 4" xfId="22672"/>
    <cellStyle name="Nota 2 6 2 2 4 2" xfId="22673"/>
    <cellStyle name="Nota 2 6 2 2 4 3" xfId="22674"/>
    <cellStyle name="Nota 2 6 2 2 4 4" xfId="22675"/>
    <cellStyle name="Nota 2 6 2 2 5" xfId="22676"/>
    <cellStyle name="Nota 2 6 2 3" xfId="22677"/>
    <cellStyle name="Nota 2 6 2 3 2" xfId="22678"/>
    <cellStyle name="Nota 2 6 2 3 2 2" xfId="22679"/>
    <cellStyle name="Nota 2 6 2 3 3" xfId="22680"/>
    <cellStyle name="Nota 2 6 2 3 3 2" xfId="22681"/>
    <cellStyle name="Nota 2 6 2 3 3 3" xfId="22682"/>
    <cellStyle name="Nota 2 6 2 3 3 4" xfId="22683"/>
    <cellStyle name="Nota 2 6 2 3 3 5" xfId="22684"/>
    <cellStyle name="Nota 2 6 2 3 4" xfId="22685"/>
    <cellStyle name="Nota 2 6 2 3 4 2" xfId="22686"/>
    <cellStyle name="Nota 2 6 2 3 4 3" xfId="22687"/>
    <cellStyle name="Nota 2 6 2 3 4 4" xfId="22688"/>
    <cellStyle name="Nota 2 6 2 3 5" xfId="22689"/>
    <cellStyle name="Nota 2 6 2 4" xfId="22690"/>
    <cellStyle name="Nota 2 6 2 4 2" xfId="22691"/>
    <cellStyle name="Nota 2 6 2 4 2 2" xfId="22692"/>
    <cellStyle name="Nota 2 6 2 4 2 3" xfId="22693"/>
    <cellStyle name="Nota 2 6 2 4 2 4" xfId="22694"/>
    <cellStyle name="Nota 2 6 2 4 2 5" xfId="22695"/>
    <cellStyle name="Nota 2 6 2 4 3" xfId="22696"/>
    <cellStyle name="Nota 2 6 2 4 4" xfId="22697"/>
    <cellStyle name="Nota 2 6 2 5" xfId="22698"/>
    <cellStyle name="Nota 2 6 2 5 2" xfId="22699"/>
    <cellStyle name="Nota 2 6 2 5 2 2" xfId="22700"/>
    <cellStyle name="Nota 2 6 2 5 2 3" xfId="22701"/>
    <cellStyle name="Nota 2 6 2 5 2 4" xfId="22702"/>
    <cellStyle name="Nota 2 6 2 5 2 5" xfId="22703"/>
    <cellStyle name="Nota 2 6 2 5 3" xfId="22704"/>
    <cellStyle name="Nota 2 6 2 6" xfId="22705"/>
    <cellStyle name="Nota 2 6 2 6 2" xfId="22706"/>
    <cellStyle name="Nota 2 6 2 7" xfId="22707"/>
    <cellStyle name="Nota 2 6 2 7 2" xfId="22708"/>
    <cellStyle name="Nota 2 6 2 7 3" xfId="22709"/>
    <cellStyle name="Nota 2 6 2 7 4" xfId="22710"/>
    <cellStyle name="Nota 2 6 2 7 5" xfId="22711"/>
    <cellStyle name="Nota 2 6 2 8" xfId="22712"/>
    <cellStyle name="Nota 2 6 2 8 2" xfId="22713"/>
    <cellStyle name="Nota 2 6 2 8 3" xfId="22714"/>
    <cellStyle name="Nota 2 6 2 8 4" xfId="22715"/>
    <cellStyle name="Nota 2 6 2 8 5" xfId="22716"/>
    <cellStyle name="Nota 2 6 2 9" xfId="22717"/>
    <cellStyle name="Nota 2 6 3" xfId="22718"/>
    <cellStyle name="Nota 2 6 3 2" xfId="22719"/>
    <cellStyle name="Nota 2 6 3 2 2" xfId="22720"/>
    <cellStyle name="Nota 2 6 3 3" xfId="22721"/>
    <cellStyle name="Nota 2 6 3 3 2" xfId="22722"/>
    <cellStyle name="Nota 2 6 3 3 3" xfId="22723"/>
    <cellStyle name="Nota 2 6 3 3 4" xfId="22724"/>
    <cellStyle name="Nota 2 6 3 3 5" xfId="22725"/>
    <cellStyle name="Nota 2 6 3 4" xfId="22726"/>
    <cellStyle name="Nota 2 6 3 4 2" xfId="22727"/>
    <cellStyle name="Nota 2 6 3 4 3" xfId="22728"/>
    <cellStyle name="Nota 2 6 3 4 4" xfId="22729"/>
    <cellStyle name="Nota 2 6 3 5" xfId="22730"/>
    <cellStyle name="Nota 2 6 4" xfId="22731"/>
    <cellStyle name="Nota 2 6 4 2" xfId="22732"/>
    <cellStyle name="Nota 2 6 4 2 2" xfId="22733"/>
    <cellStyle name="Nota 2 6 4 3" xfId="22734"/>
    <cellStyle name="Nota 2 6 4 3 2" xfId="22735"/>
    <cellStyle name="Nota 2 6 4 3 3" xfId="22736"/>
    <cellStyle name="Nota 2 6 4 3 4" xfId="22737"/>
    <cellStyle name="Nota 2 6 4 3 5" xfId="22738"/>
    <cellStyle name="Nota 2 6 4 4" xfId="22739"/>
    <cellStyle name="Nota 2 6 4 4 2" xfId="22740"/>
    <cellStyle name="Nota 2 6 4 4 3" xfId="22741"/>
    <cellStyle name="Nota 2 6 4 4 4" xfId="22742"/>
    <cellStyle name="Nota 2 6 4 5" xfId="22743"/>
    <cellStyle name="Nota 2 6 5" xfId="22744"/>
    <cellStyle name="Nota 2 6 5 2" xfId="22745"/>
    <cellStyle name="Nota 2 6 5 2 2" xfId="22746"/>
    <cellStyle name="Nota 2 6 5 2 3" xfId="22747"/>
    <cellStyle name="Nota 2 6 5 2 4" xfId="22748"/>
    <cellStyle name="Nota 2 6 5 2 5" xfId="22749"/>
    <cellStyle name="Nota 2 6 5 3" xfId="22750"/>
    <cellStyle name="Nota 2 6 5 4" xfId="22751"/>
    <cellStyle name="Nota 2 6 6" xfId="22752"/>
    <cellStyle name="Nota 2 6 6 2" xfId="22753"/>
    <cellStyle name="Nota 2 6 6 2 2" xfId="22754"/>
    <cellStyle name="Nota 2 6 6 2 3" xfId="22755"/>
    <cellStyle name="Nota 2 6 6 2 4" xfId="22756"/>
    <cellStyle name="Nota 2 6 6 2 5" xfId="22757"/>
    <cellStyle name="Nota 2 6 6 3" xfId="22758"/>
    <cellStyle name="Nota 2 6 6 4" xfId="22759"/>
    <cellStyle name="Nota 2 6 7" xfId="22760"/>
    <cellStyle name="Nota 2 6 7 2" xfId="22761"/>
    <cellStyle name="Nota 2 6 7 2 2" xfId="22762"/>
    <cellStyle name="Nota 2 6 7 2 3" xfId="22763"/>
    <cellStyle name="Nota 2 6 7 2 4" xfId="22764"/>
    <cellStyle name="Nota 2 6 7 2 5" xfId="22765"/>
    <cellStyle name="Nota 2 6 7 3" xfId="22766"/>
    <cellStyle name="Nota 2 6 7 3 2" xfId="22767"/>
    <cellStyle name="Nota 2 6 7 3 3" xfId="22768"/>
    <cellStyle name="Nota 2 6 7 3 4" xfId="22769"/>
    <cellStyle name="Nota 2 6 7 4" xfId="22770"/>
    <cellStyle name="Nota 2 6 8" xfId="22771"/>
    <cellStyle name="Nota 2 6 8 2" xfId="22772"/>
    <cellStyle name="Nota 2 6 8 2 2" xfId="22773"/>
    <cellStyle name="Nota 2 6 8 2 3" xfId="22774"/>
    <cellStyle name="Nota 2 6 8 2 4" xfId="22775"/>
    <cellStyle name="Nota 2 6 8 3" xfId="22776"/>
    <cellStyle name="Nota 2 6 9" xfId="22777"/>
    <cellStyle name="Nota 2 7" xfId="22778"/>
    <cellStyle name="Nota 2 7 10" xfId="22779"/>
    <cellStyle name="Nota 2 7 11" xfId="22780"/>
    <cellStyle name="Nota 2 7 12" xfId="22781"/>
    <cellStyle name="Nota 2 7 13" xfId="22782"/>
    <cellStyle name="Nota 2 7 2" xfId="22783"/>
    <cellStyle name="Nota 2 7 2 2" xfId="22784"/>
    <cellStyle name="Nota 2 7 2 2 2" xfId="22785"/>
    <cellStyle name="Nota 2 7 2 2 2 2" xfId="22786"/>
    <cellStyle name="Nota 2 7 2 2 3" xfId="22787"/>
    <cellStyle name="Nota 2 7 2 2 3 2" xfId="22788"/>
    <cellStyle name="Nota 2 7 2 2 3 3" xfId="22789"/>
    <cellStyle name="Nota 2 7 2 2 3 4" xfId="22790"/>
    <cellStyle name="Nota 2 7 2 2 3 5" xfId="22791"/>
    <cellStyle name="Nota 2 7 2 2 4" xfId="22792"/>
    <cellStyle name="Nota 2 7 2 2 4 2" xfId="22793"/>
    <cellStyle name="Nota 2 7 2 2 4 3" xfId="22794"/>
    <cellStyle name="Nota 2 7 2 2 4 4" xfId="22795"/>
    <cellStyle name="Nota 2 7 2 2 5" xfId="22796"/>
    <cellStyle name="Nota 2 7 2 3" xfId="22797"/>
    <cellStyle name="Nota 2 7 2 3 2" xfId="22798"/>
    <cellStyle name="Nota 2 7 2 3 2 2" xfId="22799"/>
    <cellStyle name="Nota 2 7 2 3 3" xfId="22800"/>
    <cellStyle name="Nota 2 7 2 3 3 2" xfId="22801"/>
    <cellStyle name="Nota 2 7 2 3 3 3" xfId="22802"/>
    <cellStyle name="Nota 2 7 2 3 3 4" xfId="22803"/>
    <cellStyle name="Nota 2 7 2 3 3 5" xfId="22804"/>
    <cellStyle name="Nota 2 7 2 3 4" xfId="22805"/>
    <cellStyle name="Nota 2 7 2 3 4 2" xfId="22806"/>
    <cellStyle name="Nota 2 7 2 3 4 3" xfId="22807"/>
    <cellStyle name="Nota 2 7 2 3 4 4" xfId="22808"/>
    <cellStyle name="Nota 2 7 2 3 5" xfId="22809"/>
    <cellStyle name="Nota 2 7 2 4" xfId="22810"/>
    <cellStyle name="Nota 2 7 2 4 2" xfId="22811"/>
    <cellStyle name="Nota 2 7 2 4 2 2" xfId="22812"/>
    <cellStyle name="Nota 2 7 2 4 2 3" xfId="22813"/>
    <cellStyle name="Nota 2 7 2 4 2 4" xfId="22814"/>
    <cellStyle name="Nota 2 7 2 4 2 5" xfId="22815"/>
    <cellStyle name="Nota 2 7 2 4 3" xfId="22816"/>
    <cellStyle name="Nota 2 7 2 4 4" xfId="22817"/>
    <cellStyle name="Nota 2 7 2 5" xfId="22818"/>
    <cellStyle name="Nota 2 7 2 5 2" xfId="22819"/>
    <cellStyle name="Nota 2 7 2 5 2 2" xfId="22820"/>
    <cellStyle name="Nota 2 7 2 5 2 3" xfId="22821"/>
    <cellStyle name="Nota 2 7 2 5 2 4" xfId="22822"/>
    <cellStyle name="Nota 2 7 2 5 2 5" xfId="22823"/>
    <cellStyle name="Nota 2 7 2 5 3" xfId="22824"/>
    <cellStyle name="Nota 2 7 2 6" xfId="22825"/>
    <cellStyle name="Nota 2 7 2 6 2" xfId="22826"/>
    <cellStyle name="Nota 2 7 2 7" xfId="22827"/>
    <cellStyle name="Nota 2 7 2 7 2" xfId="22828"/>
    <cellStyle name="Nota 2 7 2 7 3" xfId="22829"/>
    <cellStyle name="Nota 2 7 2 7 4" xfId="22830"/>
    <cellStyle name="Nota 2 7 2 7 5" xfId="22831"/>
    <cellStyle name="Nota 2 7 2 8" xfId="22832"/>
    <cellStyle name="Nota 2 7 2 8 2" xfId="22833"/>
    <cellStyle name="Nota 2 7 2 8 3" xfId="22834"/>
    <cellStyle name="Nota 2 7 2 8 4" xfId="22835"/>
    <cellStyle name="Nota 2 7 2 8 5" xfId="22836"/>
    <cellStyle name="Nota 2 7 2 9" xfId="22837"/>
    <cellStyle name="Nota 2 7 3" xfId="22838"/>
    <cellStyle name="Nota 2 7 3 2" xfId="22839"/>
    <cellStyle name="Nota 2 7 3 2 2" xfId="22840"/>
    <cellStyle name="Nota 2 7 3 3" xfId="22841"/>
    <cellStyle name="Nota 2 7 3 3 2" xfId="22842"/>
    <cellStyle name="Nota 2 7 3 3 3" xfId="22843"/>
    <cellStyle name="Nota 2 7 3 3 4" xfId="22844"/>
    <cellStyle name="Nota 2 7 3 3 5" xfId="22845"/>
    <cellStyle name="Nota 2 7 3 4" xfId="22846"/>
    <cellStyle name="Nota 2 7 3 4 2" xfId="22847"/>
    <cellStyle name="Nota 2 7 3 4 3" xfId="22848"/>
    <cellStyle name="Nota 2 7 3 4 4" xfId="22849"/>
    <cellStyle name="Nota 2 7 3 5" xfId="22850"/>
    <cellStyle name="Nota 2 7 4" xfId="22851"/>
    <cellStyle name="Nota 2 7 4 2" xfId="22852"/>
    <cellStyle name="Nota 2 7 4 2 2" xfId="22853"/>
    <cellStyle name="Nota 2 7 4 3" xfId="22854"/>
    <cellStyle name="Nota 2 7 4 3 2" xfId="22855"/>
    <cellStyle name="Nota 2 7 4 3 3" xfId="22856"/>
    <cellStyle name="Nota 2 7 4 3 4" xfId="22857"/>
    <cellStyle name="Nota 2 7 4 3 5" xfId="22858"/>
    <cellStyle name="Nota 2 7 4 4" xfId="22859"/>
    <cellStyle name="Nota 2 7 4 4 2" xfId="22860"/>
    <cellStyle name="Nota 2 7 4 4 3" xfId="22861"/>
    <cellStyle name="Nota 2 7 4 4 4" xfId="22862"/>
    <cellStyle name="Nota 2 7 4 5" xfId="22863"/>
    <cellStyle name="Nota 2 7 5" xfId="22864"/>
    <cellStyle name="Nota 2 7 5 2" xfId="22865"/>
    <cellStyle name="Nota 2 7 5 2 2" xfId="22866"/>
    <cellStyle name="Nota 2 7 5 2 3" xfId="22867"/>
    <cellStyle name="Nota 2 7 5 2 4" xfId="22868"/>
    <cellStyle name="Nota 2 7 5 2 5" xfId="22869"/>
    <cellStyle name="Nota 2 7 5 3" xfId="22870"/>
    <cellStyle name="Nota 2 7 5 4" xfId="22871"/>
    <cellStyle name="Nota 2 7 6" xfId="22872"/>
    <cellStyle name="Nota 2 7 6 2" xfId="22873"/>
    <cellStyle name="Nota 2 7 6 2 2" xfId="22874"/>
    <cellStyle name="Nota 2 7 6 2 3" xfId="22875"/>
    <cellStyle name="Nota 2 7 6 2 4" xfId="22876"/>
    <cellStyle name="Nota 2 7 6 2 5" xfId="22877"/>
    <cellStyle name="Nota 2 7 6 3" xfId="22878"/>
    <cellStyle name="Nota 2 7 6 4" xfId="22879"/>
    <cellStyle name="Nota 2 7 7" xfId="22880"/>
    <cellStyle name="Nota 2 7 7 2" xfId="22881"/>
    <cellStyle name="Nota 2 7 7 2 2" xfId="22882"/>
    <cellStyle name="Nota 2 7 7 2 3" xfId="22883"/>
    <cellStyle name="Nota 2 7 7 2 4" xfId="22884"/>
    <cellStyle name="Nota 2 7 7 2 5" xfId="22885"/>
    <cellStyle name="Nota 2 7 7 3" xfId="22886"/>
    <cellStyle name="Nota 2 7 7 3 2" xfId="22887"/>
    <cellStyle name="Nota 2 7 7 3 3" xfId="22888"/>
    <cellStyle name="Nota 2 7 7 3 4" xfId="22889"/>
    <cellStyle name="Nota 2 7 7 4" xfId="22890"/>
    <cellStyle name="Nota 2 7 8" xfId="22891"/>
    <cellStyle name="Nota 2 7 8 2" xfId="22892"/>
    <cellStyle name="Nota 2 7 8 2 2" xfId="22893"/>
    <cellStyle name="Nota 2 7 8 2 3" xfId="22894"/>
    <cellStyle name="Nota 2 7 8 2 4" xfId="22895"/>
    <cellStyle name="Nota 2 7 8 3" xfId="22896"/>
    <cellStyle name="Nota 2 7 9" xfId="22897"/>
    <cellStyle name="Nota 2 8" xfId="22898"/>
    <cellStyle name="Nota 2 8 10" xfId="22899"/>
    <cellStyle name="Nota 2 8 11" xfId="22900"/>
    <cellStyle name="Nota 2 8 12" xfId="22901"/>
    <cellStyle name="Nota 2 8 13" xfId="22902"/>
    <cellStyle name="Nota 2 8 2" xfId="22903"/>
    <cellStyle name="Nota 2 8 2 2" xfId="22904"/>
    <cellStyle name="Nota 2 8 2 2 2" xfId="22905"/>
    <cellStyle name="Nota 2 8 2 2 2 2" xfId="22906"/>
    <cellStyle name="Nota 2 8 2 2 3" xfId="22907"/>
    <cellStyle name="Nota 2 8 2 2 3 2" xfId="22908"/>
    <cellStyle name="Nota 2 8 2 2 3 3" xfId="22909"/>
    <cellStyle name="Nota 2 8 2 2 3 4" xfId="22910"/>
    <cellStyle name="Nota 2 8 2 2 3 5" xfId="22911"/>
    <cellStyle name="Nota 2 8 2 2 4" xfId="22912"/>
    <cellStyle name="Nota 2 8 2 2 4 2" xfId="22913"/>
    <cellStyle name="Nota 2 8 2 2 4 3" xfId="22914"/>
    <cellStyle name="Nota 2 8 2 2 4 4" xfId="22915"/>
    <cellStyle name="Nota 2 8 2 2 5" xfId="22916"/>
    <cellStyle name="Nota 2 8 2 3" xfId="22917"/>
    <cellStyle name="Nota 2 8 2 3 2" xfId="22918"/>
    <cellStyle name="Nota 2 8 2 3 2 2" xfId="22919"/>
    <cellStyle name="Nota 2 8 2 3 3" xfId="22920"/>
    <cellStyle name="Nota 2 8 2 3 3 2" xfId="22921"/>
    <cellStyle name="Nota 2 8 2 3 3 3" xfId="22922"/>
    <cellStyle name="Nota 2 8 2 3 3 4" xfId="22923"/>
    <cellStyle name="Nota 2 8 2 3 3 5" xfId="22924"/>
    <cellStyle name="Nota 2 8 2 3 4" xfId="22925"/>
    <cellStyle name="Nota 2 8 2 3 4 2" xfId="22926"/>
    <cellStyle name="Nota 2 8 2 3 4 3" xfId="22927"/>
    <cellStyle name="Nota 2 8 2 3 4 4" xfId="22928"/>
    <cellStyle name="Nota 2 8 2 3 5" xfId="22929"/>
    <cellStyle name="Nota 2 8 2 4" xfId="22930"/>
    <cellStyle name="Nota 2 8 2 4 2" xfId="22931"/>
    <cellStyle name="Nota 2 8 2 4 2 2" xfId="22932"/>
    <cellStyle name="Nota 2 8 2 4 2 3" xfId="22933"/>
    <cellStyle name="Nota 2 8 2 4 2 4" xfId="22934"/>
    <cellStyle name="Nota 2 8 2 4 2 5" xfId="22935"/>
    <cellStyle name="Nota 2 8 2 4 3" xfId="22936"/>
    <cellStyle name="Nota 2 8 2 4 4" xfId="22937"/>
    <cellStyle name="Nota 2 8 2 5" xfId="22938"/>
    <cellStyle name="Nota 2 8 2 5 2" xfId="22939"/>
    <cellStyle name="Nota 2 8 2 5 2 2" xfId="22940"/>
    <cellStyle name="Nota 2 8 2 5 2 3" xfId="22941"/>
    <cellStyle name="Nota 2 8 2 5 2 4" xfId="22942"/>
    <cellStyle name="Nota 2 8 2 5 2 5" xfId="22943"/>
    <cellStyle name="Nota 2 8 2 5 3" xfId="22944"/>
    <cellStyle name="Nota 2 8 2 6" xfId="22945"/>
    <cellStyle name="Nota 2 8 2 6 2" xfId="22946"/>
    <cellStyle name="Nota 2 8 2 7" xfId="22947"/>
    <cellStyle name="Nota 2 8 2 7 2" xfId="22948"/>
    <cellStyle name="Nota 2 8 2 7 3" xfId="22949"/>
    <cellStyle name="Nota 2 8 2 7 4" xfId="22950"/>
    <cellStyle name="Nota 2 8 2 7 5" xfId="22951"/>
    <cellStyle name="Nota 2 8 2 8" xfId="22952"/>
    <cellStyle name="Nota 2 8 2 8 2" xfId="22953"/>
    <cellStyle name="Nota 2 8 2 8 3" xfId="22954"/>
    <cellStyle name="Nota 2 8 2 8 4" xfId="22955"/>
    <cellStyle name="Nota 2 8 2 8 5" xfId="22956"/>
    <cellStyle name="Nota 2 8 2 9" xfId="22957"/>
    <cellStyle name="Nota 2 8 3" xfId="22958"/>
    <cellStyle name="Nota 2 8 3 2" xfId="22959"/>
    <cellStyle name="Nota 2 8 3 2 2" xfId="22960"/>
    <cellStyle name="Nota 2 8 3 3" xfId="22961"/>
    <cellStyle name="Nota 2 8 3 3 2" xfId="22962"/>
    <cellStyle name="Nota 2 8 3 3 3" xfId="22963"/>
    <cellStyle name="Nota 2 8 3 3 4" xfId="22964"/>
    <cellStyle name="Nota 2 8 3 3 5" xfId="22965"/>
    <cellStyle name="Nota 2 8 3 4" xfId="22966"/>
    <cellStyle name="Nota 2 8 3 4 2" xfId="22967"/>
    <cellStyle name="Nota 2 8 3 4 3" xfId="22968"/>
    <cellStyle name="Nota 2 8 3 4 4" xfId="22969"/>
    <cellStyle name="Nota 2 8 3 5" xfId="22970"/>
    <cellStyle name="Nota 2 8 4" xfId="22971"/>
    <cellStyle name="Nota 2 8 4 2" xfId="22972"/>
    <cellStyle name="Nota 2 8 4 2 2" xfId="22973"/>
    <cellStyle name="Nota 2 8 4 3" xfId="22974"/>
    <cellStyle name="Nota 2 8 4 3 2" xfId="22975"/>
    <cellStyle name="Nota 2 8 4 3 3" xfId="22976"/>
    <cellStyle name="Nota 2 8 4 3 4" xfId="22977"/>
    <cellStyle name="Nota 2 8 4 3 5" xfId="22978"/>
    <cellStyle name="Nota 2 8 4 4" xfId="22979"/>
    <cellStyle name="Nota 2 8 4 4 2" xfId="22980"/>
    <cellStyle name="Nota 2 8 4 4 3" xfId="22981"/>
    <cellStyle name="Nota 2 8 4 4 4" xfId="22982"/>
    <cellStyle name="Nota 2 8 4 5" xfId="22983"/>
    <cellStyle name="Nota 2 8 5" xfId="22984"/>
    <cellStyle name="Nota 2 8 5 2" xfId="22985"/>
    <cellStyle name="Nota 2 8 5 2 2" xfId="22986"/>
    <cellStyle name="Nota 2 8 5 2 3" xfId="22987"/>
    <cellStyle name="Nota 2 8 5 2 4" xfId="22988"/>
    <cellStyle name="Nota 2 8 5 2 5" xfId="22989"/>
    <cellStyle name="Nota 2 8 5 3" xfId="22990"/>
    <cellStyle name="Nota 2 8 5 4" xfId="22991"/>
    <cellStyle name="Nota 2 8 6" xfId="22992"/>
    <cellStyle name="Nota 2 8 6 2" xfId="22993"/>
    <cellStyle name="Nota 2 8 6 2 2" xfId="22994"/>
    <cellStyle name="Nota 2 8 6 2 3" xfId="22995"/>
    <cellStyle name="Nota 2 8 6 2 4" xfId="22996"/>
    <cellStyle name="Nota 2 8 6 2 5" xfId="22997"/>
    <cellStyle name="Nota 2 8 6 3" xfId="22998"/>
    <cellStyle name="Nota 2 8 6 4" xfId="22999"/>
    <cellStyle name="Nota 2 8 7" xfId="23000"/>
    <cellStyle name="Nota 2 8 7 2" xfId="23001"/>
    <cellStyle name="Nota 2 8 7 2 2" xfId="23002"/>
    <cellStyle name="Nota 2 8 7 2 3" xfId="23003"/>
    <cellStyle name="Nota 2 8 7 2 4" xfId="23004"/>
    <cellStyle name="Nota 2 8 7 2 5" xfId="23005"/>
    <cellStyle name="Nota 2 8 7 3" xfId="23006"/>
    <cellStyle name="Nota 2 8 7 3 2" xfId="23007"/>
    <cellStyle name="Nota 2 8 7 3 3" xfId="23008"/>
    <cellStyle name="Nota 2 8 7 3 4" xfId="23009"/>
    <cellStyle name="Nota 2 8 7 4" xfId="23010"/>
    <cellStyle name="Nota 2 8 8" xfId="23011"/>
    <cellStyle name="Nota 2 8 8 2" xfId="23012"/>
    <cellStyle name="Nota 2 8 8 2 2" xfId="23013"/>
    <cellStyle name="Nota 2 8 8 2 3" xfId="23014"/>
    <cellStyle name="Nota 2 8 8 2 4" xfId="23015"/>
    <cellStyle name="Nota 2 8 8 3" xfId="23016"/>
    <cellStyle name="Nota 2 8 9" xfId="23017"/>
    <cellStyle name="Nota 2 9" xfId="23018"/>
    <cellStyle name="Nota 2 9 10" xfId="23019"/>
    <cellStyle name="Nota 2 9 11" xfId="23020"/>
    <cellStyle name="Nota 2 9 12" xfId="23021"/>
    <cellStyle name="Nota 2 9 13" xfId="23022"/>
    <cellStyle name="Nota 2 9 2" xfId="23023"/>
    <cellStyle name="Nota 2 9 2 2" xfId="23024"/>
    <cellStyle name="Nota 2 9 2 2 2" xfId="23025"/>
    <cellStyle name="Nota 2 9 2 2 2 2" xfId="23026"/>
    <cellStyle name="Nota 2 9 2 2 3" xfId="23027"/>
    <cellStyle name="Nota 2 9 2 2 3 2" xfId="23028"/>
    <cellStyle name="Nota 2 9 2 2 3 3" xfId="23029"/>
    <cellStyle name="Nota 2 9 2 2 3 4" xfId="23030"/>
    <cellStyle name="Nota 2 9 2 2 3 5" xfId="23031"/>
    <cellStyle name="Nota 2 9 2 2 4" xfId="23032"/>
    <cellStyle name="Nota 2 9 2 2 4 2" xfId="23033"/>
    <cellStyle name="Nota 2 9 2 2 4 3" xfId="23034"/>
    <cellStyle name="Nota 2 9 2 2 4 4" xfId="23035"/>
    <cellStyle name="Nota 2 9 2 2 5" xfId="23036"/>
    <cellStyle name="Nota 2 9 2 3" xfId="23037"/>
    <cellStyle name="Nota 2 9 2 3 2" xfId="23038"/>
    <cellStyle name="Nota 2 9 2 3 2 2" xfId="23039"/>
    <cellStyle name="Nota 2 9 2 3 3" xfId="23040"/>
    <cellStyle name="Nota 2 9 2 3 3 2" xfId="23041"/>
    <cellStyle name="Nota 2 9 2 3 3 3" xfId="23042"/>
    <cellStyle name="Nota 2 9 2 3 3 4" xfId="23043"/>
    <cellStyle name="Nota 2 9 2 3 3 5" xfId="23044"/>
    <cellStyle name="Nota 2 9 2 3 4" xfId="23045"/>
    <cellStyle name="Nota 2 9 2 3 4 2" xfId="23046"/>
    <cellStyle name="Nota 2 9 2 3 4 3" xfId="23047"/>
    <cellStyle name="Nota 2 9 2 3 4 4" xfId="23048"/>
    <cellStyle name="Nota 2 9 2 3 5" xfId="23049"/>
    <cellStyle name="Nota 2 9 2 4" xfId="23050"/>
    <cellStyle name="Nota 2 9 2 4 2" xfId="23051"/>
    <cellStyle name="Nota 2 9 2 4 2 2" xfId="23052"/>
    <cellStyle name="Nota 2 9 2 4 2 3" xfId="23053"/>
    <cellStyle name="Nota 2 9 2 4 2 4" xfId="23054"/>
    <cellStyle name="Nota 2 9 2 4 2 5" xfId="23055"/>
    <cellStyle name="Nota 2 9 2 4 3" xfId="23056"/>
    <cellStyle name="Nota 2 9 2 4 4" xfId="23057"/>
    <cellStyle name="Nota 2 9 2 5" xfId="23058"/>
    <cellStyle name="Nota 2 9 2 5 2" xfId="23059"/>
    <cellStyle name="Nota 2 9 2 5 2 2" xfId="23060"/>
    <cellStyle name="Nota 2 9 2 5 2 3" xfId="23061"/>
    <cellStyle name="Nota 2 9 2 5 2 4" xfId="23062"/>
    <cellStyle name="Nota 2 9 2 5 2 5" xfId="23063"/>
    <cellStyle name="Nota 2 9 2 5 3" xfId="23064"/>
    <cellStyle name="Nota 2 9 2 6" xfId="23065"/>
    <cellStyle name="Nota 2 9 2 6 2" xfId="23066"/>
    <cellStyle name="Nota 2 9 2 7" xfId="23067"/>
    <cellStyle name="Nota 2 9 2 7 2" xfId="23068"/>
    <cellStyle name="Nota 2 9 2 7 3" xfId="23069"/>
    <cellStyle name="Nota 2 9 2 7 4" xfId="23070"/>
    <cellStyle name="Nota 2 9 2 7 5" xfId="23071"/>
    <cellStyle name="Nota 2 9 2 8" xfId="23072"/>
    <cellStyle name="Nota 2 9 2 8 2" xfId="23073"/>
    <cellStyle name="Nota 2 9 2 8 3" xfId="23074"/>
    <cellStyle name="Nota 2 9 2 8 4" xfId="23075"/>
    <cellStyle name="Nota 2 9 2 8 5" xfId="23076"/>
    <cellStyle name="Nota 2 9 2 9" xfId="23077"/>
    <cellStyle name="Nota 2 9 3" xfId="23078"/>
    <cellStyle name="Nota 2 9 3 2" xfId="23079"/>
    <cellStyle name="Nota 2 9 3 2 2" xfId="23080"/>
    <cellStyle name="Nota 2 9 3 3" xfId="23081"/>
    <cellStyle name="Nota 2 9 3 3 2" xfId="23082"/>
    <cellStyle name="Nota 2 9 3 3 3" xfId="23083"/>
    <cellStyle name="Nota 2 9 3 3 4" xfId="23084"/>
    <cellStyle name="Nota 2 9 3 3 5" xfId="23085"/>
    <cellStyle name="Nota 2 9 3 4" xfId="23086"/>
    <cellStyle name="Nota 2 9 3 4 2" xfId="23087"/>
    <cellStyle name="Nota 2 9 3 4 3" xfId="23088"/>
    <cellStyle name="Nota 2 9 3 4 4" xfId="23089"/>
    <cellStyle name="Nota 2 9 3 5" xfId="23090"/>
    <cellStyle name="Nota 2 9 4" xfId="23091"/>
    <cellStyle name="Nota 2 9 4 2" xfId="23092"/>
    <cellStyle name="Nota 2 9 4 2 2" xfId="23093"/>
    <cellStyle name="Nota 2 9 4 3" xfId="23094"/>
    <cellStyle name="Nota 2 9 4 3 2" xfId="23095"/>
    <cellStyle name="Nota 2 9 4 3 3" xfId="23096"/>
    <cellStyle name="Nota 2 9 4 3 4" xfId="23097"/>
    <cellStyle name="Nota 2 9 4 3 5" xfId="23098"/>
    <cellStyle name="Nota 2 9 4 4" xfId="23099"/>
    <cellStyle name="Nota 2 9 4 4 2" xfId="23100"/>
    <cellStyle name="Nota 2 9 4 4 3" xfId="23101"/>
    <cellStyle name="Nota 2 9 4 4 4" xfId="23102"/>
    <cellStyle name="Nota 2 9 4 5" xfId="23103"/>
    <cellStyle name="Nota 2 9 5" xfId="23104"/>
    <cellStyle name="Nota 2 9 5 2" xfId="23105"/>
    <cellStyle name="Nota 2 9 5 2 2" xfId="23106"/>
    <cellStyle name="Nota 2 9 5 2 3" xfId="23107"/>
    <cellStyle name="Nota 2 9 5 2 4" xfId="23108"/>
    <cellStyle name="Nota 2 9 5 2 5" xfId="23109"/>
    <cellStyle name="Nota 2 9 5 3" xfId="23110"/>
    <cellStyle name="Nota 2 9 5 4" xfId="23111"/>
    <cellStyle name="Nota 2 9 6" xfId="23112"/>
    <cellStyle name="Nota 2 9 6 2" xfId="23113"/>
    <cellStyle name="Nota 2 9 6 2 2" xfId="23114"/>
    <cellStyle name="Nota 2 9 6 2 3" xfId="23115"/>
    <cellStyle name="Nota 2 9 6 2 4" xfId="23116"/>
    <cellStyle name="Nota 2 9 6 2 5" xfId="23117"/>
    <cellStyle name="Nota 2 9 6 3" xfId="23118"/>
    <cellStyle name="Nota 2 9 6 4" xfId="23119"/>
    <cellStyle name="Nota 2 9 7" xfId="23120"/>
    <cellStyle name="Nota 2 9 7 2" xfId="23121"/>
    <cellStyle name="Nota 2 9 7 2 2" xfId="23122"/>
    <cellStyle name="Nota 2 9 7 2 3" xfId="23123"/>
    <cellStyle name="Nota 2 9 7 2 4" xfId="23124"/>
    <cellStyle name="Nota 2 9 7 2 5" xfId="23125"/>
    <cellStyle name="Nota 2 9 7 3" xfId="23126"/>
    <cellStyle name="Nota 2 9 7 3 2" xfId="23127"/>
    <cellStyle name="Nota 2 9 7 3 3" xfId="23128"/>
    <cellStyle name="Nota 2 9 7 3 4" xfId="23129"/>
    <cellStyle name="Nota 2 9 7 4" xfId="23130"/>
    <cellStyle name="Nota 2 9 8" xfId="23131"/>
    <cellStyle name="Nota 2 9 8 2" xfId="23132"/>
    <cellStyle name="Nota 2 9 8 2 2" xfId="23133"/>
    <cellStyle name="Nota 2 9 8 2 3" xfId="23134"/>
    <cellStyle name="Nota 2 9 8 2 4" xfId="23135"/>
    <cellStyle name="Nota 2 9 8 3" xfId="23136"/>
    <cellStyle name="Nota 2 9 9" xfId="23137"/>
    <cellStyle name="Nota 2_AQPNG_ORC_R01_2013_11_22(OBRA COMPLETA) 29112013-2" xfId="504"/>
    <cellStyle name="Nota 3" xfId="505"/>
    <cellStyle name="Nota 3 10" xfId="23138"/>
    <cellStyle name="Nota 3 10 10" xfId="23139"/>
    <cellStyle name="Nota 3 10 11" xfId="23140"/>
    <cellStyle name="Nota 3 10 12" xfId="23141"/>
    <cellStyle name="Nota 3 10 13" xfId="23142"/>
    <cellStyle name="Nota 3 10 2" xfId="23143"/>
    <cellStyle name="Nota 3 10 2 2" xfId="23144"/>
    <cellStyle name="Nota 3 10 2 2 2" xfId="23145"/>
    <cellStyle name="Nota 3 10 2 2 2 2" xfId="23146"/>
    <cellStyle name="Nota 3 10 2 2 3" xfId="23147"/>
    <cellStyle name="Nota 3 10 2 2 3 2" xfId="23148"/>
    <cellStyle name="Nota 3 10 2 2 3 3" xfId="23149"/>
    <cellStyle name="Nota 3 10 2 2 3 4" xfId="23150"/>
    <cellStyle name="Nota 3 10 2 2 3 5" xfId="23151"/>
    <cellStyle name="Nota 3 10 2 2 4" xfId="23152"/>
    <cellStyle name="Nota 3 10 2 2 4 2" xfId="23153"/>
    <cellStyle name="Nota 3 10 2 2 4 3" xfId="23154"/>
    <cellStyle name="Nota 3 10 2 2 4 4" xfId="23155"/>
    <cellStyle name="Nota 3 10 2 2 5" xfId="23156"/>
    <cellStyle name="Nota 3 10 2 3" xfId="23157"/>
    <cellStyle name="Nota 3 10 2 3 2" xfId="23158"/>
    <cellStyle name="Nota 3 10 2 3 2 2" xfId="23159"/>
    <cellStyle name="Nota 3 10 2 3 3" xfId="23160"/>
    <cellStyle name="Nota 3 10 2 3 3 2" xfId="23161"/>
    <cellStyle name="Nota 3 10 2 3 3 3" xfId="23162"/>
    <cellStyle name="Nota 3 10 2 3 3 4" xfId="23163"/>
    <cellStyle name="Nota 3 10 2 3 3 5" xfId="23164"/>
    <cellStyle name="Nota 3 10 2 3 4" xfId="23165"/>
    <cellStyle name="Nota 3 10 2 3 4 2" xfId="23166"/>
    <cellStyle name="Nota 3 10 2 3 4 3" xfId="23167"/>
    <cellStyle name="Nota 3 10 2 3 4 4" xfId="23168"/>
    <cellStyle name="Nota 3 10 2 3 5" xfId="23169"/>
    <cellStyle name="Nota 3 10 2 4" xfId="23170"/>
    <cellStyle name="Nota 3 10 2 4 2" xfId="23171"/>
    <cellStyle name="Nota 3 10 2 4 2 2" xfId="23172"/>
    <cellStyle name="Nota 3 10 2 4 2 3" xfId="23173"/>
    <cellStyle name="Nota 3 10 2 4 2 4" xfId="23174"/>
    <cellStyle name="Nota 3 10 2 4 2 5" xfId="23175"/>
    <cellStyle name="Nota 3 10 2 4 3" xfId="23176"/>
    <cellStyle name="Nota 3 10 2 4 4" xfId="23177"/>
    <cellStyle name="Nota 3 10 2 5" xfId="23178"/>
    <cellStyle name="Nota 3 10 2 5 2" xfId="23179"/>
    <cellStyle name="Nota 3 10 2 5 2 2" xfId="23180"/>
    <cellStyle name="Nota 3 10 2 5 2 3" xfId="23181"/>
    <cellStyle name="Nota 3 10 2 5 2 4" xfId="23182"/>
    <cellStyle name="Nota 3 10 2 5 2 5" xfId="23183"/>
    <cellStyle name="Nota 3 10 2 5 3" xfId="23184"/>
    <cellStyle name="Nota 3 10 2 6" xfId="23185"/>
    <cellStyle name="Nota 3 10 2 6 2" xfId="23186"/>
    <cellStyle name="Nota 3 10 2 7" xfId="23187"/>
    <cellStyle name="Nota 3 10 2 7 2" xfId="23188"/>
    <cellStyle name="Nota 3 10 2 7 3" xfId="23189"/>
    <cellStyle name="Nota 3 10 2 7 4" xfId="23190"/>
    <cellStyle name="Nota 3 10 2 7 5" xfId="23191"/>
    <cellStyle name="Nota 3 10 2 8" xfId="23192"/>
    <cellStyle name="Nota 3 10 2 8 2" xfId="23193"/>
    <cellStyle name="Nota 3 10 2 8 3" xfId="23194"/>
    <cellStyle name="Nota 3 10 2 8 4" xfId="23195"/>
    <cellStyle name="Nota 3 10 2 8 5" xfId="23196"/>
    <cellStyle name="Nota 3 10 2 9" xfId="23197"/>
    <cellStyle name="Nota 3 10 3" xfId="23198"/>
    <cellStyle name="Nota 3 10 3 2" xfId="23199"/>
    <cellStyle name="Nota 3 10 3 2 2" xfId="23200"/>
    <cellStyle name="Nota 3 10 3 3" xfId="23201"/>
    <cellStyle name="Nota 3 10 3 3 2" xfId="23202"/>
    <cellStyle name="Nota 3 10 3 3 3" xfId="23203"/>
    <cellStyle name="Nota 3 10 3 3 4" xfId="23204"/>
    <cellStyle name="Nota 3 10 3 3 5" xfId="23205"/>
    <cellStyle name="Nota 3 10 3 4" xfId="23206"/>
    <cellStyle name="Nota 3 10 3 4 2" xfId="23207"/>
    <cellStyle name="Nota 3 10 3 4 3" xfId="23208"/>
    <cellStyle name="Nota 3 10 3 4 4" xfId="23209"/>
    <cellStyle name="Nota 3 10 3 5" xfId="23210"/>
    <cellStyle name="Nota 3 10 4" xfId="23211"/>
    <cellStyle name="Nota 3 10 4 2" xfId="23212"/>
    <cellStyle name="Nota 3 10 4 2 2" xfId="23213"/>
    <cellStyle name="Nota 3 10 4 2 3" xfId="23214"/>
    <cellStyle name="Nota 3 10 4 2 4" xfId="23215"/>
    <cellStyle name="Nota 3 10 4 2 5" xfId="23216"/>
    <cellStyle name="Nota 3 10 4 3" xfId="23217"/>
    <cellStyle name="Nota 3 10 4 4" xfId="23218"/>
    <cellStyle name="Nota 3 10 5" xfId="23219"/>
    <cellStyle name="Nota 3 10 5 2" xfId="23220"/>
    <cellStyle name="Nota 3 10 5 2 2" xfId="23221"/>
    <cellStyle name="Nota 3 10 5 2 3" xfId="23222"/>
    <cellStyle name="Nota 3 10 5 2 4" xfId="23223"/>
    <cellStyle name="Nota 3 10 5 2 5" xfId="23224"/>
    <cellStyle name="Nota 3 10 5 3" xfId="23225"/>
    <cellStyle name="Nota 3 10 5 4" xfId="23226"/>
    <cellStyle name="Nota 3 10 6" xfId="23227"/>
    <cellStyle name="Nota 3 10 6 2" xfId="23228"/>
    <cellStyle name="Nota 3 10 6 2 2" xfId="23229"/>
    <cellStyle name="Nota 3 10 6 2 3" xfId="23230"/>
    <cellStyle name="Nota 3 10 6 2 4" xfId="23231"/>
    <cellStyle name="Nota 3 10 6 2 5" xfId="23232"/>
    <cellStyle name="Nota 3 10 6 3" xfId="23233"/>
    <cellStyle name="Nota 3 10 6 4" xfId="23234"/>
    <cellStyle name="Nota 3 10 7" xfId="23235"/>
    <cellStyle name="Nota 3 10 7 2" xfId="23236"/>
    <cellStyle name="Nota 3 10 7 2 2" xfId="23237"/>
    <cellStyle name="Nota 3 10 7 2 3" xfId="23238"/>
    <cellStyle name="Nota 3 10 7 2 4" xfId="23239"/>
    <cellStyle name="Nota 3 10 7 2 5" xfId="23240"/>
    <cellStyle name="Nota 3 10 7 3" xfId="23241"/>
    <cellStyle name="Nota 3 10 7 3 2" xfId="23242"/>
    <cellStyle name="Nota 3 10 7 3 3" xfId="23243"/>
    <cellStyle name="Nota 3 10 7 3 4" xfId="23244"/>
    <cellStyle name="Nota 3 10 7 4" xfId="23245"/>
    <cellStyle name="Nota 3 10 8" xfId="23246"/>
    <cellStyle name="Nota 3 10 8 2" xfId="23247"/>
    <cellStyle name="Nota 3 10 8 2 2" xfId="23248"/>
    <cellStyle name="Nota 3 10 8 2 3" xfId="23249"/>
    <cellStyle name="Nota 3 10 8 2 4" xfId="23250"/>
    <cellStyle name="Nota 3 10 8 3" xfId="23251"/>
    <cellStyle name="Nota 3 10 9" xfId="23252"/>
    <cellStyle name="Nota 3 11" xfId="23253"/>
    <cellStyle name="Nota 3 11 2" xfId="23254"/>
    <cellStyle name="Nota 3 11 2 2" xfId="23255"/>
    <cellStyle name="Nota 3 11 2 2 2" xfId="23256"/>
    <cellStyle name="Nota 3 11 2 3" xfId="23257"/>
    <cellStyle name="Nota 3 11 2 3 2" xfId="23258"/>
    <cellStyle name="Nota 3 11 2 3 3" xfId="23259"/>
    <cellStyle name="Nota 3 11 2 3 4" xfId="23260"/>
    <cellStyle name="Nota 3 11 2 3 5" xfId="23261"/>
    <cellStyle name="Nota 3 11 2 4" xfId="23262"/>
    <cellStyle name="Nota 3 11 2 4 2" xfId="23263"/>
    <cellStyle name="Nota 3 11 2 4 3" xfId="23264"/>
    <cellStyle name="Nota 3 11 2 4 4" xfId="23265"/>
    <cellStyle name="Nota 3 11 2 5" xfId="23266"/>
    <cellStyle name="Nota 3 11 3" xfId="23267"/>
    <cellStyle name="Nota 3 11 3 2" xfId="23268"/>
    <cellStyle name="Nota 3 11 3 2 2" xfId="23269"/>
    <cellStyle name="Nota 3 11 3 3" xfId="23270"/>
    <cellStyle name="Nota 3 11 3 3 2" xfId="23271"/>
    <cellStyle name="Nota 3 11 3 3 3" xfId="23272"/>
    <cellStyle name="Nota 3 11 3 3 4" xfId="23273"/>
    <cellStyle name="Nota 3 11 3 3 5" xfId="23274"/>
    <cellStyle name="Nota 3 11 3 4" xfId="23275"/>
    <cellStyle name="Nota 3 11 3 4 2" xfId="23276"/>
    <cellStyle name="Nota 3 11 3 4 3" xfId="23277"/>
    <cellStyle name="Nota 3 11 3 4 4" xfId="23278"/>
    <cellStyle name="Nota 3 11 3 5" xfId="23279"/>
    <cellStyle name="Nota 3 11 4" xfId="23280"/>
    <cellStyle name="Nota 3 11 4 2" xfId="23281"/>
    <cellStyle name="Nota 3 11 4 2 2" xfId="23282"/>
    <cellStyle name="Nota 3 11 4 2 3" xfId="23283"/>
    <cellStyle name="Nota 3 11 4 2 4" xfId="23284"/>
    <cellStyle name="Nota 3 11 4 2 5" xfId="23285"/>
    <cellStyle name="Nota 3 11 4 3" xfId="23286"/>
    <cellStyle name="Nota 3 11 4 4" xfId="23287"/>
    <cellStyle name="Nota 3 11 5" xfId="23288"/>
    <cellStyle name="Nota 3 11 5 2" xfId="23289"/>
    <cellStyle name="Nota 3 11 5 2 2" xfId="23290"/>
    <cellStyle name="Nota 3 11 5 2 3" xfId="23291"/>
    <cellStyle name="Nota 3 11 5 2 4" xfId="23292"/>
    <cellStyle name="Nota 3 11 5 2 5" xfId="23293"/>
    <cellStyle name="Nota 3 11 5 3" xfId="23294"/>
    <cellStyle name="Nota 3 11 6" xfId="23295"/>
    <cellStyle name="Nota 3 11 6 2" xfId="23296"/>
    <cellStyle name="Nota 3 11 7" xfId="23297"/>
    <cellStyle name="Nota 3 11 7 2" xfId="23298"/>
    <cellStyle name="Nota 3 11 7 3" xfId="23299"/>
    <cellStyle name="Nota 3 11 7 4" xfId="23300"/>
    <cellStyle name="Nota 3 11 7 5" xfId="23301"/>
    <cellStyle name="Nota 3 11 8" xfId="23302"/>
    <cellStyle name="Nota 3 11 8 2" xfId="23303"/>
    <cellStyle name="Nota 3 11 8 3" xfId="23304"/>
    <cellStyle name="Nota 3 11 8 4" xfId="23305"/>
    <cellStyle name="Nota 3 11 9" xfId="23306"/>
    <cellStyle name="Nota 3 12" xfId="23307"/>
    <cellStyle name="Nota 3 12 2" xfId="23308"/>
    <cellStyle name="Nota 3 12 2 2" xfId="23309"/>
    <cellStyle name="Nota 3 12 2 2 2" xfId="23310"/>
    <cellStyle name="Nota 3 12 2 3" xfId="23311"/>
    <cellStyle name="Nota 3 12 2 3 2" xfId="23312"/>
    <cellStyle name="Nota 3 12 2 3 3" xfId="23313"/>
    <cellStyle name="Nota 3 12 2 3 4" xfId="23314"/>
    <cellStyle name="Nota 3 12 2 3 5" xfId="23315"/>
    <cellStyle name="Nota 3 12 2 4" xfId="23316"/>
    <cellStyle name="Nota 3 12 2 4 2" xfId="23317"/>
    <cellStyle name="Nota 3 12 2 4 3" xfId="23318"/>
    <cellStyle name="Nota 3 12 2 4 4" xfId="23319"/>
    <cellStyle name="Nota 3 12 2 5" xfId="23320"/>
    <cellStyle name="Nota 3 12 3" xfId="23321"/>
    <cellStyle name="Nota 3 12 3 2" xfId="23322"/>
    <cellStyle name="Nota 3 12 3 2 2" xfId="23323"/>
    <cellStyle name="Nota 3 12 3 2 3" xfId="23324"/>
    <cellStyle name="Nota 3 12 3 2 4" xfId="23325"/>
    <cellStyle name="Nota 3 12 3 2 5" xfId="23326"/>
    <cellStyle name="Nota 3 12 3 3" xfId="23327"/>
    <cellStyle name="Nota 3 12 3 4" xfId="23328"/>
    <cellStyle name="Nota 3 12 4" xfId="23329"/>
    <cellStyle name="Nota 3 12 4 2" xfId="23330"/>
    <cellStyle name="Nota 3 12 4 2 2" xfId="23331"/>
    <cellStyle name="Nota 3 12 4 2 3" xfId="23332"/>
    <cellStyle name="Nota 3 12 4 2 4" xfId="23333"/>
    <cellStyle name="Nota 3 12 4 2 5" xfId="23334"/>
    <cellStyle name="Nota 3 12 4 3" xfId="23335"/>
    <cellStyle name="Nota 3 12 5" xfId="23336"/>
    <cellStyle name="Nota 3 12 5 2" xfId="23337"/>
    <cellStyle name="Nota 3 12 6" xfId="23338"/>
    <cellStyle name="Nota 3 12 6 2" xfId="23339"/>
    <cellStyle name="Nota 3 12 6 3" xfId="23340"/>
    <cellStyle name="Nota 3 12 6 4" xfId="23341"/>
    <cellStyle name="Nota 3 12 6 5" xfId="23342"/>
    <cellStyle name="Nota 3 12 7" xfId="23343"/>
    <cellStyle name="Nota 3 12 7 2" xfId="23344"/>
    <cellStyle name="Nota 3 12 7 3" xfId="23345"/>
    <cellStyle name="Nota 3 12 7 4" xfId="23346"/>
    <cellStyle name="Nota 3 12 7 5" xfId="23347"/>
    <cellStyle name="Nota 3 12 8" xfId="23348"/>
    <cellStyle name="Nota 3 13" xfId="23349"/>
    <cellStyle name="Nota 3 13 2" xfId="23350"/>
    <cellStyle name="Nota 3 13 2 2" xfId="23351"/>
    <cellStyle name="Nota 3 13 3" xfId="23352"/>
    <cellStyle name="Nota 3 13 3 2" xfId="23353"/>
    <cellStyle name="Nota 3 13 3 3" xfId="23354"/>
    <cellStyle name="Nota 3 13 3 4" xfId="23355"/>
    <cellStyle name="Nota 3 13 3 5" xfId="23356"/>
    <cellStyle name="Nota 3 13 4" xfId="23357"/>
    <cellStyle name="Nota 3 13 4 2" xfId="23358"/>
    <cellStyle name="Nota 3 13 4 3" xfId="23359"/>
    <cellStyle name="Nota 3 13 4 4" xfId="23360"/>
    <cellStyle name="Nota 3 13 5" xfId="23361"/>
    <cellStyle name="Nota 3 14" xfId="23362"/>
    <cellStyle name="Nota 3 14 2" xfId="23363"/>
    <cellStyle name="Nota 3 14 2 2" xfId="23364"/>
    <cellStyle name="Nota 3 14 2 3" xfId="23365"/>
    <cellStyle name="Nota 3 14 2 4" xfId="23366"/>
    <cellStyle name="Nota 3 14 2 5" xfId="23367"/>
    <cellStyle name="Nota 3 14 3" xfId="23368"/>
    <cellStyle name="Nota 3 14 4" xfId="23369"/>
    <cellStyle name="Nota 3 15" xfId="23370"/>
    <cellStyle name="Nota 3 15 2" xfId="23371"/>
    <cellStyle name="Nota 3 15 2 2" xfId="23372"/>
    <cellStyle name="Nota 3 15 2 3" xfId="23373"/>
    <cellStyle name="Nota 3 15 2 4" xfId="23374"/>
    <cellStyle name="Nota 3 15 2 5" xfId="23375"/>
    <cellStyle name="Nota 3 15 3" xfId="23376"/>
    <cellStyle name="Nota 3 15 4" xfId="23377"/>
    <cellStyle name="Nota 3 16" xfId="23378"/>
    <cellStyle name="Nota 3 16 2" xfId="23379"/>
    <cellStyle name="Nota 3 16 2 2" xfId="23380"/>
    <cellStyle name="Nota 3 16 2 3" xfId="23381"/>
    <cellStyle name="Nota 3 16 2 4" xfId="23382"/>
    <cellStyle name="Nota 3 16 2 5" xfId="23383"/>
    <cellStyle name="Nota 3 16 3" xfId="23384"/>
    <cellStyle name="Nota 3 16 4" xfId="23385"/>
    <cellStyle name="Nota 3 17" xfId="23386"/>
    <cellStyle name="Nota 3 17 2" xfId="23387"/>
    <cellStyle name="Nota 3 17 2 2" xfId="23388"/>
    <cellStyle name="Nota 3 17 2 3" xfId="23389"/>
    <cellStyle name="Nota 3 17 2 4" xfId="23390"/>
    <cellStyle name="Nota 3 17 2 5" xfId="23391"/>
    <cellStyle name="Nota 3 17 3" xfId="23392"/>
    <cellStyle name="Nota 3 18" xfId="23393"/>
    <cellStyle name="Nota 3 18 2" xfId="23394"/>
    <cellStyle name="Nota 3 19" xfId="23395"/>
    <cellStyle name="Nota 3 2" xfId="506"/>
    <cellStyle name="Nota 3 2 10" xfId="23396"/>
    <cellStyle name="Nota 3 2 10 2" xfId="23397"/>
    <cellStyle name="Nota 3 2 10 2 2" xfId="23398"/>
    <cellStyle name="Nota 3 2 10 2 2 2" xfId="23399"/>
    <cellStyle name="Nota 3 2 10 2 3" xfId="23400"/>
    <cellStyle name="Nota 3 2 10 2 3 2" xfId="23401"/>
    <cellStyle name="Nota 3 2 10 2 3 3" xfId="23402"/>
    <cellStyle name="Nota 3 2 10 2 3 4" xfId="23403"/>
    <cellStyle name="Nota 3 2 10 2 3 5" xfId="23404"/>
    <cellStyle name="Nota 3 2 10 2 4" xfId="23405"/>
    <cellStyle name="Nota 3 2 10 2 4 2" xfId="23406"/>
    <cellStyle name="Nota 3 2 10 2 4 3" xfId="23407"/>
    <cellStyle name="Nota 3 2 10 2 4 4" xfId="23408"/>
    <cellStyle name="Nota 3 2 10 2 5" xfId="23409"/>
    <cellStyle name="Nota 3 2 10 3" xfId="23410"/>
    <cellStyle name="Nota 3 2 10 3 2" xfId="23411"/>
    <cellStyle name="Nota 3 2 10 3 2 2" xfId="23412"/>
    <cellStyle name="Nota 3 2 10 3 3" xfId="23413"/>
    <cellStyle name="Nota 3 2 10 3 3 2" xfId="23414"/>
    <cellStyle name="Nota 3 2 10 3 3 3" xfId="23415"/>
    <cellStyle name="Nota 3 2 10 3 3 4" xfId="23416"/>
    <cellStyle name="Nota 3 2 10 3 3 5" xfId="23417"/>
    <cellStyle name="Nota 3 2 10 3 4" xfId="23418"/>
    <cellStyle name="Nota 3 2 10 3 4 2" xfId="23419"/>
    <cellStyle name="Nota 3 2 10 3 4 3" xfId="23420"/>
    <cellStyle name="Nota 3 2 10 3 4 4" xfId="23421"/>
    <cellStyle name="Nota 3 2 10 3 5" xfId="23422"/>
    <cellStyle name="Nota 3 2 10 4" xfId="23423"/>
    <cellStyle name="Nota 3 2 10 4 2" xfId="23424"/>
    <cellStyle name="Nota 3 2 10 4 2 2" xfId="23425"/>
    <cellStyle name="Nota 3 2 10 4 2 3" xfId="23426"/>
    <cellStyle name="Nota 3 2 10 4 2 4" xfId="23427"/>
    <cellStyle name="Nota 3 2 10 4 2 5" xfId="23428"/>
    <cellStyle name="Nota 3 2 10 4 3" xfId="23429"/>
    <cellStyle name="Nota 3 2 10 4 4" xfId="23430"/>
    <cellStyle name="Nota 3 2 10 5" xfId="23431"/>
    <cellStyle name="Nota 3 2 10 5 2" xfId="23432"/>
    <cellStyle name="Nota 3 2 10 5 2 2" xfId="23433"/>
    <cellStyle name="Nota 3 2 10 5 2 3" xfId="23434"/>
    <cellStyle name="Nota 3 2 10 5 2 4" xfId="23435"/>
    <cellStyle name="Nota 3 2 10 5 2 5" xfId="23436"/>
    <cellStyle name="Nota 3 2 10 5 3" xfId="23437"/>
    <cellStyle name="Nota 3 2 10 6" xfId="23438"/>
    <cellStyle name="Nota 3 2 10 6 2" xfId="23439"/>
    <cellStyle name="Nota 3 2 10 7" xfId="23440"/>
    <cellStyle name="Nota 3 2 10 7 2" xfId="23441"/>
    <cellStyle name="Nota 3 2 10 7 3" xfId="23442"/>
    <cellStyle name="Nota 3 2 10 7 4" xfId="23443"/>
    <cellStyle name="Nota 3 2 10 7 5" xfId="23444"/>
    <cellStyle name="Nota 3 2 10 8" xfId="23445"/>
    <cellStyle name="Nota 3 2 10 8 2" xfId="23446"/>
    <cellStyle name="Nota 3 2 10 8 3" xfId="23447"/>
    <cellStyle name="Nota 3 2 10 8 4" xfId="23448"/>
    <cellStyle name="Nota 3 2 10 9" xfId="23449"/>
    <cellStyle name="Nota 3 2 11" xfId="23450"/>
    <cellStyle name="Nota 3 2 11 2" xfId="23451"/>
    <cellStyle name="Nota 3 2 11 2 2" xfId="23452"/>
    <cellStyle name="Nota 3 2 11 2 2 2" xfId="23453"/>
    <cellStyle name="Nota 3 2 11 2 3" xfId="23454"/>
    <cellStyle name="Nota 3 2 11 2 3 2" xfId="23455"/>
    <cellStyle name="Nota 3 2 11 2 3 3" xfId="23456"/>
    <cellStyle name="Nota 3 2 11 2 3 4" xfId="23457"/>
    <cellStyle name="Nota 3 2 11 2 3 5" xfId="23458"/>
    <cellStyle name="Nota 3 2 11 2 4" xfId="23459"/>
    <cellStyle name="Nota 3 2 11 2 4 2" xfId="23460"/>
    <cellStyle name="Nota 3 2 11 2 4 3" xfId="23461"/>
    <cellStyle name="Nota 3 2 11 2 4 4" xfId="23462"/>
    <cellStyle name="Nota 3 2 11 2 5" xfId="23463"/>
    <cellStyle name="Nota 3 2 11 3" xfId="23464"/>
    <cellStyle name="Nota 3 2 11 3 2" xfId="23465"/>
    <cellStyle name="Nota 3 2 11 3 2 2" xfId="23466"/>
    <cellStyle name="Nota 3 2 11 3 2 3" xfId="23467"/>
    <cellStyle name="Nota 3 2 11 3 2 4" xfId="23468"/>
    <cellStyle name="Nota 3 2 11 3 2 5" xfId="23469"/>
    <cellStyle name="Nota 3 2 11 3 3" xfId="23470"/>
    <cellStyle name="Nota 3 2 11 3 4" xfId="23471"/>
    <cellStyle name="Nota 3 2 11 4" xfId="23472"/>
    <cellStyle name="Nota 3 2 11 4 2" xfId="23473"/>
    <cellStyle name="Nota 3 2 11 4 2 2" xfId="23474"/>
    <cellStyle name="Nota 3 2 11 4 2 3" xfId="23475"/>
    <cellStyle name="Nota 3 2 11 4 2 4" xfId="23476"/>
    <cellStyle name="Nota 3 2 11 4 2 5" xfId="23477"/>
    <cellStyle name="Nota 3 2 11 4 3" xfId="23478"/>
    <cellStyle name="Nota 3 2 11 5" xfId="23479"/>
    <cellStyle name="Nota 3 2 11 5 2" xfId="23480"/>
    <cellStyle name="Nota 3 2 11 6" xfId="23481"/>
    <cellStyle name="Nota 3 2 11 6 2" xfId="23482"/>
    <cellStyle name="Nota 3 2 11 6 3" xfId="23483"/>
    <cellStyle name="Nota 3 2 11 6 4" xfId="23484"/>
    <cellStyle name="Nota 3 2 11 6 5" xfId="23485"/>
    <cellStyle name="Nota 3 2 11 7" xfId="23486"/>
    <cellStyle name="Nota 3 2 11 7 2" xfId="23487"/>
    <cellStyle name="Nota 3 2 11 7 3" xfId="23488"/>
    <cellStyle name="Nota 3 2 11 7 4" xfId="23489"/>
    <cellStyle name="Nota 3 2 11 7 5" xfId="23490"/>
    <cellStyle name="Nota 3 2 11 8" xfId="23491"/>
    <cellStyle name="Nota 3 2 12" xfId="23492"/>
    <cellStyle name="Nota 3 2 12 2" xfId="23493"/>
    <cellStyle name="Nota 3 2 12 2 2" xfId="23494"/>
    <cellStyle name="Nota 3 2 12 3" xfId="23495"/>
    <cellStyle name="Nota 3 2 12 3 2" xfId="23496"/>
    <cellStyle name="Nota 3 2 12 3 3" xfId="23497"/>
    <cellStyle name="Nota 3 2 12 3 4" xfId="23498"/>
    <cellStyle name="Nota 3 2 12 3 5" xfId="23499"/>
    <cellStyle name="Nota 3 2 12 4" xfId="23500"/>
    <cellStyle name="Nota 3 2 12 4 2" xfId="23501"/>
    <cellStyle name="Nota 3 2 12 4 3" xfId="23502"/>
    <cellStyle name="Nota 3 2 12 4 4" xfId="23503"/>
    <cellStyle name="Nota 3 2 12 5" xfId="23504"/>
    <cellStyle name="Nota 3 2 13" xfId="23505"/>
    <cellStyle name="Nota 3 2 13 2" xfId="23506"/>
    <cellStyle name="Nota 3 2 13 2 2" xfId="23507"/>
    <cellStyle name="Nota 3 2 13 2 3" xfId="23508"/>
    <cellStyle name="Nota 3 2 13 2 4" xfId="23509"/>
    <cellStyle name="Nota 3 2 13 2 5" xfId="23510"/>
    <cellStyle name="Nota 3 2 13 3" xfId="23511"/>
    <cellStyle name="Nota 3 2 13 4" xfId="23512"/>
    <cellStyle name="Nota 3 2 14" xfId="23513"/>
    <cellStyle name="Nota 3 2 14 2" xfId="23514"/>
    <cellStyle name="Nota 3 2 14 2 2" xfId="23515"/>
    <cellStyle name="Nota 3 2 14 2 3" xfId="23516"/>
    <cellStyle name="Nota 3 2 14 2 4" xfId="23517"/>
    <cellStyle name="Nota 3 2 14 2 5" xfId="23518"/>
    <cellStyle name="Nota 3 2 14 3" xfId="23519"/>
    <cellStyle name="Nota 3 2 14 4" xfId="23520"/>
    <cellStyle name="Nota 3 2 15" xfId="23521"/>
    <cellStyle name="Nota 3 2 15 2" xfId="23522"/>
    <cellStyle name="Nota 3 2 15 2 2" xfId="23523"/>
    <cellStyle name="Nota 3 2 15 2 3" xfId="23524"/>
    <cellStyle name="Nota 3 2 15 2 4" xfId="23525"/>
    <cellStyle name="Nota 3 2 15 2 5" xfId="23526"/>
    <cellStyle name="Nota 3 2 15 3" xfId="23527"/>
    <cellStyle name="Nota 3 2 15 4" xfId="23528"/>
    <cellStyle name="Nota 3 2 16" xfId="23529"/>
    <cellStyle name="Nota 3 2 16 2" xfId="23530"/>
    <cellStyle name="Nota 3 2 16 2 2" xfId="23531"/>
    <cellStyle name="Nota 3 2 16 2 3" xfId="23532"/>
    <cellStyle name="Nota 3 2 16 2 4" xfId="23533"/>
    <cellStyle name="Nota 3 2 16 2 5" xfId="23534"/>
    <cellStyle name="Nota 3 2 16 3" xfId="23535"/>
    <cellStyle name="Nota 3 2 17" xfId="23536"/>
    <cellStyle name="Nota 3 2 17 2" xfId="23537"/>
    <cellStyle name="Nota 3 2 18" xfId="23538"/>
    <cellStyle name="Nota 3 2 19" xfId="23539"/>
    <cellStyle name="Nota 3 2 2" xfId="23540"/>
    <cellStyle name="Nota 3 2 2 10" xfId="23541"/>
    <cellStyle name="Nota 3 2 2 11" xfId="23542"/>
    <cellStyle name="Nota 3 2 2 12" xfId="23543"/>
    <cellStyle name="Nota 3 2 2 13" xfId="23544"/>
    <cellStyle name="Nota 3 2 2 2" xfId="23545"/>
    <cellStyle name="Nota 3 2 2 2 2" xfId="23546"/>
    <cellStyle name="Nota 3 2 2 2 2 2" xfId="23547"/>
    <cellStyle name="Nota 3 2 2 2 2 2 2" xfId="23548"/>
    <cellStyle name="Nota 3 2 2 2 2 3" xfId="23549"/>
    <cellStyle name="Nota 3 2 2 2 2 3 2" xfId="23550"/>
    <cellStyle name="Nota 3 2 2 2 2 3 3" xfId="23551"/>
    <cellStyle name="Nota 3 2 2 2 2 3 4" xfId="23552"/>
    <cellStyle name="Nota 3 2 2 2 2 3 5" xfId="23553"/>
    <cellStyle name="Nota 3 2 2 2 2 4" xfId="23554"/>
    <cellStyle name="Nota 3 2 2 2 2 4 2" xfId="23555"/>
    <cellStyle name="Nota 3 2 2 2 2 4 3" xfId="23556"/>
    <cellStyle name="Nota 3 2 2 2 2 4 4" xfId="23557"/>
    <cellStyle name="Nota 3 2 2 2 2 5" xfId="23558"/>
    <cellStyle name="Nota 3 2 2 2 3" xfId="23559"/>
    <cellStyle name="Nota 3 2 2 2 3 2" xfId="23560"/>
    <cellStyle name="Nota 3 2 2 2 3 2 2" xfId="23561"/>
    <cellStyle name="Nota 3 2 2 2 3 3" xfId="23562"/>
    <cellStyle name="Nota 3 2 2 2 3 3 2" xfId="23563"/>
    <cellStyle name="Nota 3 2 2 2 3 3 3" xfId="23564"/>
    <cellStyle name="Nota 3 2 2 2 3 3 4" xfId="23565"/>
    <cellStyle name="Nota 3 2 2 2 3 3 5" xfId="23566"/>
    <cellStyle name="Nota 3 2 2 2 3 4" xfId="23567"/>
    <cellStyle name="Nota 3 2 2 2 3 4 2" xfId="23568"/>
    <cellStyle name="Nota 3 2 2 2 3 4 3" xfId="23569"/>
    <cellStyle name="Nota 3 2 2 2 3 4 4" xfId="23570"/>
    <cellStyle name="Nota 3 2 2 2 3 5" xfId="23571"/>
    <cellStyle name="Nota 3 2 2 2 4" xfId="23572"/>
    <cellStyle name="Nota 3 2 2 2 4 2" xfId="23573"/>
    <cellStyle name="Nota 3 2 2 2 4 2 2" xfId="23574"/>
    <cellStyle name="Nota 3 2 2 2 4 2 3" xfId="23575"/>
    <cellStyle name="Nota 3 2 2 2 4 2 4" xfId="23576"/>
    <cellStyle name="Nota 3 2 2 2 4 2 5" xfId="23577"/>
    <cellStyle name="Nota 3 2 2 2 4 3" xfId="23578"/>
    <cellStyle name="Nota 3 2 2 2 4 4" xfId="23579"/>
    <cellStyle name="Nota 3 2 2 2 5" xfId="23580"/>
    <cellStyle name="Nota 3 2 2 2 5 2" xfId="23581"/>
    <cellStyle name="Nota 3 2 2 2 5 2 2" xfId="23582"/>
    <cellStyle name="Nota 3 2 2 2 5 2 3" xfId="23583"/>
    <cellStyle name="Nota 3 2 2 2 5 2 4" xfId="23584"/>
    <cellStyle name="Nota 3 2 2 2 5 2 5" xfId="23585"/>
    <cellStyle name="Nota 3 2 2 2 5 3" xfId="23586"/>
    <cellStyle name="Nota 3 2 2 2 6" xfId="23587"/>
    <cellStyle name="Nota 3 2 2 2 6 2" xfId="23588"/>
    <cellStyle name="Nota 3 2 2 2 7" xfId="23589"/>
    <cellStyle name="Nota 3 2 2 2 7 2" xfId="23590"/>
    <cellStyle name="Nota 3 2 2 2 7 3" xfId="23591"/>
    <cellStyle name="Nota 3 2 2 2 7 4" xfId="23592"/>
    <cellStyle name="Nota 3 2 2 2 7 5" xfId="23593"/>
    <cellStyle name="Nota 3 2 2 2 8" xfId="23594"/>
    <cellStyle name="Nota 3 2 2 2 8 2" xfId="23595"/>
    <cellStyle name="Nota 3 2 2 2 8 3" xfId="23596"/>
    <cellStyle name="Nota 3 2 2 2 8 4" xfId="23597"/>
    <cellStyle name="Nota 3 2 2 2 8 5" xfId="23598"/>
    <cellStyle name="Nota 3 2 2 2 9" xfId="23599"/>
    <cellStyle name="Nota 3 2 2 3" xfId="23600"/>
    <cellStyle name="Nota 3 2 2 3 2" xfId="23601"/>
    <cellStyle name="Nota 3 2 2 3 2 2" xfId="23602"/>
    <cellStyle name="Nota 3 2 2 3 3" xfId="23603"/>
    <cellStyle name="Nota 3 2 2 3 3 2" xfId="23604"/>
    <cellStyle name="Nota 3 2 2 3 3 3" xfId="23605"/>
    <cellStyle name="Nota 3 2 2 3 3 4" xfId="23606"/>
    <cellStyle name="Nota 3 2 2 3 3 5" xfId="23607"/>
    <cellStyle name="Nota 3 2 2 3 4" xfId="23608"/>
    <cellStyle name="Nota 3 2 2 3 4 2" xfId="23609"/>
    <cellStyle name="Nota 3 2 2 3 4 3" xfId="23610"/>
    <cellStyle name="Nota 3 2 2 3 4 4" xfId="23611"/>
    <cellStyle name="Nota 3 2 2 3 5" xfId="23612"/>
    <cellStyle name="Nota 3 2 2 4" xfId="23613"/>
    <cellStyle name="Nota 3 2 2 4 2" xfId="23614"/>
    <cellStyle name="Nota 3 2 2 4 2 2" xfId="23615"/>
    <cellStyle name="Nota 3 2 2 4 3" xfId="23616"/>
    <cellStyle name="Nota 3 2 2 4 3 2" xfId="23617"/>
    <cellStyle name="Nota 3 2 2 4 3 3" xfId="23618"/>
    <cellStyle name="Nota 3 2 2 4 3 4" xfId="23619"/>
    <cellStyle name="Nota 3 2 2 4 3 5" xfId="23620"/>
    <cellStyle name="Nota 3 2 2 4 4" xfId="23621"/>
    <cellStyle name="Nota 3 2 2 4 4 2" xfId="23622"/>
    <cellStyle name="Nota 3 2 2 4 4 3" xfId="23623"/>
    <cellStyle name="Nota 3 2 2 4 4 4" xfId="23624"/>
    <cellStyle name="Nota 3 2 2 4 5" xfId="23625"/>
    <cellStyle name="Nota 3 2 2 5" xfId="23626"/>
    <cellStyle name="Nota 3 2 2 5 2" xfId="23627"/>
    <cellStyle name="Nota 3 2 2 5 2 2" xfId="23628"/>
    <cellStyle name="Nota 3 2 2 5 2 3" xfId="23629"/>
    <cellStyle name="Nota 3 2 2 5 2 4" xfId="23630"/>
    <cellStyle name="Nota 3 2 2 5 2 5" xfId="23631"/>
    <cellStyle name="Nota 3 2 2 5 3" xfId="23632"/>
    <cellStyle name="Nota 3 2 2 5 4" xfId="23633"/>
    <cellStyle name="Nota 3 2 2 6" xfId="23634"/>
    <cellStyle name="Nota 3 2 2 6 2" xfId="23635"/>
    <cellStyle name="Nota 3 2 2 6 2 2" xfId="23636"/>
    <cellStyle name="Nota 3 2 2 6 2 3" xfId="23637"/>
    <cellStyle name="Nota 3 2 2 6 2 4" xfId="23638"/>
    <cellStyle name="Nota 3 2 2 6 2 5" xfId="23639"/>
    <cellStyle name="Nota 3 2 2 6 3" xfId="23640"/>
    <cellStyle name="Nota 3 2 2 6 4" xfId="23641"/>
    <cellStyle name="Nota 3 2 2 7" xfId="23642"/>
    <cellStyle name="Nota 3 2 2 7 2" xfId="23643"/>
    <cellStyle name="Nota 3 2 2 7 2 2" xfId="23644"/>
    <cellStyle name="Nota 3 2 2 7 2 3" xfId="23645"/>
    <cellStyle name="Nota 3 2 2 7 2 4" xfId="23646"/>
    <cellStyle name="Nota 3 2 2 7 2 5" xfId="23647"/>
    <cellStyle name="Nota 3 2 2 7 3" xfId="23648"/>
    <cellStyle name="Nota 3 2 2 7 3 2" xfId="23649"/>
    <cellStyle name="Nota 3 2 2 7 3 3" xfId="23650"/>
    <cellStyle name="Nota 3 2 2 7 3 4" xfId="23651"/>
    <cellStyle name="Nota 3 2 2 7 4" xfId="23652"/>
    <cellStyle name="Nota 3 2 2 8" xfId="23653"/>
    <cellStyle name="Nota 3 2 2 8 2" xfId="23654"/>
    <cellStyle name="Nota 3 2 2 8 2 2" xfId="23655"/>
    <cellStyle name="Nota 3 2 2 8 2 3" xfId="23656"/>
    <cellStyle name="Nota 3 2 2 8 2 4" xfId="23657"/>
    <cellStyle name="Nota 3 2 2 8 3" xfId="23658"/>
    <cellStyle name="Nota 3 2 2 9" xfId="23659"/>
    <cellStyle name="Nota 3 2 20" xfId="23660"/>
    <cellStyle name="Nota 3 2 21" xfId="23661"/>
    <cellStyle name="Nota 3 2 22" xfId="23662"/>
    <cellStyle name="Nota 3 2 3" xfId="23663"/>
    <cellStyle name="Nota 3 2 3 10" xfId="23664"/>
    <cellStyle name="Nota 3 2 3 11" xfId="23665"/>
    <cellStyle name="Nota 3 2 3 12" xfId="23666"/>
    <cellStyle name="Nota 3 2 3 13" xfId="23667"/>
    <cellStyle name="Nota 3 2 3 2" xfId="23668"/>
    <cellStyle name="Nota 3 2 3 2 2" xfId="23669"/>
    <cellStyle name="Nota 3 2 3 2 2 2" xfId="23670"/>
    <cellStyle name="Nota 3 2 3 2 2 2 2" xfId="23671"/>
    <cellStyle name="Nota 3 2 3 2 2 3" xfId="23672"/>
    <cellStyle name="Nota 3 2 3 2 2 3 2" xfId="23673"/>
    <cellStyle name="Nota 3 2 3 2 2 3 3" xfId="23674"/>
    <cellStyle name="Nota 3 2 3 2 2 3 4" xfId="23675"/>
    <cellStyle name="Nota 3 2 3 2 2 3 5" xfId="23676"/>
    <cellStyle name="Nota 3 2 3 2 2 4" xfId="23677"/>
    <cellStyle name="Nota 3 2 3 2 2 4 2" xfId="23678"/>
    <cellStyle name="Nota 3 2 3 2 2 4 3" xfId="23679"/>
    <cellStyle name="Nota 3 2 3 2 2 4 4" xfId="23680"/>
    <cellStyle name="Nota 3 2 3 2 2 5" xfId="23681"/>
    <cellStyle name="Nota 3 2 3 2 3" xfId="23682"/>
    <cellStyle name="Nota 3 2 3 2 3 2" xfId="23683"/>
    <cellStyle name="Nota 3 2 3 2 3 2 2" xfId="23684"/>
    <cellStyle name="Nota 3 2 3 2 3 3" xfId="23685"/>
    <cellStyle name="Nota 3 2 3 2 3 3 2" xfId="23686"/>
    <cellStyle name="Nota 3 2 3 2 3 3 3" xfId="23687"/>
    <cellStyle name="Nota 3 2 3 2 3 3 4" xfId="23688"/>
    <cellStyle name="Nota 3 2 3 2 3 3 5" xfId="23689"/>
    <cellStyle name="Nota 3 2 3 2 3 4" xfId="23690"/>
    <cellStyle name="Nota 3 2 3 2 3 4 2" xfId="23691"/>
    <cellStyle name="Nota 3 2 3 2 3 4 3" xfId="23692"/>
    <cellStyle name="Nota 3 2 3 2 3 4 4" xfId="23693"/>
    <cellStyle name="Nota 3 2 3 2 3 5" xfId="23694"/>
    <cellStyle name="Nota 3 2 3 2 4" xfId="23695"/>
    <cellStyle name="Nota 3 2 3 2 4 2" xfId="23696"/>
    <cellStyle name="Nota 3 2 3 2 4 2 2" xfId="23697"/>
    <cellStyle name="Nota 3 2 3 2 4 2 3" xfId="23698"/>
    <cellStyle name="Nota 3 2 3 2 4 2 4" xfId="23699"/>
    <cellStyle name="Nota 3 2 3 2 4 2 5" xfId="23700"/>
    <cellStyle name="Nota 3 2 3 2 4 3" xfId="23701"/>
    <cellStyle name="Nota 3 2 3 2 4 4" xfId="23702"/>
    <cellStyle name="Nota 3 2 3 2 5" xfId="23703"/>
    <cellStyle name="Nota 3 2 3 2 5 2" xfId="23704"/>
    <cellStyle name="Nota 3 2 3 2 5 2 2" xfId="23705"/>
    <cellStyle name="Nota 3 2 3 2 5 2 3" xfId="23706"/>
    <cellStyle name="Nota 3 2 3 2 5 2 4" xfId="23707"/>
    <cellStyle name="Nota 3 2 3 2 5 2 5" xfId="23708"/>
    <cellStyle name="Nota 3 2 3 2 5 3" xfId="23709"/>
    <cellStyle name="Nota 3 2 3 2 6" xfId="23710"/>
    <cellStyle name="Nota 3 2 3 2 6 2" xfId="23711"/>
    <cellStyle name="Nota 3 2 3 2 7" xfId="23712"/>
    <cellStyle name="Nota 3 2 3 2 7 2" xfId="23713"/>
    <cellStyle name="Nota 3 2 3 2 7 3" xfId="23714"/>
    <cellStyle name="Nota 3 2 3 2 7 4" xfId="23715"/>
    <cellStyle name="Nota 3 2 3 2 7 5" xfId="23716"/>
    <cellStyle name="Nota 3 2 3 2 8" xfId="23717"/>
    <cellStyle name="Nota 3 2 3 2 8 2" xfId="23718"/>
    <cellStyle name="Nota 3 2 3 2 8 3" xfId="23719"/>
    <cellStyle name="Nota 3 2 3 2 8 4" xfId="23720"/>
    <cellStyle name="Nota 3 2 3 2 8 5" xfId="23721"/>
    <cellStyle name="Nota 3 2 3 2 9" xfId="23722"/>
    <cellStyle name="Nota 3 2 3 3" xfId="23723"/>
    <cellStyle name="Nota 3 2 3 3 2" xfId="23724"/>
    <cellStyle name="Nota 3 2 3 3 2 2" xfId="23725"/>
    <cellStyle name="Nota 3 2 3 3 3" xfId="23726"/>
    <cellStyle name="Nota 3 2 3 3 3 2" xfId="23727"/>
    <cellStyle name="Nota 3 2 3 3 3 3" xfId="23728"/>
    <cellStyle name="Nota 3 2 3 3 3 4" xfId="23729"/>
    <cellStyle name="Nota 3 2 3 3 3 5" xfId="23730"/>
    <cellStyle name="Nota 3 2 3 3 4" xfId="23731"/>
    <cellStyle name="Nota 3 2 3 3 4 2" xfId="23732"/>
    <cellStyle name="Nota 3 2 3 3 4 3" xfId="23733"/>
    <cellStyle name="Nota 3 2 3 3 4 4" xfId="23734"/>
    <cellStyle name="Nota 3 2 3 3 5" xfId="23735"/>
    <cellStyle name="Nota 3 2 3 4" xfId="23736"/>
    <cellStyle name="Nota 3 2 3 4 2" xfId="23737"/>
    <cellStyle name="Nota 3 2 3 4 2 2" xfId="23738"/>
    <cellStyle name="Nota 3 2 3 4 3" xfId="23739"/>
    <cellStyle name="Nota 3 2 3 4 3 2" xfId="23740"/>
    <cellStyle name="Nota 3 2 3 4 3 3" xfId="23741"/>
    <cellStyle name="Nota 3 2 3 4 3 4" xfId="23742"/>
    <cellStyle name="Nota 3 2 3 4 3 5" xfId="23743"/>
    <cellStyle name="Nota 3 2 3 4 4" xfId="23744"/>
    <cellStyle name="Nota 3 2 3 4 4 2" xfId="23745"/>
    <cellStyle name="Nota 3 2 3 4 4 3" xfId="23746"/>
    <cellStyle name="Nota 3 2 3 4 4 4" xfId="23747"/>
    <cellStyle name="Nota 3 2 3 4 5" xfId="23748"/>
    <cellStyle name="Nota 3 2 3 5" xfId="23749"/>
    <cellStyle name="Nota 3 2 3 5 2" xfId="23750"/>
    <cellStyle name="Nota 3 2 3 5 2 2" xfId="23751"/>
    <cellStyle name="Nota 3 2 3 5 2 3" xfId="23752"/>
    <cellStyle name="Nota 3 2 3 5 2 4" xfId="23753"/>
    <cellStyle name="Nota 3 2 3 5 2 5" xfId="23754"/>
    <cellStyle name="Nota 3 2 3 5 3" xfId="23755"/>
    <cellStyle name="Nota 3 2 3 5 4" xfId="23756"/>
    <cellStyle name="Nota 3 2 3 6" xfId="23757"/>
    <cellStyle name="Nota 3 2 3 6 2" xfId="23758"/>
    <cellStyle name="Nota 3 2 3 6 2 2" xfId="23759"/>
    <cellStyle name="Nota 3 2 3 6 2 3" xfId="23760"/>
    <cellStyle name="Nota 3 2 3 6 2 4" xfId="23761"/>
    <cellStyle name="Nota 3 2 3 6 2 5" xfId="23762"/>
    <cellStyle name="Nota 3 2 3 6 3" xfId="23763"/>
    <cellStyle name="Nota 3 2 3 6 4" xfId="23764"/>
    <cellStyle name="Nota 3 2 3 7" xfId="23765"/>
    <cellStyle name="Nota 3 2 3 7 2" xfId="23766"/>
    <cellStyle name="Nota 3 2 3 7 2 2" xfId="23767"/>
    <cellStyle name="Nota 3 2 3 7 2 3" xfId="23768"/>
    <cellStyle name="Nota 3 2 3 7 2 4" xfId="23769"/>
    <cellStyle name="Nota 3 2 3 7 2 5" xfId="23770"/>
    <cellStyle name="Nota 3 2 3 7 3" xfId="23771"/>
    <cellStyle name="Nota 3 2 3 7 3 2" xfId="23772"/>
    <cellStyle name="Nota 3 2 3 7 3 3" xfId="23773"/>
    <cellStyle name="Nota 3 2 3 7 3 4" xfId="23774"/>
    <cellStyle name="Nota 3 2 3 7 4" xfId="23775"/>
    <cellStyle name="Nota 3 2 3 8" xfId="23776"/>
    <cellStyle name="Nota 3 2 3 8 2" xfId="23777"/>
    <cellStyle name="Nota 3 2 3 8 2 2" xfId="23778"/>
    <cellStyle name="Nota 3 2 3 8 2 3" xfId="23779"/>
    <cellStyle name="Nota 3 2 3 8 2 4" xfId="23780"/>
    <cellStyle name="Nota 3 2 3 8 3" xfId="23781"/>
    <cellStyle name="Nota 3 2 3 9" xfId="23782"/>
    <cellStyle name="Nota 3 2 4" xfId="23783"/>
    <cellStyle name="Nota 3 2 4 10" xfId="23784"/>
    <cellStyle name="Nota 3 2 4 11" xfId="23785"/>
    <cellStyle name="Nota 3 2 4 12" xfId="23786"/>
    <cellStyle name="Nota 3 2 4 13" xfId="23787"/>
    <cellStyle name="Nota 3 2 4 2" xfId="23788"/>
    <cellStyle name="Nota 3 2 4 2 2" xfId="23789"/>
    <cellStyle name="Nota 3 2 4 2 2 2" xfId="23790"/>
    <cellStyle name="Nota 3 2 4 2 2 2 2" xfId="23791"/>
    <cellStyle name="Nota 3 2 4 2 2 3" xfId="23792"/>
    <cellStyle name="Nota 3 2 4 2 2 3 2" xfId="23793"/>
    <cellStyle name="Nota 3 2 4 2 2 3 3" xfId="23794"/>
    <cellStyle name="Nota 3 2 4 2 2 3 4" xfId="23795"/>
    <cellStyle name="Nota 3 2 4 2 2 3 5" xfId="23796"/>
    <cellStyle name="Nota 3 2 4 2 2 4" xfId="23797"/>
    <cellStyle name="Nota 3 2 4 2 2 4 2" xfId="23798"/>
    <cellStyle name="Nota 3 2 4 2 2 4 3" xfId="23799"/>
    <cellStyle name="Nota 3 2 4 2 2 4 4" xfId="23800"/>
    <cellStyle name="Nota 3 2 4 2 2 5" xfId="23801"/>
    <cellStyle name="Nota 3 2 4 2 3" xfId="23802"/>
    <cellStyle name="Nota 3 2 4 2 3 2" xfId="23803"/>
    <cellStyle name="Nota 3 2 4 2 3 2 2" xfId="23804"/>
    <cellStyle name="Nota 3 2 4 2 3 3" xfId="23805"/>
    <cellStyle name="Nota 3 2 4 2 3 3 2" xfId="23806"/>
    <cellStyle name="Nota 3 2 4 2 3 3 3" xfId="23807"/>
    <cellStyle name="Nota 3 2 4 2 3 3 4" xfId="23808"/>
    <cellStyle name="Nota 3 2 4 2 3 3 5" xfId="23809"/>
    <cellStyle name="Nota 3 2 4 2 3 4" xfId="23810"/>
    <cellStyle name="Nota 3 2 4 2 3 4 2" xfId="23811"/>
    <cellStyle name="Nota 3 2 4 2 3 4 3" xfId="23812"/>
    <cellStyle name="Nota 3 2 4 2 3 4 4" xfId="23813"/>
    <cellStyle name="Nota 3 2 4 2 3 5" xfId="23814"/>
    <cellStyle name="Nota 3 2 4 2 4" xfId="23815"/>
    <cellStyle name="Nota 3 2 4 2 4 2" xfId="23816"/>
    <cellStyle name="Nota 3 2 4 2 4 2 2" xfId="23817"/>
    <cellStyle name="Nota 3 2 4 2 4 2 3" xfId="23818"/>
    <cellStyle name="Nota 3 2 4 2 4 2 4" xfId="23819"/>
    <cellStyle name="Nota 3 2 4 2 4 2 5" xfId="23820"/>
    <cellStyle name="Nota 3 2 4 2 4 3" xfId="23821"/>
    <cellStyle name="Nota 3 2 4 2 4 4" xfId="23822"/>
    <cellStyle name="Nota 3 2 4 2 5" xfId="23823"/>
    <cellStyle name="Nota 3 2 4 2 5 2" xfId="23824"/>
    <cellStyle name="Nota 3 2 4 2 5 2 2" xfId="23825"/>
    <cellStyle name="Nota 3 2 4 2 5 2 3" xfId="23826"/>
    <cellStyle name="Nota 3 2 4 2 5 2 4" xfId="23827"/>
    <cellStyle name="Nota 3 2 4 2 5 2 5" xfId="23828"/>
    <cellStyle name="Nota 3 2 4 2 5 3" xfId="23829"/>
    <cellStyle name="Nota 3 2 4 2 6" xfId="23830"/>
    <cellStyle name="Nota 3 2 4 2 6 2" xfId="23831"/>
    <cellStyle name="Nota 3 2 4 2 7" xfId="23832"/>
    <cellStyle name="Nota 3 2 4 2 7 2" xfId="23833"/>
    <cellStyle name="Nota 3 2 4 2 7 3" xfId="23834"/>
    <cellStyle name="Nota 3 2 4 2 7 4" xfId="23835"/>
    <cellStyle name="Nota 3 2 4 2 7 5" xfId="23836"/>
    <cellStyle name="Nota 3 2 4 2 8" xfId="23837"/>
    <cellStyle name="Nota 3 2 4 2 8 2" xfId="23838"/>
    <cellStyle name="Nota 3 2 4 2 8 3" xfId="23839"/>
    <cellStyle name="Nota 3 2 4 2 8 4" xfId="23840"/>
    <cellStyle name="Nota 3 2 4 2 8 5" xfId="23841"/>
    <cellStyle name="Nota 3 2 4 2 9" xfId="23842"/>
    <cellStyle name="Nota 3 2 4 3" xfId="23843"/>
    <cellStyle name="Nota 3 2 4 3 2" xfId="23844"/>
    <cellStyle name="Nota 3 2 4 3 2 2" xfId="23845"/>
    <cellStyle name="Nota 3 2 4 3 3" xfId="23846"/>
    <cellStyle name="Nota 3 2 4 3 3 2" xfId="23847"/>
    <cellStyle name="Nota 3 2 4 3 3 3" xfId="23848"/>
    <cellStyle name="Nota 3 2 4 3 3 4" xfId="23849"/>
    <cellStyle name="Nota 3 2 4 3 3 5" xfId="23850"/>
    <cellStyle name="Nota 3 2 4 3 4" xfId="23851"/>
    <cellStyle name="Nota 3 2 4 3 4 2" xfId="23852"/>
    <cellStyle name="Nota 3 2 4 3 4 3" xfId="23853"/>
    <cellStyle name="Nota 3 2 4 3 4 4" xfId="23854"/>
    <cellStyle name="Nota 3 2 4 3 5" xfId="23855"/>
    <cellStyle name="Nota 3 2 4 4" xfId="23856"/>
    <cellStyle name="Nota 3 2 4 4 2" xfId="23857"/>
    <cellStyle name="Nota 3 2 4 4 2 2" xfId="23858"/>
    <cellStyle name="Nota 3 2 4 4 3" xfId="23859"/>
    <cellStyle name="Nota 3 2 4 4 3 2" xfId="23860"/>
    <cellStyle name="Nota 3 2 4 4 3 3" xfId="23861"/>
    <cellStyle name="Nota 3 2 4 4 3 4" xfId="23862"/>
    <cellStyle name="Nota 3 2 4 4 3 5" xfId="23863"/>
    <cellStyle name="Nota 3 2 4 4 4" xfId="23864"/>
    <cellStyle name="Nota 3 2 4 4 4 2" xfId="23865"/>
    <cellStyle name="Nota 3 2 4 4 4 3" xfId="23866"/>
    <cellStyle name="Nota 3 2 4 4 4 4" xfId="23867"/>
    <cellStyle name="Nota 3 2 4 4 5" xfId="23868"/>
    <cellStyle name="Nota 3 2 4 5" xfId="23869"/>
    <cellStyle name="Nota 3 2 4 5 2" xfId="23870"/>
    <cellStyle name="Nota 3 2 4 5 2 2" xfId="23871"/>
    <cellStyle name="Nota 3 2 4 5 2 3" xfId="23872"/>
    <cellStyle name="Nota 3 2 4 5 2 4" xfId="23873"/>
    <cellStyle name="Nota 3 2 4 5 2 5" xfId="23874"/>
    <cellStyle name="Nota 3 2 4 5 3" xfId="23875"/>
    <cellStyle name="Nota 3 2 4 5 4" xfId="23876"/>
    <cellStyle name="Nota 3 2 4 6" xfId="23877"/>
    <cellStyle name="Nota 3 2 4 6 2" xfId="23878"/>
    <cellStyle name="Nota 3 2 4 6 2 2" xfId="23879"/>
    <cellStyle name="Nota 3 2 4 6 2 3" xfId="23880"/>
    <cellStyle name="Nota 3 2 4 6 2 4" xfId="23881"/>
    <cellStyle name="Nota 3 2 4 6 2 5" xfId="23882"/>
    <cellStyle name="Nota 3 2 4 6 3" xfId="23883"/>
    <cellStyle name="Nota 3 2 4 6 4" xfId="23884"/>
    <cellStyle name="Nota 3 2 4 7" xfId="23885"/>
    <cellStyle name="Nota 3 2 4 7 2" xfId="23886"/>
    <cellStyle name="Nota 3 2 4 7 2 2" xfId="23887"/>
    <cellStyle name="Nota 3 2 4 7 2 3" xfId="23888"/>
    <cellStyle name="Nota 3 2 4 7 2 4" xfId="23889"/>
    <cellStyle name="Nota 3 2 4 7 2 5" xfId="23890"/>
    <cellStyle name="Nota 3 2 4 7 3" xfId="23891"/>
    <cellStyle name="Nota 3 2 4 7 3 2" xfId="23892"/>
    <cellStyle name="Nota 3 2 4 7 3 3" xfId="23893"/>
    <cellStyle name="Nota 3 2 4 7 3 4" xfId="23894"/>
    <cellStyle name="Nota 3 2 4 7 4" xfId="23895"/>
    <cellStyle name="Nota 3 2 4 8" xfId="23896"/>
    <cellStyle name="Nota 3 2 4 8 2" xfId="23897"/>
    <cellStyle name="Nota 3 2 4 8 2 2" xfId="23898"/>
    <cellStyle name="Nota 3 2 4 8 2 3" xfId="23899"/>
    <cellStyle name="Nota 3 2 4 8 2 4" xfId="23900"/>
    <cellStyle name="Nota 3 2 4 8 3" xfId="23901"/>
    <cellStyle name="Nota 3 2 4 9" xfId="23902"/>
    <cellStyle name="Nota 3 2 5" xfId="23903"/>
    <cellStyle name="Nota 3 2 5 10" xfId="23904"/>
    <cellStyle name="Nota 3 2 5 11" xfId="23905"/>
    <cellStyle name="Nota 3 2 5 12" xfId="23906"/>
    <cellStyle name="Nota 3 2 5 13" xfId="23907"/>
    <cellStyle name="Nota 3 2 5 2" xfId="23908"/>
    <cellStyle name="Nota 3 2 5 2 2" xfId="23909"/>
    <cellStyle name="Nota 3 2 5 2 2 2" xfId="23910"/>
    <cellStyle name="Nota 3 2 5 2 2 2 2" xfId="23911"/>
    <cellStyle name="Nota 3 2 5 2 2 3" xfId="23912"/>
    <cellStyle name="Nota 3 2 5 2 2 3 2" xfId="23913"/>
    <cellStyle name="Nota 3 2 5 2 2 3 3" xfId="23914"/>
    <cellStyle name="Nota 3 2 5 2 2 3 4" xfId="23915"/>
    <cellStyle name="Nota 3 2 5 2 2 3 5" xfId="23916"/>
    <cellStyle name="Nota 3 2 5 2 2 4" xfId="23917"/>
    <cellStyle name="Nota 3 2 5 2 2 4 2" xfId="23918"/>
    <cellStyle name="Nota 3 2 5 2 2 4 3" xfId="23919"/>
    <cellStyle name="Nota 3 2 5 2 2 4 4" xfId="23920"/>
    <cellStyle name="Nota 3 2 5 2 2 5" xfId="23921"/>
    <cellStyle name="Nota 3 2 5 2 3" xfId="23922"/>
    <cellStyle name="Nota 3 2 5 2 3 2" xfId="23923"/>
    <cellStyle name="Nota 3 2 5 2 3 2 2" xfId="23924"/>
    <cellStyle name="Nota 3 2 5 2 3 3" xfId="23925"/>
    <cellStyle name="Nota 3 2 5 2 3 3 2" xfId="23926"/>
    <cellStyle name="Nota 3 2 5 2 3 3 3" xfId="23927"/>
    <cellStyle name="Nota 3 2 5 2 3 3 4" xfId="23928"/>
    <cellStyle name="Nota 3 2 5 2 3 3 5" xfId="23929"/>
    <cellStyle name="Nota 3 2 5 2 3 4" xfId="23930"/>
    <cellStyle name="Nota 3 2 5 2 3 4 2" xfId="23931"/>
    <cellStyle name="Nota 3 2 5 2 3 4 3" xfId="23932"/>
    <cellStyle name="Nota 3 2 5 2 3 4 4" xfId="23933"/>
    <cellStyle name="Nota 3 2 5 2 3 5" xfId="23934"/>
    <cellStyle name="Nota 3 2 5 2 4" xfId="23935"/>
    <cellStyle name="Nota 3 2 5 2 4 2" xfId="23936"/>
    <cellStyle name="Nota 3 2 5 2 4 2 2" xfId="23937"/>
    <cellStyle name="Nota 3 2 5 2 4 2 3" xfId="23938"/>
    <cellStyle name="Nota 3 2 5 2 4 2 4" xfId="23939"/>
    <cellStyle name="Nota 3 2 5 2 4 2 5" xfId="23940"/>
    <cellStyle name="Nota 3 2 5 2 4 3" xfId="23941"/>
    <cellStyle name="Nota 3 2 5 2 4 4" xfId="23942"/>
    <cellStyle name="Nota 3 2 5 2 5" xfId="23943"/>
    <cellStyle name="Nota 3 2 5 2 5 2" xfId="23944"/>
    <cellStyle name="Nota 3 2 5 2 5 2 2" xfId="23945"/>
    <cellStyle name="Nota 3 2 5 2 5 2 3" xfId="23946"/>
    <cellStyle name="Nota 3 2 5 2 5 2 4" xfId="23947"/>
    <cellStyle name="Nota 3 2 5 2 5 2 5" xfId="23948"/>
    <cellStyle name="Nota 3 2 5 2 5 3" xfId="23949"/>
    <cellStyle name="Nota 3 2 5 2 6" xfId="23950"/>
    <cellStyle name="Nota 3 2 5 2 6 2" xfId="23951"/>
    <cellStyle name="Nota 3 2 5 2 7" xfId="23952"/>
    <cellStyle name="Nota 3 2 5 2 7 2" xfId="23953"/>
    <cellStyle name="Nota 3 2 5 2 7 3" xfId="23954"/>
    <cellStyle name="Nota 3 2 5 2 7 4" xfId="23955"/>
    <cellStyle name="Nota 3 2 5 2 7 5" xfId="23956"/>
    <cellStyle name="Nota 3 2 5 2 8" xfId="23957"/>
    <cellStyle name="Nota 3 2 5 2 8 2" xfId="23958"/>
    <cellStyle name="Nota 3 2 5 2 8 3" xfId="23959"/>
    <cellStyle name="Nota 3 2 5 2 8 4" xfId="23960"/>
    <cellStyle name="Nota 3 2 5 2 8 5" xfId="23961"/>
    <cellStyle name="Nota 3 2 5 2 9" xfId="23962"/>
    <cellStyle name="Nota 3 2 5 3" xfId="23963"/>
    <cellStyle name="Nota 3 2 5 3 2" xfId="23964"/>
    <cellStyle name="Nota 3 2 5 3 2 2" xfId="23965"/>
    <cellStyle name="Nota 3 2 5 3 3" xfId="23966"/>
    <cellStyle name="Nota 3 2 5 3 3 2" xfId="23967"/>
    <cellStyle name="Nota 3 2 5 3 3 3" xfId="23968"/>
    <cellStyle name="Nota 3 2 5 3 3 4" xfId="23969"/>
    <cellStyle name="Nota 3 2 5 3 3 5" xfId="23970"/>
    <cellStyle name="Nota 3 2 5 3 4" xfId="23971"/>
    <cellStyle name="Nota 3 2 5 3 4 2" xfId="23972"/>
    <cellStyle name="Nota 3 2 5 3 4 3" xfId="23973"/>
    <cellStyle name="Nota 3 2 5 3 4 4" xfId="23974"/>
    <cellStyle name="Nota 3 2 5 3 5" xfId="23975"/>
    <cellStyle name="Nota 3 2 5 4" xfId="23976"/>
    <cellStyle name="Nota 3 2 5 4 2" xfId="23977"/>
    <cellStyle name="Nota 3 2 5 4 2 2" xfId="23978"/>
    <cellStyle name="Nota 3 2 5 4 3" xfId="23979"/>
    <cellStyle name="Nota 3 2 5 4 3 2" xfId="23980"/>
    <cellStyle name="Nota 3 2 5 4 3 3" xfId="23981"/>
    <cellStyle name="Nota 3 2 5 4 3 4" xfId="23982"/>
    <cellStyle name="Nota 3 2 5 4 3 5" xfId="23983"/>
    <cellStyle name="Nota 3 2 5 4 4" xfId="23984"/>
    <cellStyle name="Nota 3 2 5 4 4 2" xfId="23985"/>
    <cellStyle name="Nota 3 2 5 4 4 3" xfId="23986"/>
    <cellStyle name="Nota 3 2 5 4 4 4" xfId="23987"/>
    <cellStyle name="Nota 3 2 5 4 5" xfId="23988"/>
    <cellStyle name="Nota 3 2 5 5" xfId="23989"/>
    <cellStyle name="Nota 3 2 5 5 2" xfId="23990"/>
    <cellStyle name="Nota 3 2 5 5 2 2" xfId="23991"/>
    <cellStyle name="Nota 3 2 5 5 2 3" xfId="23992"/>
    <cellStyle name="Nota 3 2 5 5 2 4" xfId="23993"/>
    <cellStyle name="Nota 3 2 5 5 2 5" xfId="23994"/>
    <cellStyle name="Nota 3 2 5 5 3" xfId="23995"/>
    <cellStyle name="Nota 3 2 5 5 4" xfId="23996"/>
    <cellStyle name="Nota 3 2 5 6" xfId="23997"/>
    <cellStyle name="Nota 3 2 5 6 2" xfId="23998"/>
    <cellStyle name="Nota 3 2 5 6 2 2" xfId="23999"/>
    <cellStyle name="Nota 3 2 5 6 2 3" xfId="24000"/>
    <cellStyle name="Nota 3 2 5 6 2 4" xfId="24001"/>
    <cellStyle name="Nota 3 2 5 6 2 5" xfId="24002"/>
    <cellStyle name="Nota 3 2 5 6 3" xfId="24003"/>
    <cellStyle name="Nota 3 2 5 6 4" xfId="24004"/>
    <cellStyle name="Nota 3 2 5 7" xfId="24005"/>
    <cellStyle name="Nota 3 2 5 7 2" xfId="24006"/>
    <cellStyle name="Nota 3 2 5 7 2 2" xfId="24007"/>
    <cellStyle name="Nota 3 2 5 7 2 3" xfId="24008"/>
    <cellStyle name="Nota 3 2 5 7 2 4" xfId="24009"/>
    <cellStyle name="Nota 3 2 5 7 2 5" xfId="24010"/>
    <cellStyle name="Nota 3 2 5 7 3" xfId="24011"/>
    <cellStyle name="Nota 3 2 5 7 3 2" xfId="24012"/>
    <cellStyle name="Nota 3 2 5 7 3 3" xfId="24013"/>
    <cellStyle name="Nota 3 2 5 7 3 4" xfId="24014"/>
    <cellStyle name="Nota 3 2 5 7 4" xfId="24015"/>
    <cellStyle name="Nota 3 2 5 8" xfId="24016"/>
    <cellStyle name="Nota 3 2 5 8 2" xfId="24017"/>
    <cellStyle name="Nota 3 2 5 8 2 2" xfId="24018"/>
    <cellStyle name="Nota 3 2 5 8 2 3" xfId="24019"/>
    <cellStyle name="Nota 3 2 5 8 2 4" xfId="24020"/>
    <cellStyle name="Nota 3 2 5 8 3" xfId="24021"/>
    <cellStyle name="Nota 3 2 5 9" xfId="24022"/>
    <cellStyle name="Nota 3 2 6" xfId="24023"/>
    <cellStyle name="Nota 3 2 6 10" xfId="24024"/>
    <cellStyle name="Nota 3 2 6 11" xfId="24025"/>
    <cellStyle name="Nota 3 2 6 12" xfId="24026"/>
    <cellStyle name="Nota 3 2 6 13" xfId="24027"/>
    <cellStyle name="Nota 3 2 6 2" xfId="24028"/>
    <cellStyle name="Nota 3 2 6 2 2" xfId="24029"/>
    <cellStyle name="Nota 3 2 6 2 2 2" xfId="24030"/>
    <cellStyle name="Nota 3 2 6 2 2 2 2" xfId="24031"/>
    <cellStyle name="Nota 3 2 6 2 2 3" xfId="24032"/>
    <cellStyle name="Nota 3 2 6 2 2 3 2" xfId="24033"/>
    <cellStyle name="Nota 3 2 6 2 2 3 3" xfId="24034"/>
    <cellStyle name="Nota 3 2 6 2 2 3 4" xfId="24035"/>
    <cellStyle name="Nota 3 2 6 2 2 3 5" xfId="24036"/>
    <cellStyle name="Nota 3 2 6 2 2 4" xfId="24037"/>
    <cellStyle name="Nota 3 2 6 2 2 4 2" xfId="24038"/>
    <cellStyle name="Nota 3 2 6 2 2 4 3" xfId="24039"/>
    <cellStyle name="Nota 3 2 6 2 2 4 4" xfId="24040"/>
    <cellStyle name="Nota 3 2 6 2 2 5" xfId="24041"/>
    <cellStyle name="Nota 3 2 6 2 3" xfId="24042"/>
    <cellStyle name="Nota 3 2 6 2 3 2" xfId="24043"/>
    <cellStyle name="Nota 3 2 6 2 3 2 2" xfId="24044"/>
    <cellStyle name="Nota 3 2 6 2 3 3" xfId="24045"/>
    <cellStyle name="Nota 3 2 6 2 3 3 2" xfId="24046"/>
    <cellStyle name="Nota 3 2 6 2 3 3 3" xfId="24047"/>
    <cellStyle name="Nota 3 2 6 2 3 3 4" xfId="24048"/>
    <cellStyle name="Nota 3 2 6 2 3 3 5" xfId="24049"/>
    <cellStyle name="Nota 3 2 6 2 3 4" xfId="24050"/>
    <cellStyle name="Nota 3 2 6 2 3 4 2" xfId="24051"/>
    <cellStyle name="Nota 3 2 6 2 3 4 3" xfId="24052"/>
    <cellStyle name="Nota 3 2 6 2 3 4 4" xfId="24053"/>
    <cellStyle name="Nota 3 2 6 2 3 5" xfId="24054"/>
    <cellStyle name="Nota 3 2 6 2 4" xfId="24055"/>
    <cellStyle name="Nota 3 2 6 2 4 2" xfId="24056"/>
    <cellStyle name="Nota 3 2 6 2 4 2 2" xfId="24057"/>
    <cellStyle name="Nota 3 2 6 2 4 2 3" xfId="24058"/>
    <cellStyle name="Nota 3 2 6 2 4 2 4" xfId="24059"/>
    <cellStyle name="Nota 3 2 6 2 4 2 5" xfId="24060"/>
    <cellStyle name="Nota 3 2 6 2 4 3" xfId="24061"/>
    <cellStyle name="Nota 3 2 6 2 4 4" xfId="24062"/>
    <cellStyle name="Nota 3 2 6 2 5" xfId="24063"/>
    <cellStyle name="Nota 3 2 6 2 5 2" xfId="24064"/>
    <cellStyle name="Nota 3 2 6 2 5 2 2" xfId="24065"/>
    <cellStyle name="Nota 3 2 6 2 5 2 3" xfId="24066"/>
    <cellStyle name="Nota 3 2 6 2 5 2 4" xfId="24067"/>
    <cellStyle name="Nota 3 2 6 2 5 2 5" xfId="24068"/>
    <cellStyle name="Nota 3 2 6 2 5 3" xfId="24069"/>
    <cellStyle name="Nota 3 2 6 2 6" xfId="24070"/>
    <cellStyle name="Nota 3 2 6 2 6 2" xfId="24071"/>
    <cellStyle name="Nota 3 2 6 2 7" xfId="24072"/>
    <cellStyle name="Nota 3 2 6 2 7 2" xfId="24073"/>
    <cellStyle name="Nota 3 2 6 2 7 3" xfId="24074"/>
    <cellStyle name="Nota 3 2 6 2 7 4" xfId="24075"/>
    <cellStyle name="Nota 3 2 6 2 7 5" xfId="24076"/>
    <cellStyle name="Nota 3 2 6 2 8" xfId="24077"/>
    <cellStyle name="Nota 3 2 6 2 8 2" xfId="24078"/>
    <cellStyle name="Nota 3 2 6 2 8 3" xfId="24079"/>
    <cellStyle name="Nota 3 2 6 2 8 4" xfId="24080"/>
    <cellStyle name="Nota 3 2 6 2 8 5" xfId="24081"/>
    <cellStyle name="Nota 3 2 6 2 9" xfId="24082"/>
    <cellStyle name="Nota 3 2 6 3" xfId="24083"/>
    <cellStyle name="Nota 3 2 6 3 2" xfId="24084"/>
    <cellStyle name="Nota 3 2 6 3 2 2" xfId="24085"/>
    <cellStyle name="Nota 3 2 6 3 3" xfId="24086"/>
    <cellStyle name="Nota 3 2 6 3 3 2" xfId="24087"/>
    <cellStyle name="Nota 3 2 6 3 3 3" xfId="24088"/>
    <cellStyle name="Nota 3 2 6 3 3 4" xfId="24089"/>
    <cellStyle name="Nota 3 2 6 3 3 5" xfId="24090"/>
    <cellStyle name="Nota 3 2 6 3 4" xfId="24091"/>
    <cellStyle name="Nota 3 2 6 3 4 2" xfId="24092"/>
    <cellStyle name="Nota 3 2 6 3 4 3" xfId="24093"/>
    <cellStyle name="Nota 3 2 6 3 4 4" xfId="24094"/>
    <cellStyle name="Nota 3 2 6 3 5" xfId="24095"/>
    <cellStyle name="Nota 3 2 6 4" xfId="24096"/>
    <cellStyle name="Nota 3 2 6 4 2" xfId="24097"/>
    <cellStyle name="Nota 3 2 6 4 2 2" xfId="24098"/>
    <cellStyle name="Nota 3 2 6 4 3" xfId="24099"/>
    <cellStyle name="Nota 3 2 6 4 3 2" xfId="24100"/>
    <cellStyle name="Nota 3 2 6 4 3 3" xfId="24101"/>
    <cellStyle name="Nota 3 2 6 4 3 4" xfId="24102"/>
    <cellStyle name="Nota 3 2 6 4 3 5" xfId="24103"/>
    <cellStyle name="Nota 3 2 6 4 4" xfId="24104"/>
    <cellStyle name="Nota 3 2 6 4 4 2" xfId="24105"/>
    <cellStyle name="Nota 3 2 6 4 4 3" xfId="24106"/>
    <cellStyle name="Nota 3 2 6 4 4 4" xfId="24107"/>
    <cellStyle name="Nota 3 2 6 4 5" xfId="24108"/>
    <cellStyle name="Nota 3 2 6 5" xfId="24109"/>
    <cellStyle name="Nota 3 2 6 5 2" xfId="24110"/>
    <cellStyle name="Nota 3 2 6 5 2 2" xfId="24111"/>
    <cellStyle name="Nota 3 2 6 5 2 3" xfId="24112"/>
    <cellStyle name="Nota 3 2 6 5 2 4" xfId="24113"/>
    <cellStyle name="Nota 3 2 6 5 2 5" xfId="24114"/>
    <cellStyle name="Nota 3 2 6 5 3" xfId="24115"/>
    <cellStyle name="Nota 3 2 6 5 4" xfId="24116"/>
    <cellStyle name="Nota 3 2 6 6" xfId="24117"/>
    <cellStyle name="Nota 3 2 6 6 2" xfId="24118"/>
    <cellStyle name="Nota 3 2 6 6 2 2" xfId="24119"/>
    <cellStyle name="Nota 3 2 6 6 2 3" xfId="24120"/>
    <cellStyle name="Nota 3 2 6 6 2 4" xfId="24121"/>
    <cellStyle name="Nota 3 2 6 6 2 5" xfId="24122"/>
    <cellStyle name="Nota 3 2 6 6 3" xfId="24123"/>
    <cellStyle name="Nota 3 2 6 6 4" xfId="24124"/>
    <cellStyle name="Nota 3 2 6 7" xfId="24125"/>
    <cellStyle name="Nota 3 2 6 7 2" xfId="24126"/>
    <cellStyle name="Nota 3 2 6 7 2 2" xfId="24127"/>
    <cellStyle name="Nota 3 2 6 7 2 3" xfId="24128"/>
    <cellStyle name="Nota 3 2 6 7 2 4" xfId="24129"/>
    <cellStyle name="Nota 3 2 6 7 2 5" xfId="24130"/>
    <cellStyle name="Nota 3 2 6 7 3" xfId="24131"/>
    <cellStyle name="Nota 3 2 6 7 3 2" xfId="24132"/>
    <cellStyle name="Nota 3 2 6 7 3 3" xfId="24133"/>
    <cellStyle name="Nota 3 2 6 7 3 4" xfId="24134"/>
    <cellStyle name="Nota 3 2 6 7 4" xfId="24135"/>
    <cellStyle name="Nota 3 2 6 8" xfId="24136"/>
    <cellStyle name="Nota 3 2 6 8 2" xfId="24137"/>
    <cellStyle name="Nota 3 2 6 8 2 2" xfId="24138"/>
    <cellStyle name="Nota 3 2 6 8 2 3" xfId="24139"/>
    <cellStyle name="Nota 3 2 6 8 2 4" xfId="24140"/>
    <cellStyle name="Nota 3 2 6 8 3" xfId="24141"/>
    <cellStyle name="Nota 3 2 6 9" xfId="24142"/>
    <cellStyle name="Nota 3 2 7" xfId="24143"/>
    <cellStyle name="Nota 3 2 7 10" xfId="24144"/>
    <cellStyle name="Nota 3 2 7 11" xfId="24145"/>
    <cellStyle name="Nota 3 2 7 12" xfId="24146"/>
    <cellStyle name="Nota 3 2 7 13" xfId="24147"/>
    <cellStyle name="Nota 3 2 7 2" xfId="24148"/>
    <cellStyle name="Nota 3 2 7 2 2" xfId="24149"/>
    <cellStyle name="Nota 3 2 7 2 2 2" xfId="24150"/>
    <cellStyle name="Nota 3 2 7 2 2 2 2" xfId="24151"/>
    <cellStyle name="Nota 3 2 7 2 2 3" xfId="24152"/>
    <cellStyle name="Nota 3 2 7 2 2 3 2" xfId="24153"/>
    <cellStyle name="Nota 3 2 7 2 2 3 3" xfId="24154"/>
    <cellStyle name="Nota 3 2 7 2 2 3 4" xfId="24155"/>
    <cellStyle name="Nota 3 2 7 2 2 3 5" xfId="24156"/>
    <cellStyle name="Nota 3 2 7 2 2 4" xfId="24157"/>
    <cellStyle name="Nota 3 2 7 2 2 4 2" xfId="24158"/>
    <cellStyle name="Nota 3 2 7 2 2 4 3" xfId="24159"/>
    <cellStyle name="Nota 3 2 7 2 2 4 4" xfId="24160"/>
    <cellStyle name="Nota 3 2 7 2 2 5" xfId="24161"/>
    <cellStyle name="Nota 3 2 7 2 3" xfId="24162"/>
    <cellStyle name="Nota 3 2 7 2 3 2" xfId="24163"/>
    <cellStyle name="Nota 3 2 7 2 3 2 2" xfId="24164"/>
    <cellStyle name="Nota 3 2 7 2 3 3" xfId="24165"/>
    <cellStyle name="Nota 3 2 7 2 3 3 2" xfId="24166"/>
    <cellStyle name="Nota 3 2 7 2 3 3 3" xfId="24167"/>
    <cellStyle name="Nota 3 2 7 2 3 3 4" xfId="24168"/>
    <cellStyle name="Nota 3 2 7 2 3 3 5" xfId="24169"/>
    <cellStyle name="Nota 3 2 7 2 3 4" xfId="24170"/>
    <cellStyle name="Nota 3 2 7 2 3 4 2" xfId="24171"/>
    <cellStyle name="Nota 3 2 7 2 3 4 3" xfId="24172"/>
    <cellStyle name="Nota 3 2 7 2 3 4 4" xfId="24173"/>
    <cellStyle name="Nota 3 2 7 2 3 5" xfId="24174"/>
    <cellStyle name="Nota 3 2 7 2 4" xfId="24175"/>
    <cellStyle name="Nota 3 2 7 2 4 2" xfId="24176"/>
    <cellStyle name="Nota 3 2 7 2 4 2 2" xfId="24177"/>
    <cellStyle name="Nota 3 2 7 2 4 2 3" xfId="24178"/>
    <cellStyle name="Nota 3 2 7 2 4 2 4" xfId="24179"/>
    <cellStyle name="Nota 3 2 7 2 4 2 5" xfId="24180"/>
    <cellStyle name="Nota 3 2 7 2 4 3" xfId="24181"/>
    <cellStyle name="Nota 3 2 7 2 4 4" xfId="24182"/>
    <cellStyle name="Nota 3 2 7 2 5" xfId="24183"/>
    <cellStyle name="Nota 3 2 7 2 5 2" xfId="24184"/>
    <cellStyle name="Nota 3 2 7 2 5 2 2" xfId="24185"/>
    <cellStyle name="Nota 3 2 7 2 5 2 3" xfId="24186"/>
    <cellStyle name="Nota 3 2 7 2 5 2 4" xfId="24187"/>
    <cellStyle name="Nota 3 2 7 2 5 2 5" xfId="24188"/>
    <cellStyle name="Nota 3 2 7 2 5 3" xfId="24189"/>
    <cellStyle name="Nota 3 2 7 2 6" xfId="24190"/>
    <cellStyle name="Nota 3 2 7 2 6 2" xfId="24191"/>
    <cellStyle name="Nota 3 2 7 2 7" xfId="24192"/>
    <cellStyle name="Nota 3 2 7 2 7 2" xfId="24193"/>
    <cellStyle name="Nota 3 2 7 2 7 3" xfId="24194"/>
    <cellStyle name="Nota 3 2 7 2 7 4" xfId="24195"/>
    <cellStyle name="Nota 3 2 7 2 7 5" xfId="24196"/>
    <cellStyle name="Nota 3 2 7 2 8" xfId="24197"/>
    <cellStyle name="Nota 3 2 7 2 8 2" xfId="24198"/>
    <cellStyle name="Nota 3 2 7 2 8 3" xfId="24199"/>
    <cellStyle name="Nota 3 2 7 2 8 4" xfId="24200"/>
    <cellStyle name="Nota 3 2 7 2 8 5" xfId="24201"/>
    <cellStyle name="Nota 3 2 7 2 9" xfId="24202"/>
    <cellStyle name="Nota 3 2 7 3" xfId="24203"/>
    <cellStyle name="Nota 3 2 7 3 2" xfId="24204"/>
    <cellStyle name="Nota 3 2 7 3 2 2" xfId="24205"/>
    <cellStyle name="Nota 3 2 7 3 3" xfId="24206"/>
    <cellStyle name="Nota 3 2 7 3 3 2" xfId="24207"/>
    <cellStyle name="Nota 3 2 7 3 3 3" xfId="24208"/>
    <cellStyle name="Nota 3 2 7 3 3 4" xfId="24209"/>
    <cellStyle name="Nota 3 2 7 3 3 5" xfId="24210"/>
    <cellStyle name="Nota 3 2 7 3 4" xfId="24211"/>
    <cellStyle name="Nota 3 2 7 3 4 2" xfId="24212"/>
    <cellStyle name="Nota 3 2 7 3 4 3" xfId="24213"/>
    <cellStyle name="Nota 3 2 7 3 4 4" xfId="24214"/>
    <cellStyle name="Nota 3 2 7 3 5" xfId="24215"/>
    <cellStyle name="Nota 3 2 7 4" xfId="24216"/>
    <cellStyle name="Nota 3 2 7 4 2" xfId="24217"/>
    <cellStyle name="Nota 3 2 7 4 2 2" xfId="24218"/>
    <cellStyle name="Nota 3 2 7 4 3" xfId="24219"/>
    <cellStyle name="Nota 3 2 7 4 3 2" xfId="24220"/>
    <cellStyle name="Nota 3 2 7 4 3 3" xfId="24221"/>
    <cellStyle name="Nota 3 2 7 4 3 4" xfId="24222"/>
    <cellStyle name="Nota 3 2 7 4 3 5" xfId="24223"/>
    <cellStyle name="Nota 3 2 7 4 4" xfId="24224"/>
    <cellStyle name="Nota 3 2 7 4 4 2" xfId="24225"/>
    <cellStyle name="Nota 3 2 7 4 4 3" xfId="24226"/>
    <cellStyle name="Nota 3 2 7 4 4 4" xfId="24227"/>
    <cellStyle name="Nota 3 2 7 4 5" xfId="24228"/>
    <cellStyle name="Nota 3 2 7 5" xfId="24229"/>
    <cellStyle name="Nota 3 2 7 5 2" xfId="24230"/>
    <cellStyle name="Nota 3 2 7 5 2 2" xfId="24231"/>
    <cellStyle name="Nota 3 2 7 5 2 3" xfId="24232"/>
    <cellStyle name="Nota 3 2 7 5 2 4" xfId="24233"/>
    <cellStyle name="Nota 3 2 7 5 2 5" xfId="24234"/>
    <cellStyle name="Nota 3 2 7 5 3" xfId="24235"/>
    <cellStyle name="Nota 3 2 7 5 4" xfId="24236"/>
    <cellStyle name="Nota 3 2 7 6" xfId="24237"/>
    <cellStyle name="Nota 3 2 7 6 2" xfId="24238"/>
    <cellStyle name="Nota 3 2 7 6 2 2" xfId="24239"/>
    <cellStyle name="Nota 3 2 7 6 2 3" xfId="24240"/>
    <cellStyle name="Nota 3 2 7 6 2 4" xfId="24241"/>
    <cellStyle name="Nota 3 2 7 6 2 5" xfId="24242"/>
    <cellStyle name="Nota 3 2 7 6 3" xfId="24243"/>
    <cellStyle name="Nota 3 2 7 6 4" xfId="24244"/>
    <cellStyle name="Nota 3 2 7 7" xfId="24245"/>
    <cellStyle name="Nota 3 2 7 7 2" xfId="24246"/>
    <cellStyle name="Nota 3 2 7 7 2 2" xfId="24247"/>
    <cellStyle name="Nota 3 2 7 7 2 3" xfId="24248"/>
    <cellStyle name="Nota 3 2 7 7 2 4" xfId="24249"/>
    <cellStyle name="Nota 3 2 7 7 2 5" xfId="24250"/>
    <cellStyle name="Nota 3 2 7 7 3" xfId="24251"/>
    <cellStyle name="Nota 3 2 7 7 3 2" xfId="24252"/>
    <cellStyle name="Nota 3 2 7 7 3 3" xfId="24253"/>
    <cellStyle name="Nota 3 2 7 7 3 4" xfId="24254"/>
    <cellStyle name="Nota 3 2 7 7 4" xfId="24255"/>
    <cellStyle name="Nota 3 2 7 8" xfId="24256"/>
    <cellStyle name="Nota 3 2 7 8 2" xfId="24257"/>
    <cellStyle name="Nota 3 2 7 8 2 2" xfId="24258"/>
    <cellStyle name="Nota 3 2 7 8 2 3" xfId="24259"/>
    <cellStyle name="Nota 3 2 7 8 2 4" xfId="24260"/>
    <cellStyle name="Nota 3 2 7 8 3" xfId="24261"/>
    <cellStyle name="Nota 3 2 7 9" xfId="24262"/>
    <cellStyle name="Nota 3 2 8" xfId="24263"/>
    <cellStyle name="Nota 3 2 8 10" xfId="24264"/>
    <cellStyle name="Nota 3 2 8 11" xfId="24265"/>
    <cellStyle name="Nota 3 2 8 12" xfId="24266"/>
    <cellStyle name="Nota 3 2 8 13" xfId="24267"/>
    <cellStyle name="Nota 3 2 8 2" xfId="24268"/>
    <cellStyle name="Nota 3 2 8 2 2" xfId="24269"/>
    <cellStyle name="Nota 3 2 8 2 2 2" xfId="24270"/>
    <cellStyle name="Nota 3 2 8 2 2 2 2" xfId="24271"/>
    <cellStyle name="Nota 3 2 8 2 2 3" xfId="24272"/>
    <cellStyle name="Nota 3 2 8 2 2 3 2" xfId="24273"/>
    <cellStyle name="Nota 3 2 8 2 2 3 3" xfId="24274"/>
    <cellStyle name="Nota 3 2 8 2 2 3 4" xfId="24275"/>
    <cellStyle name="Nota 3 2 8 2 2 3 5" xfId="24276"/>
    <cellStyle name="Nota 3 2 8 2 2 4" xfId="24277"/>
    <cellStyle name="Nota 3 2 8 2 2 4 2" xfId="24278"/>
    <cellStyle name="Nota 3 2 8 2 2 4 3" xfId="24279"/>
    <cellStyle name="Nota 3 2 8 2 2 4 4" xfId="24280"/>
    <cellStyle name="Nota 3 2 8 2 2 5" xfId="24281"/>
    <cellStyle name="Nota 3 2 8 2 3" xfId="24282"/>
    <cellStyle name="Nota 3 2 8 2 3 2" xfId="24283"/>
    <cellStyle name="Nota 3 2 8 2 3 2 2" xfId="24284"/>
    <cellStyle name="Nota 3 2 8 2 3 3" xfId="24285"/>
    <cellStyle name="Nota 3 2 8 2 3 3 2" xfId="24286"/>
    <cellStyle name="Nota 3 2 8 2 3 3 3" xfId="24287"/>
    <cellStyle name="Nota 3 2 8 2 3 3 4" xfId="24288"/>
    <cellStyle name="Nota 3 2 8 2 3 3 5" xfId="24289"/>
    <cellStyle name="Nota 3 2 8 2 3 4" xfId="24290"/>
    <cellStyle name="Nota 3 2 8 2 3 4 2" xfId="24291"/>
    <cellStyle name="Nota 3 2 8 2 3 4 3" xfId="24292"/>
    <cellStyle name="Nota 3 2 8 2 3 4 4" xfId="24293"/>
    <cellStyle name="Nota 3 2 8 2 3 5" xfId="24294"/>
    <cellStyle name="Nota 3 2 8 2 4" xfId="24295"/>
    <cellStyle name="Nota 3 2 8 2 4 2" xfId="24296"/>
    <cellStyle name="Nota 3 2 8 2 4 2 2" xfId="24297"/>
    <cellStyle name="Nota 3 2 8 2 4 2 3" xfId="24298"/>
    <cellStyle name="Nota 3 2 8 2 4 2 4" xfId="24299"/>
    <cellStyle name="Nota 3 2 8 2 4 2 5" xfId="24300"/>
    <cellStyle name="Nota 3 2 8 2 4 3" xfId="24301"/>
    <cellStyle name="Nota 3 2 8 2 4 4" xfId="24302"/>
    <cellStyle name="Nota 3 2 8 2 5" xfId="24303"/>
    <cellStyle name="Nota 3 2 8 2 5 2" xfId="24304"/>
    <cellStyle name="Nota 3 2 8 2 5 2 2" xfId="24305"/>
    <cellStyle name="Nota 3 2 8 2 5 2 3" xfId="24306"/>
    <cellStyle name="Nota 3 2 8 2 5 2 4" xfId="24307"/>
    <cellStyle name="Nota 3 2 8 2 5 2 5" xfId="24308"/>
    <cellStyle name="Nota 3 2 8 2 5 3" xfId="24309"/>
    <cellStyle name="Nota 3 2 8 2 6" xfId="24310"/>
    <cellStyle name="Nota 3 2 8 2 6 2" xfId="24311"/>
    <cellStyle name="Nota 3 2 8 2 7" xfId="24312"/>
    <cellStyle name="Nota 3 2 8 2 7 2" xfId="24313"/>
    <cellStyle name="Nota 3 2 8 2 7 3" xfId="24314"/>
    <cellStyle name="Nota 3 2 8 2 7 4" xfId="24315"/>
    <cellStyle name="Nota 3 2 8 2 7 5" xfId="24316"/>
    <cellStyle name="Nota 3 2 8 2 8" xfId="24317"/>
    <cellStyle name="Nota 3 2 8 2 8 2" xfId="24318"/>
    <cellStyle name="Nota 3 2 8 2 8 3" xfId="24319"/>
    <cellStyle name="Nota 3 2 8 2 8 4" xfId="24320"/>
    <cellStyle name="Nota 3 2 8 2 8 5" xfId="24321"/>
    <cellStyle name="Nota 3 2 8 2 9" xfId="24322"/>
    <cellStyle name="Nota 3 2 8 3" xfId="24323"/>
    <cellStyle name="Nota 3 2 8 3 2" xfId="24324"/>
    <cellStyle name="Nota 3 2 8 3 2 2" xfId="24325"/>
    <cellStyle name="Nota 3 2 8 3 3" xfId="24326"/>
    <cellStyle name="Nota 3 2 8 3 3 2" xfId="24327"/>
    <cellStyle name="Nota 3 2 8 3 3 3" xfId="24328"/>
    <cellStyle name="Nota 3 2 8 3 3 4" xfId="24329"/>
    <cellStyle name="Nota 3 2 8 3 3 5" xfId="24330"/>
    <cellStyle name="Nota 3 2 8 3 4" xfId="24331"/>
    <cellStyle name="Nota 3 2 8 3 4 2" xfId="24332"/>
    <cellStyle name="Nota 3 2 8 3 4 3" xfId="24333"/>
    <cellStyle name="Nota 3 2 8 3 4 4" xfId="24334"/>
    <cellStyle name="Nota 3 2 8 3 5" xfId="24335"/>
    <cellStyle name="Nota 3 2 8 4" xfId="24336"/>
    <cellStyle name="Nota 3 2 8 4 2" xfId="24337"/>
    <cellStyle name="Nota 3 2 8 4 2 2" xfId="24338"/>
    <cellStyle name="Nota 3 2 8 4 3" xfId="24339"/>
    <cellStyle name="Nota 3 2 8 4 3 2" xfId="24340"/>
    <cellStyle name="Nota 3 2 8 4 3 3" xfId="24341"/>
    <cellStyle name="Nota 3 2 8 4 3 4" xfId="24342"/>
    <cellStyle name="Nota 3 2 8 4 3 5" xfId="24343"/>
    <cellStyle name="Nota 3 2 8 4 4" xfId="24344"/>
    <cellStyle name="Nota 3 2 8 4 4 2" xfId="24345"/>
    <cellStyle name="Nota 3 2 8 4 4 3" xfId="24346"/>
    <cellStyle name="Nota 3 2 8 4 4 4" xfId="24347"/>
    <cellStyle name="Nota 3 2 8 4 5" xfId="24348"/>
    <cellStyle name="Nota 3 2 8 5" xfId="24349"/>
    <cellStyle name="Nota 3 2 8 5 2" xfId="24350"/>
    <cellStyle name="Nota 3 2 8 5 2 2" xfId="24351"/>
    <cellStyle name="Nota 3 2 8 5 2 3" xfId="24352"/>
    <cellStyle name="Nota 3 2 8 5 2 4" xfId="24353"/>
    <cellStyle name="Nota 3 2 8 5 2 5" xfId="24354"/>
    <cellStyle name="Nota 3 2 8 5 3" xfId="24355"/>
    <cellStyle name="Nota 3 2 8 5 4" xfId="24356"/>
    <cellStyle name="Nota 3 2 8 6" xfId="24357"/>
    <cellStyle name="Nota 3 2 8 6 2" xfId="24358"/>
    <cellStyle name="Nota 3 2 8 6 2 2" xfId="24359"/>
    <cellStyle name="Nota 3 2 8 6 2 3" xfId="24360"/>
    <cellStyle name="Nota 3 2 8 6 2 4" xfId="24361"/>
    <cellStyle name="Nota 3 2 8 6 2 5" xfId="24362"/>
    <cellStyle name="Nota 3 2 8 6 3" xfId="24363"/>
    <cellStyle name="Nota 3 2 8 6 4" xfId="24364"/>
    <cellStyle name="Nota 3 2 8 7" xfId="24365"/>
    <cellStyle name="Nota 3 2 8 7 2" xfId="24366"/>
    <cellStyle name="Nota 3 2 8 7 2 2" xfId="24367"/>
    <cellStyle name="Nota 3 2 8 7 2 3" xfId="24368"/>
    <cellStyle name="Nota 3 2 8 7 2 4" xfId="24369"/>
    <cellStyle name="Nota 3 2 8 7 2 5" xfId="24370"/>
    <cellStyle name="Nota 3 2 8 7 3" xfId="24371"/>
    <cellStyle name="Nota 3 2 8 7 3 2" xfId="24372"/>
    <cellStyle name="Nota 3 2 8 7 3 3" xfId="24373"/>
    <cellStyle name="Nota 3 2 8 7 3 4" xfId="24374"/>
    <cellStyle name="Nota 3 2 8 7 4" xfId="24375"/>
    <cellStyle name="Nota 3 2 8 8" xfId="24376"/>
    <cellStyle name="Nota 3 2 8 8 2" xfId="24377"/>
    <cellStyle name="Nota 3 2 8 8 2 2" xfId="24378"/>
    <cellStyle name="Nota 3 2 8 8 2 3" xfId="24379"/>
    <cellStyle name="Nota 3 2 8 8 2 4" xfId="24380"/>
    <cellStyle name="Nota 3 2 8 8 3" xfId="24381"/>
    <cellStyle name="Nota 3 2 8 9" xfId="24382"/>
    <cellStyle name="Nota 3 2 9" xfId="24383"/>
    <cellStyle name="Nota 3 2 9 10" xfId="24384"/>
    <cellStyle name="Nota 3 2 9 11" xfId="24385"/>
    <cellStyle name="Nota 3 2 9 12" xfId="24386"/>
    <cellStyle name="Nota 3 2 9 13" xfId="24387"/>
    <cellStyle name="Nota 3 2 9 2" xfId="24388"/>
    <cellStyle name="Nota 3 2 9 2 2" xfId="24389"/>
    <cellStyle name="Nota 3 2 9 2 2 2" xfId="24390"/>
    <cellStyle name="Nota 3 2 9 2 2 2 2" xfId="24391"/>
    <cellStyle name="Nota 3 2 9 2 2 3" xfId="24392"/>
    <cellStyle name="Nota 3 2 9 2 2 3 2" xfId="24393"/>
    <cellStyle name="Nota 3 2 9 2 2 3 3" xfId="24394"/>
    <cellStyle name="Nota 3 2 9 2 2 3 4" xfId="24395"/>
    <cellStyle name="Nota 3 2 9 2 2 3 5" xfId="24396"/>
    <cellStyle name="Nota 3 2 9 2 2 4" xfId="24397"/>
    <cellStyle name="Nota 3 2 9 2 2 4 2" xfId="24398"/>
    <cellStyle name="Nota 3 2 9 2 2 4 3" xfId="24399"/>
    <cellStyle name="Nota 3 2 9 2 2 4 4" xfId="24400"/>
    <cellStyle name="Nota 3 2 9 2 2 5" xfId="24401"/>
    <cellStyle name="Nota 3 2 9 2 3" xfId="24402"/>
    <cellStyle name="Nota 3 2 9 2 3 2" xfId="24403"/>
    <cellStyle name="Nota 3 2 9 2 3 2 2" xfId="24404"/>
    <cellStyle name="Nota 3 2 9 2 3 3" xfId="24405"/>
    <cellStyle name="Nota 3 2 9 2 3 3 2" xfId="24406"/>
    <cellStyle name="Nota 3 2 9 2 3 3 3" xfId="24407"/>
    <cellStyle name="Nota 3 2 9 2 3 3 4" xfId="24408"/>
    <cellStyle name="Nota 3 2 9 2 3 3 5" xfId="24409"/>
    <cellStyle name="Nota 3 2 9 2 3 4" xfId="24410"/>
    <cellStyle name="Nota 3 2 9 2 3 4 2" xfId="24411"/>
    <cellStyle name="Nota 3 2 9 2 3 4 3" xfId="24412"/>
    <cellStyle name="Nota 3 2 9 2 3 4 4" xfId="24413"/>
    <cellStyle name="Nota 3 2 9 2 3 5" xfId="24414"/>
    <cellStyle name="Nota 3 2 9 2 4" xfId="24415"/>
    <cellStyle name="Nota 3 2 9 2 4 2" xfId="24416"/>
    <cellStyle name="Nota 3 2 9 2 4 2 2" xfId="24417"/>
    <cellStyle name="Nota 3 2 9 2 4 2 3" xfId="24418"/>
    <cellStyle name="Nota 3 2 9 2 4 2 4" xfId="24419"/>
    <cellStyle name="Nota 3 2 9 2 4 2 5" xfId="24420"/>
    <cellStyle name="Nota 3 2 9 2 4 3" xfId="24421"/>
    <cellStyle name="Nota 3 2 9 2 4 4" xfId="24422"/>
    <cellStyle name="Nota 3 2 9 2 5" xfId="24423"/>
    <cellStyle name="Nota 3 2 9 2 5 2" xfId="24424"/>
    <cellStyle name="Nota 3 2 9 2 5 2 2" xfId="24425"/>
    <cellStyle name="Nota 3 2 9 2 5 2 3" xfId="24426"/>
    <cellStyle name="Nota 3 2 9 2 5 2 4" xfId="24427"/>
    <cellStyle name="Nota 3 2 9 2 5 2 5" xfId="24428"/>
    <cellStyle name="Nota 3 2 9 2 5 3" xfId="24429"/>
    <cellStyle name="Nota 3 2 9 2 6" xfId="24430"/>
    <cellStyle name="Nota 3 2 9 2 6 2" xfId="24431"/>
    <cellStyle name="Nota 3 2 9 2 7" xfId="24432"/>
    <cellStyle name="Nota 3 2 9 2 7 2" xfId="24433"/>
    <cellStyle name="Nota 3 2 9 2 7 3" xfId="24434"/>
    <cellStyle name="Nota 3 2 9 2 7 4" xfId="24435"/>
    <cellStyle name="Nota 3 2 9 2 7 5" xfId="24436"/>
    <cellStyle name="Nota 3 2 9 2 8" xfId="24437"/>
    <cellStyle name="Nota 3 2 9 2 8 2" xfId="24438"/>
    <cellStyle name="Nota 3 2 9 2 8 3" xfId="24439"/>
    <cellStyle name="Nota 3 2 9 2 8 4" xfId="24440"/>
    <cellStyle name="Nota 3 2 9 2 8 5" xfId="24441"/>
    <cellStyle name="Nota 3 2 9 2 9" xfId="24442"/>
    <cellStyle name="Nota 3 2 9 3" xfId="24443"/>
    <cellStyle name="Nota 3 2 9 3 2" xfId="24444"/>
    <cellStyle name="Nota 3 2 9 3 2 2" xfId="24445"/>
    <cellStyle name="Nota 3 2 9 3 3" xfId="24446"/>
    <cellStyle name="Nota 3 2 9 3 3 2" xfId="24447"/>
    <cellStyle name="Nota 3 2 9 3 3 3" xfId="24448"/>
    <cellStyle name="Nota 3 2 9 3 3 4" xfId="24449"/>
    <cellStyle name="Nota 3 2 9 3 3 5" xfId="24450"/>
    <cellStyle name="Nota 3 2 9 3 4" xfId="24451"/>
    <cellStyle name="Nota 3 2 9 3 4 2" xfId="24452"/>
    <cellStyle name="Nota 3 2 9 3 4 3" xfId="24453"/>
    <cellStyle name="Nota 3 2 9 3 4 4" xfId="24454"/>
    <cellStyle name="Nota 3 2 9 3 5" xfId="24455"/>
    <cellStyle name="Nota 3 2 9 4" xfId="24456"/>
    <cellStyle name="Nota 3 2 9 4 2" xfId="24457"/>
    <cellStyle name="Nota 3 2 9 4 2 2" xfId="24458"/>
    <cellStyle name="Nota 3 2 9 4 2 3" xfId="24459"/>
    <cellStyle name="Nota 3 2 9 4 2 4" xfId="24460"/>
    <cellStyle name="Nota 3 2 9 4 2 5" xfId="24461"/>
    <cellStyle name="Nota 3 2 9 4 3" xfId="24462"/>
    <cellStyle name="Nota 3 2 9 4 4" xfId="24463"/>
    <cellStyle name="Nota 3 2 9 5" xfId="24464"/>
    <cellStyle name="Nota 3 2 9 5 2" xfId="24465"/>
    <cellStyle name="Nota 3 2 9 5 2 2" xfId="24466"/>
    <cellStyle name="Nota 3 2 9 5 2 3" xfId="24467"/>
    <cellStyle name="Nota 3 2 9 5 2 4" xfId="24468"/>
    <cellStyle name="Nota 3 2 9 5 2 5" xfId="24469"/>
    <cellStyle name="Nota 3 2 9 5 3" xfId="24470"/>
    <cellStyle name="Nota 3 2 9 5 4" xfId="24471"/>
    <cellStyle name="Nota 3 2 9 6" xfId="24472"/>
    <cellStyle name="Nota 3 2 9 6 2" xfId="24473"/>
    <cellStyle name="Nota 3 2 9 6 2 2" xfId="24474"/>
    <cellStyle name="Nota 3 2 9 6 2 3" xfId="24475"/>
    <cellStyle name="Nota 3 2 9 6 2 4" xfId="24476"/>
    <cellStyle name="Nota 3 2 9 6 2 5" xfId="24477"/>
    <cellStyle name="Nota 3 2 9 6 3" xfId="24478"/>
    <cellStyle name="Nota 3 2 9 6 4" xfId="24479"/>
    <cellStyle name="Nota 3 2 9 7" xfId="24480"/>
    <cellStyle name="Nota 3 2 9 7 2" xfId="24481"/>
    <cellStyle name="Nota 3 2 9 7 2 2" xfId="24482"/>
    <cellStyle name="Nota 3 2 9 7 2 3" xfId="24483"/>
    <cellStyle name="Nota 3 2 9 7 2 4" xfId="24484"/>
    <cellStyle name="Nota 3 2 9 7 2 5" xfId="24485"/>
    <cellStyle name="Nota 3 2 9 7 3" xfId="24486"/>
    <cellStyle name="Nota 3 2 9 7 3 2" xfId="24487"/>
    <cellStyle name="Nota 3 2 9 7 3 3" xfId="24488"/>
    <cellStyle name="Nota 3 2 9 7 3 4" xfId="24489"/>
    <cellStyle name="Nota 3 2 9 7 4" xfId="24490"/>
    <cellStyle name="Nota 3 2 9 8" xfId="24491"/>
    <cellStyle name="Nota 3 2 9 8 2" xfId="24492"/>
    <cellStyle name="Nota 3 2 9 8 2 2" xfId="24493"/>
    <cellStyle name="Nota 3 2 9 8 2 3" xfId="24494"/>
    <cellStyle name="Nota 3 2 9 8 2 4" xfId="24495"/>
    <cellStyle name="Nota 3 2 9 8 3" xfId="24496"/>
    <cellStyle name="Nota 3 2 9 9" xfId="24497"/>
    <cellStyle name="Nota 3 20" xfId="24498"/>
    <cellStyle name="Nota 3 21" xfId="24499"/>
    <cellStyle name="Nota 3 22" xfId="24500"/>
    <cellStyle name="Nota 3 23" xfId="24501"/>
    <cellStyle name="Nota 3 3" xfId="24502"/>
    <cellStyle name="Nota 3 3 10" xfId="24503"/>
    <cellStyle name="Nota 3 3 11" xfId="24504"/>
    <cellStyle name="Nota 3 3 12" xfId="24505"/>
    <cellStyle name="Nota 3 3 13" xfId="24506"/>
    <cellStyle name="Nota 3 3 2" xfId="24507"/>
    <cellStyle name="Nota 3 3 2 2" xfId="24508"/>
    <cellStyle name="Nota 3 3 2 2 2" xfId="24509"/>
    <cellStyle name="Nota 3 3 2 2 2 2" xfId="24510"/>
    <cellStyle name="Nota 3 3 2 2 3" xfId="24511"/>
    <cellStyle name="Nota 3 3 2 2 3 2" xfId="24512"/>
    <cellStyle name="Nota 3 3 2 2 3 3" xfId="24513"/>
    <cellStyle name="Nota 3 3 2 2 3 4" xfId="24514"/>
    <cellStyle name="Nota 3 3 2 2 3 5" xfId="24515"/>
    <cellStyle name="Nota 3 3 2 2 4" xfId="24516"/>
    <cellStyle name="Nota 3 3 2 2 4 2" xfId="24517"/>
    <cellStyle name="Nota 3 3 2 2 4 3" xfId="24518"/>
    <cellStyle name="Nota 3 3 2 2 4 4" xfId="24519"/>
    <cellStyle name="Nota 3 3 2 2 5" xfId="24520"/>
    <cellStyle name="Nota 3 3 2 3" xfId="24521"/>
    <cellStyle name="Nota 3 3 2 3 2" xfId="24522"/>
    <cellStyle name="Nota 3 3 2 3 2 2" xfId="24523"/>
    <cellStyle name="Nota 3 3 2 3 3" xfId="24524"/>
    <cellStyle name="Nota 3 3 2 3 3 2" xfId="24525"/>
    <cellStyle name="Nota 3 3 2 3 3 3" xfId="24526"/>
    <cellStyle name="Nota 3 3 2 3 3 4" xfId="24527"/>
    <cellStyle name="Nota 3 3 2 3 3 5" xfId="24528"/>
    <cellStyle name="Nota 3 3 2 3 4" xfId="24529"/>
    <cellStyle name="Nota 3 3 2 3 4 2" xfId="24530"/>
    <cellStyle name="Nota 3 3 2 3 4 3" xfId="24531"/>
    <cellStyle name="Nota 3 3 2 3 4 4" xfId="24532"/>
    <cellStyle name="Nota 3 3 2 3 5" xfId="24533"/>
    <cellStyle name="Nota 3 3 2 4" xfId="24534"/>
    <cellStyle name="Nota 3 3 2 4 2" xfId="24535"/>
    <cellStyle name="Nota 3 3 2 4 2 2" xfId="24536"/>
    <cellStyle name="Nota 3 3 2 4 2 3" xfId="24537"/>
    <cellStyle name="Nota 3 3 2 4 2 4" xfId="24538"/>
    <cellStyle name="Nota 3 3 2 4 2 5" xfId="24539"/>
    <cellStyle name="Nota 3 3 2 4 3" xfId="24540"/>
    <cellStyle name="Nota 3 3 2 4 4" xfId="24541"/>
    <cellStyle name="Nota 3 3 2 5" xfId="24542"/>
    <cellStyle name="Nota 3 3 2 5 2" xfId="24543"/>
    <cellStyle name="Nota 3 3 2 5 2 2" xfId="24544"/>
    <cellStyle name="Nota 3 3 2 5 2 3" xfId="24545"/>
    <cellStyle name="Nota 3 3 2 5 2 4" xfId="24546"/>
    <cellStyle name="Nota 3 3 2 5 2 5" xfId="24547"/>
    <cellStyle name="Nota 3 3 2 5 3" xfId="24548"/>
    <cellStyle name="Nota 3 3 2 6" xfId="24549"/>
    <cellStyle name="Nota 3 3 2 6 2" xfId="24550"/>
    <cellStyle name="Nota 3 3 2 7" xfId="24551"/>
    <cellStyle name="Nota 3 3 2 7 2" xfId="24552"/>
    <cellStyle name="Nota 3 3 2 7 3" xfId="24553"/>
    <cellStyle name="Nota 3 3 2 7 4" xfId="24554"/>
    <cellStyle name="Nota 3 3 2 7 5" xfId="24555"/>
    <cellStyle name="Nota 3 3 2 8" xfId="24556"/>
    <cellStyle name="Nota 3 3 2 8 2" xfId="24557"/>
    <cellStyle name="Nota 3 3 2 8 3" xfId="24558"/>
    <cellStyle name="Nota 3 3 2 8 4" xfId="24559"/>
    <cellStyle name="Nota 3 3 2 8 5" xfId="24560"/>
    <cellStyle name="Nota 3 3 2 9" xfId="24561"/>
    <cellStyle name="Nota 3 3 3" xfId="24562"/>
    <cellStyle name="Nota 3 3 3 2" xfId="24563"/>
    <cellStyle name="Nota 3 3 3 2 2" xfId="24564"/>
    <cellStyle name="Nota 3 3 3 3" xfId="24565"/>
    <cellStyle name="Nota 3 3 3 3 2" xfId="24566"/>
    <cellStyle name="Nota 3 3 3 3 3" xfId="24567"/>
    <cellStyle name="Nota 3 3 3 3 4" xfId="24568"/>
    <cellStyle name="Nota 3 3 3 3 5" xfId="24569"/>
    <cellStyle name="Nota 3 3 3 4" xfId="24570"/>
    <cellStyle name="Nota 3 3 3 4 2" xfId="24571"/>
    <cellStyle name="Nota 3 3 3 4 3" xfId="24572"/>
    <cellStyle name="Nota 3 3 3 4 4" xfId="24573"/>
    <cellStyle name="Nota 3 3 3 5" xfId="24574"/>
    <cellStyle name="Nota 3 3 4" xfId="24575"/>
    <cellStyle name="Nota 3 3 4 2" xfId="24576"/>
    <cellStyle name="Nota 3 3 4 2 2" xfId="24577"/>
    <cellStyle name="Nota 3 3 4 3" xfId="24578"/>
    <cellStyle name="Nota 3 3 4 3 2" xfId="24579"/>
    <cellStyle name="Nota 3 3 4 3 3" xfId="24580"/>
    <cellStyle name="Nota 3 3 4 3 4" xfId="24581"/>
    <cellStyle name="Nota 3 3 4 3 5" xfId="24582"/>
    <cellStyle name="Nota 3 3 4 4" xfId="24583"/>
    <cellStyle name="Nota 3 3 4 4 2" xfId="24584"/>
    <cellStyle name="Nota 3 3 4 4 3" xfId="24585"/>
    <cellStyle name="Nota 3 3 4 4 4" xfId="24586"/>
    <cellStyle name="Nota 3 3 4 5" xfId="24587"/>
    <cellStyle name="Nota 3 3 5" xfId="24588"/>
    <cellStyle name="Nota 3 3 5 2" xfId="24589"/>
    <cellStyle name="Nota 3 3 5 2 2" xfId="24590"/>
    <cellStyle name="Nota 3 3 5 2 3" xfId="24591"/>
    <cellStyle name="Nota 3 3 5 2 4" xfId="24592"/>
    <cellStyle name="Nota 3 3 5 2 5" xfId="24593"/>
    <cellStyle name="Nota 3 3 5 3" xfId="24594"/>
    <cellStyle name="Nota 3 3 5 4" xfId="24595"/>
    <cellStyle name="Nota 3 3 6" xfId="24596"/>
    <cellStyle name="Nota 3 3 6 2" xfId="24597"/>
    <cellStyle name="Nota 3 3 6 2 2" xfId="24598"/>
    <cellStyle name="Nota 3 3 6 2 3" xfId="24599"/>
    <cellStyle name="Nota 3 3 6 2 4" xfId="24600"/>
    <cellStyle name="Nota 3 3 6 2 5" xfId="24601"/>
    <cellStyle name="Nota 3 3 6 3" xfId="24602"/>
    <cellStyle name="Nota 3 3 6 4" xfId="24603"/>
    <cellStyle name="Nota 3 3 7" xfId="24604"/>
    <cellStyle name="Nota 3 3 7 2" xfId="24605"/>
    <cellStyle name="Nota 3 3 7 2 2" xfId="24606"/>
    <cellStyle name="Nota 3 3 7 2 3" xfId="24607"/>
    <cellStyle name="Nota 3 3 7 2 4" xfId="24608"/>
    <cellStyle name="Nota 3 3 7 2 5" xfId="24609"/>
    <cellStyle name="Nota 3 3 7 3" xfId="24610"/>
    <cellStyle name="Nota 3 3 7 3 2" xfId="24611"/>
    <cellStyle name="Nota 3 3 7 3 3" xfId="24612"/>
    <cellStyle name="Nota 3 3 7 3 4" xfId="24613"/>
    <cellStyle name="Nota 3 3 7 4" xfId="24614"/>
    <cellStyle name="Nota 3 3 8" xfId="24615"/>
    <cellStyle name="Nota 3 3 8 2" xfId="24616"/>
    <cellStyle name="Nota 3 3 8 2 2" xfId="24617"/>
    <cellStyle name="Nota 3 3 8 2 3" xfId="24618"/>
    <cellStyle name="Nota 3 3 8 2 4" xfId="24619"/>
    <cellStyle name="Nota 3 3 8 3" xfId="24620"/>
    <cellStyle name="Nota 3 3 9" xfId="24621"/>
    <cellStyle name="Nota 3 4" xfId="24622"/>
    <cellStyle name="Nota 3 4 10" xfId="24623"/>
    <cellStyle name="Nota 3 4 11" xfId="24624"/>
    <cellStyle name="Nota 3 4 12" xfId="24625"/>
    <cellStyle name="Nota 3 4 13" xfId="24626"/>
    <cellStyle name="Nota 3 4 2" xfId="24627"/>
    <cellStyle name="Nota 3 4 2 2" xfId="24628"/>
    <cellStyle name="Nota 3 4 2 2 2" xfId="24629"/>
    <cellStyle name="Nota 3 4 2 2 2 2" xfId="24630"/>
    <cellStyle name="Nota 3 4 2 2 3" xfId="24631"/>
    <cellStyle name="Nota 3 4 2 2 3 2" xfId="24632"/>
    <cellStyle name="Nota 3 4 2 2 3 3" xfId="24633"/>
    <cellStyle name="Nota 3 4 2 2 3 4" xfId="24634"/>
    <cellStyle name="Nota 3 4 2 2 3 5" xfId="24635"/>
    <cellStyle name="Nota 3 4 2 2 4" xfId="24636"/>
    <cellStyle name="Nota 3 4 2 2 4 2" xfId="24637"/>
    <cellStyle name="Nota 3 4 2 2 4 3" xfId="24638"/>
    <cellStyle name="Nota 3 4 2 2 4 4" xfId="24639"/>
    <cellStyle name="Nota 3 4 2 2 5" xfId="24640"/>
    <cellStyle name="Nota 3 4 2 3" xfId="24641"/>
    <cellStyle name="Nota 3 4 2 3 2" xfId="24642"/>
    <cellStyle name="Nota 3 4 2 3 2 2" xfId="24643"/>
    <cellStyle name="Nota 3 4 2 3 3" xfId="24644"/>
    <cellStyle name="Nota 3 4 2 3 3 2" xfId="24645"/>
    <cellStyle name="Nota 3 4 2 3 3 3" xfId="24646"/>
    <cellStyle name="Nota 3 4 2 3 3 4" xfId="24647"/>
    <cellStyle name="Nota 3 4 2 3 3 5" xfId="24648"/>
    <cellStyle name="Nota 3 4 2 3 4" xfId="24649"/>
    <cellStyle name="Nota 3 4 2 3 4 2" xfId="24650"/>
    <cellStyle name="Nota 3 4 2 3 4 3" xfId="24651"/>
    <cellStyle name="Nota 3 4 2 3 4 4" xfId="24652"/>
    <cellStyle name="Nota 3 4 2 3 5" xfId="24653"/>
    <cellStyle name="Nota 3 4 2 4" xfId="24654"/>
    <cellStyle name="Nota 3 4 2 4 2" xfId="24655"/>
    <cellStyle name="Nota 3 4 2 4 2 2" xfId="24656"/>
    <cellStyle name="Nota 3 4 2 4 2 3" xfId="24657"/>
    <cellStyle name="Nota 3 4 2 4 2 4" xfId="24658"/>
    <cellStyle name="Nota 3 4 2 4 2 5" xfId="24659"/>
    <cellStyle name="Nota 3 4 2 4 3" xfId="24660"/>
    <cellStyle name="Nota 3 4 2 4 4" xfId="24661"/>
    <cellStyle name="Nota 3 4 2 5" xfId="24662"/>
    <cellStyle name="Nota 3 4 2 5 2" xfId="24663"/>
    <cellStyle name="Nota 3 4 2 5 2 2" xfId="24664"/>
    <cellStyle name="Nota 3 4 2 5 2 3" xfId="24665"/>
    <cellStyle name="Nota 3 4 2 5 2 4" xfId="24666"/>
    <cellStyle name="Nota 3 4 2 5 2 5" xfId="24667"/>
    <cellStyle name="Nota 3 4 2 5 3" xfId="24668"/>
    <cellStyle name="Nota 3 4 2 6" xfId="24669"/>
    <cellStyle name="Nota 3 4 2 6 2" xfId="24670"/>
    <cellStyle name="Nota 3 4 2 7" xfId="24671"/>
    <cellStyle name="Nota 3 4 2 7 2" xfId="24672"/>
    <cellStyle name="Nota 3 4 2 7 3" xfId="24673"/>
    <cellStyle name="Nota 3 4 2 7 4" xfId="24674"/>
    <cellStyle name="Nota 3 4 2 7 5" xfId="24675"/>
    <cellStyle name="Nota 3 4 2 8" xfId="24676"/>
    <cellStyle name="Nota 3 4 2 8 2" xfId="24677"/>
    <cellStyle name="Nota 3 4 2 8 3" xfId="24678"/>
    <cellStyle name="Nota 3 4 2 8 4" xfId="24679"/>
    <cellStyle name="Nota 3 4 2 8 5" xfId="24680"/>
    <cellStyle name="Nota 3 4 2 9" xfId="24681"/>
    <cellStyle name="Nota 3 4 3" xfId="24682"/>
    <cellStyle name="Nota 3 4 3 2" xfId="24683"/>
    <cellStyle name="Nota 3 4 3 2 2" xfId="24684"/>
    <cellStyle name="Nota 3 4 3 3" xfId="24685"/>
    <cellStyle name="Nota 3 4 3 3 2" xfId="24686"/>
    <cellStyle name="Nota 3 4 3 3 3" xfId="24687"/>
    <cellStyle name="Nota 3 4 3 3 4" xfId="24688"/>
    <cellStyle name="Nota 3 4 3 3 5" xfId="24689"/>
    <cellStyle name="Nota 3 4 3 4" xfId="24690"/>
    <cellStyle name="Nota 3 4 3 4 2" xfId="24691"/>
    <cellStyle name="Nota 3 4 3 4 3" xfId="24692"/>
    <cellStyle name="Nota 3 4 3 4 4" xfId="24693"/>
    <cellStyle name="Nota 3 4 3 5" xfId="24694"/>
    <cellStyle name="Nota 3 4 4" xfId="24695"/>
    <cellStyle name="Nota 3 4 4 2" xfId="24696"/>
    <cellStyle name="Nota 3 4 4 2 2" xfId="24697"/>
    <cellStyle name="Nota 3 4 4 3" xfId="24698"/>
    <cellStyle name="Nota 3 4 4 3 2" xfId="24699"/>
    <cellStyle name="Nota 3 4 4 3 3" xfId="24700"/>
    <cellStyle name="Nota 3 4 4 3 4" xfId="24701"/>
    <cellStyle name="Nota 3 4 4 3 5" xfId="24702"/>
    <cellStyle name="Nota 3 4 4 4" xfId="24703"/>
    <cellStyle name="Nota 3 4 4 4 2" xfId="24704"/>
    <cellStyle name="Nota 3 4 4 4 3" xfId="24705"/>
    <cellStyle name="Nota 3 4 4 4 4" xfId="24706"/>
    <cellStyle name="Nota 3 4 4 5" xfId="24707"/>
    <cellStyle name="Nota 3 4 5" xfId="24708"/>
    <cellStyle name="Nota 3 4 5 2" xfId="24709"/>
    <cellStyle name="Nota 3 4 5 2 2" xfId="24710"/>
    <cellStyle name="Nota 3 4 5 2 3" xfId="24711"/>
    <cellStyle name="Nota 3 4 5 2 4" xfId="24712"/>
    <cellStyle name="Nota 3 4 5 2 5" xfId="24713"/>
    <cellStyle name="Nota 3 4 5 3" xfId="24714"/>
    <cellStyle name="Nota 3 4 5 4" xfId="24715"/>
    <cellStyle name="Nota 3 4 6" xfId="24716"/>
    <cellStyle name="Nota 3 4 6 2" xfId="24717"/>
    <cellStyle name="Nota 3 4 6 2 2" xfId="24718"/>
    <cellStyle name="Nota 3 4 6 2 3" xfId="24719"/>
    <cellStyle name="Nota 3 4 6 2 4" xfId="24720"/>
    <cellStyle name="Nota 3 4 6 2 5" xfId="24721"/>
    <cellStyle name="Nota 3 4 6 3" xfId="24722"/>
    <cellStyle name="Nota 3 4 6 4" xfId="24723"/>
    <cellStyle name="Nota 3 4 7" xfId="24724"/>
    <cellStyle name="Nota 3 4 7 2" xfId="24725"/>
    <cellStyle name="Nota 3 4 7 2 2" xfId="24726"/>
    <cellStyle name="Nota 3 4 7 2 3" xfId="24727"/>
    <cellStyle name="Nota 3 4 7 2 4" xfId="24728"/>
    <cellStyle name="Nota 3 4 7 2 5" xfId="24729"/>
    <cellStyle name="Nota 3 4 7 3" xfId="24730"/>
    <cellStyle name="Nota 3 4 7 3 2" xfId="24731"/>
    <cellStyle name="Nota 3 4 7 3 3" xfId="24732"/>
    <cellStyle name="Nota 3 4 7 3 4" xfId="24733"/>
    <cellStyle name="Nota 3 4 7 4" xfId="24734"/>
    <cellStyle name="Nota 3 4 8" xfId="24735"/>
    <cellStyle name="Nota 3 4 8 2" xfId="24736"/>
    <cellStyle name="Nota 3 4 8 2 2" xfId="24737"/>
    <cellStyle name="Nota 3 4 8 2 3" xfId="24738"/>
    <cellStyle name="Nota 3 4 8 2 4" xfId="24739"/>
    <cellStyle name="Nota 3 4 8 3" xfId="24740"/>
    <cellStyle name="Nota 3 4 9" xfId="24741"/>
    <cellStyle name="Nota 3 5" xfId="24742"/>
    <cellStyle name="Nota 3 5 10" xfId="24743"/>
    <cellStyle name="Nota 3 5 11" xfId="24744"/>
    <cellStyle name="Nota 3 5 12" xfId="24745"/>
    <cellStyle name="Nota 3 5 13" xfId="24746"/>
    <cellStyle name="Nota 3 5 2" xfId="24747"/>
    <cellStyle name="Nota 3 5 2 2" xfId="24748"/>
    <cellStyle name="Nota 3 5 2 2 2" xfId="24749"/>
    <cellStyle name="Nota 3 5 2 2 2 2" xfId="24750"/>
    <cellStyle name="Nota 3 5 2 2 3" xfId="24751"/>
    <cellStyle name="Nota 3 5 2 2 3 2" xfId="24752"/>
    <cellStyle name="Nota 3 5 2 2 3 3" xfId="24753"/>
    <cellStyle name="Nota 3 5 2 2 3 4" xfId="24754"/>
    <cellStyle name="Nota 3 5 2 2 3 5" xfId="24755"/>
    <cellStyle name="Nota 3 5 2 2 4" xfId="24756"/>
    <cellStyle name="Nota 3 5 2 2 4 2" xfId="24757"/>
    <cellStyle name="Nota 3 5 2 2 4 3" xfId="24758"/>
    <cellStyle name="Nota 3 5 2 2 4 4" xfId="24759"/>
    <cellStyle name="Nota 3 5 2 2 5" xfId="24760"/>
    <cellStyle name="Nota 3 5 2 3" xfId="24761"/>
    <cellStyle name="Nota 3 5 2 3 2" xfId="24762"/>
    <cellStyle name="Nota 3 5 2 3 2 2" xfId="24763"/>
    <cellStyle name="Nota 3 5 2 3 3" xfId="24764"/>
    <cellStyle name="Nota 3 5 2 3 3 2" xfId="24765"/>
    <cellStyle name="Nota 3 5 2 3 3 3" xfId="24766"/>
    <cellStyle name="Nota 3 5 2 3 3 4" xfId="24767"/>
    <cellStyle name="Nota 3 5 2 3 3 5" xfId="24768"/>
    <cellStyle name="Nota 3 5 2 3 4" xfId="24769"/>
    <cellStyle name="Nota 3 5 2 3 4 2" xfId="24770"/>
    <cellStyle name="Nota 3 5 2 3 4 3" xfId="24771"/>
    <cellStyle name="Nota 3 5 2 3 4 4" xfId="24772"/>
    <cellStyle name="Nota 3 5 2 3 5" xfId="24773"/>
    <cellStyle name="Nota 3 5 2 4" xfId="24774"/>
    <cellStyle name="Nota 3 5 2 4 2" xfId="24775"/>
    <cellStyle name="Nota 3 5 2 4 2 2" xfId="24776"/>
    <cellStyle name="Nota 3 5 2 4 2 3" xfId="24777"/>
    <cellStyle name="Nota 3 5 2 4 2 4" xfId="24778"/>
    <cellStyle name="Nota 3 5 2 4 2 5" xfId="24779"/>
    <cellStyle name="Nota 3 5 2 4 3" xfId="24780"/>
    <cellStyle name="Nota 3 5 2 4 4" xfId="24781"/>
    <cellStyle name="Nota 3 5 2 5" xfId="24782"/>
    <cellStyle name="Nota 3 5 2 5 2" xfId="24783"/>
    <cellStyle name="Nota 3 5 2 5 2 2" xfId="24784"/>
    <cellStyle name="Nota 3 5 2 5 2 3" xfId="24785"/>
    <cellStyle name="Nota 3 5 2 5 2 4" xfId="24786"/>
    <cellStyle name="Nota 3 5 2 5 2 5" xfId="24787"/>
    <cellStyle name="Nota 3 5 2 5 3" xfId="24788"/>
    <cellStyle name="Nota 3 5 2 6" xfId="24789"/>
    <cellStyle name="Nota 3 5 2 6 2" xfId="24790"/>
    <cellStyle name="Nota 3 5 2 7" xfId="24791"/>
    <cellStyle name="Nota 3 5 2 7 2" xfId="24792"/>
    <cellStyle name="Nota 3 5 2 7 3" xfId="24793"/>
    <cellStyle name="Nota 3 5 2 7 4" xfId="24794"/>
    <cellStyle name="Nota 3 5 2 7 5" xfId="24795"/>
    <cellStyle name="Nota 3 5 2 8" xfId="24796"/>
    <cellStyle name="Nota 3 5 2 8 2" xfId="24797"/>
    <cellStyle name="Nota 3 5 2 8 3" xfId="24798"/>
    <cellStyle name="Nota 3 5 2 8 4" xfId="24799"/>
    <cellStyle name="Nota 3 5 2 8 5" xfId="24800"/>
    <cellStyle name="Nota 3 5 2 9" xfId="24801"/>
    <cellStyle name="Nota 3 5 3" xfId="24802"/>
    <cellStyle name="Nota 3 5 3 2" xfId="24803"/>
    <cellStyle name="Nota 3 5 3 2 2" xfId="24804"/>
    <cellStyle name="Nota 3 5 3 3" xfId="24805"/>
    <cellStyle name="Nota 3 5 3 3 2" xfId="24806"/>
    <cellStyle name="Nota 3 5 3 3 3" xfId="24807"/>
    <cellStyle name="Nota 3 5 3 3 4" xfId="24808"/>
    <cellStyle name="Nota 3 5 3 3 5" xfId="24809"/>
    <cellStyle name="Nota 3 5 3 4" xfId="24810"/>
    <cellStyle name="Nota 3 5 3 4 2" xfId="24811"/>
    <cellStyle name="Nota 3 5 3 4 3" xfId="24812"/>
    <cellStyle name="Nota 3 5 3 4 4" xfId="24813"/>
    <cellStyle name="Nota 3 5 3 5" xfId="24814"/>
    <cellStyle name="Nota 3 5 4" xfId="24815"/>
    <cellStyle name="Nota 3 5 4 2" xfId="24816"/>
    <cellStyle name="Nota 3 5 4 2 2" xfId="24817"/>
    <cellStyle name="Nota 3 5 4 3" xfId="24818"/>
    <cellStyle name="Nota 3 5 4 3 2" xfId="24819"/>
    <cellStyle name="Nota 3 5 4 3 3" xfId="24820"/>
    <cellStyle name="Nota 3 5 4 3 4" xfId="24821"/>
    <cellStyle name="Nota 3 5 4 3 5" xfId="24822"/>
    <cellStyle name="Nota 3 5 4 4" xfId="24823"/>
    <cellStyle name="Nota 3 5 4 4 2" xfId="24824"/>
    <cellStyle name="Nota 3 5 4 4 3" xfId="24825"/>
    <cellStyle name="Nota 3 5 4 4 4" xfId="24826"/>
    <cellStyle name="Nota 3 5 4 5" xfId="24827"/>
    <cellStyle name="Nota 3 5 5" xfId="24828"/>
    <cellStyle name="Nota 3 5 5 2" xfId="24829"/>
    <cellStyle name="Nota 3 5 5 2 2" xfId="24830"/>
    <cellStyle name="Nota 3 5 5 2 3" xfId="24831"/>
    <cellStyle name="Nota 3 5 5 2 4" xfId="24832"/>
    <cellStyle name="Nota 3 5 5 2 5" xfId="24833"/>
    <cellStyle name="Nota 3 5 5 3" xfId="24834"/>
    <cellStyle name="Nota 3 5 5 4" xfId="24835"/>
    <cellStyle name="Nota 3 5 6" xfId="24836"/>
    <cellStyle name="Nota 3 5 6 2" xfId="24837"/>
    <cellStyle name="Nota 3 5 6 2 2" xfId="24838"/>
    <cellStyle name="Nota 3 5 6 2 3" xfId="24839"/>
    <cellStyle name="Nota 3 5 6 2 4" xfId="24840"/>
    <cellStyle name="Nota 3 5 6 2 5" xfId="24841"/>
    <cellStyle name="Nota 3 5 6 3" xfId="24842"/>
    <cellStyle name="Nota 3 5 6 4" xfId="24843"/>
    <cellStyle name="Nota 3 5 7" xfId="24844"/>
    <cellStyle name="Nota 3 5 7 2" xfId="24845"/>
    <cellStyle name="Nota 3 5 7 2 2" xfId="24846"/>
    <cellStyle name="Nota 3 5 7 2 3" xfId="24847"/>
    <cellStyle name="Nota 3 5 7 2 4" xfId="24848"/>
    <cellStyle name="Nota 3 5 7 2 5" xfId="24849"/>
    <cellStyle name="Nota 3 5 7 3" xfId="24850"/>
    <cellStyle name="Nota 3 5 7 3 2" xfId="24851"/>
    <cellStyle name="Nota 3 5 7 3 3" xfId="24852"/>
    <cellStyle name="Nota 3 5 7 3 4" xfId="24853"/>
    <cellStyle name="Nota 3 5 7 4" xfId="24854"/>
    <cellStyle name="Nota 3 5 8" xfId="24855"/>
    <cellStyle name="Nota 3 5 8 2" xfId="24856"/>
    <cellStyle name="Nota 3 5 8 2 2" xfId="24857"/>
    <cellStyle name="Nota 3 5 8 2 3" xfId="24858"/>
    <cellStyle name="Nota 3 5 8 2 4" xfId="24859"/>
    <cellStyle name="Nota 3 5 8 3" xfId="24860"/>
    <cellStyle name="Nota 3 5 9" xfId="24861"/>
    <cellStyle name="Nota 3 6" xfId="24862"/>
    <cellStyle name="Nota 3 6 10" xfId="24863"/>
    <cellStyle name="Nota 3 6 11" xfId="24864"/>
    <cellStyle name="Nota 3 6 12" xfId="24865"/>
    <cellStyle name="Nota 3 6 13" xfId="24866"/>
    <cellStyle name="Nota 3 6 2" xfId="24867"/>
    <cellStyle name="Nota 3 6 2 2" xfId="24868"/>
    <cellStyle name="Nota 3 6 2 2 2" xfId="24869"/>
    <cellStyle name="Nota 3 6 2 2 2 2" xfId="24870"/>
    <cellStyle name="Nota 3 6 2 2 3" xfId="24871"/>
    <cellStyle name="Nota 3 6 2 2 3 2" xfId="24872"/>
    <cellStyle name="Nota 3 6 2 2 3 3" xfId="24873"/>
    <cellStyle name="Nota 3 6 2 2 3 4" xfId="24874"/>
    <cellStyle name="Nota 3 6 2 2 3 5" xfId="24875"/>
    <cellStyle name="Nota 3 6 2 2 4" xfId="24876"/>
    <cellStyle name="Nota 3 6 2 2 4 2" xfId="24877"/>
    <cellStyle name="Nota 3 6 2 2 4 3" xfId="24878"/>
    <cellStyle name="Nota 3 6 2 2 4 4" xfId="24879"/>
    <cellStyle name="Nota 3 6 2 2 5" xfId="24880"/>
    <cellStyle name="Nota 3 6 2 3" xfId="24881"/>
    <cellStyle name="Nota 3 6 2 3 2" xfId="24882"/>
    <cellStyle name="Nota 3 6 2 3 2 2" xfId="24883"/>
    <cellStyle name="Nota 3 6 2 3 3" xfId="24884"/>
    <cellStyle name="Nota 3 6 2 3 3 2" xfId="24885"/>
    <cellStyle name="Nota 3 6 2 3 3 3" xfId="24886"/>
    <cellStyle name="Nota 3 6 2 3 3 4" xfId="24887"/>
    <cellStyle name="Nota 3 6 2 3 3 5" xfId="24888"/>
    <cellStyle name="Nota 3 6 2 3 4" xfId="24889"/>
    <cellStyle name="Nota 3 6 2 3 4 2" xfId="24890"/>
    <cellStyle name="Nota 3 6 2 3 4 3" xfId="24891"/>
    <cellStyle name="Nota 3 6 2 3 4 4" xfId="24892"/>
    <cellStyle name="Nota 3 6 2 3 5" xfId="24893"/>
    <cellStyle name="Nota 3 6 2 4" xfId="24894"/>
    <cellStyle name="Nota 3 6 2 4 2" xfId="24895"/>
    <cellStyle name="Nota 3 6 2 4 2 2" xfId="24896"/>
    <cellStyle name="Nota 3 6 2 4 2 3" xfId="24897"/>
    <cellStyle name="Nota 3 6 2 4 2 4" xfId="24898"/>
    <cellStyle name="Nota 3 6 2 4 2 5" xfId="24899"/>
    <cellStyle name="Nota 3 6 2 4 3" xfId="24900"/>
    <cellStyle name="Nota 3 6 2 4 4" xfId="24901"/>
    <cellStyle name="Nota 3 6 2 5" xfId="24902"/>
    <cellStyle name="Nota 3 6 2 5 2" xfId="24903"/>
    <cellStyle name="Nota 3 6 2 5 2 2" xfId="24904"/>
    <cellStyle name="Nota 3 6 2 5 2 3" xfId="24905"/>
    <cellStyle name="Nota 3 6 2 5 2 4" xfId="24906"/>
    <cellStyle name="Nota 3 6 2 5 2 5" xfId="24907"/>
    <cellStyle name="Nota 3 6 2 5 3" xfId="24908"/>
    <cellStyle name="Nota 3 6 2 6" xfId="24909"/>
    <cellStyle name="Nota 3 6 2 6 2" xfId="24910"/>
    <cellStyle name="Nota 3 6 2 7" xfId="24911"/>
    <cellStyle name="Nota 3 6 2 7 2" xfId="24912"/>
    <cellStyle name="Nota 3 6 2 7 3" xfId="24913"/>
    <cellStyle name="Nota 3 6 2 7 4" xfId="24914"/>
    <cellStyle name="Nota 3 6 2 7 5" xfId="24915"/>
    <cellStyle name="Nota 3 6 2 8" xfId="24916"/>
    <cellStyle name="Nota 3 6 2 8 2" xfId="24917"/>
    <cellStyle name="Nota 3 6 2 8 3" xfId="24918"/>
    <cellStyle name="Nota 3 6 2 8 4" xfId="24919"/>
    <cellStyle name="Nota 3 6 2 8 5" xfId="24920"/>
    <cellStyle name="Nota 3 6 2 9" xfId="24921"/>
    <cellStyle name="Nota 3 6 3" xfId="24922"/>
    <cellStyle name="Nota 3 6 3 2" xfId="24923"/>
    <cellStyle name="Nota 3 6 3 2 2" xfId="24924"/>
    <cellStyle name="Nota 3 6 3 3" xfId="24925"/>
    <cellStyle name="Nota 3 6 3 3 2" xfId="24926"/>
    <cellStyle name="Nota 3 6 3 3 3" xfId="24927"/>
    <cellStyle name="Nota 3 6 3 3 4" xfId="24928"/>
    <cellStyle name="Nota 3 6 3 3 5" xfId="24929"/>
    <cellStyle name="Nota 3 6 3 4" xfId="24930"/>
    <cellStyle name="Nota 3 6 3 4 2" xfId="24931"/>
    <cellStyle name="Nota 3 6 3 4 3" xfId="24932"/>
    <cellStyle name="Nota 3 6 3 4 4" xfId="24933"/>
    <cellStyle name="Nota 3 6 3 5" xfId="24934"/>
    <cellStyle name="Nota 3 6 4" xfId="24935"/>
    <cellStyle name="Nota 3 6 4 2" xfId="24936"/>
    <cellStyle name="Nota 3 6 4 2 2" xfId="24937"/>
    <cellStyle name="Nota 3 6 4 3" xfId="24938"/>
    <cellStyle name="Nota 3 6 4 3 2" xfId="24939"/>
    <cellStyle name="Nota 3 6 4 3 3" xfId="24940"/>
    <cellStyle name="Nota 3 6 4 3 4" xfId="24941"/>
    <cellStyle name="Nota 3 6 4 3 5" xfId="24942"/>
    <cellStyle name="Nota 3 6 4 4" xfId="24943"/>
    <cellStyle name="Nota 3 6 4 4 2" xfId="24944"/>
    <cellStyle name="Nota 3 6 4 4 3" xfId="24945"/>
    <cellStyle name="Nota 3 6 4 4 4" xfId="24946"/>
    <cellStyle name="Nota 3 6 4 5" xfId="24947"/>
    <cellStyle name="Nota 3 6 5" xfId="24948"/>
    <cellStyle name="Nota 3 6 5 2" xfId="24949"/>
    <cellStyle name="Nota 3 6 5 2 2" xfId="24950"/>
    <cellStyle name="Nota 3 6 5 2 3" xfId="24951"/>
    <cellStyle name="Nota 3 6 5 2 4" xfId="24952"/>
    <cellStyle name="Nota 3 6 5 2 5" xfId="24953"/>
    <cellStyle name="Nota 3 6 5 3" xfId="24954"/>
    <cellStyle name="Nota 3 6 5 4" xfId="24955"/>
    <cellStyle name="Nota 3 6 6" xfId="24956"/>
    <cellStyle name="Nota 3 6 6 2" xfId="24957"/>
    <cellStyle name="Nota 3 6 6 2 2" xfId="24958"/>
    <cellStyle name="Nota 3 6 6 2 3" xfId="24959"/>
    <cellStyle name="Nota 3 6 6 2 4" xfId="24960"/>
    <cellStyle name="Nota 3 6 6 2 5" xfId="24961"/>
    <cellStyle name="Nota 3 6 6 3" xfId="24962"/>
    <cellStyle name="Nota 3 6 6 4" xfId="24963"/>
    <cellStyle name="Nota 3 6 7" xfId="24964"/>
    <cellStyle name="Nota 3 6 7 2" xfId="24965"/>
    <cellStyle name="Nota 3 6 7 2 2" xfId="24966"/>
    <cellStyle name="Nota 3 6 7 2 3" xfId="24967"/>
    <cellStyle name="Nota 3 6 7 2 4" xfId="24968"/>
    <cellStyle name="Nota 3 6 7 2 5" xfId="24969"/>
    <cellStyle name="Nota 3 6 7 3" xfId="24970"/>
    <cellStyle name="Nota 3 6 7 3 2" xfId="24971"/>
    <cellStyle name="Nota 3 6 7 3 3" xfId="24972"/>
    <cellStyle name="Nota 3 6 7 3 4" xfId="24973"/>
    <cellStyle name="Nota 3 6 7 4" xfId="24974"/>
    <cellStyle name="Nota 3 6 8" xfId="24975"/>
    <cellStyle name="Nota 3 6 8 2" xfId="24976"/>
    <cellStyle name="Nota 3 6 8 2 2" xfId="24977"/>
    <cellStyle name="Nota 3 6 8 2 3" xfId="24978"/>
    <cellStyle name="Nota 3 6 8 2 4" xfId="24979"/>
    <cellStyle name="Nota 3 6 8 3" xfId="24980"/>
    <cellStyle name="Nota 3 6 9" xfId="24981"/>
    <cellStyle name="Nota 3 7" xfId="24982"/>
    <cellStyle name="Nota 3 7 10" xfId="24983"/>
    <cellStyle name="Nota 3 7 11" xfId="24984"/>
    <cellStyle name="Nota 3 7 12" xfId="24985"/>
    <cellStyle name="Nota 3 7 13" xfId="24986"/>
    <cellStyle name="Nota 3 7 2" xfId="24987"/>
    <cellStyle name="Nota 3 7 2 2" xfId="24988"/>
    <cellStyle name="Nota 3 7 2 2 2" xfId="24989"/>
    <cellStyle name="Nota 3 7 2 2 2 2" xfId="24990"/>
    <cellStyle name="Nota 3 7 2 2 3" xfId="24991"/>
    <cellStyle name="Nota 3 7 2 2 3 2" xfId="24992"/>
    <cellStyle name="Nota 3 7 2 2 3 3" xfId="24993"/>
    <cellStyle name="Nota 3 7 2 2 3 4" xfId="24994"/>
    <cellStyle name="Nota 3 7 2 2 3 5" xfId="24995"/>
    <cellStyle name="Nota 3 7 2 2 4" xfId="24996"/>
    <cellStyle name="Nota 3 7 2 2 4 2" xfId="24997"/>
    <cellStyle name="Nota 3 7 2 2 4 3" xfId="24998"/>
    <cellStyle name="Nota 3 7 2 2 4 4" xfId="24999"/>
    <cellStyle name="Nota 3 7 2 2 5" xfId="25000"/>
    <cellStyle name="Nota 3 7 2 3" xfId="25001"/>
    <cellStyle name="Nota 3 7 2 3 2" xfId="25002"/>
    <cellStyle name="Nota 3 7 2 3 2 2" xfId="25003"/>
    <cellStyle name="Nota 3 7 2 3 3" xfId="25004"/>
    <cellStyle name="Nota 3 7 2 3 3 2" xfId="25005"/>
    <cellStyle name="Nota 3 7 2 3 3 3" xfId="25006"/>
    <cellStyle name="Nota 3 7 2 3 3 4" xfId="25007"/>
    <cellStyle name="Nota 3 7 2 3 3 5" xfId="25008"/>
    <cellStyle name="Nota 3 7 2 3 4" xfId="25009"/>
    <cellStyle name="Nota 3 7 2 3 4 2" xfId="25010"/>
    <cellStyle name="Nota 3 7 2 3 4 3" xfId="25011"/>
    <cellStyle name="Nota 3 7 2 3 4 4" xfId="25012"/>
    <cellStyle name="Nota 3 7 2 3 5" xfId="25013"/>
    <cellStyle name="Nota 3 7 2 4" xfId="25014"/>
    <cellStyle name="Nota 3 7 2 4 2" xfId="25015"/>
    <cellStyle name="Nota 3 7 2 4 2 2" xfId="25016"/>
    <cellStyle name="Nota 3 7 2 4 2 3" xfId="25017"/>
    <cellStyle name="Nota 3 7 2 4 2 4" xfId="25018"/>
    <cellStyle name="Nota 3 7 2 4 2 5" xfId="25019"/>
    <cellStyle name="Nota 3 7 2 4 3" xfId="25020"/>
    <cellStyle name="Nota 3 7 2 4 4" xfId="25021"/>
    <cellStyle name="Nota 3 7 2 5" xfId="25022"/>
    <cellStyle name="Nota 3 7 2 5 2" xfId="25023"/>
    <cellStyle name="Nota 3 7 2 5 2 2" xfId="25024"/>
    <cellStyle name="Nota 3 7 2 5 2 3" xfId="25025"/>
    <cellStyle name="Nota 3 7 2 5 2 4" xfId="25026"/>
    <cellStyle name="Nota 3 7 2 5 2 5" xfId="25027"/>
    <cellStyle name="Nota 3 7 2 5 3" xfId="25028"/>
    <cellStyle name="Nota 3 7 2 6" xfId="25029"/>
    <cellStyle name="Nota 3 7 2 6 2" xfId="25030"/>
    <cellStyle name="Nota 3 7 2 7" xfId="25031"/>
    <cellStyle name="Nota 3 7 2 7 2" xfId="25032"/>
    <cellStyle name="Nota 3 7 2 7 3" xfId="25033"/>
    <cellStyle name="Nota 3 7 2 7 4" xfId="25034"/>
    <cellStyle name="Nota 3 7 2 7 5" xfId="25035"/>
    <cellStyle name="Nota 3 7 2 8" xfId="25036"/>
    <cellStyle name="Nota 3 7 2 8 2" xfId="25037"/>
    <cellStyle name="Nota 3 7 2 8 3" xfId="25038"/>
    <cellStyle name="Nota 3 7 2 8 4" xfId="25039"/>
    <cellStyle name="Nota 3 7 2 8 5" xfId="25040"/>
    <cellStyle name="Nota 3 7 2 9" xfId="25041"/>
    <cellStyle name="Nota 3 7 3" xfId="25042"/>
    <cellStyle name="Nota 3 7 3 2" xfId="25043"/>
    <cellStyle name="Nota 3 7 3 2 2" xfId="25044"/>
    <cellStyle name="Nota 3 7 3 3" xfId="25045"/>
    <cellStyle name="Nota 3 7 3 3 2" xfId="25046"/>
    <cellStyle name="Nota 3 7 3 3 3" xfId="25047"/>
    <cellStyle name="Nota 3 7 3 3 4" xfId="25048"/>
    <cellStyle name="Nota 3 7 3 3 5" xfId="25049"/>
    <cellStyle name="Nota 3 7 3 4" xfId="25050"/>
    <cellStyle name="Nota 3 7 3 4 2" xfId="25051"/>
    <cellStyle name="Nota 3 7 3 4 3" xfId="25052"/>
    <cellStyle name="Nota 3 7 3 4 4" xfId="25053"/>
    <cellStyle name="Nota 3 7 3 5" xfId="25054"/>
    <cellStyle name="Nota 3 7 4" xfId="25055"/>
    <cellStyle name="Nota 3 7 4 2" xfId="25056"/>
    <cellStyle name="Nota 3 7 4 2 2" xfId="25057"/>
    <cellStyle name="Nota 3 7 4 3" xfId="25058"/>
    <cellStyle name="Nota 3 7 4 3 2" xfId="25059"/>
    <cellStyle name="Nota 3 7 4 3 3" xfId="25060"/>
    <cellStyle name="Nota 3 7 4 3 4" xfId="25061"/>
    <cellStyle name="Nota 3 7 4 3 5" xfId="25062"/>
    <cellStyle name="Nota 3 7 4 4" xfId="25063"/>
    <cellStyle name="Nota 3 7 4 4 2" xfId="25064"/>
    <cellStyle name="Nota 3 7 4 4 3" xfId="25065"/>
    <cellStyle name="Nota 3 7 4 4 4" xfId="25066"/>
    <cellStyle name="Nota 3 7 4 5" xfId="25067"/>
    <cellStyle name="Nota 3 7 5" xfId="25068"/>
    <cellStyle name="Nota 3 7 5 2" xfId="25069"/>
    <cellStyle name="Nota 3 7 5 2 2" xfId="25070"/>
    <cellStyle name="Nota 3 7 5 2 3" xfId="25071"/>
    <cellStyle name="Nota 3 7 5 2 4" xfId="25072"/>
    <cellStyle name="Nota 3 7 5 2 5" xfId="25073"/>
    <cellStyle name="Nota 3 7 5 3" xfId="25074"/>
    <cellStyle name="Nota 3 7 5 4" xfId="25075"/>
    <cellStyle name="Nota 3 7 6" xfId="25076"/>
    <cellStyle name="Nota 3 7 6 2" xfId="25077"/>
    <cellStyle name="Nota 3 7 6 2 2" xfId="25078"/>
    <cellStyle name="Nota 3 7 6 2 3" xfId="25079"/>
    <cellStyle name="Nota 3 7 6 2 4" xfId="25080"/>
    <cellStyle name="Nota 3 7 6 2 5" xfId="25081"/>
    <cellStyle name="Nota 3 7 6 3" xfId="25082"/>
    <cellStyle name="Nota 3 7 6 4" xfId="25083"/>
    <cellStyle name="Nota 3 7 7" xfId="25084"/>
    <cellStyle name="Nota 3 7 7 2" xfId="25085"/>
    <cellStyle name="Nota 3 7 7 2 2" xfId="25086"/>
    <cellStyle name="Nota 3 7 7 2 3" xfId="25087"/>
    <cellStyle name="Nota 3 7 7 2 4" xfId="25088"/>
    <cellStyle name="Nota 3 7 7 2 5" xfId="25089"/>
    <cellStyle name="Nota 3 7 7 3" xfId="25090"/>
    <cellStyle name="Nota 3 7 7 3 2" xfId="25091"/>
    <cellStyle name="Nota 3 7 7 3 3" xfId="25092"/>
    <cellStyle name="Nota 3 7 7 3 4" xfId="25093"/>
    <cellStyle name="Nota 3 7 7 4" xfId="25094"/>
    <cellStyle name="Nota 3 7 8" xfId="25095"/>
    <cellStyle name="Nota 3 7 8 2" xfId="25096"/>
    <cellStyle name="Nota 3 7 8 2 2" xfId="25097"/>
    <cellStyle name="Nota 3 7 8 2 3" xfId="25098"/>
    <cellStyle name="Nota 3 7 8 2 4" xfId="25099"/>
    <cellStyle name="Nota 3 7 8 3" xfId="25100"/>
    <cellStyle name="Nota 3 7 9" xfId="25101"/>
    <cellStyle name="Nota 3 8" xfId="25102"/>
    <cellStyle name="Nota 3 8 10" xfId="25103"/>
    <cellStyle name="Nota 3 8 11" xfId="25104"/>
    <cellStyle name="Nota 3 8 12" xfId="25105"/>
    <cellStyle name="Nota 3 8 13" xfId="25106"/>
    <cellStyle name="Nota 3 8 2" xfId="25107"/>
    <cellStyle name="Nota 3 8 2 2" xfId="25108"/>
    <cellStyle name="Nota 3 8 2 2 2" xfId="25109"/>
    <cellStyle name="Nota 3 8 2 2 2 2" xfId="25110"/>
    <cellStyle name="Nota 3 8 2 2 3" xfId="25111"/>
    <cellStyle name="Nota 3 8 2 2 3 2" xfId="25112"/>
    <cellStyle name="Nota 3 8 2 2 3 3" xfId="25113"/>
    <cellStyle name="Nota 3 8 2 2 3 4" xfId="25114"/>
    <cellStyle name="Nota 3 8 2 2 3 5" xfId="25115"/>
    <cellStyle name="Nota 3 8 2 2 4" xfId="25116"/>
    <cellStyle name="Nota 3 8 2 2 4 2" xfId="25117"/>
    <cellStyle name="Nota 3 8 2 2 4 3" xfId="25118"/>
    <cellStyle name="Nota 3 8 2 2 4 4" xfId="25119"/>
    <cellStyle name="Nota 3 8 2 2 5" xfId="25120"/>
    <cellStyle name="Nota 3 8 2 3" xfId="25121"/>
    <cellStyle name="Nota 3 8 2 3 2" xfId="25122"/>
    <cellStyle name="Nota 3 8 2 3 2 2" xfId="25123"/>
    <cellStyle name="Nota 3 8 2 3 3" xfId="25124"/>
    <cellStyle name="Nota 3 8 2 3 3 2" xfId="25125"/>
    <cellStyle name="Nota 3 8 2 3 3 3" xfId="25126"/>
    <cellStyle name="Nota 3 8 2 3 3 4" xfId="25127"/>
    <cellStyle name="Nota 3 8 2 3 3 5" xfId="25128"/>
    <cellStyle name="Nota 3 8 2 3 4" xfId="25129"/>
    <cellStyle name="Nota 3 8 2 3 4 2" xfId="25130"/>
    <cellStyle name="Nota 3 8 2 3 4 3" xfId="25131"/>
    <cellStyle name="Nota 3 8 2 3 4 4" xfId="25132"/>
    <cellStyle name="Nota 3 8 2 3 5" xfId="25133"/>
    <cellStyle name="Nota 3 8 2 4" xfId="25134"/>
    <cellStyle name="Nota 3 8 2 4 2" xfId="25135"/>
    <cellStyle name="Nota 3 8 2 4 2 2" xfId="25136"/>
    <cellStyle name="Nota 3 8 2 4 2 3" xfId="25137"/>
    <cellStyle name="Nota 3 8 2 4 2 4" xfId="25138"/>
    <cellStyle name="Nota 3 8 2 4 2 5" xfId="25139"/>
    <cellStyle name="Nota 3 8 2 4 3" xfId="25140"/>
    <cellStyle name="Nota 3 8 2 4 4" xfId="25141"/>
    <cellStyle name="Nota 3 8 2 5" xfId="25142"/>
    <cellStyle name="Nota 3 8 2 5 2" xfId="25143"/>
    <cellStyle name="Nota 3 8 2 5 2 2" xfId="25144"/>
    <cellStyle name="Nota 3 8 2 5 2 3" xfId="25145"/>
    <cellStyle name="Nota 3 8 2 5 2 4" xfId="25146"/>
    <cellStyle name="Nota 3 8 2 5 2 5" xfId="25147"/>
    <cellStyle name="Nota 3 8 2 5 3" xfId="25148"/>
    <cellStyle name="Nota 3 8 2 6" xfId="25149"/>
    <cellStyle name="Nota 3 8 2 6 2" xfId="25150"/>
    <cellStyle name="Nota 3 8 2 7" xfId="25151"/>
    <cellStyle name="Nota 3 8 2 7 2" xfId="25152"/>
    <cellStyle name="Nota 3 8 2 7 3" xfId="25153"/>
    <cellStyle name="Nota 3 8 2 7 4" xfId="25154"/>
    <cellStyle name="Nota 3 8 2 7 5" xfId="25155"/>
    <cellStyle name="Nota 3 8 2 8" xfId="25156"/>
    <cellStyle name="Nota 3 8 2 8 2" xfId="25157"/>
    <cellStyle name="Nota 3 8 2 8 3" xfId="25158"/>
    <cellStyle name="Nota 3 8 2 8 4" xfId="25159"/>
    <cellStyle name="Nota 3 8 2 8 5" xfId="25160"/>
    <cellStyle name="Nota 3 8 2 9" xfId="25161"/>
    <cellStyle name="Nota 3 8 3" xfId="25162"/>
    <cellStyle name="Nota 3 8 3 2" xfId="25163"/>
    <cellStyle name="Nota 3 8 3 2 2" xfId="25164"/>
    <cellStyle name="Nota 3 8 3 3" xfId="25165"/>
    <cellStyle name="Nota 3 8 3 3 2" xfId="25166"/>
    <cellStyle name="Nota 3 8 3 3 3" xfId="25167"/>
    <cellStyle name="Nota 3 8 3 3 4" xfId="25168"/>
    <cellStyle name="Nota 3 8 3 3 5" xfId="25169"/>
    <cellStyle name="Nota 3 8 3 4" xfId="25170"/>
    <cellStyle name="Nota 3 8 3 4 2" xfId="25171"/>
    <cellStyle name="Nota 3 8 3 4 3" xfId="25172"/>
    <cellStyle name="Nota 3 8 3 4 4" xfId="25173"/>
    <cellStyle name="Nota 3 8 3 5" xfId="25174"/>
    <cellStyle name="Nota 3 8 4" xfId="25175"/>
    <cellStyle name="Nota 3 8 4 2" xfId="25176"/>
    <cellStyle name="Nota 3 8 4 2 2" xfId="25177"/>
    <cellStyle name="Nota 3 8 4 3" xfId="25178"/>
    <cellStyle name="Nota 3 8 4 3 2" xfId="25179"/>
    <cellStyle name="Nota 3 8 4 3 3" xfId="25180"/>
    <cellStyle name="Nota 3 8 4 3 4" xfId="25181"/>
    <cellStyle name="Nota 3 8 4 3 5" xfId="25182"/>
    <cellStyle name="Nota 3 8 4 4" xfId="25183"/>
    <cellStyle name="Nota 3 8 4 4 2" xfId="25184"/>
    <cellStyle name="Nota 3 8 4 4 3" xfId="25185"/>
    <cellStyle name="Nota 3 8 4 4 4" xfId="25186"/>
    <cellStyle name="Nota 3 8 4 5" xfId="25187"/>
    <cellStyle name="Nota 3 8 5" xfId="25188"/>
    <cellStyle name="Nota 3 8 5 2" xfId="25189"/>
    <cellStyle name="Nota 3 8 5 2 2" xfId="25190"/>
    <cellStyle name="Nota 3 8 5 2 3" xfId="25191"/>
    <cellStyle name="Nota 3 8 5 2 4" xfId="25192"/>
    <cellStyle name="Nota 3 8 5 2 5" xfId="25193"/>
    <cellStyle name="Nota 3 8 5 3" xfId="25194"/>
    <cellStyle name="Nota 3 8 5 4" xfId="25195"/>
    <cellStyle name="Nota 3 8 6" xfId="25196"/>
    <cellStyle name="Nota 3 8 6 2" xfId="25197"/>
    <cellStyle name="Nota 3 8 6 2 2" xfId="25198"/>
    <cellStyle name="Nota 3 8 6 2 3" xfId="25199"/>
    <cellStyle name="Nota 3 8 6 2 4" xfId="25200"/>
    <cellStyle name="Nota 3 8 6 2 5" xfId="25201"/>
    <cellStyle name="Nota 3 8 6 3" xfId="25202"/>
    <cellStyle name="Nota 3 8 6 4" xfId="25203"/>
    <cellStyle name="Nota 3 8 7" xfId="25204"/>
    <cellStyle name="Nota 3 8 7 2" xfId="25205"/>
    <cellStyle name="Nota 3 8 7 2 2" xfId="25206"/>
    <cellStyle name="Nota 3 8 7 2 3" xfId="25207"/>
    <cellStyle name="Nota 3 8 7 2 4" xfId="25208"/>
    <cellStyle name="Nota 3 8 7 2 5" xfId="25209"/>
    <cellStyle name="Nota 3 8 7 3" xfId="25210"/>
    <cellStyle name="Nota 3 8 7 3 2" xfId="25211"/>
    <cellStyle name="Nota 3 8 7 3 3" xfId="25212"/>
    <cellStyle name="Nota 3 8 7 3 4" xfId="25213"/>
    <cellStyle name="Nota 3 8 7 4" xfId="25214"/>
    <cellStyle name="Nota 3 8 8" xfId="25215"/>
    <cellStyle name="Nota 3 8 8 2" xfId="25216"/>
    <cellStyle name="Nota 3 8 8 2 2" xfId="25217"/>
    <cellStyle name="Nota 3 8 8 2 3" xfId="25218"/>
    <cellStyle name="Nota 3 8 8 2 4" xfId="25219"/>
    <cellStyle name="Nota 3 8 8 3" xfId="25220"/>
    <cellStyle name="Nota 3 8 9" xfId="25221"/>
    <cellStyle name="Nota 3 9" xfId="25222"/>
    <cellStyle name="Nota 3 9 10" xfId="25223"/>
    <cellStyle name="Nota 3 9 11" xfId="25224"/>
    <cellStyle name="Nota 3 9 12" xfId="25225"/>
    <cellStyle name="Nota 3 9 13" xfId="25226"/>
    <cellStyle name="Nota 3 9 2" xfId="25227"/>
    <cellStyle name="Nota 3 9 2 2" xfId="25228"/>
    <cellStyle name="Nota 3 9 2 2 2" xfId="25229"/>
    <cellStyle name="Nota 3 9 2 2 2 2" xfId="25230"/>
    <cellStyle name="Nota 3 9 2 2 3" xfId="25231"/>
    <cellStyle name="Nota 3 9 2 2 3 2" xfId="25232"/>
    <cellStyle name="Nota 3 9 2 2 3 3" xfId="25233"/>
    <cellStyle name="Nota 3 9 2 2 3 4" xfId="25234"/>
    <cellStyle name="Nota 3 9 2 2 3 5" xfId="25235"/>
    <cellStyle name="Nota 3 9 2 2 4" xfId="25236"/>
    <cellStyle name="Nota 3 9 2 2 4 2" xfId="25237"/>
    <cellStyle name="Nota 3 9 2 2 4 3" xfId="25238"/>
    <cellStyle name="Nota 3 9 2 2 4 4" xfId="25239"/>
    <cellStyle name="Nota 3 9 2 2 5" xfId="25240"/>
    <cellStyle name="Nota 3 9 2 3" xfId="25241"/>
    <cellStyle name="Nota 3 9 2 3 2" xfId="25242"/>
    <cellStyle name="Nota 3 9 2 3 2 2" xfId="25243"/>
    <cellStyle name="Nota 3 9 2 3 3" xfId="25244"/>
    <cellStyle name="Nota 3 9 2 3 3 2" xfId="25245"/>
    <cellStyle name="Nota 3 9 2 3 3 3" xfId="25246"/>
    <cellStyle name="Nota 3 9 2 3 3 4" xfId="25247"/>
    <cellStyle name="Nota 3 9 2 3 3 5" xfId="25248"/>
    <cellStyle name="Nota 3 9 2 3 4" xfId="25249"/>
    <cellStyle name="Nota 3 9 2 3 4 2" xfId="25250"/>
    <cellStyle name="Nota 3 9 2 3 4 3" xfId="25251"/>
    <cellStyle name="Nota 3 9 2 3 4 4" xfId="25252"/>
    <cellStyle name="Nota 3 9 2 3 5" xfId="25253"/>
    <cellStyle name="Nota 3 9 2 4" xfId="25254"/>
    <cellStyle name="Nota 3 9 2 4 2" xfId="25255"/>
    <cellStyle name="Nota 3 9 2 4 2 2" xfId="25256"/>
    <cellStyle name="Nota 3 9 2 4 2 3" xfId="25257"/>
    <cellStyle name="Nota 3 9 2 4 2 4" xfId="25258"/>
    <cellStyle name="Nota 3 9 2 4 2 5" xfId="25259"/>
    <cellStyle name="Nota 3 9 2 4 3" xfId="25260"/>
    <cellStyle name="Nota 3 9 2 4 4" xfId="25261"/>
    <cellStyle name="Nota 3 9 2 5" xfId="25262"/>
    <cellStyle name="Nota 3 9 2 5 2" xfId="25263"/>
    <cellStyle name="Nota 3 9 2 5 2 2" xfId="25264"/>
    <cellStyle name="Nota 3 9 2 5 2 3" xfId="25265"/>
    <cellStyle name="Nota 3 9 2 5 2 4" xfId="25266"/>
    <cellStyle name="Nota 3 9 2 5 2 5" xfId="25267"/>
    <cellStyle name="Nota 3 9 2 5 3" xfId="25268"/>
    <cellStyle name="Nota 3 9 2 6" xfId="25269"/>
    <cellStyle name="Nota 3 9 2 6 2" xfId="25270"/>
    <cellStyle name="Nota 3 9 2 7" xfId="25271"/>
    <cellStyle name="Nota 3 9 2 7 2" xfId="25272"/>
    <cellStyle name="Nota 3 9 2 7 3" xfId="25273"/>
    <cellStyle name="Nota 3 9 2 7 4" xfId="25274"/>
    <cellStyle name="Nota 3 9 2 7 5" xfId="25275"/>
    <cellStyle name="Nota 3 9 2 8" xfId="25276"/>
    <cellStyle name="Nota 3 9 2 8 2" xfId="25277"/>
    <cellStyle name="Nota 3 9 2 8 3" xfId="25278"/>
    <cellStyle name="Nota 3 9 2 8 4" xfId="25279"/>
    <cellStyle name="Nota 3 9 2 8 5" xfId="25280"/>
    <cellStyle name="Nota 3 9 2 9" xfId="25281"/>
    <cellStyle name="Nota 3 9 3" xfId="25282"/>
    <cellStyle name="Nota 3 9 3 2" xfId="25283"/>
    <cellStyle name="Nota 3 9 3 2 2" xfId="25284"/>
    <cellStyle name="Nota 3 9 3 3" xfId="25285"/>
    <cellStyle name="Nota 3 9 3 3 2" xfId="25286"/>
    <cellStyle name="Nota 3 9 3 3 3" xfId="25287"/>
    <cellStyle name="Nota 3 9 3 3 4" xfId="25288"/>
    <cellStyle name="Nota 3 9 3 3 5" xfId="25289"/>
    <cellStyle name="Nota 3 9 3 4" xfId="25290"/>
    <cellStyle name="Nota 3 9 3 4 2" xfId="25291"/>
    <cellStyle name="Nota 3 9 3 4 3" xfId="25292"/>
    <cellStyle name="Nota 3 9 3 4 4" xfId="25293"/>
    <cellStyle name="Nota 3 9 3 5" xfId="25294"/>
    <cellStyle name="Nota 3 9 4" xfId="25295"/>
    <cellStyle name="Nota 3 9 4 2" xfId="25296"/>
    <cellStyle name="Nota 3 9 4 2 2" xfId="25297"/>
    <cellStyle name="Nota 3 9 4 3" xfId="25298"/>
    <cellStyle name="Nota 3 9 4 3 2" xfId="25299"/>
    <cellStyle name="Nota 3 9 4 3 3" xfId="25300"/>
    <cellStyle name="Nota 3 9 4 3 4" xfId="25301"/>
    <cellStyle name="Nota 3 9 4 3 5" xfId="25302"/>
    <cellStyle name="Nota 3 9 4 4" xfId="25303"/>
    <cellStyle name="Nota 3 9 4 4 2" xfId="25304"/>
    <cellStyle name="Nota 3 9 4 4 3" xfId="25305"/>
    <cellStyle name="Nota 3 9 4 4 4" xfId="25306"/>
    <cellStyle name="Nota 3 9 4 5" xfId="25307"/>
    <cellStyle name="Nota 3 9 5" xfId="25308"/>
    <cellStyle name="Nota 3 9 5 2" xfId="25309"/>
    <cellStyle name="Nota 3 9 5 2 2" xfId="25310"/>
    <cellStyle name="Nota 3 9 5 2 3" xfId="25311"/>
    <cellStyle name="Nota 3 9 5 2 4" xfId="25312"/>
    <cellStyle name="Nota 3 9 5 2 5" xfId="25313"/>
    <cellStyle name="Nota 3 9 5 3" xfId="25314"/>
    <cellStyle name="Nota 3 9 5 4" xfId="25315"/>
    <cellStyle name="Nota 3 9 6" xfId="25316"/>
    <cellStyle name="Nota 3 9 6 2" xfId="25317"/>
    <cellStyle name="Nota 3 9 6 2 2" xfId="25318"/>
    <cellStyle name="Nota 3 9 6 2 3" xfId="25319"/>
    <cellStyle name="Nota 3 9 6 2 4" xfId="25320"/>
    <cellStyle name="Nota 3 9 6 2 5" xfId="25321"/>
    <cellStyle name="Nota 3 9 6 3" xfId="25322"/>
    <cellStyle name="Nota 3 9 6 4" xfId="25323"/>
    <cellStyle name="Nota 3 9 7" xfId="25324"/>
    <cellStyle name="Nota 3 9 7 2" xfId="25325"/>
    <cellStyle name="Nota 3 9 7 2 2" xfId="25326"/>
    <cellStyle name="Nota 3 9 7 2 3" xfId="25327"/>
    <cellStyle name="Nota 3 9 7 2 4" xfId="25328"/>
    <cellStyle name="Nota 3 9 7 2 5" xfId="25329"/>
    <cellStyle name="Nota 3 9 7 3" xfId="25330"/>
    <cellStyle name="Nota 3 9 7 3 2" xfId="25331"/>
    <cellStyle name="Nota 3 9 7 3 3" xfId="25332"/>
    <cellStyle name="Nota 3 9 7 3 4" xfId="25333"/>
    <cellStyle name="Nota 3 9 7 4" xfId="25334"/>
    <cellStyle name="Nota 3 9 8" xfId="25335"/>
    <cellStyle name="Nota 3 9 8 2" xfId="25336"/>
    <cellStyle name="Nota 3 9 8 2 2" xfId="25337"/>
    <cellStyle name="Nota 3 9 8 2 3" xfId="25338"/>
    <cellStyle name="Nota 3 9 8 2 4" xfId="25339"/>
    <cellStyle name="Nota 3 9 8 3" xfId="25340"/>
    <cellStyle name="Nota 3 9 9" xfId="25341"/>
    <cellStyle name="Nota 3_CÁLCULO DE HORAS - tabela MARÇO 2014" xfId="507"/>
    <cellStyle name="Nota 4" xfId="508"/>
    <cellStyle name="Nota 4 10" xfId="25342"/>
    <cellStyle name="Nota 4 10 2" xfId="25343"/>
    <cellStyle name="Nota 4 10 2 2" xfId="25344"/>
    <cellStyle name="Nota 4 10 2 2 2" xfId="25345"/>
    <cellStyle name="Nota 4 10 2 3" xfId="25346"/>
    <cellStyle name="Nota 4 10 2 3 2" xfId="25347"/>
    <cellStyle name="Nota 4 10 2 3 3" xfId="25348"/>
    <cellStyle name="Nota 4 10 2 3 4" xfId="25349"/>
    <cellStyle name="Nota 4 10 2 3 5" xfId="25350"/>
    <cellStyle name="Nota 4 10 2 4" xfId="25351"/>
    <cellStyle name="Nota 4 10 2 4 2" xfId="25352"/>
    <cellStyle name="Nota 4 10 2 4 3" xfId="25353"/>
    <cellStyle name="Nota 4 10 2 4 4" xfId="25354"/>
    <cellStyle name="Nota 4 10 2 5" xfId="25355"/>
    <cellStyle name="Nota 4 10 3" xfId="25356"/>
    <cellStyle name="Nota 4 10 3 2" xfId="25357"/>
    <cellStyle name="Nota 4 10 3 2 2" xfId="25358"/>
    <cellStyle name="Nota 4 10 3 3" xfId="25359"/>
    <cellStyle name="Nota 4 10 3 3 2" xfId="25360"/>
    <cellStyle name="Nota 4 10 3 3 3" xfId="25361"/>
    <cellStyle name="Nota 4 10 3 3 4" xfId="25362"/>
    <cellStyle name="Nota 4 10 3 3 5" xfId="25363"/>
    <cellStyle name="Nota 4 10 3 4" xfId="25364"/>
    <cellStyle name="Nota 4 10 3 4 2" xfId="25365"/>
    <cellStyle name="Nota 4 10 3 4 3" xfId="25366"/>
    <cellStyle name="Nota 4 10 3 4 4" xfId="25367"/>
    <cellStyle name="Nota 4 10 3 5" xfId="25368"/>
    <cellStyle name="Nota 4 10 4" xfId="25369"/>
    <cellStyle name="Nota 4 10 4 2" xfId="25370"/>
    <cellStyle name="Nota 4 10 4 2 2" xfId="25371"/>
    <cellStyle name="Nota 4 10 4 2 3" xfId="25372"/>
    <cellStyle name="Nota 4 10 4 2 4" xfId="25373"/>
    <cellStyle name="Nota 4 10 4 2 5" xfId="25374"/>
    <cellStyle name="Nota 4 10 4 3" xfId="25375"/>
    <cellStyle name="Nota 4 10 4 4" xfId="25376"/>
    <cellStyle name="Nota 4 10 5" xfId="25377"/>
    <cellStyle name="Nota 4 10 5 2" xfId="25378"/>
    <cellStyle name="Nota 4 10 5 2 2" xfId="25379"/>
    <cellStyle name="Nota 4 10 5 2 3" xfId="25380"/>
    <cellStyle name="Nota 4 10 5 2 4" xfId="25381"/>
    <cellStyle name="Nota 4 10 5 2 5" xfId="25382"/>
    <cellStyle name="Nota 4 10 5 3" xfId="25383"/>
    <cellStyle name="Nota 4 10 6" xfId="25384"/>
    <cellStyle name="Nota 4 10 6 2" xfId="25385"/>
    <cellStyle name="Nota 4 10 7" xfId="25386"/>
    <cellStyle name="Nota 4 10 7 2" xfId="25387"/>
    <cellStyle name="Nota 4 10 7 3" xfId="25388"/>
    <cellStyle name="Nota 4 10 7 4" xfId="25389"/>
    <cellStyle name="Nota 4 10 7 5" xfId="25390"/>
    <cellStyle name="Nota 4 10 8" xfId="25391"/>
    <cellStyle name="Nota 4 10 8 2" xfId="25392"/>
    <cellStyle name="Nota 4 10 8 3" xfId="25393"/>
    <cellStyle name="Nota 4 10 8 4" xfId="25394"/>
    <cellStyle name="Nota 4 10 9" xfId="25395"/>
    <cellStyle name="Nota 4 11" xfId="25396"/>
    <cellStyle name="Nota 4 11 2" xfId="25397"/>
    <cellStyle name="Nota 4 11 2 2" xfId="25398"/>
    <cellStyle name="Nota 4 11 2 2 2" xfId="25399"/>
    <cellStyle name="Nota 4 11 2 3" xfId="25400"/>
    <cellStyle name="Nota 4 11 2 3 2" xfId="25401"/>
    <cellStyle name="Nota 4 11 2 3 3" xfId="25402"/>
    <cellStyle name="Nota 4 11 2 3 4" xfId="25403"/>
    <cellStyle name="Nota 4 11 2 3 5" xfId="25404"/>
    <cellStyle name="Nota 4 11 2 4" xfId="25405"/>
    <cellStyle name="Nota 4 11 2 4 2" xfId="25406"/>
    <cellStyle name="Nota 4 11 2 4 3" xfId="25407"/>
    <cellStyle name="Nota 4 11 2 4 4" xfId="25408"/>
    <cellStyle name="Nota 4 11 2 5" xfId="25409"/>
    <cellStyle name="Nota 4 11 3" xfId="25410"/>
    <cellStyle name="Nota 4 11 3 2" xfId="25411"/>
    <cellStyle name="Nota 4 11 3 2 2" xfId="25412"/>
    <cellStyle name="Nota 4 11 3 2 3" xfId="25413"/>
    <cellStyle name="Nota 4 11 3 2 4" xfId="25414"/>
    <cellStyle name="Nota 4 11 3 2 5" xfId="25415"/>
    <cellStyle name="Nota 4 11 3 3" xfId="25416"/>
    <cellStyle name="Nota 4 11 3 4" xfId="25417"/>
    <cellStyle name="Nota 4 11 4" xfId="25418"/>
    <cellStyle name="Nota 4 11 4 2" xfId="25419"/>
    <cellStyle name="Nota 4 11 4 2 2" xfId="25420"/>
    <cellStyle name="Nota 4 11 4 2 3" xfId="25421"/>
    <cellStyle name="Nota 4 11 4 2 4" xfId="25422"/>
    <cellStyle name="Nota 4 11 4 2 5" xfId="25423"/>
    <cellStyle name="Nota 4 11 4 3" xfId="25424"/>
    <cellStyle name="Nota 4 11 5" xfId="25425"/>
    <cellStyle name="Nota 4 11 5 2" xfId="25426"/>
    <cellStyle name="Nota 4 11 6" xfId="25427"/>
    <cellStyle name="Nota 4 11 6 2" xfId="25428"/>
    <cellStyle name="Nota 4 11 6 3" xfId="25429"/>
    <cellStyle name="Nota 4 11 6 4" xfId="25430"/>
    <cellStyle name="Nota 4 11 6 5" xfId="25431"/>
    <cellStyle name="Nota 4 11 7" xfId="25432"/>
    <cellStyle name="Nota 4 11 7 2" xfId="25433"/>
    <cellStyle name="Nota 4 11 7 3" xfId="25434"/>
    <cellStyle name="Nota 4 11 7 4" xfId="25435"/>
    <cellStyle name="Nota 4 11 7 5" xfId="25436"/>
    <cellStyle name="Nota 4 11 8" xfId="25437"/>
    <cellStyle name="Nota 4 12" xfId="25438"/>
    <cellStyle name="Nota 4 12 2" xfId="25439"/>
    <cellStyle name="Nota 4 12 2 2" xfId="25440"/>
    <cellStyle name="Nota 4 12 3" xfId="25441"/>
    <cellStyle name="Nota 4 12 3 2" xfId="25442"/>
    <cellStyle name="Nota 4 12 3 3" xfId="25443"/>
    <cellStyle name="Nota 4 12 3 4" xfId="25444"/>
    <cellStyle name="Nota 4 12 3 5" xfId="25445"/>
    <cellStyle name="Nota 4 12 4" xfId="25446"/>
    <cellStyle name="Nota 4 12 4 2" xfId="25447"/>
    <cellStyle name="Nota 4 12 4 3" xfId="25448"/>
    <cellStyle name="Nota 4 12 4 4" xfId="25449"/>
    <cellStyle name="Nota 4 12 5" xfId="25450"/>
    <cellStyle name="Nota 4 13" xfId="25451"/>
    <cellStyle name="Nota 4 13 2" xfId="25452"/>
    <cellStyle name="Nota 4 13 2 2" xfId="25453"/>
    <cellStyle name="Nota 4 13 2 3" xfId="25454"/>
    <cellStyle name="Nota 4 13 2 4" xfId="25455"/>
    <cellStyle name="Nota 4 13 2 5" xfId="25456"/>
    <cellStyle name="Nota 4 13 3" xfId="25457"/>
    <cellStyle name="Nota 4 13 4" xfId="25458"/>
    <cellStyle name="Nota 4 14" xfId="25459"/>
    <cellStyle name="Nota 4 14 2" xfId="25460"/>
    <cellStyle name="Nota 4 14 2 2" xfId="25461"/>
    <cellStyle name="Nota 4 14 2 3" xfId="25462"/>
    <cellStyle name="Nota 4 14 2 4" xfId="25463"/>
    <cellStyle name="Nota 4 14 2 5" xfId="25464"/>
    <cellStyle name="Nota 4 14 3" xfId="25465"/>
    <cellStyle name="Nota 4 14 4" xfId="25466"/>
    <cellStyle name="Nota 4 15" xfId="25467"/>
    <cellStyle name="Nota 4 15 2" xfId="25468"/>
    <cellStyle name="Nota 4 15 2 2" xfId="25469"/>
    <cellStyle name="Nota 4 15 2 3" xfId="25470"/>
    <cellStyle name="Nota 4 15 2 4" xfId="25471"/>
    <cellStyle name="Nota 4 15 2 5" xfId="25472"/>
    <cellStyle name="Nota 4 15 3" xfId="25473"/>
    <cellStyle name="Nota 4 15 4" xfId="25474"/>
    <cellStyle name="Nota 4 16" xfId="25475"/>
    <cellStyle name="Nota 4 16 2" xfId="25476"/>
    <cellStyle name="Nota 4 16 2 2" xfId="25477"/>
    <cellStyle name="Nota 4 16 2 3" xfId="25478"/>
    <cellStyle name="Nota 4 16 2 4" xfId="25479"/>
    <cellStyle name="Nota 4 16 2 5" xfId="25480"/>
    <cellStyle name="Nota 4 16 3" xfId="25481"/>
    <cellStyle name="Nota 4 17" xfId="25482"/>
    <cellStyle name="Nota 4 17 2" xfId="25483"/>
    <cellStyle name="Nota 4 18" xfId="25484"/>
    <cellStyle name="Nota 4 19" xfId="25485"/>
    <cellStyle name="Nota 4 2" xfId="25486"/>
    <cellStyle name="Nota 4 2 10" xfId="25487"/>
    <cellStyle name="Nota 4 2 11" xfId="25488"/>
    <cellStyle name="Nota 4 2 12" xfId="25489"/>
    <cellStyle name="Nota 4 2 13" xfId="25490"/>
    <cellStyle name="Nota 4 2 2" xfId="25491"/>
    <cellStyle name="Nota 4 2 2 2" xfId="25492"/>
    <cellStyle name="Nota 4 2 2 2 2" xfId="25493"/>
    <cellStyle name="Nota 4 2 2 2 2 2" xfId="25494"/>
    <cellStyle name="Nota 4 2 2 2 3" xfId="25495"/>
    <cellStyle name="Nota 4 2 2 2 3 2" xfId="25496"/>
    <cellStyle name="Nota 4 2 2 2 3 3" xfId="25497"/>
    <cellStyle name="Nota 4 2 2 2 3 4" xfId="25498"/>
    <cellStyle name="Nota 4 2 2 2 3 5" xfId="25499"/>
    <cellStyle name="Nota 4 2 2 2 4" xfId="25500"/>
    <cellStyle name="Nota 4 2 2 2 4 2" xfId="25501"/>
    <cellStyle name="Nota 4 2 2 2 4 3" xfId="25502"/>
    <cellStyle name="Nota 4 2 2 2 4 4" xfId="25503"/>
    <cellStyle name="Nota 4 2 2 2 5" xfId="25504"/>
    <cellStyle name="Nota 4 2 2 3" xfId="25505"/>
    <cellStyle name="Nota 4 2 2 3 2" xfId="25506"/>
    <cellStyle name="Nota 4 2 2 3 2 2" xfId="25507"/>
    <cellStyle name="Nota 4 2 2 3 3" xfId="25508"/>
    <cellStyle name="Nota 4 2 2 3 3 2" xfId="25509"/>
    <cellStyle name="Nota 4 2 2 3 3 3" xfId="25510"/>
    <cellStyle name="Nota 4 2 2 3 3 4" xfId="25511"/>
    <cellStyle name="Nota 4 2 2 3 3 5" xfId="25512"/>
    <cellStyle name="Nota 4 2 2 3 4" xfId="25513"/>
    <cellStyle name="Nota 4 2 2 3 4 2" xfId="25514"/>
    <cellStyle name="Nota 4 2 2 3 4 3" xfId="25515"/>
    <cellStyle name="Nota 4 2 2 3 4 4" xfId="25516"/>
    <cellStyle name="Nota 4 2 2 3 5" xfId="25517"/>
    <cellStyle name="Nota 4 2 2 4" xfId="25518"/>
    <cellStyle name="Nota 4 2 2 4 2" xfId="25519"/>
    <cellStyle name="Nota 4 2 2 4 2 2" xfId="25520"/>
    <cellStyle name="Nota 4 2 2 4 2 3" xfId="25521"/>
    <cellStyle name="Nota 4 2 2 4 2 4" xfId="25522"/>
    <cellStyle name="Nota 4 2 2 4 2 5" xfId="25523"/>
    <cellStyle name="Nota 4 2 2 4 3" xfId="25524"/>
    <cellStyle name="Nota 4 2 2 4 4" xfId="25525"/>
    <cellStyle name="Nota 4 2 2 5" xfId="25526"/>
    <cellStyle name="Nota 4 2 2 5 2" xfId="25527"/>
    <cellStyle name="Nota 4 2 2 5 2 2" xfId="25528"/>
    <cellStyle name="Nota 4 2 2 5 2 3" xfId="25529"/>
    <cellStyle name="Nota 4 2 2 5 2 4" xfId="25530"/>
    <cellStyle name="Nota 4 2 2 5 2 5" xfId="25531"/>
    <cellStyle name="Nota 4 2 2 5 3" xfId="25532"/>
    <cellStyle name="Nota 4 2 2 6" xfId="25533"/>
    <cellStyle name="Nota 4 2 2 6 2" xfId="25534"/>
    <cellStyle name="Nota 4 2 2 7" xfId="25535"/>
    <cellStyle name="Nota 4 2 2 7 2" xfId="25536"/>
    <cellStyle name="Nota 4 2 2 7 3" xfId="25537"/>
    <cellStyle name="Nota 4 2 2 7 4" xfId="25538"/>
    <cellStyle name="Nota 4 2 2 7 5" xfId="25539"/>
    <cellStyle name="Nota 4 2 2 8" xfId="25540"/>
    <cellStyle name="Nota 4 2 2 8 2" xfId="25541"/>
    <cellStyle name="Nota 4 2 2 8 3" xfId="25542"/>
    <cellStyle name="Nota 4 2 2 8 4" xfId="25543"/>
    <cellStyle name="Nota 4 2 2 8 5" xfId="25544"/>
    <cellStyle name="Nota 4 2 2 9" xfId="25545"/>
    <cellStyle name="Nota 4 2 3" xfId="25546"/>
    <cellStyle name="Nota 4 2 3 2" xfId="25547"/>
    <cellStyle name="Nota 4 2 3 2 2" xfId="25548"/>
    <cellStyle name="Nota 4 2 3 3" xfId="25549"/>
    <cellStyle name="Nota 4 2 3 3 2" xfId="25550"/>
    <cellStyle name="Nota 4 2 3 3 3" xfId="25551"/>
    <cellStyle name="Nota 4 2 3 3 4" xfId="25552"/>
    <cellStyle name="Nota 4 2 3 3 5" xfId="25553"/>
    <cellStyle name="Nota 4 2 3 4" xfId="25554"/>
    <cellStyle name="Nota 4 2 3 4 2" xfId="25555"/>
    <cellStyle name="Nota 4 2 3 4 3" xfId="25556"/>
    <cellStyle name="Nota 4 2 3 4 4" xfId="25557"/>
    <cellStyle name="Nota 4 2 3 5" xfId="25558"/>
    <cellStyle name="Nota 4 2 4" xfId="25559"/>
    <cellStyle name="Nota 4 2 4 2" xfId="25560"/>
    <cellStyle name="Nota 4 2 4 2 2" xfId="25561"/>
    <cellStyle name="Nota 4 2 4 3" xfId="25562"/>
    <cellStyle name="Nota 4 2 4 3 2" xfId="25563"/>
    <cellStyle name="Nota 4 2 4 3 3" xfId="25564"/>
    <cellStyle name="Nota 4 2 4 3 4" xfId="25565"/>
    <cellStyle name="Nota 4 2 4 3 5" xfId="25566"/>
    <cellStyle name="Nota 4 2 4 4" xfId="25567"/>
    <cellStyle name="Nota 4 2 4 4 2" xfId="25568"/>
    <cellStyle name="Nota 4 2 4 4 3" xfId="25569"/>
    <cellStyle name="Nota 4 2 4 4 4" xfId="25570"/>
    <cellStyle name="Nota 4 2 4 5" xfId="25571"/>
    <cellStyle name="Nota 4 2 5" xfId="25572"/>
    <cellStyle name="Nota 4 2 5 2" xfId="25573"/>
    <cellStyle name="Nota 4 2 5 2 2" xfId="25574"/>
    <cellStyle name="Nota 4 2 5 2 3" xfId="25575"/>
    <cellStyle name="Nota 4 2 5 2 4" xfId="25576"/>
    <cellStyle name="Nota 4 2 5 2 5" xfId="25577"/>
    <cellStyle name="Nota 4 2 5 3" xfId="25578"/>
    <cellStyle name="Nota 4 2 5 4" xfId="25579"/>
    <cellStyle name="Nota 4 2 6" xfId="25580"/>
    <cellStyle name="Nota 4 2 6 2" xfId="25581"/>
    <cellStyle name="Nota 4 2 6 2 2" xfId="25582"/>
    <cellStyle name="Nota 4 2 6 2 3" xfId="25583"/>
    <cellStyle name="Nota 4 2 6 2 4" xfId="25584"/>
    <cellStyle name="Nota 4 2 6 2 5" xfId="25585"/>
    <cellStyle name="Nota 4 2 6 3" xfId="25586"/>
    <cellStyle name="Nota 4 2 6 4" xfId="25587"/>
    <cellStyle name="Nota 4 2 7" xfId="25588"/>
    <cellStyle name="Nota 4 2 7 2" xfId="25589"/>
    <cellStyle name="Nota 4 2 7 2 2" xfId="25590"/>
    <cellStyle name="Nota 4 2 7 2 3" xfId="25591"/>
    <cellStyle name="Nota 4 2 7 2 4" xfId="25592"/>
    <cellStyle name="Nota 4 2 7 2 5" xfId="25593"/>
    <cellStyle name="Nota 4 2 7 3" xfId="25594"/>
    <cellStyle name="Nota 4 2 7 3 2" xfId="25595"/>
    <cellStyle name="Nota 4 2 7 3 3" xfId="25596"/>
    <cellStyle name="Nota 4 2 7 3 4" xfId="25597"/>
    <cellStyle name="Nota 4 2 7 4" xfId="25598"/>
    <cellStyle name="Nota 4 2 8" xfId="25599"/>
    <cellStyle name="Nota 4 2 8 2" xfId="25600"/>
    <cellStyle name="Nota 4 2 8 2 2" xfId="25601"/>
    <cellStyle name="Nota 4 2 8 2 3" xfId="25602"/>
    <cellStyle name="Nota 4 2 8 2 4" xfId="25603"/>
    <cellStyle name="Nota 4 2 8 3" xfId="25604"/>
    <cellStyle name="Nota 4 2 9" xfId="25605"/>
    <cellStyle name="Nota 4 20" xfId="25606"/>
    <cellStyle name="Nota 4 21" xfId="25607"/>
    <cellStyle name="Nota 4 22" xfId="25608"/>
    <cellStyle name="Nota 4 3" xfId="25609"/>
    <cellStyle name="Nota 4 3 10" xfId="25610"/>
    <cellStyle name="Nota 4 3 11" xfId="25611"/>
    <cellStyle name="Nota 4 3 12" xfId="25612"/>
    <cellStyle name="Nota 4 3 13" xfId="25613"/>
    <cellStyle name="Nota 4 3 2" xfId="25614"/>
    <cellStyle name="Nota 4 3 2 2" xfId="25615"/>
    <cellStyle name="Nota 4 3 2 2 2" xfId="25616"/>
    <cellStyle name="Nota 4 3 2 2 2 2" xfId="25617"/>
    <cellStyle name="Nota 4 3 2 2 3" xfId="25618"/>
    <cellStyle name="Nota 4 3 2 2 3 2" xfId="25619"/>
    <cellStyle name="Nota 4 3 2 2 3 3" xfId="25620"/>
    <cellStyle name="Nota 4 3 2 2 3 4" xfId="25621"/>
    <cellStyle name="Nota 4 3 2 2 3 5" xfId="25622"/>
    <cellStyle name="Nota 4 3 2 2 4" xfId="25623"/>
    <cellStyle name="Nota 4 3 2 2 4 2" xfId="25624"/>
    <cellStyle name="Nota 4 3 2 2 4 3" xfId="25625"/>
    <cellStyle name="Nota 4 3 2 2 4 4" xfId="25626"/>
    <cellStyle name="Nota 4 3 2 2 5" xfId="25627"/>
    <cellStyle name="Nota 4 3 2 3" xfId="25628"/>
    <cellStyle name="Nota 4 3 2 3 2" xfId="25629"/>
    <cellStyle name="Nota 4 3 2 3 2 2" xfId="25630"/>
    <cellStyle name="Nota 4 3 2 3 3" xfId="25631"/>
    <cellStyle name="Nota 4 3 2 3 3 2" xfId="25632"/>
    <cellStyle name="Nota 4 3 2 3 3 3" xfId="25633"/>
    <cellStyle name="Nota 4 3 2 3 3 4" xfId="25634"/>
    <cellStyle name="Nota 4 3 2 3 3 5" xfId="25635"/>
    <cellStyle name="Nota 4 3 2 3 4" xfId="25636"/>
    <cellStyle name="Nota 4 3 2 3 4 2" xfId="25637"/>
    <cellStyle name="Nota 4 3 2 3 4 3" xfId="25638"/>
    <cellStyle name="Nota 4 3 2 3 4 4" xfId="25639"/>
    <cellStyle name="Nota 4 3 2 3 5" xfId="25640"/>
    <cellStyle name="Nota 4 3 2 4" xfId="25641"/>
    <cellStyle name="Nota 4 3 2 4 2" xfId="25642"/>
    <cellStyle name="Nota 4 3 2 4 2 2" xfId="25643"/>
    <cellStyle name="Nota 4 3 2 4 2 3" xfId="25644"/>
    <cellStyle name="Nota 4 3 2 4 2 4" xfId="25645"/>
    <cellStyle name="Nota 4 3 2 4 2 5" xfId="25646"/>
    <cellStyle name="Nota 4 3 2 4 3" xfId="25647"/>
    <cellStyle name="Nota 4 3 2 4 4" xfId="25648"/>
    <cellStyle name="Nota 4 3 2 5" xfId="25649"/>
    <cellStyle name="Nota 4 3 2 5 2" xfId="25650"/>
    <cellStyle name="Nota 4 3 2 5 2 2" xfId="25651"/>
    <cellStyle name="Nota 4 3 2 5 2 3" xfId="25652"/>
    <cellStyle name="Nota 4 3 2 5 2 4" xfId="25653"/>
    <cellStyle name="Nota 4 3 2 5 2 5" xfId="25654"/>
    <cellStyle name="Nota 4 3 2 5 3" xfId="25655"/>
    <cellStyle name="Nota 4 3 2 6" xfId="25656"/>
    <cellStyle name="Nota 4 3 2 6 2" xfId="25657"/>
    <cellStyle name="Nota 4 3 2 7" xfId="25658"/>
    <cellStyle name="Nota 4 3 2 7 2" xfId="25659"/>
    <cellStyle name="Nota 4 3 2 7 3" xfId="25660"/>
    <cellStyle name="Nota 4 3 2 7 4" xfId="25661"/>
    <cellStyle name="Nota 4 3 2 7 5" xfId="25662"/>
    <cellStyle name="Nota 4 3 2 8" xfId="25663"/>
    <cellStyle name="Nota 4 3 2 8 2" xfId="25664"/>
    <cellStyle name="Nota 4 3 2 8 3" xfId="25665"/>
    <cellStyle name="Nota 4 3 2 8 4" xfId="25666"/>
    <cellStyle name="Nota 4 3 2 8 5" xfId="25667"/>
    <cellStyle name="Nota 4 3 2 9" xfId="25668"/>
    <cellStyle name="Nota 4 3 3" xfId="25669"/>
    <cellStyle name="Nota 4 3 3 2" xfId="25670"/>
    <cellStyle name="Nota 4 3 3 2 2" xfId="25671"/>
    <cellStyle name="Nota 4 3 3 3" xfId="25672"/>
    <cellStyle name="Nota 4 3 3 3 2" xfId="25673"/>
    <cellStyle name="Nota 4 3 3 3 3" xfId="25674"/>
    <cellStyle name="Nota 4 3 3 3 4" xfId="25675"/>
    <cellStyle name="Nota 4 3 3 3 5" xfId="25676"/>
    <cellStyle name="Nota 4 3 3 4" xfId="25677"/>
    <cellStyle name="Nota 4 3 3 4 2" xfId="25678"/>
    <cellStyle name="Nota 4 3 3 4 3" xfId="25679"/>
    <cellStyle name="Nota 4 3 3 4 4" xfId="25680"/>
    <cellStyle name="Nota 4 3 3 5" xfId="25681"/>
    <cellStyle name="Nota 4 3 4" xfId="25682"/>
    <cellStyle name="Nota 4 3 4 2" xfId="25683"/>
    <cellStyle name="Nota 4 3 4 2 2" xfId="25684"/>
    <cellStyle name="Nota 4 3 4 3" xfId="25685"/>
    <cellStyle name="Nota 4 3 4 3 2" xfId="25686"/>
    <cellStyle name="Nota 4 3 4 3 3" xfId="25687"/>
    <cellStyle name="Nota 4 3 4 3 4" xfId="25688"/>
    <cellStyle name="Nota 4 3 4 3 5" xfId="25689"/>
    <cellStyle name="Nota 4 3 4 4" xfId="25690"/>
    <cellStyle name="Nota 4 3 4 4 2" xfId="25691"/>
    <cellStyle name="Nota 4 3 4 4 3" xfId="25692"/>
    <cellStyle name="Nota 4 3 4 4 4" xfId="25693"/>
    <cellStyle name="Nota 4 3 4 5" xfId="25694"/>
    <cellStyle name="Nota 4 3 5" xfId="25695"/>
    <cellStyle name="Nota 4 3 5 2" xfId="25696"/>
    <cellStyle name="Nota 4 3 5 2 2" xfId="25697"/>
    <cellStyle name="Nota 4 3 5 2 3" xfId="25698"/>
    <cellStyle name="Nota 4 3 5 2 4" xfId="25699"/>
    <cellStyle name="Nota 4 3 5 2 5" xfId="25700"/>
    <cellStyle name="Nota 4 3 5 3" xfId="25701"/>
    <cellStyle name="Nota 4 3 5 4" xfId="25702"/>
    <cellStyle name="Nota 4 3 6" xfId="25703"/>
    <cellStyle name="Nota 4 3 6 2" xfId="25704"/>
    <cellStyle name="Nota 4 3 6 2 2" xfId="25705"/>
    <cellStyle name="Nota 4 3 6 2 3" xfId="25706"/>
    <cellStyle name="Nota 4 3 6 2 4" xfId="25707"/>
    <cellStyle name="Nota 4 3 6 2 5" xfId="25708"/>
    <cellStyle name="Nota 4 3 6 3" xfId="25709"/>
    <cellStyle name="Nota 4 3 6 4" xfId="25710"/>
    <cellStyle name="Nota 4 3 7" xfId="25711"/>
    <cellStyle name="Nota 4 3 7 2" xfId="25712"/>
    <cellStyle name="Nota 4 3 7 2 2" xfId="25713"/>
    <cellStyle name="Nota 4 3 7 2 3" xfId="25714"/>
    <cellStyle name="Nota 4 3 7 2 4" xfId="25715"/>
    <cellStyle name="Nota 4 3 7 2 5" xfId="25716"/>
    <cellStyle name="Nota 4 3 7 3" xfId="25717"/>
    <cellStyle name="Nota 4 3 7 3 2" xfId="25718"/>
    <cellStyle name="Nota 4 3 7 3 3" xfId="25719"/>
    <cellStyle name="Nota 4 3 7 3 4" xfId="25720"/>
    <cellStyle name="Nota 4 3 7 4" xfId="25721"/>
    <cellStyle name="Nota 4 3 8" xfId="25722"/>
    <cellStyle name="Nota 4 3 8 2" xfId="25723"/>
    <cellStyle name="Nota 4 3 8 2 2" xfId="25724"/>
    <cellStyle name="Nota 4 3 8 2 3" xfId="25725"/>
    <cellStyle name="Nota 4 3 8 2 4" xfId="25726"/>
    <cellStyle name="Nota 4 3 8 3" xfId="25727"/>
    <cellStyle name="Nota 4 3 9" xfId="25728"/>
    <cellStyle name="Nota 4 4" xfId="25729"/>
    <cellStyle name="Nota 4 4 10" xfId="25730"/>
    <cellStyle name="Nota 4 4 11" xfId="25731"/>
    <cellStyle name="Nota 4 4 12" xfId="25732"/>
    <cellStyle name="Nota 4 4 13" xfId="25733"/>
    <cellStyle name="Nota 4 4 2" xfId="25734"/>
    <cellStyle name="Nota 4 4 2 2" xfId="25735"/>
    <cellStyle name="Nota 4 4 2 2 2" xfId="25736"/>
    <cellStyle name="Nota 4 4 2 2 2 2" xfId="25737"/>
    <cellStyle name="Nota 4 4 2 2 3" xfId="25738"/>
    <cellStyle name="Nota 4 4 2 2 3 2" xfId="25739"/>
    <cellStyle name="Nota 4 4 2 2 3 3" xfId="25740"/>
    <cellStyle name="Nota 4 4 2 2 3 4" xfId="25741"/>
    <cellStyle name="Nota 4 4 2 2 3 5" xfId="25742"/>
    <cellStyle name="Nota 4 4 2 2 4" xfId="25743"/>
    <cellStyle name="Nota 4 4 2 2 4 2" xfId="25744"/>
    <cellStyle name="Nota 4 4 2 2 4 3" xfId="25745"/>
    <cellStyle name="Nota 4 4 2 2 4 4" xfId="25746"/>
    <cellStyle name="Nota 4 4 2 2 5" xfId="25747"/>
    <cellStyle name="Nota 4 4 2 3" xfId="25748"/>
    <cellStyle name="Nota 4 4 2 3 2" xfId="25749"/>
    <cellStyle name="Nota 4 4 2 3 2 2" xfId="25750"/>
    <cellStyle name="Nota 4 4 2 3 3" xfId="25751"/>
    <cellStyle name="Nota 4 4 2 3 3 2" xfId="25752"/>
    <cellStyle name="Nota 4 4 2 3 3 3" xfId="25753"/>
    <cellStyle name="Nota 4 4 2 3 3 4" xfId="25754"/>
    <cellStyle name="Nota 4 4 2 3 3 5" xfId="25755"/>
    <cellStyle name="Nota 4 4 2 3 4" xfId="25756"/>
    <cellStyle name="Nota 4 4 2 3 4 2" xfId="25757"/>
    <cellStyle name="Nota 4 4 2 3 4 3" xfId="25758"/>
    <cellStyle name="Nota 4 4 2 3 4 4" xfId="25759"/>
    <cellStyle name="Nota 4 4 2 3 5" xfId="25760"/>
    <cellStyle name="Nota 4 4 2 4" xfId="25761"/>
    <cellStyle name="Nota 4 4 2 4 2" xfId="25762"/>
    <cellStyle name="Nota 4 4 2 4 2 2" xfId="25763"/>
    <cellStyle name="Nota 4 4 2 4 2 3" xfId="25764"/>
    <cellStyle name="Nota 4 4 2 4 2 4" xfId="25765"/>
    <cellStyle name="Nota 4 4 2 4 2 5" xfId="25766"/>
    <cellStyle name="Nota 4 4 2 4 3" xfId="25767"/>
    <cellStyle name="Nota 4 4 2 4 4" xfId="25768"/>
    <cellStyle name="Nota 4 4 2 5" xfId="25769"/>
    <cellStyle name="Nota 4 4 2 5 2" xfId="25770"/>
    <cellStyle name="Nota 4 4 2 5 2 2" xfId="25771"/>
    <cellStyle name="Nota 4 4 2 5 2 3" xfId="25772"/>
    <cellStyle name="Nota 4 4 2 5 2 4" xfId="25773"/>
    <cellStyle name="Nota 4 4 2 5 2 5" xfId="25774"/>
    <cellStyle name="Nota 4 4 2 5 3" xfId="25775"/>
    <cellStyle name="Nota 4 4 2 6" xfId="25776"/>
    <cellStyle name="Nota 4 4 2 6 2" xfId="25777"/>
    <cellStyle name="Nota 4 4 2 7" xfId="25778"/>
    <cellStyle name="Nota 4 4 2 7 2" xfId="25779"/>
    <cellStyle name="Nota 4 4 2 7 3" xfId="25780"/>
    <cellStyle name="Nota 4 4 2 7 4" xfId="25781"/>
    <cellStyle name="Nota 4 4 2 7 5" xfId="25782"/>
    <cellStyle name="Nota 4 4 2 8" xfId="25783"/>
    <cellStyle name="Nota 4 4 2 8 2" xfId="25784"/>
    <cellStyle name="Nota 4 4 2 8 3" xfId="25785"/>
    <cellStyle name="Nota 4 4 2 8 4" xfId="25786"/>
    <cellStyle name="Nota 4 4 2 8 5" xfId="25787"/>
    <cellStyle name="Nota 4 4 2 9" xfId="25788"/>
    <cellStyle name="Nota 4 4 3" xfId="25789"/>
    <cellStyle name="Nota 4 4 3 2" xfId="25790"/>
    <cellStyle name="Nota 4 4 3 2 2" xfId="25791"/>
    <cellStyle name="Nota 4 4 3 3" xfId="25792"/>
    <cellStyle name="Nota 4 4 3 3 2" xfId="25793"/>
    <cellStyle name="Nota 4 4 3 3 3" xfId="25794"/>
    <cellStyle name="Nota 4 4 3 3 4" xfId="25795"/>
    <cellStyle name="Nota 4 4 3 3 5" xfId="25796"/>
    <cellStyle name="Nota 4 4 3 4" xfId="25797"/>
    <cellStyle name="Nota 4 4 3 4 2" xfId="25798"/>
    <cellStyle name="Nota 4 4 3 4 3" xfId="25799"/>
    <cellStyle name="Nota 4 4 3 4 4" xfId="25800"/>
    <cellStyle name="Nota 4 4 3 5" xfId="25801"/>
    <cellStyle name="Nota 4 4 4" xfId="25802"/>
    <cellStyle name="Nota 4 4 4 2" xfId="25803"/>
    <cellStyle name="Nota 4 4 4 2 2" xfId="25804"/>
    <cellStyle name="Nota 4 4 4 3" xfId="25805"/>
    <cellStyle name="Nota 4 4 4 3 2" xfId="25806"/>
    <cellStyle name="Nota 4 4 4 3 3" xfId="25807"/>
    <cellStyle name="Nota 4 4 4 3 4" xfId="25808"/>
    <cellStyle name="Nota 4 4 4 3 5" xfId="25809"/>
    <cellStyle name="Nota 4 4 4 4" xfId="25810"/>
    <cellStyle name="Nota 4 4 4 4 2" xfId="25811"/>
    <cellStyle name="Nota 4 4 4 4 3" xfId="25812"/>
    <cellStyle name="Nota 4 4 4 4 4" xfId="25813"/>
    <cellStyle name="Nota 4 4 4 5" xfId="25814"/>
    <cellStyle name="Nota 4 4 5" xfId="25815"/>
    <cellStyle name="Nota 4 4 5 2" xfId="25816"/>
    <cellStyle name="Nota 4 4 5 2 2" xfId="25817"/>
    <cellStyle name="Nota 4 4 5 2 3" xfId="25818"/>
    <cellStyle name="Nota 4 4 5 2 4" xfId="25819"/>
    <cellStyle name="Nota 4 4 5 2 5" xfId="25820"/>
    <cellStyle name="Nota 4 4 5 3" xfId="25821"/>
    <cellStyle name="Nota 4 4 5 4" xfId="25822"/>
    <cellStyle name="Nota 4 4 6" xfId="25823"/>
    <cellStyle name="Nota 4 4 6 2" xfId="25824"/>
    <cellStyle name="Nota 4 4 6 2 2" xfId="25825"/>
    <cellStyle name="Nota 4 4 6 2 3" xfId="25826"/>
    <cellStyle name="Nota 4 4 6 2 4" xfId="25827"/>
    <cellStyle name="Nota 4 4 6 2 5" xfId="25828"/>
    <cellStyle name="Nota 4 4 6 3" xfId="25829"/>
    <cellStyle name="Nota 4 4 6 4" xfId="25830"/>
    <cellStyle name="Nota 4 4 7" xfId="25831"/>
    <cellStyle name="Nota 4 4 7 2" xfId="25832"/>
    <cellStyle name="Nota 4 4 7 2 2" xfId="25833"/>
    <cellStyle name="Nota 4 4 7 2 3" xfId="25834"/>
    <cellStyle name="Nota 4 4 7 2 4" xfId="25835"/>
    <cellStyle name="Nota 4 4 7 2 5" xfId="25836"/>
    <cellStyle name="Nota 4 4 7 3" xfId="25837"/>
    <cellStyle name="Nota 4 4 7 3 2" xfId="25838"/>
    <cellStyle name="Nota 4 4 7 3 3" xfId="25839"/>
    <cellStyle name="Nota 4 4 7 3 4" xfId="25840"/>
    <cellStyle name="Nota 4 4 7 4" xfId="25841"/>
    <cellStyle name="Nota 4 4 8" xfId="25842"/>
    <cellStyle name="Nota 4 4 8 2" xfId="25843"/>
    <cellStyle name="Nota 4 4 8 2 2" xfId="25844"/>
    <cellStyle name="Nota 4 4 8 2 3" xfId="25845"/>
    <cellStyle name="Nota 4 4 8 2 4" xfId="25846"/>
    <cellStyle name="Nota 4 4 8 3" xfId="25847"/>
    <cellStyle name="Nota 4 4 9" xfId="25848"/>
    <cellStyle name="Nota 4 5" xfId="25849"/>
    <cellStyle name="Nota 4 5 10" xfId="25850"/>
    <cellStyle name="Nota 4 5 11" xfId="25851"/>
    <cellStyle name="Nota 4 5 12" xfId="25852"/>
    <cellStyle name="Nota 4 5 13" xfId="25853"/>
    <cellStyle name="Nota 4 5 2" xfId="25854"/>
    <cellStyle name="Nota 4 5 2 2" xfId="25855"/>
    <cellStyle name="Nota 4 5 2 2 2" xfId="25856"/>
    <cellStyle name="Nota 4 5 2 2 2 2" xfId="25857"/>
    <cellStyle name="Nota 4 5 2 2 3" xfId="25858"/>
    <cellStyle name="Nota 4 5 2 2 3 2" xfId="25859"/>
    <cellStyle name="Nota 4 5 2 2 3 3" xfId="25860"/>
    <cellStyle name="Nota 4 5 2 2 3 4" xfId="25861"/>
    <cellStyle name="Nota 4 5 2 2 3 5" xfId="25862"/>
    <cellStyle name="Nota 4 5 2 2 4" xfId="25863"/>
    <cellStyle name="Nota 4 5 2 2 4 2" xfId="25864"/>
    <cellStyle name="Nota 4 5 2 2 4 3" xfId="25865"/>
    <cellStyle name="Nota 4 5 2 2 4 4" xfId="25866"/>
    <cellStyle name="Nota 4 5 2 2 5" xfId="25867"/>
    <cellStyle name="Nota 4 5 2 3" xfId="25868"/>
    <cellStyle name="Nota 4 5 2 3 2" xfId="25869"/>
    <cellStyle name="Nota 4 5 2 3 2 2" xfId="25870"/>
    <cellStyle name="Nota 4 5 2 3 3" xfId="25871"/>
    <cellStyle name="Nota 4 5 2 3 3 2" xfId="25872"/>
    <cellStyle name="Nota 4 5 2 3 3 3" xfId="25873"/>
    <cellStyle name="Nota 4 5 2 3 3 4" xfId="25874"/>
    <cellStyle name="Nota 4 5 2 3 3 5" xfId="25875"/>
    <cellStyle name="Nota 4 5 2 3 4" xfId="25876"/>
    <cellStyle name="Nota 4 5 2 3 4 2" xfId="25877"/>
    <cellStyle name="Nota 4 5 2 3 4 3" xfId="25878"/>
    <cellStyle name="Nota 4 5 2 3 4 4" xfId="25879"/>
    <cellStyle name="Nota 4 5 2 3 5" xfId="25880"/>
    <cellStyle name="Nota 4 5 2 4" xfId="25881"/>
    <cellStyle name="Nota 4 5 2 4 2" xfId="25882"/>
    <cellStyle name="Nota 4 5 2 4 2 2" xfId="25883"/>
    <cellStyle name="Nota 4 5 2 4 2 3" xfId="25884"/>
    <cellStyle name="Nota 4 5 2 4 2 4" xfId="25885"/>
    <cellStyle name="Nota 4 5 2 4 2 5" xfId="25886"/>
    <cellStyle name="Nota 4 5 2 4 3" xfId="25887"/>
    <cellStyle name="Nota 4 5 2 4 4" xfId="25888"/>
    <cellStyle name="Nota 4 5 2 5" xfId="25889"/>
    <cellStyle name="Nota 4 5 2 5 2" xfId="25890"/>
    <cellStyle name="Nota 4 5 2 5 2 2" xfId="25891"/>
    <cellStyle name="Nota 4 5 2 5 2 3" xfId="25892"/>
    <cellStyle name="Nota 4 5 2 5 2 4" xfId="25893"/>
    <cellStyle name="Nota 4 5 2 5 2 5" xfId="25894"/>
    <cellStyle name="Nota 4 5 2 5 3" xfId="25895"/>
    <cellStyle name="Nota 4 5 2 6" xfId="25896"/>
    <cellStyle name="Nota 4 5 2 6 2" xfId="25897"/>
    <cellStyle name="Nota 4 5 2 7" xfId="25898"/>
    <cellStyle name="Nota 4 5 2 7 2" xfId="25899"/>
    <cellStyle name="Nota 4 5 2 7 3" xfId="25900"/>
    <cellStyle name="Nota 4 5 2 7 4" xfId="25901"/>
    <cellStyle name="Nota 4 5 2 7 5" xfId="25902"/>
    <cellStyle name="Nota 4 5 2 8" xfId="25903"/>
    <cellStyle name="Nota 4 5 2 8 2" xfId="25904"/>
    <cellStyle name="Nota 4 5 2 8 3" xfId="25905"/>
    <cellStyle name="Nota 4 5 2 8 4" xfId="25906"/>
    <cellStyle name="Nota 4 5 2 8 5" xfId="25907"/>
    <cellStyle name="Nota 4 5 2 9" xfId="25908"/>
    <cellStyle name="Nota 4 5 3" xfId="25909"/>
    <cellStyle name="Nota 4 5 3 2" xfId="25910"/>
    <cellStyle name="Nota 4 5 3 2 2" xfId="25911"/>
    <cellStyle name="Nota 4 5 3 3" xfId="25912"/>
    <cellStyle name="Nota 4 5 3 3 2" xfId="25913"/>
    <cellStyle name="Nota 4 5 3 3 3" xfId="25914"/>
    <cellStyle name="Nota 4 5 3 3 4" xfId="25915"/>
    <cellStyle name="Nota 4 5 3 3 5" xfId="25916"/>
    <cellStyle name="Nota 4 5 3 4" xfId="25917"/>
    <cellStyle name="Nota 4 5 3 4 2" xfId="25918"/>
    <cellStyle name="Nota 4 5 3 4 3" xfId="25919"/>
    <cellStyle name="Nota 4 5 3 4 4" xfId="25920"/>
    <cellStyle name="Nota 4 5 3 5" xfId="25921"/>
    <cellStyle name="Nota 4 5 4" xfId="25922"/>
    <cellStyle name="Nota 4 5 4 2" xfId="25923"/>
    <cellStyle name="Nota 4 5 4 2 2" xfId="25924"/>
    <cellStyle name="Nota 4 5 4 3" xfId="25925"/>
    <cellStyle name="Nota 4 5 4 3 2" xfId="25926"/>
    <cellStyle name="Nota 4 5 4 3 3" xfId="25927"/>
    <cellStyle name="Nota 4 5 4 3 4" xfId="25928"/>
    <cellStyle name="Nota 4 5 4 3 5" xfId="25929"/>
    <cellStyle name="Nota 4 5 4 4" xfId="25930"/>
    <cellStyle name="Nota 4 5 4 4 2" xfId="25931"/>
    <cellStyle name="Nota 4 5 4 4 3" xfId="25932"/>
    <cellStyle name="Nota 4 5 4 4 4" xfId="25933"/>
    <cellStyle name="Nota 4 5 4 5" xfId="25934"/>
    <cellStyle name="Nota 4 5 5" xfId="25935"/>
    <cellStyle name="Nota 4 5 5 2" xfId="25936"/>
    <cellStyle name="Nota 4 5 5 2 2" xfId="25937"/>
    <cellStyle name="Nota 4 5 5 2 3" xfId="25938"/>
    <cellStyle name="Nota 4 5 5 2 4" xfId="25939"/>
    <cellStyle name="Nota 4 5 5 2 5" xfId="25940"/>
    <cellStyle name="Nota 4 5 5 3" xfId="25941"/>
    <cellStyle name="Nota 4 5 5 4" xfId="25942"/>
    <cellStyle name="Nota 4 5 6" xfId="25943"/>
    <cellStyle name="Nota 4 5 6 2" xfId="25944"/>
    <cellStyle name="Nota 4 5 6 2 2" xfId="25945"/>
    <cellStyle name="Nota 4 5 6 2 3" xfId="25946"/>
    <cellStyle name="Nota 4 5 6 2 4" xfId="25947"/>
    <cellStyle name="Nota 4 5 6 2 5" xfId="25948"/>
    <cellStyle name="Nota 4 5 6 3" xfId="25949"/>
    <cellStyle name="Nota 4 5 6 4" xfId="25950"/>
    <cellStyle name="Nota 4 5 7" xfId="25951"/>
    <cellStyle name="Nota 4 5 7 2" xfId="25952"/>
    <cellStyle name="Nota 4 5 7 2 2" xfId="25953"/>
    <cellStyle name="Nota 4 5 7 2 3" xfId="25954"/>
    <cellStyle name="Nota 4 5 7 2 4" xfId="25955"/>
    <cellStyle name="Nota 4 5 7 2 5" xfId="25956"/>
    <cellStyle name="Nota 4 5 7 3" xfId="25957"/>
    <cellStyle name="Nota 4 5 7 3 2" xfId="25958"/>
    <cellStyle name="Nota 4 5 7 3 3" xfId="25959"/>
    <cellStyle name="Nota 4 5 7 3 4" xfId="25960"/>
    <cellStyle name="Nota 4 5 7 4" xfId="25961"/>
    <cellStyle name="Nota 4 5 8" xfId="25962"/>
    <cellStyle name="Nota 4 5 8 2" xfId="25963"/>
    <cellStyle name="Nota 4 5 8 2 2" xfId="25964"/>
    <cellStyle name="Nota 4 5 8 2 3" xfId="25965"/>
    <cellStyle name="Nota 4 5 8 2 4" xfId="25966"/>
    <cellStyle name="Nota 4 5 8 3" xfId="25967"/>
    <cellStyle name="Nota 4 5 9" xfId="25968"/>
    <cellStyle name="Nota 4 6" xfId="25969"/>
    <cellStyle name="Nota 4 6 10" xfId="25970"/>
    <cellStyle name="Nota 4 6 11" xfId="25971"/>
    <cellStyle name="Nota 4 6 12" xfId="25972"/>
    <cellStyle name="Nota 4 6 13" xfId="25973"/>
    <cellStyle name="Nota 4 6 2" xfId="25974"/>
    <cellStyle name="Nota 4 6 2 2" xfId="25975"/>
    <cellStyle name="Nota 4 6 2 2 2" xfId="25976"/>
    <cellStyle name="Nota 4 6 2 2 2 2" xfId="25977"/>
    <cellStyle name="Nota 4 6 2 2 3" xfId="25978"/>
    <cellStyle name="Nota 4 6 2 2 3 2" xfId="25979"/>
    <cellStyle name="Nota 4 6 2 2 3 3" xfId="25980"/>
    <cellStyle name="Nota 4 6 2 2 3 4" xfId="25981"/>
    <cellStyle name="Nota 4 6 2 2 3 5" xfId="25982"/>
    <cellStyle name="Nota 4 6 2 2 4" xfId="25983"/>
    <cellStyle name="Nota 4 6 2 2 4 2" xfId="25984"/>
    <cellStyle name="Nota 4 6 2 2 4 3" xfId="25985"/>
    <cellStyle name="Nota 4 6 2 2 4 4" xfId="25986"/>
    <cellStyle name="Nota 4 6 2 2 5" xfId="25987"/>
    <cellStyle name="Nota 4 6 2 3" xfId="25988"/>
    <cellStyle name="Nota 4 6 2 3 2" xfId="25989"/>
    <cellStyle name="Nota 4 6 2 3 2 2" xfId="25990"/>
    <cellStyle name="Nota 4 6 2 3 3" xfId="25991"/>
    <cellStyle name="Nota 4 6 2 3 3 2" xfId="25992"/>
    <cellStyle name="Nota 4 6 2 3 3 3" xfId="25993"/>
    <cellStyle name="Nota 4 6 2 3 3 4" xfId="25994"/>
    <cellStyle name="Nota 4 6 2 3 3 5" xfId="25995"/>
    <cellStyle name="Nota 4 6 2 3 4" xfId="25996"/>
    <cellStyle name="Nota 4 6 2 3 4 2" xfId="25997"/>
    <cellStyle name="Nota 4 6 2 3 4 3" xfId="25998"/>
    <cellStyle name="Nota 4 6 2 3 4 4" xfId="25999"/>
    <cellStyle name="Nota 4 6 2 3 5" xfId="26000"/>
    <cellStyle name="Nota 4 6 2 4" xfId="26001"/>
    <cellStyle name="Nota 4 6 2 4 2" xfId="26002"/>
    <cellStyle name="Nota 4 6 2 4 2 2" xfId="26003"/>
    <cellStyle name="Nota 4 6 2 4 2 3" xfId="26004"/>
    <cellStyle name="Nota 4 6 2 4 2 4" xfId="26005"/>
    <cellStyle name="Nota 4 6 2 4 2 5" xfId="26006"/>
    <cellStyle name="Nota 4 6 2 4 3" xfId="26007"/>
    <cellStyle name="Nota 4 6 2 4 4" xfId="26008"/>
    <cellStyle name="Nota 4 6 2 5" xfId="26009"/>
    <cellStyle name="Nota 4 6 2 5 2" xfId="26010"/>
    <cellStyle name="Nota 4 6 2 5 2 2" xfId="26011"/>
    <cellStyle name="Nota 4 6 2 5 2 3" xfId="26012"/>
    <cellStyle name="Nota 4 6 2 5 2 4" xfId="26013"/>
    <cellStyle name="Nota 4 6 2 5 2 5" xfId="26014"/>
    <cellStyle name="Nota 4 6 2 5 3" xfId="26015"/>
    <cellStyle name="Nota 4 6 2 6" xfId="26016"/>
    <cellStyle name="Nota 4 6 2 6 2" xfId="26017"/>
    <cellStyle name="Nota 4 6 2 7" xfId="26018"/>
    <cellStyle name="Nota 4 6 2 7 2" xfId="26019"/>
    <cellStyle name="Nota 4 6 2 7 3" xfId="26020"/>
    <cellStyle name="Nota 4 6 2 7 4" xfId="26021"/>
    <cellStyle name="Nota 4 6 2 7 5" xfId="26022"/>
    <cellStyle name="Nota 4 6 2 8" xfId="26023"/>
    <cellStyle name="Nota 4 6 2 8 2" xfId="26024"/>
    <cellStyle name="Nota 4 6 2 8 3" xfId="26025"/>
    <cellStyle name="Nota 4 6 2 8 4" xfId="26026"/>
    <cellStyle name="Nota 4 6 2 8 5" xfId="26027"/>
    <cellStyle name="Nota 4 6 2 9" xfId="26028"/>
    <cellStyle name="Nota 4 6 3" xfId="26029"/>
    <cellStyle name="Nota 4 6 3 2" xfId="26030"/>
    <cellStyle name="Nota 4 6 3 2 2" xfId="26031"/>
    <cellStyle name="Nota 4 6 3 3" xfId="26032"/>
    <cellStyle name="Nota 4 6 3 3 2" xfId="26033"/>
    <cellStyle name="Nota 4 6 3 3 3" xfId="26034"/>
    <cellStyle name="Nota 4 6 3 3 4" xfId="26035"/>
    <cellStyle name="Nota 4 6 3 3 5" xfId="26036"/>
    <cellStyle name="Nota 4 6 3 4" xfId="26037"/>
    <cellStyle name="Nota 4 6 3 4 2" xfId="26038"/>
    <cellStyle name="Nota 4 6 3 4 3" xfId="26039"/>
    <cellStyle name="Nota 4 6 3 4 4" xfId="26040"/>
    <cellStyle name="Nota 4 6 3 5" xfId="26041"/>
    <cellStyle name="Nota 4 6 4" xfId="26042"/>
    <cellStyle name="Nota 4 6 4 2" xfId="26043"/>
    <cellStyle name="Nota 4 6 4 2 2" xfId="26044"/>
    <cellStyle name="Nota 4 6 4 3" xfId="26045"/>
    <cellStyle name="Nota 4 6 4 3 2" xfId="26046"/>
    <cellStyle name="Nota 4 6 4 3 3" xfId="26047"/>
    <cellStyle name="Nota 4 6 4 3 4" xfId="26048"/>
    <cellStyle name="Nota 4 6 4 3 5" xfId="26049"/>
    <cellStyle name="Nota 4 6 4 4" xfId="26050"/>
    <cellStyle name="Nota 4 6 4 4 2" xfId="26051"/>
    <cellStyle name="Nota 4 6 4 4 3" xfId="26052"/>
    <cellStyle name="Nota 4 6 4 4 4" xfId="26053"/>
    <cellStyle name="Nota 4 6 4 5" xfId="26054"/>
    <cellStyle name="Nota 4 6 5" xfId="26055"/>
    <cellStyle name="Nota 4 6 5 2" xfId="26056"/>
    <cellStyle name="Nota 4 6 5 2 2" xfId="26057"/>
    <cellStyle name="Nota 4 6 5 2 3" xfId="26058"/>
    <cellStyle name="Nota 4 6 5 2 4" xfId="26059"/>
    <cellStyle name="Nota 4 6 5 2 5" xfId="26060"/>
    <cellStyle name="Nota 4 6 5 3" xfId="26061"/>
    <cellStyle name="Nota 4 6 5 4" xfId="26062"/>
    <cellStyle name="Nota 4 6 6" xfId="26063"/>
    <cellStyle name="Nota 4 6 6 2" xfId="26064"/>
    <cellStyle name="Nota 4 6 6 2 2" xfId="26065"/>
    <cellStyle name="Nota 4 6 6 2 3" xfId="26066"/>
    <cellStyle name="Nota 4 6 6 2 4" xfId="26067"/>
    <cellStyle name="Nota 4 6 6 2 5" xfId="26068"/>
    <cellStyle name="Nota 4 6 6 3" xfId="26069"/>
    <cellStyle name="Nota 4 6 6 4" xfId="26070"/>
    <cellStyle name="Nota 4 6 7" xfId="26071"/>
    <cellStyle name="Nota 4 6 7 2" xfId="26072"/>
    <cellStyle name="Nota 4 6 7 2 2" xfId="26073"/>
    <cellStyle name="Nota 4 6 7 2 3" xfId="26074"/>
    <cellStyle name="Nota 4 6 7 2 4" xfId="26075"/>
    <cellStyle name="Nota 4 6 7 2 5" xfId="26076"/>
    <cellStyle name="Nota 4 6 7 3" xfId="26077"/>
    <cellStyle name="Nota 4 6 7 3 2" xfId="26078"/>
    <cellStyle name="Nota 4 6 7 3 3" xfId="26079"/>
    <cellStyle name="Nota 4 6 7 3 4" xfId="26080"/>
    <cellStyle name="Nota 4 6 7 4" xfId="26081"/>
    <cellStyle name="Nota 4 6 8" xfId="26082"/>
    <cellStyle name="Nota 4 6 8 2" xfId="26083"/>
    <cellStyle name="Nota 4 6 8 2 2" xfId="26084"/>
    <cellStyle name="Nota 4 6 8 2 3" xfId="26085"/>
    <cellStyle name="Nota 4 6 8 2 4" xfId="26086"/>
    <cellStyle name="Nota 4 6 8 3" xfId="26087"/>
    <cellStyle name="Nota 4 6 9" xfId="26088"/>
    <cellStyle name="Nota 4 7" xfId="26089"/>
    <cellStyle name="Nota 4 7 10" xfId="26090"/>
    <cellStyle name="Nota 4 7 11" xfId="26091"/>
    <cellStyle name="Nota 4 7 12" xfId="26092"/>
    <cellStyle name="Nota 4 7 13" xfId="26093"/>
    <cellStyle name="Nota 4 7 2" xfId="26094"/>
    <cellStyle name="Nota 4 7 2 2" xfId="26095"/>
    <cellStyle name="Nota 4 7 2 2 2" xfId="26096"/>
    <cellStyle name="Nota 4 7 2 2 2 2" xfId="26097"/>
    <cellStyle name="Nota 4 7 2 2 3" xfId="26098"/>
    <cellStyle name="Nota 4 7 2 2 3 2" xfId="26099"/>
    <cellStyle name="Nota 4 7 2 2 3 3" xfId="26100"/>
    <cellStyle name="Nota 4 7 2 2 3 4" xfId="26101"/>
    <cellStyle name="Nota 4 7 2 2 3 5" xfId="26102"/>
    <cellStyle name="Nota 4 7 2 2 4" xfId="26103"/>
    <cellStyle name="Nota 4 7 2 2 4 2" xfId="26104"/>
    <cellStyle name="Nota 4 7 2 2 4 3" xfId="26105"/>
    <cellStyle name="Nota 4 7 2 2 4 4" xfId="26106"/>
    <cellStyle name="Nota 4 7 2 2 5" xfId="26107"/>
    <cellStyle name="Nota 4 7 2 3" xfId="26108"/>
    <cellStyle name="Nota 4 7 2 3 2" xfId="26109"/>
    <cellStyle name="Nota 4 7 2 3 2 2" xfId="26110"/>
    <cellStyle name="Nota 4 7 2 3 3" xfId="26111"/>
    <cellStyle name="Nota 4 7 2 3 3 2" xfId="26112"/>
    <cellStyle name="Nota 4 7 2 3 3 3" xfId="26113"/>
    <cellStyle name="Nota 4 7 2 3 3 4" xfId="26114"/>
    <cellStyle name="Nota 4 7 2 3 3 5" xfId="26115"/>
    <cellStyle name="Nota 4 7 2 3 4" xfId="26116"/>
    <cellStyle name="Nota 4 7 2 3 4 2" xfId="26117"/>
    <cellStyle name="Nota 4 7 2 3 4 3" xfId="26118"/>
    <cellStyle name="Nota 4 7 2 3 4 4" xfId="26119"/>
    <cellStyle name="Nota 4 7 2 3 5" xfId="26120"/>
    <cellStyle name="Nota 4 7 2 4" xfId="26121"/>
    <cellStyle name="Nota 4 7 2 4 2" xfId="26122"/>
    <cellStyle name="Nota 4 7 2 4 2 2" xfId="26123"/>
    <cellStyle name="Nota 4 7 2 4 2 3" xfId="26124"/>
    <cellStyle name="Nota 4 7 2 4 2 4" xfId="26125"/>
    <cellStyle name="Nota 4 7 2 4 2 5" xfId="26126"/>
    <cellStyle name="Nota 4 7 2 4 3" xfId="26127"/>
    <cellStyle name="Nota 4 7 2 4 4" xfId="26128"/>
    <cellStyle name="Nota 4 7 2 5" xfId="26129"/>
    <cellStyle name="Nota 4 7 2 5 2" xfId="26130"/>
    <cellStyle name="Nota 4 7 2 5 2 2" xfId="26131"/>
    <cellStyle name="Nota 4 7 2 5 2 3" xfId="26132"/>
    <cellStyle name="Nota 4 7 2 5 2 4" xfId="26133"/>
    <cellStyle name="Nota 4 7 2 5 2 5" xfId="26134"/>
    <cellStyle name="Nota 4 7 2 5 3" xfId="26135"/>
    <cellStyle name="Nota 4 7 2 6" xfId="26136"/>
    <cellStyle name="Nota 4 7 2 6 2" xfId="26137"/>
    <cellStyle name="Nota 4 7 2 7" xfId="26138"/>
    <cellStyle name="Nota 4 7 2 7 2" xfId="26139"/>
    <cellStyle name="Nota 4 7 2 7 3" xfId="26140"/>
    <cellStyle name="Nota 4 7 2 7 4" xfId="26141"/>
    <cellStyle name="Nota 4 7 2 7 5" xfId="26142"/>
    <cellStyle name="Nota 4 7 2 8" xfId="26143"/>
    <cellStyle name="Nota 4 7 2 8 2" xfId="26144"/>
    <cellStyle name="Nota 4 7 2 8 3" xfId="26145"/>
    <cellStyle name="Nota 4 7 2 8 4" xfId="26146"/>
    <cellStyle name="Nota 4 7 2 8 5" xfId="26147"/>
    <cellStyle name="Nota 4 7 2 9" xfId="26148"/>
    <cellStyle name="Nota 4 7 3" xfId="26149"/>
    <cellStyle name="Nota 4 7 3 2" xfId="26150"/>
    <cellStyle name="Nota 4 7 3 2 2" xfId="26151"/>
    <cellStyle name="Nota 4 7 3 3" xfId="26152"/>
    <cellStyle name="Nota 4 7 3 3 2" xfId="26153"/>
    <cellStyle name="Nota 4 7 3 3 3" xfId="26154"/>
    <cellStyle name="Nota 4 7 3 3 4" xfId="26155"/>
    <cellStyle name="Nota 4 7 3 3 5" xfId="26156"/>
    <cellStyle name="Nota 4 7 3 4" xfId="26157"/>
    <cellStyle name="Nota 4 7 3 4 2" xfId="26158"/>
    <cellStyle name="Nota 4 7 3 4 3" xfId="26159"/>
    <cellStyle name="Nota 4 7 3 4 4" xfId="26160"/>
    <cellStyle name="Nota 4 7 3 5" xfId="26161"/>
    <cellStyle name="Nota 4 7 4" xfId="26162"/>
    <cellStyle name="Nota 4 7 4 2" xfId="26163"/>
    <cellStyle name="Nota 4 7 4 2 2" xfId="26164"/>
    <cellStyle name="Nota 4 7 4 3" xfId="26165"/>
    <cellStyle name="Nota 4 7 4 3 2" xfId="26166"/>
    <cellStyle name="Nota 4 7 4 3 3" xfId="26167"/>
    <cellStyle name="Nota 4 7 4 3 4" xfId="26168"/>
    <cellStyle name="Nota 4 7 4 3 5" xfId="26169"/>
    <cellStyle name="Nota 4 7 4 4" xfId="26170"/>
    <cellStyle name="Nota 4 7 4 4 2" xfId="26171"/>
    <cellStyle name="Nota 4 7 4 4 3" xfId="26172"/>
    <cellStyle name="Nota 4 7 4 4 4" xfId="26173"/>
    <cellStyle name="Nota 4 7 4 5" xfId="26174"/>
    <cellStyle name="Nota 4 7 5" xfId="26175"/>
    <cellStyle name="Nota 4 7 5 2" xfId="26176"/>
    <cellStyle name="Nota 4 7 5 2 2" xfId="26177"/>
    <cellStyle name="Nota 4 7 5 2 3" xfId="26178"/>
    <cellStyle name="Nota 4 7 5 2 4" xfId="26179"/>
    <cellStyle name="Nota 4 7 5 2 5" xfId="26180"/>
    <cellStyle name="Nota 4 7 5 3" xfId="26181"/>
    <cellStyle name="Nota 4 7 5 4" xfId="26182"/>
    <cellStyle name="Nota 4 7 6" xfId="26183"/>
    <cellStyle name="Nota 4 7 6 2" xfId="26184"/>
    <cellStyle name="Nota 4 7 6 2 2" xfId="26185"/>
    <cellStyle name="Nota 4 7 6 2 3" xfId="26186"/>
    <cellStyle name="Nota 4 7 6 2 4" xfId="26187"/>
    <cellStyle name="Nota 4 7 6 2 5" xfId="26188"/>
    <cellStyle name="Nota 4 7 6 3" xfId="26189"/>
    <cellStyle name="Nota 4 7 6 4" xfId="26190"/>
    <cellStyle name="Nota 4 7 7" xfId="26191"/>
    <cellStyle name="Nota 4 7 7 2" xfId="26192"/>
    <cellStyle name="Nota 4 7 7 2 2" xfId="26193"/>
    <cellStyle name="Nota 4 7 7 2 3" xfId="26194"/>
    <cellStyle name="Nota 4 7 7 2 4" xfId="26195"/>
    <cellStyle name="Nota 4 7 7 2 5" xfId="26196"/>
    <cellStyle name="Nota 4 7 7 3" xfId="26197"/>
    <cellStyle name="Nota 4 7 7 3 2" xfId="26198"/>
    <cellStyle name="Nota 4 7 7 3 3" xfId="26199"/>
    <cellStyle name="Nota 4 7 7 3 4" xfId="26200"/>
    <cellStyle name="Nota 4 7 7 4" xfId="26201"/>
    <cellStyle name="Nota 4 7 8" xfId="26202"/>
    <cellStyle name="Nota 4 7 8 2" xfId="26203"/>
    <cellStyle name="Nota 4 7 8 2 2" xfId="26204"/>
    <cellStyle name="Nota 4 7 8 2 3" xfId="26205"/>
    <cellStyle name="Nota 4 7 8 2 4" xfId="26206"/>
    <cellStyle name="Nota 4 7 8 3" xfId="26207"/>
    <cellStyle name="Nota 4 7 9" xfId="26208"/>
    <cellStyle name="Nota 4 8" xfId="26209"/>
    <cellStyle name="Nota 4 8 10" xfId="26210"/>
    <cellStyle name="Nota 4 8 11" xfId="26211"/>
    <cellStyle name="Nota 4 8 12" xfId="26212"/>
    <cellStyle name="Nota 4 8 13" xfId="26213"/>
    <cellStyle name="Nota 4 8 2" xfId="26214"/>
    <cellStyle name="Nota 4 8 2 2" xfId="26215"/>
    <cellStyle name="Nota 4 8 2 2 2" xfId="26216"/>
    <cellStyle name="Nota 4 8 2 2 2 2" xfId="26217"/>
    <cellStyle name="Nota 4 8 2 2 3" xfId="26218"/>
    <cellStyle name="Nota 4 8 2 2 3 2" xfId="26219"/>
    <cellStyle name="Nota 4 8 2 2 3 3" xfId="26220"/>
    <cellStyle name="Nota 4 8 2 2 3 4" xfId="26221"/>
    <cellStyle name="Nota 4 8 2 2 3 5" xfId="26222"/>
    <cellStyle name="Nota 4 8 2 2 4" xfId="26223"/>
    <cellStyle name="Nota 4 8 2 2 4 2" xfId="26224"/>
    <cellStyle name="Nota 4 8 2 2 4 3" xfId="26225"/>
    <cellStyle name="Nota 4 8 2 2 4 4" xfId="26226"/>
    <cellStyle name="Nota 4 8 2 2 5" xfId="26227"/>
    <cellStyle name="Nota 4 8 2 3" xfId="26228"/>
    <cellStyle name="Nota 4 8 2 3 2" xfId="26229"/>
    <cellStyle name="Nota 4 8 2 3 2 2" xfId="26230"/>
    <cellStyle name="Nota 4 8 2 3 3" xfId="26231"/>
    <cellStyle name="Nota 4 8 2 3 3 2" xfId="26232"/>
    <cellStyle name="Nota 4 8 2 3 3 3" xfId="26233"/>
    <cellStyle name="Nota 4 8 2 3 3 4" xfId="26234"/>
    <cellStyle name="Nota 4 8 2 3 3 5" xfId="26235"/>
    <cellStyle name="Nota 4 8 2 3 4" xfId="26236"/>
    <cellStyle name="Nota 4 8 2 3 4 2" xfId="26237"/>
    <cellStyle name="Nota 4 8 2 3 4 3" xfId="26238"/>
    <cellStyle name="Nota 4 8 2 3 4 4" xfId="26239"/>
    <cellStyle name="Nota 4 8 2 3 5" xfId="26240"/>
    <cellStyle name="Nota 4 8 2 4" xfId="26241"/>
    <cellStyle name="Nota 4 8 2 4 2" xfId="26242"/>
    <cellStyle name="Nota 4 8 2 4 2 2" xfId="26243"/>
    <cellStyle name="Nota 4 8 2 4 2 3" xfId="26244"/>
    <cellStyle name="Nota 4 8 2 4 2 4" xfId="26245"/>
    <cellStyle name="Nota 4 8 2 4 2 5" xfId="26246"/>
    <cellStyle name="Nota 4 8 2 4 3" xfId="26247"/>
    <cellStyle name="Nota 4 8 2 4 4" xfId="26248"/>
    <cellStyle name="Nota 4 8 2 5" xfId="26249"/>
    <cellStyle name="Nota 4 8 2 5 2" xfId="26250"/>
    <cellStyle name="Nota 4 8 2 5 2 2" xfId="26251"/>
    <cellStyle name="Nota 4 8 2 5 2 3" xfId="26252"/>
    <cellStyle name="Nota 4 8 2 5 2 4" xfId="26253"/>
    <cellStyle name="Nota 4 8 2 5 2 5" xfId="26254"/>
    <cellStyle name="Nota 4 8 2 5 3" xfId="26255"/>
    <cellStyle name="Nota 4 8 2 6" xfId="26256"/>
    <cellStyle name="Nota 4 8 2 6 2" xfId="26257"/>
    <cellStyle name="Nota 4 8 2 7" xfId="26258"/>
    <cellStyle name="Nota 4 8 2 7 2" xfId="26259"/>
    <cellStyle name="Nota 4 8 2 7 3" xfId="26260"/>
    <cellStyle name="Nota 4 8 2 7 4" xfId="26261"/>
    <cellStyle name="Nota 4 8 2 7 5" xfId="26262"/>
    <cellStyle name="Nota 4 8 2 8" xfId="26263"/>
    <cellStyle name="Nota 4 8 2 8 2" xfId="26264"/>
    <cellStyle name="Nota 4 8 2 8 3" xfId="26265"/>
    <cellStyle name="Nota 4 8 2 8 4" xfId="26266"/>
    <cellStyle name="Nota 4 8 2 8 5" xfId="26267"/>
    <cellStyle name="Nota 4 8 2 9" xfId="26268"/>
    <cellStyle name="Nota 4 8 3" xfId="26269"/>
    <cellStyle name="Nota 4 8 3 2" xfId="26270"/>
    <cellStyle name="Nota 4 8 3 2 2" xfId="26271"/>
    <cellStyle name="Nota 4 8 3 3" xfId="26272"/>
    <cellStyle name="Nota 4 8 3 3 2" xfId="26273"/>
    <cellStyle name="Nota 4 8 3 3 3" xfId="26274"/>
    <cellStyle name="Nota 4 8 3 3 4" xfId="26275"/>
    <cellStyle name="Nota 4 8 3 3 5" xfId="26276"/>
    <cellStyle name="Nota 4 8 3 4" xfId="26277"/>
    <cellStyle name="Nota 4 8 3 4 2" xfId="26278"/>
    <cellStyle name="Nota 4 8 3 4 3" xfId="26279"/>
    <cellStyle name="Nota 4 8 3 4 4" xfId="26280"/>
    <cellStyle name="Nota 4 8 3 5" xfId="26281"/>
    <cellStyle name="Nota 4 8 4" xfId="26282"/>
    <cellStyle name="Nota 4 8 4 2" xfId="26283"/>
    <cellStyle name="Nota 4 8 4 2 2" xfId="26284"/>
    <cellStyle name="Nota 4 8 4 3" xfId="26285"/>
    <cellStyle name="Nota 4 8 4 3 2" xfId="26286"/>
    <cellStyle name="Nota 4 8 4 3 3" xfId="26287"/>
    <cellStyle name="Nota 4 8 4 3 4" xfId="26288"/>
    <cellStyle name="Nota 4 8 4 3 5" xfId="26289"/>
    <cellStyle name="Nota 4 8 4 4" xfId="26290"/>
    <cellStyle name="Nota 4 8 4 4 2" xfId="26291"/>
    <cellStyle name="Nota 4 8 4 4 3" xfId="26292"/>
    <cellStyle name="Nota 4 8 4 4 4" xfId="26293"/>
    <cellStyle name="Nota 4 8 4 5" xfId="26294"/>
    <cellStyle name="Nota 4 8 5" xfId="26295"/>
    <cellStyle name="Nota 4 8 5 2" xfId="26296"/>
    <cellStyle name="Nota 4 8 5 2 2" xfId="26297"/>
    <cellStyle name="Nota 4 8 5 2 3" xfId="26298"/>
    <cellStyle name="Nota 4 8 5 2 4" xfId="26299"/>
    <cellStyle name="Nota 4 8 5 2 5" xfId="26300"/>
    <cellStyle name="Nota 4 8 5 3" xfId="26301"/>
    <cellStyle name="Nota 4 8 5 4" xfId="26302"/>
    <cellStyle name="Nota 4 8 6" xfId="26303"/>
    <cellStyle name="Nota 4 8 6 2" xfId="26304"/>
    <cellStyle name="Nota 4 8 6 2 2" xfId="26305"/>
    <cellStyle name="Nota 4 8 6 2 3" xfId="26306"/>
    <cellStyle name="Nota 4 8 6 2 4" xfId="26307"/>
    <cellStyle name="Nota 4 8 6 2 5" xfId="26308"/>
    <cellStyle name="Nota 4 8 6 3" xfId="26309"/>
    <cellStyle name="Nota 4 8 6 4" xfId="26310"/>
    <cellStyle name="Nota 4 8 7" xfId="26311"/>
    <cellStyle name="Nota 4 8 7 2" xfId="26312"/>
    <cellStyle name="Nota 4 8 7 2 2" xfId="26313"/>
    <cellStyle name="Nota 4 8 7 2 3" xfId="26314"/>
    <cellStyle name="Nota 4 8 7 2 4" xfId="26315"/>
    <cellStyle name="Nota 4 8 7 2 5" xfId="26316"/>
    <cellStyle name="Nota 4 8 7 3" xfId="26317"/>
    <cellStyle name="Nota 4 8 7 3 2" xfId="26318"/>
    <cellStyle name="Nota 4 8 7 3 3" xfId="26319"/>
    <cellStyle name="Nota 4 8 7 3 4" xfId="26320"/>
    <cellStyle name="Nota 4 8 7 4" xfId="26321"/>
    <cellStyle name="Nota 4 8 8" xfId="26322"/>
    <cellStyle name="Nota 4 8 8 2" xfId="26323"/>
    <cellStyle name="Nota 4 8 8 2 2" xfId="26324"/>
    <cellStyle name="Nota 4 8 8 2 3" xfId="26325"/>
    <cellStyle name="Nota 4 8 8 2 4" xfId="26326"/>
    <cellStyle name="Nota 4 8 8 3" xfId="26327"/>
    <cellStyle name="Nota 4 8 9" xfId="26328"/>
    <cellStyle name="Nota 4 9" xfId="26329"/>
    <cellStyle name="Nota 4 9 10" xfId="26330"/>
    <cellStyle name="Nota 4 9 11" xfId="26331"/>
    <cellStyle name="Nota 4 9 12" xfId="26332"/>
    <cellStyle name="Nota 4 9 13" xfId="26333"/>
    <cellStyle name="Nota 4 9 2" xfId="26334"/>
    <cellStyle name="Nota 4 9 2 2" xfId="26335"/>
    <cellStyle name="Nota 4 9 2 2 2" xfId="26336"/>
    <cellStyle name="Nota 4 9 2 2 2 2" xfId="26337"/>
    <cellStyle name="Nota 4 9 2 2 3" xfId="26338"/>
    <cellStyle name="Nota 4 9 2 2 3 2" xfId="26339"/>
    <cellStyle name="Nota 4 9 2 2 3 3" xfId="26340"/>
    <cellStyle name="Nota 4 9 2 2 3 4" xfId="26341"/>
    <cellStyle name="Nota 4 9 2 2 3 5" xfId="26342"/>
    <cellStyle name="Nota 4 9 2 2 4" xfId="26343"/>
    <cellStyle name="Nota 4 9 2 2 4 2" xfId="26344"/>
    <cellStyle name="Nota 4 9 2 2 4 3" xfId="26345"/>
    <cellStyle name="Nota 4 9 2 2 4 4" xfId="26346"/>
    <cellStyle name="Nota 4 9 2 2 5" xfId="26347"/>
    <cellStyle name="Nota 4 9 2 3" xfId="26348"/>
    <cellStyle name="Nota 4 9 2 3 2" xfId="26349"/>
    <cellStyle name="Nota 4 9 2 3 2 2" xfId="26350"/>
    <cellStyle name="Nota 4 9 2 3 3" xfId="26351"/>
    <cellStyle name="Nota 4 9 2 3 3 2" xfId="26352"/>
    <cellStyle name="Nota 4 9 2 3 3 3" xfId="26353"/>
    <cellStyle name="Nota 4 9 2 3 3 4" xfId="26354"/>
    <cellStyle name="Nota 4 9 2 3 3 5" xfId="26355"/>
    <cellStyle name="Nota 4 9 2 3 4" xfId="26356"/>
    <cellStyle name="Nota 4 9 2 3 4 2" xfId="26357"/>
    <cellStyle name="Nota 4 9 2 3 4 3" xfId="26358"/>
    <cellStyle name="Nota 4 9 2 3 4 4" xfId="26359"/>
    <cellStyle name="Nota 4 9 2 3 5" xfId="26360"/>
    <cellStyle name="Nota 4 9 2 4" xfId="26361"/>
    <cellStyle name="Nota 4 9 2 4 2" xfId="26362"/>
    <cellStyle name="Nota 4 9 2 4 2 2" xfId="26363"/>
    <cellStyle name="Nota 4 9 2 4 2 3" xfId="26364"/>
    <cellStyle name="Nota 4 9 2 4 2 4" xfId="26365"/>
    <cellStyle name="Nota 4 9 2 4 2 5" xfId="26366"/>
    <cellStyle name="Nota 4 9 2 4 3" xfId="26367"/>
    <cellStyle name="Nota 4 9 2 4 4" xfId="26368"/>
    <cellStyle name="Nota 4 9 2 5" xfId="26369"/>
    <cellStyle name="Nota 4 9 2 5 2" xfId="26370"/>
    <cellStyle name="Nota 4 9 2 5 2 2" xfId="26371"/>
    <cellStyle name="Nota 4 9 2 5 2 3" xfId="26372"/>
    <cellStyle name="Nota 4 9 2 5 2 4" xfId="26373"/>
    <cellStyle name="Nota 4 9 2 5 2 5" xfId="26374"/>
    <cellStyle name="Nota 4 9 2 5 3" xfId="26375"/>
    <cellStyle name="Nota 4 9 2 6" xfId="26376"/>
    <cellStyle name="Nota 4 9 2 6 2" xfId="26377"/>
    <cellStyle name="Nota 4 9 2 7" xfId="26378"/>
    <cellStyle name="Nota 4 9 2 7 2" xfId="26379"/>
    <cellStyle name="Nota 4 9 2 7 3" xfId="26380"/>
    <cellStyle name="Nota 4 9 2 7 4" xfId="26381"/>
    <cellStyle name="Nota 4 9 2 7 5" xfId="26382"/>
    <cellStyle name="Nota 4 9 2 8" xfId="26383"/>
    <cellStyle name="Nota 4 9 2 8 2" xfId="26384"/>
    <cellStyle name="Nota 4 9 2 8 3" xfId="26385"/>
    <cellStyle name="Nota 4 9 2 8 4" xfId="26386"/>
    <cellStyle name="Nota 4 9 2 8 5" xfId="26387"/>
    <cellStyle name="Nota 4 9 2 9" xfId="26388"/>
    <cellStyle name="Nota 4 9 3" xfId="26389"/>
    <cellStyle name="Nota 4 9 3 2" xfId="26390"/>
    <cellStyle name="Nota 4 9 3 2 2" xfId="26391"/>
    <cellStyle name="Nota 4 9 3 3" xfId="26392"/>
    <cellStyle name="Nota 4 9 3 3 2" xfId="26393"/>
    <cellStyle name="Nota 4 9 3 3 3" xfId="26394"/>
    <cellStyle name="Nota 4 9 3 3 4" xfId="26395"/>
    <cellStyle name="Nota 4 9 3 3 5" xfId="26396"/>
    <cellStyle name="Nota 4 9 3 4" xfId="26397"/>
    <cellStyle name="Nota 4 9 3 4 2" xfId="26398"/>
    <cellStyle name="Nota 4 9 3 4 3" xfId="26399"/>
    <cellStyle name="Nota 4 9 3 4 4" xfId="26400"/>
    <cellStyle name="Nota 4 9 3 5" xfId="26401"/>
    <cellStyle name="Nota 4 9 4" xfId="26402"/>
    <cellStyle name="Nota 4 9 4 2" xfId="26403"/>
    <cellStyle name="Nota 4 9 4 2 2" xfId="26404"/>
    <cellStyle name="Nota 4 9 4 2 3" xfId="26405"/>
    <cellStyle name="Nota 4 9 4 2 4" xfId="26406"/>
    <cellStyle name="Nota 4 9 4 2 5" xfId="26407"/>
    <cellStyle name="Nota 4 9 4 3" xfId="26408"/>
    <cellStyle name="Nota 4 9 4 4" xfId="26409"/>
    <cellStyle name="Nota 4 9 5" xfId="26410"/>
    <cellStyle name="Nota 4 9 5 2" xfId="26411"/>
    <cellStyle name="Nota 4 9 5 2 2" xfId="26412"/>
    <cellStyle name="Nota 4 9 5 2 3" xfId="26413"/>
    <cellStyle name="Nota 4 9 5 2 4" xfId="26414"/>
    <cellStyle name="Nota 4 9 5 2 5" xfId="26415"/>
    <cellStyle name="Nota 4 9 5 3" xfId="26416"/>
    <cellStyle name="Nota 4 9 5 4" xfId="26417"/>
    <cellStyle name="Nota 4 9 6" xfId="26418"/>
    <cellStyle name="Nota 4 9 6 2" xfId="26419"/>
    <cellStyle name="Nota 4 9 6 2 2" xfId="26420"/>
    <cellStyle name="Nota 4 9 6 2 3" xfId="26421"/>
    <cellStyle name="Nota 4 9 6 2 4" xfId="26422"/>
    <cellStyle name="Nota 4 9 6 2 5" xfId="26423"/>
    <cellStyle name="Nota 4 9 6 3" xfId="26424"/>
    <cellStyle name="Nota 4 9 6 4" xfId="26425"/>
    <cellStyle name="Nota 4 9 7" xfId="26426"/>
    <cellStyle name="Nota 4 9 7 2" xfId="26427"/>
    <cellStyle name="Nota 4 9 7 2 2" xfId="26428"/>
    <cellStyle name="Nota 4 9 7 2 3" xfId="26429"/>
    <cellStyle name="Nota 4 9 7 2 4" xfId="26430"/>
    <cellStyle name="Nota 4 9 7 2 5" xfId="26431"/>
    <cellStyle name="Nota 4 9 7 3" xfId="26432"/>
    <cellStyle name="Nota 4 9 7 3 2" xfId="26433"/>
    <cellStyle name="Nota 4 9 7 3 3" xfId="26434"/>
    <cellStyle name="Nota 4 9 7 3 4" xfId="26435"/>
    <cellStyle name="Nota 4 9 7 4" xfId="26436"/>
    <cellStyle name="Nota 4 9 8" xfId="26437"/>
    <cellStyle name="Nota 4 9 8 2" xfId="26438"/>
    <cellStyle name="Nota 4 9 8 2 2" xfId="26439"/>
    <cellStyle name="Nota 4 9 8 2 3" xfId="26440"/>
    <cellStyle name="Nota 4 9 8 2 4" xfId="26441"/>
    <cellStyle name="Nota 4 9 8 3" xfId="26442"/>
    <cellStyle name="Nota 4 9 9" xfId="26443"/>
    <cellStyle name="Nota 5" xfId="509"/>
    <cellStyle name="Nota 5 10" xfId="26444"/>
    <cellStyle name="Nota 5 10 2" xfId="26445"/>
    <cellStyle name="Nota 5 10 2 2" xfId="26446"/>
    <cellStyle name="Nota 5 10 2 2 2" xfId="26447"/>
    <cellStyle name="Nota 5 10 2 3" xfId="26448"/>
    <cellStyle name="Nota 5 10 2 3 2" xfId="26449"/>
    <cellStyle name="Nota 5 10 2 3 3" xfId="26450"/>
    <cellStyle name="Nota 5 10 2 3 4" xfId="26451"/>
    <cellStyle name="Nota 5 10 2 3 5" xfId="26452"/>
    <cellStyle name="Nota 5 10 2 4" xfId="26453"/>
    <cellStyle name="Nota 5 10 2 4 2" xfId="26454"/>
    <cellStyle name="Nota 5 10 2 4 3" xfId="26455"/>
    <cellStyle name="Nota 5 10 2 4 4" xfId="26456"/>
    <cellStyle name="Nota 5 10 2 5" xfId="26457"/>
    <cellStyle name="Nota 5 10 3" xfId="26458"/>
    <cellStyle name="Nota 5 10 3 2" xfId="26459"/>
    <cellStyle name="Nota 5 10 3 2 2" xfId="26460"/>
    <cellStyle name="Nota 5 10 3 3" xfId="26461"/>
    <cellStyle name="Nota 5 10 3 3 2" xfId="26462"/>
    <cellStyle name="Nota 5 10 3 3 3" xfId="26463"/>
    <cellStyle name="Nota 5 10 3 3 4" xfId="26464"/>
    <cellStyle name="Nota 5 10 3 3 5" xfId="26465"/>
    <cellStyle name="Nota 5 10 3 4" xfId="26466"/>
    <cellStyle name="Nota 5 10 3 4 2" xfId="26467"/>
    <cellStyle name="Nota 5 10 3 4 3" xfId="26468"/>
    <cellStyle name="Nota 5 10 3 4 4" xfId="26469"/>
    <cellStyle name="Nota 5 10 3 5" xfId="26470"/>
    <cellStyle name="Nota 5 10 4" xfId="26471"/>
    <cellStyle name="Nota 5 10 4 2" xfId="26472"/>
    <cellStyle name="Nota 5 10 4 2 2" xfId="26473"/>
    <cellStyle name="Nota 5 10 4 2 3" xfId="26474"/>
    <cellStyle name="Nota 5 10 4 2 4" xfId="26475"/>
    <cellStyle name="Nota 5 10 4 2 5" xfId="26476"/>
    <cellStyle name="Nota 5 10 4 3" xfId="26477"/>
    <cellStyle name="Nota 5 10 4 4" xfId="26478"/>
    <cellStyle name="Nota 5 10 5" xfId="26479"/>
    <cellStyle name="Nota 5 10 5 2" xfId="26480"/>
    <cellStyle name="Nota 5 10 5 2 2" xfId="26481"/>
    <cellStyle name="Nota 5 10 5 2 3" xfId="26482"/>
    <cellStyle name="Nota 5 10 5 2 4" xfId="26483"/>
    <cellStyle name="Nota 5 10 5 2 5" xfId="26484"/>
    <cellStyle name="Nota 5 10 5 3" xfId="26485"/>
    <cellStyle name="Nota 5 10 6" xfId="26486"/>
    <cellStyle name="Nota 5 10 6 2" xfId="26487"/>
    <cellStyle name="Nota 5 10 7" xfId="26488"/>
    <cellStyle name="Nota 5 10 7 2" xfId="26489"/>
    <cellStyle name="Nota 5 10 7 3" xfId="26490"/>
    <cellStyle name="Nota 5 10 7 4" xfId="26491"/>
    <cellStyle name="Nota 5 10 7 5" xfId="26492"/>
    <cellStyle name="Nota 5 10 8" xfId="26493"/>
    <cellStyle name="Nota 5 10 8 2" xfId="26494"/>
    <cellStyle name="Nota 5 10 8 3" xfId="26495"/>
    <cellStyle name="Nota 5 10 8 4" xfId="26496"/>
    <cellStyle name="Nota 5 10 9" xfId="26497"/>
    <cellStyle name="Nota 5 11" xfId="26498"/>
    <cellStyle name="Nota 5 11 2" xfId="26499"/>
    <cellStyle name="Nota 5 11 2 2" xfId="26500"/>
    <cellStyle name="Nota 5 11 2 2 2" xfId="26501"/>
    <cellStyle name="Nota 5 11 2 3" xfId="26502"/>
    <cellStyle name="Nota 5 11 2 3 2" xfId="26503"/>
    <cellStyle name="Nota 5 11 2 3 3" xfId="26504"/>
    <cellStyle name="Nota 5 11 2 3 4" xfId="26505"/>
    <cellStyle name="Nota 5 11 2 3 5" xfId="26506"/>
    <cellStyle name="Nota 5 11 2 4" xfId="26507"/>
    <cellStyle name="Nota 5 11 2 4 2" xfId="26508"/>
    <cellStyle name="Nota 5 11 2 4 3" xfId="26509"/>
    <cellStyle name="Nota 5 11 2 4 4" xfId="26510"/>
    <cellStyle name="Nota 5 11 2 5" xfId="26511"/>
    <cellStyle name="Nota 5 11 3" xfId="26512"/>
    <cellStyle name="Nota 5 11 3 2" xfId="26513"/>
    <cellStyle name="Nota 5 11 3 2 2" xfId="26514"/>
    <cellStyle name="Nota 5 11 3 2 3" xfId="26515"/>
    <cellStyle name="Nota 5 11 3 2 4" xfId="26516"/>
    <cellStyle name="Nota 5 11 3 2 5" xfId="26517"/>
    <cellStyle name="Nota 5 11 3 3" xfId="26518"/>
    <cellStyle name="Nota 5 11 3 4" xfId="26519"/>
    <cellStyle name="Nota 5 11 4" xfId="26520"/>
    <cellStyle name="Nota 5 11 4 2" xfId="26521"/>
    <cellStyle name="Nota 5 11 4 2 2" xfId="26522"/>
    <cellStyle name="Nota 5 11 4 2 3" xfId="26523"/>
    <cellStyle name="Nota 5 11 4 2 4" xfId="26524"/>
    <cellStyle name="Nota 5 11 4 2 5" xfId="26525"/>
    <cellStyle name="Nota 5 11 4 3" xfId="26526"/>
    <cellStyle name="Nota 5 11 5" xfId="26527"/>
    <cellStyle name="Nota 5 11 5 2" xfId="26528"/>
    <cellStyle name="Nota 5 11 6" xfId="26529"/>
    <cellStyle name="Nota 5 11 6 2" xfId="26530"/>
    <cellStyle name="Nota 5 11 6 3" xfId="26531"/>
    <cellStyle name="Nota 5 11 6 4" xfId="26532"/>
    <cellStyle name="Nota 5 11 6 5" xfId="26533"/>
    <cellStyle name="Nota 5 11 7" xfId="26534"/>
    <cellStyle name="Nota 5 11 7 2" xfId="26535"/>
    <cellStyle name="Nota 5 11 7 3" xfId="26536"/>
    <cellStyle name="Nota 5 11 7 4" xfId="26537"/>
    <cellStyle name="Nota 5 11 7 5" xfId="26538"/>
    <cellStyle name="Nota 5 11 8" xfId="26539"/>
    <cellStyle name="Nota 5 12" xfId="26540"/>
    <cellStyle name="Nota 5 12 2" xfId="26541"/>
    <cellStyle name="Nota 5 12 2 2" xfId="26542"/>
    <cellStyle name="Nota 5 12 3" xfId="26543"/>
    <cellStyle name="Nota 5 12 3 2" xfId="26544"/>
    <cellStyle name="Nota 5 12 3 3" xfId="26545"/>
    <cellStyle name="Nota 5 12 3 4" xfId="26546"/>
    <cellStyle name="Nota 5 12 3 5" xfId="26547"/>
    <cellStyle name="Nota 5 12 4" xfId="26548"/>
    <cellStyle name="Nota 5 12 4 2" xfId="26549"/>
    <cellStyle name="Nota 5 12 4 3" xfId="26550"/>
    <cellStyle name="Nota 5 12 4 4" xfId="26551"/>
    <cellStyle name="Nota 5 12 5" xfId="26552"/>
    <cellStyle name="Nota 5 13" xfId="26553"/>
    <cellStyle name="Nota 5 13 2" xfId="26554"/>
    <cellStyle name="Nota 5 13 2 2" xfId="26555"/>
    <cellStyle name="Nota 5 13 2 3" xfId="26556"/>
    <cellStyle name="Nota 5 13 2 4" xfId="26557"/>
    <cellStyle name="Nota 5 13 2 5" xfId="26558"/>
    <cellStyle name="Nota 5 13 3" xfId="26559"/>
    <cellStyle name="Nota 5 13 4" xfId="26560"/>
    <cellStyle name="Nota 5 14" xfId="26561"/>
    <cellStyle name="Nota 5 14 2" xfId="26562"/>
    <cellStyle name="Nota 5 14 2 2" xfId="26563"/>
    <cellStyle name="Nota 5 14 2 3" xfId="26564"/>
    <cellStyle name="Nota 5 14 2 4" xfId="26565"/>
    <cellStyle name="Nota 5 14 2 5" xfId="26566"/>
    <cellStyle name="Nota 5 14 3" xfId="26567"/>
    <cellStyle name="Nota 5 14 4" xfId="26568"/>
    <cellStyle name="Nota 5 15" xfId="26569"/>
    <cellStyle name="Nota 5 15 2" xfId="26570"/>
    <cellStyle name="Nota 5 15 2 2" xfId="26571"/>
    <cellStyle name="Nota 5 15 2 3" xfId="26572"/>
    <cellStyle name="Nota 5 15 2 4" xfId="26573"/>
    <cellStyle name="Nota 5 15 2 5" xfId="26574"/>
    <cellStyle name="Nota 5 15 3" xfId="26575"/>
    <cellStyle name="Nota 5 15 4" xfId="26576"/>
    <cellStyle name="Nota 5 16" xfId="26577"/>
    <cellStyle name="Nota 5 16 2" xfId="26578"/>
    <cellStyle name="Nota 5 16 2 2" xfId="26579"/>
    <cellStyle name="Nota 5 16 2 3" xfId="26580"/>
    <cellStyle name="Nota 5 16 2 4" xfId="26581"/>
    <cellStyle name="Nota 5 16 2 5" xfId="26582"/>
    <cellStyle name="Nota 5 16 3" xfId="26583"/>
    <cellStyle name="Nota 5 17" xfId="26584"/>
    <cellStyle name="Nota 5 17 2" xfId="26585"/>
    <cellStyle name="Nota 5 18" xfId="26586"/>
    <cellStyle name="Nota 5 19" xfId="26587"/>
    <cellStyle name="Nota 5 2" xfId="26588"/>
    <cellStyle name="Nota 5 2 10" xfId="26589"/>
    <cellStyle name="Nota 5 2 11" xfId="26590"/>
    <cellStyle name="Nota 5 2 12" xfId="26591"/>
    <cellStyle name="Nota 5 2 13" xfId="26592"/>
    <cellStyle name="Nota 5 2 2" xfId="26593"/>
    <cellStyle name="Nota 5 2 2 2" xfId="26594"/>
    <cellStyle name="Nota 5 2 2 2 2" xfId="26595"/>
    <cellStyle name="Nota 5 2 2 2 2 2" xfId="26596"/>
    <cellStyle name="Nota 5 2 2 2 3" xfId="26597"/>
    <cellStyle name="Nota 5 2 2 2 3 2" xfId="26598"/>
    <cellStyle name="Nota 5 2 2 2 3 3" xfId="26599"/>
    <cellStyle name="Nota 5 2 2 2 3 4" xfId="26600"/>
    <cellStyle name="Nota 5 2 2 2 3 5" xfId="26601"/>
    <cellStyle name="Nota 5 2 2 2 4" xfId="26602"/>
    <cellStyle name="Nota 5 2 2 2 4 2" xfId="26603"/>
    <cellStyle name="Nota 5 2 2 2 4 3" xfId="26604"/>
    <cellStyle name="Nota 5 2 2 2 4 4" xfId="26605"/>
    <cellStyle name="Nota 5 2 2 2 5" xfId="26606"/>
    <cellStyle name="Nota 5 2 2 3" xfId="26607"/>
    <cellStyle name="Nota 5 2 2 3 2" xfId="26608"/>
    <cellStyle name="Nota 5 2 2 3 2 2" xfId="26609"/>
    <cellStyle name="Nota 5 2 2 3 3" xfId="26610"/>
    <cellStyle name="Nota 5 2 2 3 3 2" xfId="26611"/>
    <cellStyle name="Nota 5 2 2 3 3 3" xfId="26612"/>
    <cellStyle name="Nota 5 2 2 3 3 4" xfId="26613"/>
    <cellStyle name="Nota 5 2 2 3 3 5" xfId="26614"/>
    <cellStyle name="Nota 5 2 2 3 4" xfId="26615"/>
    <cellStyle name="Nota 5 2 2 3 4 2" xfId="26616"/>
    <cellStyle name="Nota 5 2 2 3 4 3" xfId="26617"/>
    <cellStyle name="Nota 5 2 2 3 4 4" xfId="26618"/>
    <cellStyle name="Nota 5 2 2 3 5" xfId="26619"/>
    <cellStyle name="Nota 5 2 2 4" xfId="26620"/>
    <cellStyle name="Nota 5 2 2 4 2" xfId="26621"/>
    <cellStyle name="Nota 5 2 2 4 2 2" xfId="26622"/>
    <cellStyle name="Nota 5 2 2 4 2 3" xfId="26623"/>
    <cellStyle name="Nota 5 2 2 4 2 4" xfId="26624"/>
    <cellStyle name="Nota 5 2 2 4 2 5" xfId="26625"/>
    <cellStyle name="Nota 5 2 2 4 3" xfId="26626"/>
    <cellStyle name="Nota 5 2 2 4 4" xfId="26627"/>
    <cellStyle name="Nota 5 2 2 5" xfId="26628"/>
    <cellStyle name="Nota 5 2 2 5 2" xfId="26629"/>
    <cellStyle name="Nota 5 2 2 5 2 2" xfId="26630"/>
    <cellStyle name="Nota 5 2 2 5 2 3" xfId="26631"/>
    <cellStyle name="Nota 5 2 2 5 2 4" xfId="26632"/>
    <cellStyle name="Nota 5 2 2 5 2 5" xfId="26633"/>
    <cellStyle name="Nota 5 2 2 5 3" xfId="26634"/>
    <cellStyle name="Nota 5 2 2 6" xfId="26635"/>
    <cellStyle name="Nota 5 2 2 6 2" xfId="26636"/>
    <cellStyle name="Nota 5 2 2 7" xfId="26637"/>
    <cellStyle name="Nota 5 2 2 7 2" xfId="26638"/>
    <cellStyle name="Nota 5 2 2 7 3" xfId="26639"/>
    <cellStyle name="Nota 5 2 2 7 4" xfId="26640"/>
    <cellStyle name="Nota 5 2 2 7 5" xfId="26641"/>
    <cellStyle name="Nota 5 2 2 8" xfId="26642"/>
    <cellStyle name="Nota 5 2 2 8 2" xfId="26643"/>
    <cellStyle name="Nota 5 2 2 8 3" xfId="26644"/>
    <cellStyle name="Nota 5 2 2 8 4" xfId="26645"/>
    <cellStyle name="Nota 5 2 2 8 5" xfId="26646"/>
    <cellStyle name="Nota 5 2 2 9" xfId="26647"/>
    <cellStyle name="Nota 5 2 3" xfId="26648"/>
    <cellStyle name="Nota 5 2 3 2" xfId="26649"/>
    <cellStyle name="Nota 5 2 3 2 2" xfId="26650"/>
    <cellStyle name="Nota 5 2 3 3" xfId="26651"/>
    <cellStyle name="Nota 5 2 3 3 2" xfId="26652"/>
    <cellStyle name="Nota 5 2 3 3 3" xfId="26653"/>
    <cellStyle name="Nota 5 2 3 3 4" xfId="26654"/>
    <cellStyle name="Nota 5 2 3 3 5" xfId="26655"/>
    <cellStyle name="Nota 5 2 3 4" xfId="26656"/>
    <cellStyle name="Nota 5 2 3 4 2" xfId="26657"/>
    <cellStyle name="Nota 5 2 3 4 3" xfId="26658"/>
    <cellStyle name="Nota 5 2 3 4 4" xfId="26659"/>
    <cellStyle name="Nota 5 2 3 5" xfId="26660"/>
    <cellStyle name="Nota 5 2 4" xfId="26661"/>
    <cellStyle name="Nota 5 2 4 2" xfId="26662"/>
    <cellStyle name="Nota 5 2 4 2 2" xfId="26663"/>
    <cellStyle name="Nota 5 2 4 3" xfId="26664"/>
    <cellStyle name="Nota 5 2 4 3 2" xfId="26665"/>
    <cellStyle name="Nota 5 2 4 3 3" xfId="26666"/>
    <cellStyle name="Nota 5 2 4 3 4" xfId="26667"/>
    <cellStyle name="Nota 5 2 4 3 5" xfId="26668"/>
    <cellStyle name="Nota 5 2 4 4" xfId="26669"/>
    <cellStyle name="Nota 5 2 4 4 2" xfId="26670"/>
    <cellStyle name="Nota 5 2 4 4 3" xfId="26671"/>
    <cellStyle name="Nota 5 2 4 4 4" xfId="26672"/>
    <cellStyle name="Nota 5 2 4 5" xfId="26673"/>
    <cellStyle name="Nota 5 2 5" xfId="26674"/>
    <cellStyle name="Nota 5 2 5 2" xfId="26675"/>
    <cellStyle name="Nota 5 2 5 2 2" xfId="26676"/>
    <cellStyle name="Nota 5 2 5 2 3" xfId="26677"/>
    <cellStyle name="Nota 5 2 5 2 4" xfId="26678"/>
    <cellStyle name="Nota 5 2 5 2 5" xfId="26679"/>
    <cellStyle name="Nota 5 2 5 3" xfId="26680"/>
    <cellStyle name="Nota 5 2 5 4" xfId="26681"/>
    <cellStyle name="Nota 5 2 6" xfId="26682"/>
    <cellStyle name="Nota 5 2 6 2" xfId="26683"/>
    <cellStyle name="Nota 5 2 6 2 2" xfId="26684"/>
    <cellStyle name="Nota 5 2 6 2 3" xfId="26685"/>
    <cellStyle name="Nota 5 2 6 2 4" xfId="26686"/>
    <cellStyle name="Nota 5 2 6 2 5" xfId="26687"/>
    <cellStyle name="Nota 5 2 6 3" xfId="26688"/>
    <cellStyle name="Nota 5 2 6 4" xfId="26689"/>
    <cellStyle name="Nota 5 2 7" xfId="26690"/>
    <cellStyle name="Nota 5 2 7 2" xfId="26691"/>
    <cellStyle name="Nota 5 2 7 2 2" xfId="26692"/>
    <cellStyle name="Nota 5 2 7 2 3" xfId="26693"/>
    <cellStyle name="Nota 5 2 7 2 4" xfId="26694"/>
    <cellStyle name="Nota 5 2 7 2 5" xfId="26695"/>
    <cellStyle name="Nota 5 2 7 3" xfId="26696"/>
    <cellStyle name="Nota 5 2 7 3 2" xfId="26697"/>
    <cellStyle name="Nota 5 2 7 3 3" xfId="26698"/>
    <cellStyle name="Nota 5 2 7 3 4" xfId="26699"/>
    <cellStyle name="Nota 5 2 7 4" xfId="26700"/>
    <cellStyle name="Nota 5 2 8" xfId="26701"/>
    <cellStyle name="Nota 5 2 8 2" xfId="26702"/>
    <cellStyle name="Nota 5 2 8 2 2" xfId="26703"/>
    <cellStyle name="Nota 5 2 8 2 3" xfId="26704"/>
    <cellStyle name="Nota 5 2 8 2 4" xfId="26705"/>
    <cellStyle name="Nota 5 2 8 3" xfId="26706"/>
    <cellStyle name="Nota 5 2 9" xfId="26707"/>
    <cellStyle name="Nota 5 20" xfId="26708"/>
    <cellStyle name="Nota 5 21" xfId="26709"/>
    <cellStyle name="Nota 5 22" xfId="26710"/>
    <cellStyle name="Nota 5 3" xfId="26711"/>
    <cellStyle name="Nota 5 3 10" xfId="26712"/>
    <cellStyle name="Nota 5 3 11" xfId="26713"/>
    <cellStyle name="Nota 5 3 12" xfId="26714"/>
    <cellStyle name="Nota 5 3 13" xfId="26715"/>
    <cellStyle name="Nota 5 3 2" xfId="26716"/>
    <cellStyle name="Nota 5 3 2 2" xfId="26717"/>
    <cellStyle name="Nota 5 3 2 2 2" xfId="26718"/>
    <cellStyle name="Nota 5 3 2 2 2 2" xfId="26719"/>
    <cellStyle name="Nota 5 3 2 2 3" xfId="26720"/>
    <cellStyle name="Nota 5 3 2 2 3 2" xfId="26721"/>
    <cellStyle name="Nota 5 3 2 2 3 3" xfId="26722"/>
    <cellStyle name="Nota 5 3 2 2 3 4" xfId="26723"/>
    <cellStyle name="Nota 5 3 2 2 3 5" xfId="26724"/>
    <cellStyle name="Nota 5 3 2 2 4" xfId="26725"/>
    <cellStyle name="Nota 5 3 2 2 4 2" xfId="26726"/>
    <cellStyle name="Nota 5 3 2 2 4 3" xfId="26727"/>
    <cellStyle name="Nota 5 3 2 2 4 4" xfId="26728"/>
    <cellStyle name="Nota 5 3 2 2 5" xfId="26729"/>
    <cellStyle name="Nota 5 3 2 3" xfId="26730"/>
    <cellStyle name="Nota 5 3 2 3 2" xfId="26731"/>
    <cellStyle name="Nota 5 3 2 3 2 2" xfId="26732"/>
    <cellStyle name="Nota 5 3 2 3 3" xfId="26733"/>
    <cellStyle name="Nota 5 3 2 3 3 2" xfId="26734"/>
    <cellStyle name="Nota 5 3 2 3 3 3" xfId="26735"/>
    <cellStyle name="Nota 5 3 2 3 3 4" xfId="26736"/>
    <cellStyle name="Nota 5 3 2 3 3 5" xfId="26737"/>
    <cellStyle name="Nota 5 3 2 3 4" xfId="26738"/>
    <cellStyle name="Nota 5 3 2 3 4 2" xfId="26739"/>
    <cellStyle name="Nota 5 3 2 3 4 3" xfId="26740"/>
    <cellStyle name="Nota 5 3 2 3 4 4" xfId="26741"/>
    <cellStyle name="Nota 5 3 2 3 5" xfId="26742"/>
    <cellStyle name="Nota 5 3 2 4" xfId="26743"/>
    <cellStyle name="Nota 5 3 2 4 2" xfId="26744"/>
    <cellStyle name="Nota 5 3 2 4 2 2" xfId="26745"/>
    <cellStyle name="Nota 5 3 2 4 2 3" xfId="26746"/>
    <cellStyle name="Nota 5 3 2 4 2 4" xfId="26747"/>
    <cellStyle name="Nota 5 3 2 4 2 5" xfId="26748"/>
    <cellStyle name="Nota 5 3 2 4 3" xfId="26749"/>
    <cellStyle name="Nota 5 3 2 4 4" xfId="26750"/>
    <cellStyle name="Nota 5 3 2 5" xfId="26751"/>
    <cellStyle name="Nota 5 3 2 5 2" xfId="26752"/>
    <cellStyle name="Nota 5 3 2 5 2 2" xfId="26753"/>
    <cellStyle name="Nota 5 3 2 5 2 3" xfId="26754"/>
    <cellStyle name="Nota 5 3 2 5 2 4" xfId="26755"/>
    <cellStyle name="Nota 5 3 2 5 2 5" xfId="26756"/>
    <cellStyle name="Nota 5 3 2 5 3" xfId="26757"/>
    <cellStyle name="Nota 5 3 2 6" xfId="26758"/>
    <cellStyle name="Nota 5 3 2 6 2" xfId="26759"/>
    <cellStyle name="Nota 5 3 2 7" xfId="26760"/>
    <cellStyle name="Nota 5 3 2 7 2" xfId="26761"/>
    <cellStyle name="Nota 5 3 2 7 3" xfId="26762"/>
    <cellStyle name="Nota 5 3 2 7 4" xfId="26763"/>
    <cellStyle name="Nota 5 3 2 7 5" xfId="26764"/>
    <cellStyle name="Nota 5 3 2 8" xfId="26765"/>
    <cellStyle name="Nota 5 3 2 8 2" xfId="26766"/>
    <cellStyle name="Nota 5 3 2 8 3" xfId="26767"/>
    <cellStyle name="Nota 5 3 2 8 4" xfId="26768"/>
    <cellStyle name="Nota 5 3 2 8 5" xfId="26769"/>
    <cellStyle name="Nota 5 3 2 9" xfId="26770"/>
    <cellStyle name="Nota 5 3 3" xfId="26771"/>
    <cellStyle name="Nota 5 3 3 2" xfId="26772"/>
    <cellStyle name="Nota 5 3 3 2 2" xfId="26773"/>
    <cellStyle name="Nota 5 3 3 3" xfId="26774"/>
    <cellStyle name="Nota 5 3 3 3 2" xfId="26775"/>
    <cellStyle name="Nota 5 3 3 3 3" xfId="26776"/>
    <cellStyle name="Nota 5 3 3 3 4" xfId="26777"/>
    <cellStyle name="Nota 5 3 3 3 5" xfId="26778"/>
    <cellStyle name="Nota 5 3 3 4" xfId="26779"/>
    <cellStyle name="Nota 5 3 3 4 2" xfId="26780"/>
    <cellStyle name="Nota 5 3 3 4 3" xfId="26781"/>
    <cellStyle name="Nota 5 3 3 4 4" xfId="26782"/>
    <cellStyle name="Nota 5 3 3 5" xfId="26783"/>
    <cellStyle name="Nota 5 3 4" xfId="26784"/>
    <cellStyle name="Nota 5 3 4 2" xfId="26785"/>
    <cellStyle name="Nota 5 3 4 2 2" xfId="26786"/>
    <cellStyle name="Nota 5 3 4 3" xfId="26787"/>
    <cellStyle name="Nota 5 3 4 3 2" xfId="26788"/>
    <cellStyle name="Nota 5 3 4 3 3" xfId="26789"/>
    <cellStyle name="Nota 5 3 4 3 4" xfId="26790"/>
    <cellStyle name="Nota 5 3 4 3 5" xfId="26791"/>
    <cellStyle name="Nota 5 3 4 4" xfId="26792"/>
    <cellStyle name="Nota 5 3 4 4 2" xfId="26793"/>
    <cellStyle name="Nota 5 3 4 4 3" xfId="26794"/>
    <cellStyle name="Nota 5 3 4 4 4" xfId="26795"/>
    <cellStyle name="Nota 5 3 4 5" xfId="26796"/>
    <cellStyle name="Nota 5 3 5" xfId="26797"/>
    <cellStyle name="Nota 5 3 5 2" xfId="26798"/>
    <cellStyle name="Nota 5 3 5 2 2" xfId="26799"/>
    <cellStyle name="Nota 5 3 5 2 3" xfId="26800"/>
    <cellStyle name="Nota 5 3 5 2 4" xfId="26801"/>
    <cellStyle name="Nota 5 3 5 2 5" xfId="26802"/>
    <cellStyle name="Nota 5 3 5 3" xfId="26803"/>
    <cellStyle name="Nota 5 3 5 4" xfId="26804"/>
    <cellStyle name="Nota 5 3 6" xfId="26805"/>
    <cellStyle name="Nota 5 3 6 2" xfId="26806"/>
    <cellStyle name="Nota 5 3 6 2 2" xfId="26807"/>
    <cellStyle name="Nota 5 3 6 2 3" xfId="26808"/>
    <cellStyle name="Nota 5 3 6 2 4" xfId="26809"/>
    <cellStyle name="Nota 5 3 6 2 5" xfId="26810"/>
    <cellStyle name="Nota 5 3 6 3" xfId="26811"/>
    <cellStyle name="Nota 5 3 6 4" xfId="26812"/>
    <cellStyle name="Nota 5 3 7" xfId="26813"/>
    <cellStyle name="Nota 5 3 7 2" xfId="26814"/>
    <cellStyle name="Nota 5 3 7 2 2" xfId="26815"/>
    <cellStyle name="Nota 5 3 7 2 3" xfId="26816"/>
    <cellStyle name="Nota 5 3 7 2 4" xfId="26817"/>
    <cellStyle name="Nota 5 3 7 2 5" xfId="26818"/>
    <cellStyle name="Nota 5 3 7 3" xfId="26819"/>
    <cellStyle name="Nota 5 3 7 3 2" xfId="26820"/>
    <cellStyle name="Nota 5 3 7 3 3" xfId="26821"/>
    <cellStyle name="Nota 5 3 7 3 4" xfId="26822"/>
    <cellStyle name="Nota 5 3 7 4" xfId="26823"/>
    <cellStyle name="Nota 5 3 8" xfId="26824"/>
    <cellStyle name="Nota 5 3 8 2" xfId="26825"/>
    <cellStyle name="Nota 5 3 8 2 2" xfId="26826"/>
    <cellStyle name="Nota 5 3 8 2 3" xfId="26827"/>
    <cellStyle name="Nota 5 3 8 2 4" xfId="26828"/>
    <cellStyle name="Nota 5 3 8 3" xfId="26829"/>
    <cellStyle name="Nota 5 3 9" xfId="26830"/>
    <cellStyle name="Nota 5 4" xfId="26831"/>
    <cellStyle name="Nota 5 4 10" xfId="26832"/>
    <cellStyle name="Nota 5 4 11" xfId="26833"/>
    <cellStyle name="Nota 5 4 12" xfId="26834"/>
    <cellStyle name="Nota 5 4 13" xfId="26835"/>
    <cellStyle name="Nota 5 4 2" xfId="26836"/>
    <cellStyle name="Nota 5 4 2 2" xfId="26837"/>
    <cellStyle name="Nota 5 4 2 2 2" xfId="26838"/>
    <cellStyle name="Nota 5 4 2 2 2 2" xfId="26839"/>
    <cellStyle name="Nota 5 4 2 2 3" xfId="26840"/>
    <cellStyle name="Nota 5 4 2 2 3 2" xfId="26841"/>
    <cellStyle name="Nota 5 4 2 2 3 3" xfId="26842"/>
    <cellStyle name="Nota 5 4 2 2 3 4" xfId="26843"/>
    <cellStyle name="Nota 5 4 2 2 3 5" xfId="26844"/>
    <cellStyle name="Nota 5 4 2 2 4" xfId="26845"/>
    <cellStyle name="Nota 5 4 2 2 4 2" xfId="26846"/>
    <cellStyle name="Nota 5 4 2 2 4 3" xfId="26847"/>
    <cellStyle name="Nota 5 4 2 2 4 4" xfId="26848"/>
    <cellStyle name="Nota 5 4 2 2 5" xfId="26849"/>
    <cellStyle name="Nota 5 4 2 3" xfId="26850"/>
    <cellStyle name="Nota 5 4 2 3 2" xfId="26851"/>
    <cellStyle name="Nota 5 4 2 3 2 2" xfId="26852"/>
    <cellStyle name="Nota 5 4 2 3 3" xfId="26853"/>
    <cellStyle name="Nota 5 4 2 3 3 2" xfId="26854"/>
    <cellStyle name="Nota 5 4 2 3 3 3" xfId="26855"/>
    <cellStyle name="Nota 5 4 2 3 3 4" xfId="26856"/>
    <cellStyle name="Nota 5 4 2 3 3 5" xfId="26857"/>
    <cellStyle name="Nota 5 4 2 3 4" xfId="26858"/>
    <cellStyle name="Nota 5 4 2 3 4 2" xfId="26859"/>
    <cellStyle name="Nota 5 4 2 3 4 3" xfId="26860"/>
    <cellStyle name="Nota 5 4 2 3 4 4" xfId="26861"/>
    <cellStyle name="Nota 5 4 2 3 5" xfId="26862"/>
    <cellStyle name="Nota 5 4 2 4" xfId="26863"/>
    <cellStyle name="Nota 5 4 2 4 2" xfId="26864"/>
    <cellStyle name="Nota 5 4 2 4 2 2" xfId="26865"/>
    <cellStyle name="Nota 5 4 2 4 2 3" xfId="26866"/>
    <cellStyle name="Nota 5 4 2 4 2 4" xfId="26867"/>
    <cellStyle name="Nota 5 4 2 4 2 5" xfId="26868"/>
    <cellStyle name="Nota 5 4 2 4 3" xfId="26869"/>
    <cellStyle name="Nota 5 4 2 4 4" xfId="26870"/>
    <cellStyle name="Nota 5 4 2 5" xfId="26871"/>
    <cellStyle name="Nota 5 4 2 5 2" xfId="26872"/>
    <cellStyle name="Nota 5 4 2 5 2 2" xfId="26873"/>
    <cellStyle name="Nota 5 4 2 5 2 3" xfId="26874"/>
    <cellStyle name="Nota 5 4 2 5 2 4" xfId="26875"/>
    <cellStyle name="Nota 5 4 2 5 2 5" xfId="26876"/>
    <cellStyle name="Nota 5 4 2 5 3" xfId="26877"/>
    <cellStyle name="Nota 5 4 2 6" xfId="26878"/>
    <cellStyle name="Nota 5 4 2 6 2" xfId="26879"/>
    <cellStyle name="Nota 5 4 2 7" xfId="26880"/>
    <cellStyle name="Nota 5 4 2 7 2" xfId="26881"/>
    <cellStyle name="Nota 5 4 2 7 3" xfId="26882"/>
    <cellStyle name="Nota 5 4 2 7 4" xfId="26883"/>
    <cellStyle name="Nota 5 4 2 7 5" xfId="26884"/>
    <cellStyle name="Nota 5 4 2 8" xfId="26885"/>
    <cellStyle name="Nota 5 4 2 8 2" xfId="26886"/>
    <cellStyle name="Nota 5 4 2 8 3" xfId="26887"/>
    <cellStyle name="Nota 5 4 2 8 4" xfId="26888"/>
    <cellStyle name="Nota 5 4 2 8 5" xfId="26889"/>
    <cellStyle name="Nota 5 4 2 9" xfId="26890"/>
    <cellStyle name="Nota 5 4 3" xfId="26891"/>
    <cellStyle name="Nota 5 4 3 2" xfId="26892"/>
    <cellStyle name="Nota 5 4 3 2 2" xfId="26893"/>
    <cellStyle name="Nota 5 4 3 3" xfId="26894"/>
    <cellStyle name="Nota 5 4 3 3 2" xfId="26895"/>
    <cellStyle name="Nota 5 4 3 3 3" xfId="26896"/>
    <cellStyle name="Nota 5 4 3 3 4" xfId="26897"/>
    <cellStyle name="Nota 5 4 3 3 5" xfId="26898"/>
    <cellStyle name="Nota 5 4 3 4" xfId="26899"/>
    <cellStyle name="Nota 5 4 3 4 2" xfId="26900"/>
    <cellStyle name="Nota 5 4 3 4 3" xfId="26901"/>
    <cellStyle name="Nota 5 4 3 4 4" xfId="26902"/>
    <cellStyle name="Nota 5 4 3 5" xfId="26903"/>
    <cellStyle name="Nota 5 4 4" xfId="26904"/>
    <cellStyle name="Nota 5 4 4 2" xfId="26905"/>
    <cellStyle name="Nota 5 4 4 2 2" xfId="26906"/>
    <cellStyle name="Nota 5 4 4 3" xfId="26907"/>
    <cellStyle name="Nota 5 4 4 3 2" xfId="26908"/>
    <cellStyle name="Nota 5 4 4 3 3" xfId="26909"/>
    <cellStyle name="Nota 5 4 4 3 4" xfId="26910"/>
    <cellStyle name="Nota 5 4 4 3 5" xfId="26911"/>
    <cellStyle name="Nota 5 4 4 4" xfId="26912"/>
    <cellStyle name="Nota 5 4 4 4 2" xfId="26913"/>
    <cellStyle name="Nota 5 4 4 4 3" xfId="26914"/>
    <cellStyle name="Nota 5 4 4 4 4" xfId="26915"/>
    <cellStyle name="Nota 5 4 4 5" xfId="26916"/>
    <cellStyle name="Nota 5 4 5" xfId="26917"/>
    <cellStyle name="Nota 5 4 5 2" xfId="26918"/>
    <cellStyle name="Nota 5 4 5 2 2" xfId="26919"/>
    <cellStyle name="Nota 5 4 5 2 3" xfId="26920"/>
    <cellStyle name="Nota 5 4 5 2 4" xfId="26921"/>
    <cellStyle name="Nota 5 4 5 2 5" xfId="26922"/>
    <cellStyle name="Nota 5 4 5 3" xfId="26923"/>
    <cellStyle name="Nota 5 4 5 4" xfId="26924"/>
    <cellStyle name="Nota 5 4 6" xfId="26925"/>
    <cellStyle name="Nota 5 4 6 2" xfId="26926"/>
    <cellStyle name="Nota 5 4 6 2 2" xfId="26927"/>
    <cellStyle name="Nota 5 4 6 2 3" xfId="26928"/>
    <cellStyle name="Nota 5 4 6 2 4" xfId="26929"/>
    <cellStyle name="Nota 5 4 6 2 5" xfId="26930"/>
    <cellStyle name="Nota 5 4 6 3" xfId="26931"/>
    <cellStyle name="Nota 5 4 6 4" xfId="26932"/>
    <cellStyle name="Nota 5 4 7" xfId="26933"/>
    <cellStyle name="Nota 5 4 7 2" xfId="26934"/>
    <cellStyle name="Nota 5 4 7 2 2" xfId="26935"/>
    <cellStyle name="Nota 5 4 7 2 3" xfId="26936"/>
    <cellStyle name="Nota 5 4 7 2 4" xfId="26937"/>
    <cellStyle name="Nota 5 4 7 2 5" xfId="26938"/>
    <cellStyle name="Nota 5 4 7 3" xfId="26939"/>
    <cellStyle name="Nota 5 4 7 3 2" xfId="26940"/>
    <cellStyle name="Nota 5 4 7 3 3" xfId="26941"/>
    <cellStyle name="Nota 5 4 7 3 4" xfId="26942"/>
    <cellStyle name="Nota 5 4 7 4" xfId="26943"/>
    <cellStyle name="Nota 5 4 8" xfId="26944"/>
    <cellStyle name="Nota 5 4 8 2" xfId="26945"/>
    <cellStyle name="Nota 5 4 8 2 2" xfId="26946"/>
    <cellStyle name="Nota 5 4 8 2 3" xfId="26947"/>
    <cellStyle name="Nota 5 4 8 2 4" xfId="26948"/>
    <cellStyle name="Nota 5 4 8 3" xfId="26949"/>
    <cellStyle name="Nota 5 4 9" xfId="26950"/>
    <cellStyle name="Nota 5 5" xfId="26951"/>
    <cellStyle name="Nota 5 5 10" xfId="26952"/>
    <cellStyle name="Nota 5 5 11" xfId="26953"/>
    <cellStyle name="Nota 5 5 12" xfId="26954"/>
    <cellStyle name="Nota 5 5 13" xfId="26955"/>
    <cellStyle name="Nota 5 5 2" xfId="26956"/>
    <cellStyle name="Nota 5 5 2 2" xfId="26957"/>
    <cellStyle name="Nota 5 5 2 2 2" xfId="26958"/>
    <cellStyle name="Nota 5 5 2 2 2 2" xfId="26959"/>
    <cellStyle name="Nota 5 5 2 2 3" xfId="26960"/>
    <cellStyle name="Nota 5 5 2 2 3 2" xfId="26961"/>
    <cellStyle name="Nota 5 5 2 2 3 3" xfId="26962"/>
    <cellStyle name="Nota 5 5 2 2 3 4" xfId="26963"/>
    <cellStyle name="Nota 5 5 2 2 3 5" xfId="26964"/>
    <cellStyle name="Nota 5 5 2 2 4" xfId="26965"/>
    <cellStyle name="Nota 5 5 2 2 4 2" xfId="26966"/>
    <cellStyle name="Nota 5 5 2 2 4 3" xfId="26967"/>
    <cellStyle name="Nota 5 5 2 2 4 4" xfId="26968"/>
    <cellStyle name="Nota 5 5 2 2 5" xfId="26969"/>
    <cellStyle name="Nota 5 5 2 3" xfId="26970"/>
    <cellStyle name="Nota 5 5 2 3 2" xfId="26971"/>
    <cellStyle name="Nota 5 5 2 3 2 2" xfId="26972"/>
    <cellStyle name="Nota 5 5 2 3 3" xfId="26973"/>
    <cellStyle name="Nota 5 5 2 3 3 2" xfId="26974"/>
    <cellStyle name="Nota 5 5 2 3 3 3" xfId="26975"/>
    <cellStyle name="Nota 5 5 2 3 3 4" xfId="26976"/>
    <cellStyle name="Nota 5 5 2 3 3 5" xfId="26977"/>
    <cellStyle name="Nota 5 5 2 3 4" xfId="26978"/>
    <cellStyle name="Nota 5 5 2 3 4 2" xfId="26979"/>
    <cellStyle name="Nota 5 5 2 3 4 3" xfId="26980"/>
    <cellStyle name="Nota 5 5 2 3 4 4" xfId="26981"/>
    <cellStyle name="Nota 5 5 2 3 5" xfId="26982"/>
    <cellStyle name="Nota 5 5 2 4" xfId="26983"/>
    <cellStyle name="Nota 5 5 2 4 2" xfId="26984"/>
    <cellStyle name="Nota 5 5 2 4 2 2" xfId="26985"/>
    <cellStyle name="Nota 5 5 2 4 2 3" xfId="26986"/>
    <cellStyle name="Nota 5 5 2 4 2 4" xfId="26987"/>
    <cellStyle name="Nota 5 5 2 4 2 5" xfId="26988"/>
    <cellStyle name="Nota 5 5 2 4 3" xfId="26989"/>
    <cellStyle name="Nota 5 5 2 4 4" xfId="26990"/>
    <cellStyle name="Nota 5 5 2 5" xfId="26991"/>
    <cellStyle name="Nota 5 5 2 5 2" xfId="26992"/>
    <cellStyle name="Nota 5 5 2 5 2 2" xfId="26993"/>
    <cellStyle name="Nota 5 5 2 5 2 3" xfId="26994"/>
    <cellStyle name="Nota 5 5 2 5 2 4" xfId="26995"/>
    <cellStyle name="Nota 5 5 2 5 2 5" xfId="26996"/>
    <cellStyle name="Nota 5 5 2 5 3" xfId="26997"/>
    <cellStyle name="Nota 5 5 2 6" xfId="26998"/>
    <cellStyle name="Nota 5 5 2 6 2" xfId="26999"/>
    <cellStyle name="Nota 5 5 2 7" xfId="27000"/>
    <cellStyle name="Nota 5 5 2 7 2" xfId="27001"/>
    <cellStyle name="Nota 5 5 2 7 3" xfId="27002"/>
    <cellStyle name="Nota 5 5 2 7 4" xfId="27003"/>
    <cellStyle name="Nota 5 5 2 7 5" xfId="27004"/>
    <cellStyle name="Nota 5 5 2 8" xfId="27005"/>
    <cellStyle name="Nota 5 5 2 8 2" xfId="27006"/>
    <cellStyle name="Nota 5 5 2 8 3" xfId="27007"/>
    <cellStyle name="Nota 5 5 2 8 4" xfId="27008"/>
    <cellStyle name="Nota 5 5 2 8 5" xfId="27009"/>
    <cellStyle name="Nota 5 5 2 9" xfId="27010"/>
    <cellStyle name="Nota 5 5 3" xfId="27011"/>
    <cellStyle name="Nota 5 5 3 2" xfId="27012"/>
    <cellStyle name="Nota 5 5 3 2 2" xfId="27013"/>
    <cellStyle name="Nota 5 5 3 3" xfId="27014"/>
    <cellStyle name="Nota 5 5 3 3 2" xfId="27015"/>
    <cellStyle name="Nota 5 5 3 3 3" xfId="27016"/>
    <cellStyle name="Nota 5 5 3 3 4" xfId="27017"/>
    <cellStyle name="Nota 5 5 3 3 5" xfId="27018"/>
    <cellStyle name="Nota 5 5 3 4" xfId="27019"/>
    <cellStyle name="Nota 5 5 3 4 2" xfId="27020"/>
    <cellStyle name="Nota 5 5 3 4 3" xfId="27021"/>
    <cellStyle name="Nota 5 5 3 4 4" xfId="27022"/>
    <cellStyle name="Nota 5 5 3 5" xfId="27023"/>
    <cellStyle name="Nota 5 5 4" xfId="27024"/>
    <cellStyle name="Nota 5 5 4 2" xfId="27025"/>
    <cellStyle name="Nota 5 5 4 2 2" xfId="27026"/>
    <cellStyle name="Nota 5 5 4 3" xfId="27027"/>
    <cellStyle name="Nota 5 5 4 3 2" xfId="27028"/>
    <cellStyle name="Nota 5 5 4 3 3" xfId="27029"/>
    <cellStyle name="Nota 5 5 4 3 4" xfId="27030"/>
    <cellStyle name="Nota 5 5 4 3 5" xfId="27031"/>
    <cellStyle name="Nota 5 5 4 4" xfId="27032"/>
    <cellStyle name="Nota 5 5 4 4 2" xfId="27033"/>
    <cellStyle name="Nota 5 5 4 4 3" xfId="27034"/>
    <cellStyle name="Nota 5 5 4 4 4" xfId="27035"/>
    <cellStyle name="Nota 5 5 4 5" xfId="27036"/>
    <cellStyle name="Nota 5 5 5" xfId="27037"/>
    <cellStyle name="Nota 5 5 5 2" xfId="27038"/>
    <cellStyle name="Nota 5 5 5 2 2" xfId="27039"/>
    <cellStyle name="Nota 5 5 5 2 3" xfId="27040"/>
    <cellStyle name="Nota 5 5 5 2 4" xfId="27041"/>
    <cellStyle name="Nota 5 5 5 2 5" xfId="27042"/>
    <cellStyle name="Nota 5 5 5 3" xfId="27043"/>
    <cellStyle name="Nota 5 5 5 4" xfId="27044"/>
    <cellStyle name="Nota 5 5 6" xfId="27045"/>
    <cellStyle name="Nota 5 5 6 2" xfId="27046"/>
    <cellStyle name="Nota 5 5 6 2 2" xfId="27047"/>
    <cellStyle name="Nota 5 5 6 2 3" xfId="27048"/>
    <cellStyle name="Nota 5 5 6 2 4" xfId="27049"/>
    <cellStyle name="Nota 5 5 6 2 5" xfId="27050"/>
    <cellStyle name="Nota 5 5 6 3" xfId="27051"/>
    <cellStyle name="Nota 5 5 6 4" xfId="27052"/>
    <cellStyle name="Nota 5 5 7" xfId="27053"/>
    <cellStyle name="Nota 5 5 7 2" xfId="27054"/>
    <cellStyle name="Nota 5 5 7 2 2" xfId="27055"/>
    <cellStyle name="Nota 5 5 7 2 3" xfId="27056"/>
    <cellStyle name="Nota 5 5 7 2 4" xfId="27057"/>
    <cellStyle name="Nota 5 5 7 2 5" xfId="27058"/>
    <cellStyle name="Nota 5 5 7 3" xfId="27059"/>
    <cellStyle name="Nota 5 5 7 3 2" xfId="27060"/>
    <cellStyle name="Nota 5 5 7 3 3" xfId="27061"/>
    <cellStyle name="Nota 5 5 7 3 4" xfId="27062"/>
    <cellStyle name="Nota 5 5 7 4" xfId="27063"/>
    <cellStyle name="Nota 5 5 8" xfId="27064"/>
    <cellStyle name="Nota 5 5 8 2" xfId="27065"/>
    <cellStyle name="Nota 5 5 8 2 2" xfId="27066"/>
    <cellStyle name="Nota 5 5 8 2 3" xfId="27067"/>
    <cellStyle name="Nota 5 5 8 2 4" xfId="27068"/>
    <cellStyle name="Nota 5 5 8 3" xfId="27069"/>
    <cellStyle name="Nota 5 5 9" xfId="27070"/>
    <cellStyle name="Nota 5 6" xfId="27071"/>
    <cellStyle name="Nota 5 6 10" xfId="27072"/>
    <cellStyle name="Nota 5 6 11" xfId="27073"/>
    <cellStyle name="Nota 5 6 12" xfId="27074"/>
    <cellStyle name="Nota 5 6 13" xfId="27075"/>
    <cellStyle name="Nota 5 6 2" xfId="27076"/>
    <cellStyle name="Nota 5 6 2 2" xfId="27077"/>
    <cellStyle name="Nota 5 6 2 2 2" xfId="27078"/>
    <cellStyle name="Nota 5 6 2 2 2 2" xfId="27079"/>
    <cellStyle name="Nota 5 6 2 2 3" xfId="27080"/>
    <cellStyle name="Nota 5 6 2 2 3 2" xfId="27081"/>
    <cellStyle name="Nota 5 6 2 2 3 3" xfId="27082"/>
    <cellStyle name="Nota 5 6 2 2 3 4" xfId="27083"/>
    <cellStyle name="Nota 5 6 2 2 3 5" xfId="27084"/>
    <cellStyle name="Nota 5 6 2 2 4" xfId="27085"/>
    <cellStyle name="Nota 5 6 2 2 4 2" xfId="27086"/>
    <cellStyle name="Nota 5 6 2 2 4 3" xfId="27087"/>
    <cellStyle name="Nota 5 6 2 2 4 4" xfId="27088"/>
    <cellStyle name="Nota 5 6 2 2 5" xfId="27089"/>
    <cellStyle name="Nota 5 6 2 3" xfId="27090"/>
    <cellStyle name="Nota 5 6 2 3 2" xfId="27091"/>
    <cellStyle name="Nota 5 6 2 3 2 2" xfId="27092"/>
    <cellStyle name="Nota 5 6 2 3 3" xfId="27093"/>
    <cellStyle name="Nota 5 6 2 3 3 2" xfId="27094"/>
    <cellStyle name="Nota 5 6 2 3 3 3" xfId="27095"/>
    <cellStyle name="Nota 5 6 2 3 3 4" xfId="27096"/>
    <cellStyle name="Nota 5 6 2 3 3 5" xfId="27097"/>
    <cellStyle name="Nota 5 6 2 3 4" xfId="27098"/>
    <cellStyle name="Nota 5 6 2 3 4 2" xfId="27099"/>
    <cellStyle name="Nota 5 6 2 3 4 3" xfId="27100"/>
    <cellStyle name="Nota 5 6 2 3 4 4" xfId="27101"/>
    <cellStyle name="Nota 5 6 2 3 5" xfId="27102"/>
    <cellStyle name="Nota 5 6 2 4" xfId="27103"/>
    <cellStyle name="Nota 5 6 2 4 2" xfId="27104"/>
    <cellStyle name="Nota 5 6 2 4 2 2" xfId="27105"/>
    <cellStyle name="Nota 5 6 2 4 2 3" xfId="27106"/>
    <cellStyle name="Nota 5 6 2 4 2 4" xfId="27107"/>
    <cellStyle name="Nota 5 6 2 4 2 5" xfId="27108"/>
    <cellStyle name="Nota 5 6 2 4 3" xfId="27109"/>
    <cellStyle name="Nota 5 6 2 4 4" xfId="27110"/>
    <cellStyle name="Nota 5 6 2 5" xfId="27111"/>
    <cellStyle name="Nota 5 6 2 5 2" xfId="27112"/>
    <cellStyle name="Nota 5 6 2 5 2 2" xfId="27113"/>
    <cellStyle name="Nota 5 6 2 5 2 3" xfId="27114"/>
    <cellStyle name="Nota 5 6 2 5 2 4" xfId="27115"/>
    <cellStyle name="Nota 5 6 2 5 2 5" xfId="27116"/>
    <cellStyle name="Nota 5 6 2 5 3" xfId="27117"/>
    <cellStyle name="Nota 5 6 2 6" xfId="27118"/>
    <cellStyle name="Nota 5 6 2 6 2" xfId="27119"/>
    <cellStyle name="Nota 5 6 2 7" xfId="27120"/>
    <cellStyle name="Nota 5 6 2 7 2" xfId="27121"/>
    <cellStyle name="Nota 5 6 2 7 3" xfId="27122"/>
    <cellStyle name="Nota 5 6 2 7 4" xfId="27123"/>
    <cellStyle name="Nota 5 6 2 7 5" xfId="27124"/>
    <cellStyle name="Nota 5 6 2 8" xfId="27125"/>
    <cellStyle name="Nota 5 6 2 8 2" xfId="27126"/>
    <cellStyle name="Nota 5 6 2 8 3" xfId="27127"/>
    <cellStyle name="Nota 5 6 2 8 4" xfId="27128"/>
    <cellStyle name="Nota 5 6 2 8 5" xfId="27129"/>
    <cellStyle name="Nota 5 6 2 9" xfId="27130"/>
    <cellStyle name="Nota 5 6 3" xfId="27131"/>
    <cellStyle name="Nota 5 6 3 2" xfId="27132"/>
    <cellStyle name="Nota 5 6 3 2 2" xfId="27133"/>
    <cellStyle name="Nota 5 6 3 3" xfId="27134"/>
    <cellStyle name="Nota 5 6 3 3 2" xfId="27135"/>
    <cellStyle name="Nota 5 6 3 3 3" xfId="27136"/>
    <cellStyle name="Nota 5 6 3 3 4" xfId="27137"/>
    <cellStyle name="Nota 5 6 3 3 5" xfId="27138"/>
    <cellStyle name="Nota 5 6 3 4" xfId="27139"/>
    <cellStyle name="Nota 5 6 3 4 2" xfId="27140"/>
    <cellStyle name="Nota 5 6 3 4 3" xfId="27141"/>
    <cellStyle name="Nota 5 6 3 4 4" xfId="27142"/>
    <cellStyle name="Nota 5 6 3 5" xfId="27143"/>
    <cellStyle name="Nota 5 6 4" xfId="27144"/>
    <cellStyle name="Nota 5 6 4 2" xfId="27145"/>
    <cellStyle name="Nota 5 6 4 2 2" xfId="27146"/>
    <cellStyle name="Nota 5 6 4 3" xfId="27147"/>
    <cellStyle name="Nota 5 6 4 3 2" xfId="27148"/>
    <cellStyle name="Nota 5 6 4 3 3" xfId="27149"/>
    <cellStyle name="Nota 5 6 4 3 4" xfId="27150"/>
    <cellStyle name="Nota 5 6 4 3 5" xfId="27151"/>
    <cellStyle name="Nota 5 6 4 4" xfId="27152"/>
    <cellStyle name="Nota 5 6 4 4 2" xfId="27153"/>
    <cellStyle name="Nota 5 6 4 4 3" xfId="27154"/>
    <cellStyle name="Nota 5 6 4 4 4" xfId="27155"/>
    <cellStyle name="Nota 5 6 4 5" xfId="27156"/>
    <cellStyle name="Nota 5 6 5" xfId="27157"/>
    <cellStyle name="Nota 5 6 5 2" xfId="27158"/>
    <cellStyle name="Nota 5 6 5 2 2" xfId="27159"/>
    <cellStyle name="Nota 5 6 5 2 3" xfId="27160"/>
    <cellStyle name="Nota 5 6 5 2 4" xfId="27161"/>
    <cellStyle name="Nota 5 6 5 2 5" xfId="27162"/>
    <cellStyle name="Nota 5 6 5 3" xfId="27163"/>
    <cellStyle name="Nota 5 6 5 4" xfId="27164"/>
    <cellStyle name="Nota 5 6 6" xfId="27165"/>
    <cellStyle name="Nota 5 6 6 2" xfId="27166"/>
    <cellStyle name="Nota 5 6 6 2 2" xfId="27167"/>
    <cellStyle name="Nota 5 6 6 2 3" xfId="27168"/>
    <cellStyle name="Nota 5 6 6 2 4" xfId="27169"/>
    <cellStyle name="Nota 5 6 6 2 5" xfId="27170"/>
    <cellStyle name="Nota 5 6 6 3" xfId="27171"/>
    <cellStyle name="Nota 5 6 6 4" xfId="27172"/>
    <cellStyle name="Nota 5 6 7" xfId="27173"/>
    <cellStyle name="Nota 5 6 7 2" xfId="27174"/>
    <cellStyle name="Nota 5 6 7 2 2" xfId="27175"/>
    <cellStyle name="Nota 5 6 7 2 3" xfId="27176"/>
    <cellStyle name="Nota 5 6 7 2 4" xfId="27177"/>
    <cellStyle name="Nota 5 6 7 2 5" xfId="27178"/>
    <cellStyle name="Nota 5 6 7 3" xfId="27179"/>
    <cellStyle name="Nota 5 6 7 3 2" xfId="27180"/>
    <cellStyle name="Nota 5 6 7 3 3" xfId="27181"/>
    <cellStyle name="Nota 5 6 7 3 4" xfId="27182"/>
    <cellStyle name="Nota 5 6 7 4" xfId="27183"/>
    <cellStyle name="Nota 5 6 8" xfId="27184"/>
    <cellStyle name="Nota 5 6 8 2" xfId="27185"/>
    <cellStyle name="Nota 5 6 8 2 2" xfId="27186"/>
    <cellStyle name="Nota 5 6 8 2 3" xfId="27187"/>
    <cellStyle name="Nota 5 6 8 2 4" xfId="27188"/>
    <cellStyle name="Nota 5 6 8 3" xfId="27189"/>
    <cellStyle name="Nota 5 6 9" xfId="27190"/>
    <cellStyle name="Nota 5 7" xfId="27191"/>
    <cellStyle name="Nota 5 7 10" xfId="27192"/>
    <cellStyle name="Nota 5 7 11" xfId="27193"/>
    <cellStyle name="Nota 5 7 12" xfId="27194"/>
    <cellStyle name="Nota 5 7 13" xfId="27195"/>
    <cellStyle name="Nota 5 7 2" xfId="27196"/>
    <cellStyle name="Nota 5 7 2 2" xfId="27197"/>
    <cellStyle name="Nota 5 7 2 2 2" xfId="27198"/>
    <cellStyle name="Nota 5 7 2 2 2 2" xfId="27199"/>
    <cellStyle name="Nota 5 7 2 2 3" xfId="27200"/>
    <cellStyle name="Nota 5 7 2 2 3 2" xfId="27201"/>
    <cellStyle name="Nota 5 7 2 2 3 3" xfId="27202"/>
    <cellStyle name="Nota 5 7 2 2 3 4" xfId="27203"/>
    <cellStyle name="Nota 5 7 2 2 3 5" xfId="27204"/>
    <cellStyle name="Nota 5 7 2 2 4" xfId="27205"/>
    <cellStyle name="Nota 5 7 2 2 4 2" xfId="27206"/>
    <cellStyle name="Nota 5 7 2 2 4 3" xfId="27207"/>
    <cellStyle name="Nota 5 7 2 2 4 4" xfId="27208"/>
    <cellStyle name="Nota 5 7 2 2 5" xfId="27209"/>
    <cellStyle name="Nota 5 7 2 3" xfId="27210"/>
    <cellStyle name="Nota 5 7 2 3 2" xfId="27211"/>
    <cellStyle name="Nota 5 7 2 3 2 2" xfId="27212"/>
    <cellStyle name="Nota 5 7 2 3 3" xfId="27213"/>
    <cellStyle name="Nota 5 7 2 3 3 2" xfId="27214"/>
    <cellStyle name="Nota 5 7 2 3 3 3" xfId="27215"/>
    <cellStyle name="Nota 5 7 2 3 3 4" xfId="27216"/>
    <cellStyle name="Nota 5 7 2 3 3 5" xfId="27217"/>
    <cellStyle name="Nota 5 7 2 3 4" xfId="27218"/>
    <cellStyle name="Nota 5 7 2 3 4 2" xfId="27219"/>
    <cellStyle name="Nota 5 7 2 3 4 3" xfId="27220"/>
    <cellStyle name="Nota 5 7 2 3 4 4" xfId="27221"/>
    <cellStyle name="Nota 5 7 2 3 5" xfId="27222"/>
    <cellStyle name="Nota 5 7 2 4" xfId="27223"/>
    <cellStyle name="Nota 5 7 2 4 2" xfId="27224"/>
    <cellStyle name="Nota 5 7 2 4 2 2" xfId="27225"/>
    <cellStyle name="Nota 5 7 2 4 2 3" xfId="27226"/>
    <cellStyle name="Nota 5 7 2 4 2 4" xfId="27227"/>
    <cellStyle name="Nota 5 7 2 4 2 5" xfId="27228"/>
    <cellStyle name="Nota 5 7 2 4 3" xfId="27229"/>
    <cellStyle name="Nota 5 7 2 4 4" xfId="27230"/>
    <cellStyle name="Nota 5 7 2 5" xfId="27231"/>
    <cellStyle name="Nota 5 7 2 5 2" xfId="27232"/>
    <cellStyle name="Nota 5 7 2 5 2 2" xfId="27233"/>
    <cellStyle name="Nota 5 7 2 5 2 3" xfId="27234"/>
    <cellStyle name="Nota 5 7 2 5 2 4" xfId="27235"/>
    <cellStyle name="Nota 5 7 2 5 2 5" xfId="27236"/>
    <cellStyle name="Nota 5 7 2 5 3" xfId="27237"/>
    <cellStyle name="Nota 5 7 2 6" xfId="27238"/>
    <cellStyle name="Nota 5 7 2 6 2" xfId="27239"/>
    <cellStyle name="Nota 5 7 2 7" xfId="27240"/>
    <cellStyle name="Nota 5 7 2 7 2" xfId="27241"/>
    <cellStyle name="Nota 5 7 2 7 3" xfId="27242"/>
    <cellStyle name="Nota 5 7 2 7 4" xfId="27243"/>
    <cellStyle name="Nota 5 7 2 7 5" xfId="27244"/>
    <cellStyle name="Nota 5 7 2 8" xfId="27245"/>
    <cellStyle name="Nota 5 7 2 8 2" xfId="27246"/>
    <cellStyle name="Nota 5 7 2 8 3" xfId="27247"/>
    <cellStyle name="Nota 5 7 2 8 4" xfId="27248"/>
    <cellStyle name="Nota 5 7 2 8 5" xfId="27249"/>
    <cellStyle name="Nota 5 7 2 9" xfId="27250"/>
    <cellStyle name="Nota 5 7 3" xfId="27251"/>
    <cellStyle name="Nota 5 7 3 2" xfId="27252"/>
    <cellStyle name="Nota 5 7 3 2 2" xfId="27253"/>
    <cellStyle name="Nota 5 7 3 3" xfId="27254"/>
    <cellStyle name="Nota 5 7 3 3 2" xfId="27255"/>
    <cellStyle name="Nota 5 7 3 3 3" xfId="27256"/>
    <cellStyle name="Nota 5 7 3 3 4" xfId="27257"/>
    <cellStyle name="Nota 5 7 3 3 5" xfId="27258"/>
    <cellStyle name="Nota 5 7 3 4" xfId="27259"/>
    <cellStyle name="Nota 5 7 3 4 2" xfId="27260"/>
    <cellStyle name="Nota 5 7 3 4 3" xfId="27261"/>
    <cellStyle name="Nota 5 7 3 4 4" xfId="27262"/>
    <cellStyle name="Nota 5 7 3 5" xfId="27263"/>
    <cellStyle name="Nota 5 7 4" xfId="27264"/>
    <cellStyle name="Nota 5 7 4 2" xfId="27265"/>
    <cellStyle name="Nota 5 7 4 2 2" xfId="27266"/>
    <cellStyle name="Nota 5 7 4 3" xfId="27267"/>
    <cellStyle name="Nota 5 7 4 3 2" xfId="27268"/>
    <cellStyle name="Nota 5 7 4 3 3" xfId="27269"/>
    <cellStyle name="Nota 5 7 4 3 4" xfId="27270"/>
    <cellStyle name="Nota 5 7 4 3 5" xfId="27271"/>
    <cellStyle name="Nota 5 7 4 4" xfId="27272"/>
    <cellStyle name="Nota 5 7 4 4 2" xfId="27273"/>
    <cellStyle name="Nota 5 7 4 4 3" xfId="27274"/>
    <cellStyle name="Nota 5 7 4 4 4" xfId="27275"/>
    <cellStyle name="Nota 5 7 4 5" xfId="27276"/>
    <cellStyle name="Nota 5 7 5" xfId="27277"/>
    <cellStyle name="Nota 5 7 5 2" xfId="27278"/>
    <cellStyle name="Nota 5 7 5 2 2" xfId="27279"/>
    <cellStyle name="Nota 5 7 5 2 3" xfId="27280"/>
    <cellStyle name="Nota 5 7 5 2 4" xfId="27281"/>
    <cellStyle name="Nota 5 7 5 2 5" xfId="27282"/>
    <cellStyle name="Nota 5 7 5 3" xfId="27283"/>
    <cellStyle name="Nota 5 7 5 4" xfId="27284"/>
    <cellStyle name="Nota 5 7 6" xfId="27285"/>
    <cellStyle name="Nota 5 7 6 2" xfId="27286"/>
    <cellStyle name="Nota 5 7 6 2 2" xfId="27287"/>
    <cellStyle name="Nota 5 7 6 2 3" xfId="27288"/>
    <cellStyle name="Nota 5 7 6 2 4" xfId="27289"/>
    <cellStyle name="Nota 5 7 6 2 5" xfId="27290"/>
    <cellStyle name="Nota 5 7 6 3" xfId="27291"/>
    <cellStyle name="Nota 5 7 6 4" xfId="27292"/>
    <cellStyle name="Nota 5 7 7" xfId="27293"/>
    <cellStyle name="Nota 5 7 7 2" xfId="27294"/>
    <cellStyle name="Nota 5 7 7 2 2" xfId="27295"/>
    <cellStyle name="Nota 5 7 7 2 3" xfId="27296"/>
    <cellStyle name="Nota 5 7 7 2 4" xfId="27297"/>
    <cellStyle name="Nota 5 7 7 2 5" xfId="27298"/>
    <cellStyle name="Nota 5 7 7 3" xfId="27299"/>
    <cellStyle name="Nota 5 7 7 3 2" xfId="27300"/>
    <cellStyle name="Nota 5 7 7 3 3" xfId="27301"/>
    <cellStyle name="Nota 5 7 7 3 4" xfId="27302"/>
    <cellStyle name="Nota 5 7 7 4" xfId="27303"/>
    <cellStyle name="Nota 5 7 8" xfId="27304"/>
    <cellStyle name="Nota 5 7 8 2" xfId="27305"/>
    <cellStyle name="Nota 5 7 8 2 2" xfId="27306"/>
    <cellStyle name="Nota 5 7 8 2 3" xfId="27307"/>
    <cellStyle name="Nota 5 7 8 2 4" xfId="27308"/>
    <cellStyle name="Nota 5 7 8 3" xfId="27309"/>
    <cellStyle name="Nota 5 7 9" xfId="27310"/>
    <cellStyle name="Nota 5 8" xfId="27311"/>
    <cellStyle name="Nota 5 8 10" xfId="27312"/>
    <cellStyle name="Nota 5 8 11" xfId="27313"/>
    <cellStyle name="Nota 5 8 12" xfId="27314"/>
    <cellStyle name="Nota 5 8 13" xfId="27315"/>
    <cellStyle name="Nota 5 8 2" xfId="27316"/>
    <cellStyle name="Nota 5 8 2 2" xfId="27317"/>
    <cellStyle name="Nota 5 8 2 2 2" xfId="27318"/>
    <cellStyle name="Nota 5 8 2 2 2 2" xfId="27319"/>
    <cellStyle name="Nota 5 8 2 2 3" xfId="27320"/>
    <cellStyle name="Nota 5 8 2 2 3 2" xfId="27321"/>
    <cellStyle name="Nota 5 8 2 2 3 3" xfId="27322"/>
    <cellStyle name="Nota 5 8 2 2 3 4" xfId="27323"/>
    <cellStyle name="Nota 5 8 2 2 3 5" xfId="27324"/>
    <cellStyle name="Nota 5 8 2 2 4" xfId="27325"/>
    <cellStyle name="Nota 5 8 2 2 4 2" xfId="27326"/>
    <cellStyle name="Nota 5 8 2 2 4 3" xfId="27327"/>
    <cellStyle name="Nota 5 8 2 2 4 4" xfId="27328"/>
    <cellStyle name="Nota 5 8 2 2 5" xfId="27329"/>
    <cellStyle name="Nota 5 8 2 3" xfId="27330"/>
    <cellStyle name="Nota 5 8 2 3 2" xfId="27331"/>
    <cellStyle name="Nota 5 8 2 3 2 2" xfId="27332"/>
    <cellStyle name="Nota 5 8 2 3 3" xfId="27333"/>
    <cellStyle name="Nota 5 8 2 3 3 2" xfId="27334"/>
    <cellStyle name="Nota 5 8 2 3 3 3" xfId="27335"/>
    <cellStyle name="Nota 5 8 2 3 3 4" xfId="27336"/>
    <cellStyle name="Nota 5 8 2 3 3 5" xfId="27337"/>
    <cellStyle name="Nota 5 8 2 3 4" xfId="27338"/>
    <cellStyle name="Nota 5 8 2 3 4 2" xfId="27339"/>
    <cellStyle name="Nota 5 8 2 3 4 3" xfId="27340"/>
    <cellStyle name="Nota 5 8 2 3 4 4" xfId="27341"/>
    <cellStyle name="Nota 5 8 2 3 5" xfId="27342"/>
    <cellStyle name="Nota 5 8 2 4" xfId="27343"/>
    <cellStyle name="Nota 5 8 2 4 2" xfId="27344"/>
    <cellStyle name="Nota 5 8 2 4 2 2" xfId="27345"/>
    <cellStyle name="Nota 5 8 2 4 2 3" xfId="27346"/>
    <cellStyle name="Nota 5 8 2 4 2 4" xfId="27347"/>
    <cellStyle name="Nota 5 8 2 4 2 5" xfId="27348"/>
    <cellStyle name="Nota 5 8 2 4 3" xfId="27349"/>
    <cellStyle name="Nota 5 8 2 4 4" xfId="27350"/>
    <cellStyle name="Nota 5 8 2 5" xfId="27351"/>
    <cellStyle name="Nota 5 8 2 5 2" xfId="27352"/>
    <cellStyle name="Nota 5 8 2 5 2 2" xfId="27353"/>
    <cellStyle name="Nota 5 8 2 5 2 3" xfId="27354"/>
    <cellStyle name="Nota 5 8 2 5 2 4" xfId="27355"/>
    <cellStyle name="Nota 5 8 2 5 2 5" xfId="27356"/>
    <cellStyle name="Nota 5 8 2 5 3" xfId="27357"/>
    <cellStyle name="Nota 5 8 2 6" xfId="27358"/>
    <cellStyle name="Nota 5 8 2 6 2" xfId="27359"/>
    <cellStyle name="Nota 5 8 2 7" xfId="27360"/>
    <cellStyle name="Nota 5 8 2 7 2" xfId="27361"/>
    <cellStyle name="Nota 5 8 2 7 3" xfId="27362"/>
    <cellStyle name="Nota 5 8 2 7 4" xfId="27363"/>
    <cellStyle name="Nota 5 8 2 7 5" xfId="27364"/>
    <cellStyle name="Nota 5 8 2 8" xfId="27365"/>
    <cellStyle name="Nota 5 8 2 8 2" xfId="27366"/>
    <cellStyle name="Nota 5 8 2 8 3" xfId="27367"/>
    <cellStyle name="Nota 5 8 2 8 4" xfId="27368"/>
    <cellStyle name="Nota 5 8 2 8 5" xfId="27369"/>
    <cellStyle name="Nota 5 8 2 9" xfId="27370"/>
    <cellStyle name="Nota 5 8 3" xfId="27371"/>
    <cellStyle name="Nota 5 8 3 2" xfId="27372"/>
    <cellStyle name="Nota 5 8 3 2 2" xfId="27373"/>
    <cellStyle name="Nota 5 8 3 3" xfId="27374"/>
    <cellStyle name="Nota 5 8 3 3 2" xfId="27375"/>
    <cellStyle name="Nota 5 8 3 3 3" xfId="27376"/>
    <cellStyle name="Nota 5 8 3 3 4" xfId="27377"/>
    <cellStyle name="Nota 5 8 3 3 5" xfId="27378"/>
    <cellStyle name="Nota 5 8 3 4" xfId="27379"/>
    <cellStyle name="Nota 5 8 3 4 2" xfId="27380"/>
    <cellStyle name="Nota 5 8 3 4 3" xfId="27381"/>
    <cellStyle name="Nota 5 8 3 4 4" xfId="27382"/>
    <cellStyle name="Nota 5 8 3 5" xfId="27383"/>
    <cellStyle name="Nota 5 8 4" xfId="27384"/>
    <cellStyle name="Nota 5 8 4 2" xfId="27385"/>
    <cellStyle name="Nota 5 8 4 2 2" xfId="27386"/>
    <cellStyle name="Nota 5 8 4 3" xfId="27387"/>
    <cellStyle name="Nota 5 8 4 3 2" xfId="27388"/>
    <cellStyle name="Nota 5 8 4 3 3" xfId="27389"/>
    <cellStyle name="Nota 5 8 4 3 4" xfId="27390"/>
    <cellStyle name="Nota 5 8 4 3 5" xfId="27391"/>
    <cellStyle name="Nota 5 8 4 4" xfId="27392"/>
    <cellStyle name="Nota 5 8 4 4 2" xfId="27393"/>
    <cellStyle name="Nota 5 8 4 4 3" xfId="27394"/>
    <cellStyle name="Nota 5 8 4 4 4" xfId="27395"/>
    <cellStyle name="Nota 5 8 4 5" xfId="27396"/>
    <cellStyle name="Nota 5 8 5" xfId="27397"/>
    <cellStyle name="Nota 5 8 5 2" xfId="27398"/>
    <cellStyle name="Nota 5 8 5 2 2" xfId="27399"/>
    <cellStyle name="Nota 5 8 5 2 3" xfId="27400"/>
    <cellStyle name="Nota 5 8 5 2 4" xfId="27401"/>
    <cellStyle name="Nota 5 8 5 2 5" xfId="27402"/>
    <cellStyle name="Nota 5 8 5 3" xfId="27403"/>
    <cellStyle name="Nota 5 8 5 4" xfId="27404"/>
    <cellStyle name="Nota 5 8 6" xfId="27405"/>
    <cellStyle name="Nota 5 8 6 2" xfId="27406"/>
    <cellStyle name="Nota 5 8 6 2 2" xfId="27407"/>
    <cellStyle name="Nota 5 8 6 2 3" xfId="27408"/>
    <cellStyle name="Nota 5 8 6 2 4" xfId="27409"/>
    <cellStyle name="Nota 5 8 6 2 5" xfId="27410"/>
    <cellStyle name="Nota 5 8 6 3" xfId="27411"/>
    <cellStyle name="Nota 5 8 6 4" xfId="27412"/>
    <cellStyle name="Nota 5 8 7" xfId="27413"/>
    <cellStyle name="Nota 5 8 7 2" xfId="27414"/>
    <cellStyle name="Nota 5 8 7 2 2" xfId="27415"/>
    <cellStyle name="Nota 5 8 7 2 3" xfId="27416"/>
    <cellStyle name="Nota 5 8 7 2 4" xfId="27417"/>
    <cellStyle name="Nota 5 8 7 2 5" xfId="27418"/>
    <cellStyle name="Nota 5 8 7 3" xfId="27419"/>
    <cellStyle name="Nota 5 8 7 3 2" xfId="27420"/>
    <cellStyle name="Nota 5 8 7 3 3" xfId="27421"/>
    <cellStyle name="Nota 5 8 7 3 4" xfId="27422"/>
    <cellStyle name="Nota 5 8 7 4" xfId="27423"/>
    <cellStyle name="Nota 5 8 8" xfId="27424"/>
    <cellStyle name="Nota 5 8 8 2" xfId="27425"/>
    <cellStyle name="Nota 5 8 8 2 2" xfId="27426"/>
    <cellStyle name="Nota 5 8 8 2 3" xfId="27427"/>
    <cellStyle name="Nota 5 8 8 2 4" xfId="27428"/>
    <cellStyle name="Nota 5 8 8 3" xfId="27429"/>
    <cellStyle name="Nota 5 8 9" xfId="27430"/>
    <cellStyle name="Nota 5 9" xfId="27431"/>
    <cellStyle name="Nota 5 9 10" xfId="27432"/>
    <cellStyle name="Nota 5 9 11" xfId="27433"/>
    <cellStyle name="Nota 5 9 12" xfId="27434"/>
    <cellStyle name="Nota 5 9 13" xfId="27435"/>
    <cellStyle name="Nota 5 9 2" xfId="27436"/>
    <cellStyle name="Nota 5 9 2 2" xfId="27437"/>
    <cellStyle name="Nota 5 9 2 2 2" xfId="27438"/>
    <cellStyle name="Nota 5 9 2 2 2 2" xfId="27439"/>
    <cellStyle name="Nota 5 9 2 2 3" xfId="27440"/>
    <cellStyle name="Nota 5 9 2 2 3 2" xfId="27441"/>
    <cellStyle name="Nota 5 9 2 2 3 3" xfId="27442"/>
    <cellStyle name="Nota 5 9 2 2 3 4" xfId="27443"/>
    <cellStyle name="Nota 5 9 2 2 3 5" xfId="27444"/>
    <cellStyle name="Nota 5 9 2 2 4" xfId="27445"/>
    <cellStyle name="Nota 5 9 2 2 4 2" xfId="27446"/>
    <cellStyle name="Nota 5 9 2 2 4 3" xfId="27447"/>
    <cellStyle name="Nota 5 9 2 2 4 4" xfId="27448"/>
    <cellStyle name="Nota 5 9 2 2 5" xfId="27449"/>
    <cellStyle name="Nota 5 9 2 3" xfId="27450"/>
    <cellStyle name="Nota 5 9 2 3 2" xfId="27451"/>
    <cellStyle name="Nota 5 9 2 3 2 2" xfId="27452"/>
    <cellStyle name="Nota 5 9 2 3 3" xfId="27453"/>
    <cellStyle name="Nota 5 9 2 3 3 2" xfId="27454"/>
    <cellStyle name="Nota 5 9 2 3 3 3" xfId="27455"/>
    <cellStyle name="Nota 5 9 2 3 3 4" xfId="27456"/>
    <cellStyle name="Nota 5 9 2 3 3 5" xfId="27457"/>
    <cellStyle name="Nota 5 9 2 3 4" xfId="27458"/>
    <cellStyle name="Nota 5 9 2 3 4 2" xfId="27459"/>
    <cellStyle name="Nota 5 9 2 3 4 3" xfId="27460"/>
    <cellStyle name="Nota 5 9 2 3 4 4" xfId="27461"/>
    <cellStyle name="Nota 5 9 2 3 5" xfId="27462"/>
    <cellStyle name="Nota 5 9 2 4" xfId="27463"/>
    <cellStyle name="Nota 5 9 2 4 2" xfId="27464"/>
    <cellStyle name="Nota 5 9 2 4 2 2" xfId="27465"/>
    <cellStyle name="Nota 5 9 2 4 2 3" xfId="27466"/>
    <cellStyle name="Nota 5 9 2 4 2 4" xfId="27467"/>
    <cellStyle name="Nota 5 9 2 4 2 5" xfId="27468"/>
    <cellStyle name="Nota 5 9 2 4 3" xfId="27469"/>
    <cellStyle name="Nota 5 9 2 4 4" xfId="27470"/>
    <cellStyle name="Nota 5 9 2 5" xfId="27471"/>
    <cellStyle name="Nota 5 9 2 5 2" xfId="27472"/>
    <cellStyle name="Nota 5 9 2 5 2 2" xfId="27473"/>
    <cellStyle name="Nota 5 9 2 5 2 3" xfId="27474"/>
    <cellStyle name="Nota 5 9 2 5 2 4" xfId="27475"/>
    <cellStyle name="Nota 5 9 2 5 2 5" xfId="27476"/>
    <cellStyle name="Nota 5 9 2 5 3" xfId="27477"/>
    <cellStyle name="Nota 5 9 2 6" xfId="27478"/>
    <cellStyle name="Nota 5 9 2 6 2" xfId="27479"/>
    <cellStyle name="Nota 5 9 2 7" xfId="27480"/>
    <cellStyle name="Nota 5 9 2 7 2" xfId="27481"/>
    <cellStyle name="Nota 5 9 2 7 3" xfId="27482"/>
    <cellStyle name="Nota 5 9 2 7 4" xfId="27483"/>
    <cellStyle name="Nota 5 9 2 7 5" xfId="27484"/>
    <cellStyle name="Nota 5 9 2 8" xfId="27485"/>
    <cellStyle name="Nota 5 9 2 8 2" xfId="27486"/>
    <cellStyle name="Nota 5 9 2 8 3" xfId="27487"/>
    <cellStyle name="Nota 5 9 2 8 4" xfId="27488"/>
    <cellStyle name="Nota 5 9 2 8 5" xfId="27489"/>
    <cellStyle name="Nota 5 9 2 9" xfId="27490"/>
    <cellStyle name="Nota 5 9 3" xfId="27491"/>
    <cellStyle name="Nota 5 9 3 2" xfId="27492"/>
    <cellStyle name="Nota 5 9 3 2 2" xfId="27493"/>
    <cellStyle name="Nota 5 9 3 3" xfId="27494"/>
    <cellStyle name="Nota 5 9 3 3 2" xfId="27495"/>
    <cellStyle name="Nota 5 9 3 3 3" xfId="27496"/>
    <cellStyle name="Nota 5 9 3 3 4" xfId="27497"/>
    <cellStyle name="Nota 5 9 3 3 5" xfId="27498"/>
    <cellStyle name="Nota 5 9 3 4" xfId="27499"/>
    <cellStyle name="Nota 5 9 3 4 2" xfId="27500"/>
    <cellStyle name="Nota 5 9 3 4 3" xfId="27501"/>
    <cellStyle name="Nota 5 9 3 4 4" xfId="27502"/>
    <cellStyle name="Nota 5 9 3 5" xfId="27503"/>
    <cellStyle name="Nota 5 9 4" xfId="27504"/>
    <cellStyle name="Nota 5 9 4 2" xfId="27505"/>
    <cellStyle name="Nota 5 9 4 2 2" xfId="27506"/>
    <cellStyle name="Nota 5 9 4 2 3" xfId="27507"/>
    <cellStyle name="Nota 5 9 4 2 4" xfId="27508"/>
    <cellStyle name="Nota 5 9 4 2 5" xfId="27509"/>
    <cellStyle name="Nota 5 9 4 3" xfId="27510"/>
    <cellStyle name="Nota 5 9 4 4" xfId="27511"/>
    <cellStyle name="Nota 5 9 5" xfId="27512"/>
    <cellStyle name="Nota 5 9 5 2" xfId="27513"/>
    <cellStyle name="Nota 5 9 5 2 2" xfId="27514"/>
    <cellStyle name="Nota 5 9 5 2 3" xfId="27515"/>
    <cellStyle name="Nota 5 9 5 2 4" xfId="27516"/>
    <cellStyle name="Nota 5 9 5 2 5" xfId="27517"/>
    <cellStyle name="Nota 5 9 5 3" xfId="27518"/>
    <cellStyle name="Nota 5 9 5 4" xfId="27519"/>
    <cellStyle name="Nota 5 9 6" xfId="27520"/>
    <cellStyle name="Nota 5 9 6 2" xfId="27521"/>
    <cellStyle name="Nota 5 9 6 2 2" xfId="27522"/>
    <cellStyle name="Nota 5 9 6 2 3" xfId="27523"/>
    <cellStyle name="Nota 5 9 6 2 4" xfId="27524"/>
    <cellStyle name="Nota 5 9 6 2 5" xfId="27525"/>
    <cellStyle name="Nota 5 9 6 3" xfId="27526"/>
    <cellStyle name="Nota 5 9 6 4" xfId="27527"/>
    <cellStyle name="Nota 5 9 7" xfId="27528"/>
    <cellStyle name="Nota 5 9 7 2" xfId="27529"/>
    <cellStyle name="Nota 5 9 7 2 2" xfId="27530"/>
    <cellStyle name="Nota 5 9 7 2 3" xfId="27531"/>
    <cellStyle name="Nota 5 9 7 2 4" xfId="27532"/>
    <cellStyle name="Nota 5 9 7 2 5" xfId="27533"/>
    <cellStyle name="Nota 5 9 7 3" xfId="27534"/>
    <cellStyle name="Nota 5 9 7 3 2" xfId="27535"/>
    <cellStyle name="Nota 5 9 7 3 3" xfId="27536"/>
    <cellStyle name="Nota 5 9 7 3 4" xfId="27537"/>
    <cellStyle name="Nota 5 9 7 4" xfId="27538"/>
    <cellStyle name="Nota 5 9 8" xfId="27539"/>
    <cellStyle name="Nota 5 9 8 2" xfId="27540"/>
    <cellStyle name="Nota 5 9 8 2 2" xfId="27541"/>
    <cellStyle name="Nota 5 9 8 2 3" xfId="27542"/>
    <cellStyle name="Nota 5 9 8 2 4" xfId="27543"/>
    <cellStyle name="Nota 5 9 8 3" xfId="27544"/>
    <cellStyle name="Nota 5 9 9" xfId="27545"/>
    <cellStyle name="Nota 6" xfId="510"/>
    <cellStyle name="Nota 6 10" xfId="27546"/>
    <cellStyle name="Nota 6 10 10" xfId="27547"/>
    <cellStyle name="Nota 6 10 11" xfId="27548"/>
    <cellStyle name="Nota 6 10 12" xfId="27549"/>
    <cellStyle name="Nota 6 10 13" xfId="27550"/>
    <cellStyle name="Nota 6 10 2" xfId="27551"/>
    <cellStyle name="Nota 6 10 2 2" xfId="27552"/>
    <cellStyle name="Nota 6 10 2 2 2" xfId="27553"/>
    <cellStyle name="Nota 6 10 2 2 2 2" xfId="27554"/>
    <cellStyle name="Nota 6 10 2 2 3" xfId="27555"/>
    <cellStyle name="Nota 6 10 2 2 3 2" xfId="27556"/>
    <cellStyle name="Nota 6 10 2 2 3 3" xfId="27557"/>
    <cellStyle name="Nota 6 10 2 2 3 4" xfId="27558"/>
    <cellStyle name="Nota 6 10 2 2 3 5" xfId="27559"/>
    <cellStyle name="Nota 6 10 2 2 4" xfId="27560"/>
    <cellStyle name="Nota 6 10 2 2 4 2" xfId="27561"/>
    <cellStyle name="Nota 6 10 2 2 4 3" xfId="27562"/>
    <cellStyle name="Nota 6 10 2 2 4 4" xfId="27563"/>
    <cellStyle name="Nota 6 10 2 2 5" xfId="27564"/>
    <cellStyle name="Nota 6 10 2 3" xfId="27565"/>
    <cellStyle name="Nota 6 10 2 3 2" xfId="27566"/>
    <cellStyle name="Nota 6 10 2 3 2 2" xfId="27567"/>
    <cellStyle name="Nota 6 10 2 3 3" xfId="27568"/>
    <cellStyle name="Nota 6 10 2 3 3 2" xfId="27569"/>
    <cellStyle name="Nota 6 10 2 3 3 3" xfId="27570"/>
    <cellStyle name="Nota 6 10 2 3 3 4" xfId="27571"/>
    <cellStyle name="Nota 6 10 2 3 3 5" xfId="27572"/>
    <cellStyle name="Nota 6 10 2 3 4" xfId="27573"/>
    <cellStyle name="Nota 6 10 2 3 4 2" xfId="27574"/>
    <cellStyle name="Nota 6 10 2 3 4 3" xfId="27575"/>
    <cellStyle name="Nota 6 10 2 3 4 4" xfId="27576"/>
    <cellStyle name="Nota 6 10 2 3 5" xfId="27577"/>
    <cellStyle name="Nota 6 10 2 4" xfId="27578"/>
    <cellStyle name="Nota 6 10 2 4 2" xfId="27579"/>
    <cellStyle name="Nota 6 10 2 4 2 2" xfId="27580"/>
    <cellStyle name="Nota 6 10 2 4 2 3" xfId="27581"/>
    <cellStyle name="Nota 6 10 2 4 2 4" xfId="27582"/>
    <cellStyle name="Nota 6 10 2 4 2 5" xfId="27583"/>
    <cellStyle name="Nota 6 10 2 4 3" xfId="27584"/>
    <cellStyle name="Nota 6 10 2 4 4" xfId="27585"/>
    <cellStyle name="Nota 6 10 2 5" xfId="27586"/>
    <cellStyle name="Nota 6 10 2 5 2" xfId="27587"/>
    <cellStyle name="Nota 6 10 2 5 2 2" xfId="27588"/>
    <cellStyle name="Nota 6 10 2 5 2 3" xfId="27589"/>
    <cellStyle name="Nota 6 10 2 5 2 4" xfId="27590"/>
    <cellStyle name="Nota 6 10 2 5 2 5" xfId="27591"/>
    <cellStyle name="Nota 6 10 2 5 3" xfId="27592"/>
    <cellStyle name="Nota 6 10 2 6" xfId="27593"/>
    <cellStyle name="Nota 6 10 2 6 2" xfId="27594"/>
    <cellStyle name="Nota 6 10 2 7" xfId="27595"/>
    <cellStyle name="Nota 6 10 2 7 2" xfId="27596"/>
    <cellStyle name="Nota 6 10 2 7 3" xfId="27597"/>
    <cellStyle name="Nota 6 10 2 7 4" xfId="27598"/>
    <cellStyle name="Nota 6 10 2 7 5" xfId="27599"/>
    <cellStyle name="Nota 6 10 2 8" xfId="27600"/>
    <cellStyle name="Nota 6 10 2 8 2" xfId="27601"/>
    <cellStyle name="Nota 6 10 2 8 3" xfId="27602"/>
    <cellStyle name="Nota 6 10 2 8 4" xfId="27603"/>
    <cellStyle name="Nota 6 10 2 8 5" xfId="27604"/>
    <cellStyle name="Nota 6 10 2 9" xfId="27605"/>
    <cellStyle name="Nota 6 10 3" xfId="27606"/>
    <cellStyle name="Nota 6 10 3 2" xfId="27607"/>
    <cellStyle name="Nota 6 10 3 2 2" xfId="27608"/>
    <cellStyle name="Nota 6 10 3 3" xfId="27609"/>
    <cellStyle name="Nota 6 10 3 3 2" xfId="27610"/>
    <cellStyle name="Nota 6 10 3 3 3" xfId="27611"/>
    <cellStyle name="Nota 6 10 3 3 4" xfId="27612"/>
    <cellStyle name="Nota 6 10 3 3 5" xfId="27613"/>
    <cellStyle name="Nota 6 10 3 4" xfId="27614"/>
    <cellStyle name="Nota 6 10 3 4 2" xfId="27615"/>
    <cellStyle name="Nota 6 10 3 4 3" xfId="27616"/>
    <cellStyle name="Nota 6 10 3 4 4" xfId="27617"/>
    <cellStyle name="Nota 6 10 3 5" xfId="27618"/>
    <cellStyle name="Nota 6 10 4" xfId="27619"/>
    <cellStyle name="Nota 6 10 4 2" xfId="27620"/>
    <cellStyle name="Nota 6 10 4 2 2" xfId="27621"/>
    <cellStyle name="Nota 6 10 4 2 3" xfId="27622"/>
    <cellStyle name="Nota 6 10 4 2 4" xfId="27623"/>
    <cellStyle name="Nota 6 10 4 2 5" xfId="27624"/>
    <cellStyle name="Nota 6 10 4 3" xfId="27625"/>
    <cellStyle name="Nota 6 10 4 4" xfId="27626"/>
    <cellStyle name="Nota 6 10 5" xfId="27627"/>
    <cellStyle name="Nota 6 10 5 2" xfId="27628"/>
    <cellStyle name="Nota 6 10 5 2 2" xfId="27629"/>
    <cellStyle name="Nota 6 10 5 2 3" xfId="27630"/>
    <cellStyle name="Nota 6 10 5 2 4" xfId="27631"/>
    <cellStyle name="Nota 6 10 5 2 5" xfId="27632"/>
    <cellStyle name="Nota 6 10 5 3" xfId="27633"/>
    <cellStyle name="Nota 6 10 5 4" xfId="27634"/>
    <cellStyle name="Nota 6 10 6" xfId="27635"/>
    <cellStyle name="Nota 6 10 6 2" xfId="27636"/>
    <cellStyle name="Nota 6 10 6 2 2" xfId="27637"/>
    <cellStyle name="Nota 6 10 6 2 3" xfId="27638"/>
    <cellStyle name="Nota 6 10 6 2 4" xfId="27639"/>
    <cellStyle name="Nota 6 10 6 2 5" xfId="27640"/>
    <cellStyle name="Nota 6 10 6 3" xfId="27641"/>
    <cellStyle name="Nota 6 10 6 4" xfId="27642"/>
    <cellStyle name="Nota 6 10 7" xfId="27643"/>
    <cellStyle name="Nota 6 10 7 2" xfId="27644"/>
    <cellStyle name="Nota 6 10 7 2 2" xfId="27645"/>
    <cellStyle name="Nota 6 10 7 2 3" xfId="27646"/>
    <cellStyle name="Nota 6 10 7 2 4" xfId="27647"/>
    <cellStyle name="Nota 6 10 7 2 5" xfId="27648"/>
    <cellStyle name="Nota 6 10 7 3" xfId="27649"/>
    <cellStyle name="Nota 6 10 7 3 2" xfId="27650"/>
    <cellStyle name="Nota 6 10 7 3 3" xfId="27651"/>
    <cellStyle name="Nota 6 10 7 3 4" xfId="27652"/>
    <cellStyle name="Nota 6 10 7 4" xfId="27653"/>
    <cellStyle name="Nota 6 10 8" xfId="27654"/>
    <cellStyle name="Nota 6 10 8 2" xfId="27655"/>
    <cellStyle name="Nota 6 10 8 2 2" xfId="27656"/>
    <cellStyle name="Nota 6 10 8 2 3" xfId="27657"/>
    <cellStyle name="Nota 6 10 8 2 4" xfId="27658"/>
    <cellStyle name="Nota 6 10 8 3" xfId="27659"/>
    <cellStyle name="Nota 6 10 9" xfId="27660"/>
    <cellStyle name="Nota 6 11" xfId="27661"/>
    <cellStyle name="Nota 6 11 2" xfId="27662"/>
    <cellStyle name="Nota 6 11 2 2" xfId="27663"/>
    <cellStyle name="Nota 6 11 2 2 2" xfId="27664"/>
    <cellStyle name="Nota 6 11 2 3" xfId="27665"/>
    <cellStyle name="Nota 6 11 2 3 2" xfId="27666"/>
    <cellStyle name="Nota 6 11 2 3 3" xfId="27667"/>
    <cellStyle name="Nota 6 11 2 3 4" xfId="27668"/>
    <cellStyle name="Nota 6 11 2 3 5" xfId="27669"/>
    <cellStyle name="Nota 6 11 2 4" xfId="27670"/>
    <cellStyle name="Nota 6 11 2 4 2" xfId="27671"/>
    <cellStyle name="Nota 6 11 2 4 3" xfId="27672"/>
    <cellStyle name="Nota 6 11 2 4 4" xfId="27673"/>
    <cellStyle name="Nota 6 11 2 5" xfId="27674"/>
    <cellStyle name="Nota 6 11 3" xfId="27675"/>
    <cellStyle name="Nota 6 11 3 2" xfId="27676"/>
    <cellStyle name="Nota 6 11 3 2 2" xfId="27677"/>
    <cellStyle name="Nota 6 11 3 3" xfId="27678"/>
    <cellStyle name="Nota 6 11 3 3 2" xfId="27679"/>
    <cellStyle name="Nota 6 11 3 3 3" xfId="27680"/>
    <cellStyle name="Nota 6 11 3 3 4" xfId="27681"/>
    <cellStyle name="Nota 6 11 3 3 5" xfId="27682"/>
    <cellStyle name="Nota 6 11 3 4" xfId="27683"/>
    <cellStyle name="Nota 6 11 3 4 2" xfId="27684"/>
    <cellStyle name="Nota 6 11 3 4 3" xfId="27685"/>
    <cellStyle name="Nota 6 11 3 4 4" xfId="27686"/>
    <cellStyle name="Nota 6 11 3 5" xfId="27687"/>
    <cellStyle name="Nota 6 11 4" xfId="27688"/>
    <cellStyle name="Nota 6 11 4 2" xfId="27689"/>
    <cellStyle name="Nota 6 11 4 2 2" xfId="27690"/>
    <cellStyle name="Nota 6 11 4 2 3" xfId="27691"/>
    <cellStyle name="Nota 6 11 4 2 4" xfId="27692"/>
    <cellStyle name="Nota 6 11 4 2 5" xfId="27693"/>
    <cellStyle name="Nota 6 11 4 3" xfId="27694"/>
    <cellStyle name="Nota 6 11 4 4" xfId="27695"/>
    <cellStyle name="Nota 6 11 5" xfId="27696"/>
    <cellStyle name="Nota 6 11 5 2" xfId="27697"/>
    <cellStyle name="Nota 6 11 5 2 2" xfId="27698"/>
    <cellStyle name="Nota 6 11 5 2 3" xfId="27699"/>
    <cellStyle name="Nota 6 11 5 2 4" xfId="27700"/>
    <cellStyle name="Nota 6 11 5 2 5" xfId="27701"/>
    <cellStyle name="Nota 6 11 5 3" xfId="27702"/>
    <cellStyle name="Nota 6 11 6" xfId="27703"/>
    <cellStyle name="Nota 6 11 6 2" xfId="27704"/>
    <cellStyle name="Nota 6 11 7" xfId="27705"/>
    <cellStyle name="Nota 6 11 7 2" xfId="27706"/>
    <cellStyle name="Nota 6 11 7 3" xfId="27707"/>
    <cellStyle name="Nota 6 11 7 4" xfId="27708"/>
    <cellStyle name="Nota 6 11 7 5" xfId="27709"/>
    <cellStyle name="Nota 6 11 8" xfId="27710"/>
    <cellStyle name="Nota 6 11 8 2" xfId="27711"/>
    <cellStyle name="Nota 6 11 8 3" xfId="27712"/>
    <cellStyle name="Nota 6 11 8 4" xfId="27713"/>
    <cellStyle name="Nota 6 11 9" xfId="27714"/>
    <cellStyle name="Nota 6 12" xfId="27715"/>
    <cellStyle name="Nota 6 12 2" xfId="27716"/>
    <cellStyle name="Nota 6 12 2 2" xfId="27717"/>
    <cellStyle name="Nota 6 12 2 2 2" xfId="27718"/>
    <cellStyle name="Nota 6 12 2 3" xfId="27719"/>
    <cellStyle name="Nota 6 12 2 3 2" xfId="27720"/>
    <cellStyle name="Nota 6 12 2 3 3" xfId="27721"/>
    <cellStyle name="Nota 6 12 2 3 4" xfId="27722"/>
    <cellStyle name="Nota 6 12 2 3 5" xfId="27723"/>
    <cellStyle name="Nota 6 12 2 4" xfId="27724"/>
    <cellStyle name="Nota 6 12 2 4 2" xfId="27725"/>
    <cellStyle name="Nota 6 12 2 4 3" xfId="27726"/>
    <cellStyle name="Nota 6 12 2 4 4" xfId="27727"/>
    <cellStyle name="Nota 6 12 2 5" xfId="27728"/>
    <cellStyle name="Nota 6 12 3" xfId="27729"/>
    <cellStyle name="Nota 6 12 3 2" xfId="27730"/>
    <cellStyle name="Nota 6 12 3 2 2" xfId="27731"/>
    <cellStyle name="Nota 6 12 3 2 3" xfId="27732"/>
    <cellStyle name="Nota 6 12 3 2 4" xfId="27733"/>
    <cellStyle name="Nota 6 12 3 2 5" xfId="27734"/>
    <cellStyle name="Nota 6 12 3 3" xfId="27735"/>
    <cellStyle name="Nota 6 12 3 4" xfId="27736"/>
    <cellStyle name="Nota 6 12 4" xfId="27737"/>
    <cellStyle name="Nota 6 12 4 2" xfId="27738"/>
    <cellStyle name="Nota 6 12 4 2 2" xfId="27739"/>
    <cellStyle name="Nota 6 12 4 2 3" xfId="27740"/>
    <cellStyle name="Nota 6 12 4 2 4" xfId="27741"/>
    <cellStyle name="Nota 6 12 4 2 5" xfId="27742"/>
    <cellStyle name="Nota 6 12 4 3" xfId="27743"/>
    <cellStyle name="Nota 6 12 5" xfId="27744"/>
    <cellStyle name="Nota 6 12 5 2" xfId="27745"/>
    <cellStyle name="Nota 6 12 6" xfId="27746"/>
    <cellStyle name="Nota 6 12 6 2" xfId="27747"/>
    <cellStyle name="Nota 6 12 6 3" xfId="27748"/>
    <cellStyle name="Nota 6 12 6 4" xfId="27749"/>
    <cellStyle name="Nota 6 12 6 5" xfId="27750"/>
    <cellStyle name="Nota 6 12 7" xfId="27751"/>
    <cellStyle name="Nota 6 12 7 2" xfId="27752"/>
    <cellStyle name="Nota 6 12 7 3" xfId="27753"/>
    <cellStyle name="Nota 6 12 7 4" xfId="27754"/>
    <cellStyle name="Nota 6 12 7 5" xfId="27755"/>
    <cellStyle name="Nota 6 12 8" xfId="27756"/>
    <cellStyle name="Nota 6 13" xfId="27757"/>
    <cellStyle name="Nota 6 13 2" xfId="27758"/>
    <cellStyle name="Nota 6 13 2 2" xfId="27759"/>
    <cellStyle name="Nota 6 13 3" xfId="27760"/>
    <cellStyle name="Nota 6 13 3 2" xfId="27761"/>
    <cellStyle name="Nota 6 13 3 3" xfId="27762"/>
    <cellStyle name="Nota 6 13 3 4" xfId="27763"/>
    <cellStyle name="Nota 6 13 3 5" xfId="27764"/>
    <cellStyle name="Nota 6 13 4" xfId="27765"/>
    <cellStyle name="Nota 6 13 4 2" xfId="27766"/>
    <cellStyle name="Nota 6 13 4 3" xfId="27767"/>
    <cellStyle name="Nota 6 13 4 4" xfId="27768"/>
    <cellStyle name="Nota 6 13 5" xfId="27769"/>
    <cellStyle name="Nota 6 14" xfId="27770"/>
    <cellStyle name="Nota 6 14 2" xfId="27771"/>
    <cellStyle name="Nota 6 14 2 2" xfId="27772"/>
    <cellStyle name="Nota 6 14 2 3" xfId="27773"/>
    <cellStyle name="Nota 6 14 2 4" xfId="27774"/>
    <cellStyle name="Nota 6 14 2 5" xfId="27775"/>
    <cellStyle name="Nota 6 14 3" xfId="27776"/>
    <cellStyle name="Nota 6 14 4" xfId="27777"/>
    <cellStyle name="Nota 6 15" xfId="27778"/>
    <cellStyle name="Nota 6 15 2" xfId="27779"/>
    <cellStyle name="Nota 6 15 2 2" xfId="27780"/>
    <cellStyle name="Nota 6 15 2 3" xfId="27781"/>
    <cellStyle name="Nota 6 15 2 4" xfId="27782"/>
    <cellStyle name="Nota 6 15 2 5" xfId="27783"/>
    <cellStyle name="Nota 6 15 3" xfId="27784"/>
    <cellStyle name="Nota 6 15 4" xfId="27785"/>
    <cellStyle name="Nota 6 16" xfId="27786"/>
    <cellStyle name="Nota 6 16 2" xfId="27787"/>
    <cellStyle name="Nota 6 16 2 2" xfId="27788"/>
    <cellStyle name="Nota 6 16 2 3" xfId="27789"/>
    <cellStyle name="Nota 6 16 2 4" xfId="27790"/>
    <cellStyle name="Nota 6 16 2 5" xfId="27791"/>
    <cellStyle name="Nota 6 16 3" xfId="27792"/>
    <cellStyle name="Nota 6 16 4" xfId="27793"/>
    <cellStyle name="Nota 6 17" xfId="27794"/>
    <cellStyle name="Nota 6 17 2" xfId="27795"/>
    <cellStyle name="Nota 6 17 2 2" xfId="27796"/>
    <cellStyle name="Nota 6 17 2 3" xfId="27797"/>
    <cellStyle name="Nota 6 17 2 4" xfId="27798"/>
    <cellStyle name="Nota 6 17 2 5" xfId="27799"/>
    <cellStyle name="Nota 6 17 3" xfId="27800"/>
    <cellStyle name="Nota 6 18" xfId="27801"/>
    <cellStyle name="Nota 6 18 2" xfId="27802"/>
    <cellStyle name="Nota 6 19" xfId="27803"/>
    <cellStyle name="Nota 6 2" xfId="511"/>
    <cellStyle name="Nota 6 2 10" xfId="27804"/>
    <cellStyle name="Nota 6 2 10 2" xfId="27805"/>
    <cellStyle name="Nota 6 2 10 2 2" xfId="27806"/>
    <cellStyle name="Nota 6 2 10 2 2 2" xfId="27807"/>
    <cellStyle name="Nota 6 2 10 2 3" xfId="27808"/>
    <cellStyle name="Nota 6 2 10 2 3 2" xfId="27809"/>
    <cellStyle name="Nota 6 2 10 2 3 3" xfId="27810"/>
    <cellStyle name="Nota 6 2 10 2 3 4" xfId="27811"/>
    <cellStyle name="Nota 6 2 10 2 3 5" xfId="27812"/>
    <cellStyle name="Nota 6 2 10 2 4" xfId="27813"/>
    <cellStyle name="Nota 6 2 10 2 4 2" xfId="27814"/>
    <cellStyle name="Nota 6 2 10 2 4 3" xfId="27815"/>
    <cellStyle name="Nota 6 2 10 2 4 4" xfId="27816"/>
    <cellStyle name="Nota 6 2 10 2 5" xfId="27817"/>
    <cellStyle name="Nota 6 2 10 3" xfId="27818"/>
    <cellStyle name="Nota 6 2 10 3 2" xfId="27819"/>
    <cellStyle name="Nota 6 2 10 3 2 2" xfId="27820"/>
    <cellStyle name="Nota 6 2 10 3 3" xfId="27821"/>
    <cellStyle name="Nota 6 2 10 3 3 2" xfId="27822"/>
    <cellStyle name="Nota 6 2 10 3 3 3" xfId="27823"/>
    <cellStyle name="Nota 6 2 10 3 3 4" xfId="27824"/>
    <cellStyle name="Nota 6 2 10 3 3 5" xfId="27825"/>
    <cellStyle name="Nota 6 2 10 3 4" xfId="27826"/>
    <cellStyle name="Nota 6 2 10 3 4 2" xfId="27827"/>
    <cellStyle name="Nota 6 2 10 3 4 3" xfId="27828"/>
    <cellStyle name="Nota 6 2 10 3 4 4" xfId="27829"/>
    <cellStyle name="Nota 6 2 10 3 5" xfId="27830"/>
    <cellStyle name="Nota 6 2 10 4" xfId="27831"/>
    <cellStyle name="Nota 6 2 10 4 2" xfId="27832"/>
    <cellStyle name="Nota 6 2 10 4 2 2" xfId="27833"/>
    <cellStyle name="Nota 6 2 10 4 2 3" xfId="27834"/>
    <cellStyle name="Nota 6 2 10 4 2 4" xfId="27835"/>
    <cellStyle name="Nota 6 2 10 4 2 5" xfId="27836"/>
    <cellStyle name="Nota 6 2 10 4 3" xfId="27837"/>
    <cellStyle name="Nota 6 2 10 4 4" xfId="27838"/>
    <cellStyle name="Nota 6 2 10 5" xfId="27839"/>
    <cellStyle name="Nota 6 2 10 5 2" xfId="27840"/>
    <cellStyle name="Nota 6 2 10 5 2 2" xfId="27841"/>
    <cellStyle name="Nota 6 2 10 5 2 3" xfId="27842"/>
    <cellStyle name="Nota 6 2 10 5 2 4" xfId="27843"/>
    <cellStyle name="Nota 6 2 10 5 2 5" xfId="27844"/>
    <cellStyle name="Nota 6 2 10 5 3" xfId="27845"/>
    <cellStyle name="Nota 6 2 10 6" xfId="27846"/>
    <cellStyle name="Nota 6 2 10 6 2" xfId="27847"/>
    <cellStyle name="Nota 6 2 10 7" xfId="27848"/>
    <cellStyle name="Nota 6 2 10 7 2" xfId="27849"/>
    <cellStyle name="Nota 6 2 10 7 3" xfId="27850"/>
    <cellStyle name="Nota 6 2 10 7 4" xfId="27851"/>
    <cellStyle name="Nota 6 2 10 7 5" xfId="27852"/>
    <cellStyle name="Nota 6 2 10 8" xfId="27853"/>
    <cellStyle name="Nota 6 2 10 8 2" xfId="27854"/>
    <cellStyle name="Nota 6 2 10 8 3" xfId="27855"/>
    <cellStyle name="Nota 6 2 10 8 4" xfId="27856"/>
    <cellStyle name="Nota 6 2 10 9" xfId="27857"/>
    <cellStyle name="Nota 6 2 11" xfId="27858"/>
    <cellStyle name="Nota 6 2 11 2" xfId="27859"/>
    <cellStyle name="Nota 6 2 11 2 2" xfId="27860"/>
    <cellStyle name="Nota 6 2 11 2 2 2" xfId="27861"/>
    <cellStyle name="Nota 6 2 11 2 3" xfId="27862"/>
    <cellStyle name="Nota 6 2 11 2 3 2" xfId="27863"/>
    <cellStyle name="Nota 6 2 11 2 3 3" xfId="27864"/>
    <cellStyle name="Nota 6 2 11 2 3 4" xfId="27865"/>
    <cellStyle name="Nota 6 2 11 2 3 5" xfId="27866"/>
    <cellStyle name="Nota 6 2 11 2 4" xfId="27867"/>
    <cellStyle name="Nota 6 2 11 2 4 2" xfId="27868"/>
    <cellStyle name="Nota 6 2 11 2 4 3" xfId="27869"/>
    <cellStyle name="Nota 6 2 11 2 4 4" xfId="27870"/>
    <cellStyle name="Nota 6 2 11 2 5" xfId="27871"/>
    <cellStyle name="Nota 6 2 11 3" xfId="27872"/>
    <cellStyle name="Nota 6 2 11 3 2" xfId="27873"/>
    <cellStyle name="Nota 6 2 11 3 2 2" xfId="27874"/>
    <cellStyle name="Nota 6 2 11 3 2 3" xfId="27875"/>
    <cellStyle name="Nota 6 2 11 3 2 4" xfId="27876"/>
    <cellStyle name="Nota 6 2 11 3 2 5" xfId="27877"/>
    <cellStyle name="Nota 6 2 11 3 3" xfId="27878"/>
    <cellStyle name="Nota 6 2 11 3 4" xfId="27879"/>
    <cellStyle name="Nota 6 2 11 4" xfId="27880"/>
    <cellStyle name="Nota 6 2 11 4 2" xfId="27881"/>
    <cellStyle name="Nota 6 2 11 4 2 2" xfId="27882"/>
    <cellStyle name="Nota 6 2 11 4 2 3" xfId="27883"/>
    <cellStyle name="Nota 6 2 11 4 2 4" xfId="27884"/>
    <cellStyle name="Nota 6 2 11 4 2 5" xfId="27885"/>
    <cellStyle name="Nota 6 2 11 4 3" xfId="27886"/>
    <cellStyle name="Nota 6 2 11 5" xfId="27887"/>
    <cellStyle name="Nota 6 2 11 5 2" xfId="27888"/>
    <cellStyle name="Nota 6 2 11 6" xfId="27889"/>
    <cellStyle name="Nota 6 2 11 6 2" xfId="27890"/>
    <cellStyle name="Nota 6 2 11 6 3" xfId="27891"/>
    <cellStyle name="Nota 6 2 11 6 4" xfId="27892"/>
    <cellStyle name="Nota 6 2 11 6 5" xfId="27893"/>
    <cellStyle name="Nota 6 2 11 7" xfId="27894"/>
    <cellStyle name="Nota 6 2 11 7 2" xfId="27895"/>
    <cellStyle name="Nota 6 2 11 7 3" xfId="27896"/>
    <cellStyle name="Nota 6 2 11 7 4" xfId="27897"/>
    <cellStyle name="Nota 6 2 11 7 5" xfId="27898"/>
    <cellStyle name="Nota 6 2 11 8" xfId="27899"/>
    <cellStyle name="Nota 6 2 12" xfId="27900"/>
    <cellStyle name="Nota 6 2 12 2" xfId="27901"/>
    <cellStyle name="Nota 6 2 12 2 2" xfId="27902"/>
    <cellStyle name="Nota 6 2 12 3" xfId="27903"/>
    <cellStyle name="Nota 6 2 12 3 2" xfId="27904"/>
    <cellStyle name="Nota 6 2 12 3 3" xfId="27905"/>
    <cellStyle name="Nota 6 2 12 3 4" xfId="27906"/>
    <cellStyle name="Nota 6 2 12 3 5" xfId="27907"/>
    <cellStyle name="Nota 6 2 12 4" xfId="27908"/>
    <cellStyle name="Nota 6 2 12 4 2" xfId="27909"/>
    <cellStyle name="Nota 6 2 12 4 3" xfId="27910"/>
    <cellStyle name="Nota 6 2 12 4 4" xfId="27911"/>
    <cellStyle name="Nota 6 2 12 5" xfId="27912"/>
    <cellStyle name="Nota 6 2 13" xfId="27913"/>
    <cellStyle name="Nota 6 2 13 2" xfId="27914"/>
    <cellStyle name="Nota 6 2 13 2 2" xfId="27915"/>
    <cellStyle name="Nota 6 2 13 2 3" xfId="27916"/>
    <cellStyle name="Nota 6 2 13 2 4" xfId="27917"/>
    <cellStyle name="Nota 6 2 13 2 5" xfId="27918"/>
    <cellStyle name="Nota 6 2 13 3" xfId="27919"/>
    <cellStyle name="Nota 6 2 13 4" xfId="27920"/>
    <cellStyle name="Nota 6 2 14" xfId="27921"/>
    <cellStyle name="Nota 6 2 14 2" xfId="27922"/>
    <cellStyle name="Nota 6 2 14 2 2" xfId="27923"/>
    <cellStyle name="Nota 6 2 14 2 3" xfId="27924"/>
    <cellStyle name="Nota 6 2 14 2 4" xfId="27925"/>
    <cellStyle name="Nota 6 2 14 2 5" xfId="27926"/>
    <cellStyle name="Nota 6 2 14 3" xfId="27927"/>
    <cellStyle name="Nota 6 2 14 4" xfId="27928"/>
    <cellStyle name="Nota 6 2 15" xfId="27929"/>
    <cellStyle name="Nota 6 2 15 2" xfId="27930"/>
    <cellStyle name="Nota 6 2 15 2 2" xfId="27931"/>
    <cellStyle name="Nota 6 2 15 2 3" xfId="27932"/>
    <cellStyle name="Nota 6 2 15 2 4" xfId="27933"/>
    <cellStyle name="Nota 6 2 15 2 5" xfId="27934"/>
    <cellStyle name="Nota 6 2 15 3" xfId="27935"/>
    <cellStyle name="Nota 6 2 15 4" xfId="27936"/>
    <cellStyle name="Nota 6 2 16" xfId="27937"/>
    <cellStyle name="Nota 6 2 16 2" xfId="27938"/>
    <cellStyle name="Nota 6 2 16 2 2" xfId="27939"/>
    <cellStyle name="Nota 6 2 16 2 3" xfId="27940"/>
    <cellStyle name="Nota 6 2 16 2 4" xfId="27941"/>
    <cellStyle name="Nota 6 2 16 2 5" xfId="27942"/>
    <cellStyle name="Nota 6 2 16 3" xfId="27943"/>
    <cellStyle name="Nota 6 2 17" xfId="27944"/>
    <cellStyle name="Nota 6 2 17 2" xfId="27945"/>
    <cellStyle name="Nota 6 2 18" xfId="27946"/>
    <cellStyle name="Nota 6 2 19" xfId="27947"/>
    <cellStyle name="Nota 6 2 2" xfId="27948"/>
    <cellStyle name="Nota 6 2 2 10" xfId="27949"/>
    <cellStyle name="Nota 6 2 2 11" xfId="27950"/>
    <cellStyle name="Nota 6 2 2 12" xfId="27951"/>
    <cellStyle name="Nota 6 2 2 13" xfId="27952"/>
    <cellStyle name="Nota 6 2 2 2" xfId="27953"/>
    <cellStyle name="Nota 6 2 2 2 2" xfId="27954"/>
    <cellStyle name="Nota 6 2 2 2 2 2" xfId="27955"/>
    <cellStyle name="Nota 6 2 2 2 2 2 2" xfId="27956"/>
    <cellStyle name="Nota 6 2 2 2 2 3" xfId="27957"/>
    <cellStyle name="Nota 6 2 2 2 2 3 2" xfId="27958"/>
    <cellStyle name="Nota 6 2 2 2 2 3 3" xfId="27959"/>
    <cellStyle name="Nota 6 2 2 2 2 3 4" xfId="27960"/>
    <cellStyle name="Nota 6 2 2 2 2 3 5" xfId="27961"/>
    <cellStyle name="Nota 6 2 2 2 2 4" xfId="27962"/>
    <cellStyle name="Nota 6 2 2 2 2 4 2" xfId="27963"/>
    <cellStyle name="Nota 6 2 2 2 2 4 3" xfId="27964"/>
    <cellStyle name="Nota 6 2 2 2 2 4 4" xfId="27965"/>
    <cellStyle name="Nota 6 2 2 2 2 5" xfId="27966"/>
    <cellStyle name="Nota 6 2 2 2 3" xfId="27967"/>
    <cellStyle name="Nota 6 2 2 2 3 2" xfId="27968"/>
    <cellStyle name="Nota 6 2 2 2 3 2 2" xfId="27969"/>
    <cellStyle name="Nota 6 2 2 2 3 3" xfId="27970"/>
    <cellStyle name="Nota 6 2 2 2 3 3 2" xfId="27971"/>
    <cellStyle name="Nota 6 2 2 2 3 3 3" xfId="27972"/>
    <cellStyle name="Nota 6 2 2 2 3 3 4" xfId="27973"/>
    <cellStyle name="Nota 6 2 2 2 3 3 5" xfId="27974"/>
    <cellStyle name="Nota 6 2 2 2 3 4" xfId="27975"/>
    <cellStyle name="Nota 6 2 2 2 3 4 2" xfId="27976"/>
    <cellStyle name="Nota 6 2 2 2 3 4 3" xfId="27977"/>
    <cellStyle name="Nota 6 2 2 2 3 4 4" xfId="27978"/>
    <cellStyle name="Nota 6 2 2 2 3 5" xfId="27979"/>
    <cellStyle name="Nota 6 2 2 2 4" xfId="27980"/>
    <cellStyle name="Nota 6 2 2 2 4 2" xfId="27981"/>
    <cellStyle name="Nota 6 2 2 2 4 2 2" xfId="27982"/>
    <cellStyle name="Nota 6 2 2 2 4 2 3" xfId="27983"/>
    <cellStyle name="Nota 6 2 2 2 4 2 4" xfId="27984"/>
    <cellStyle name="Nota 6 2 2 2 4 2 5" xfId="27985"/>
    <cellStyle name="Nota 6 2 2 2 4 3" xfId="27986"/>
    <cellStyle name="Nota 6 2 2 2 4 4" xfId="27987"/>
    <cellStyle name="Nota 6 2 2 2 5" xfId="27988"/>
    <cellStyle name="Nota 6 2 2 2 5 2" xfId="27989"/>
    <cellStyle name="Nota 6 2 2 2 5 2 2" xfId="27990"/>
    <cellStyle name="Nota 6 2 2 2 5 2 3" xfId="27991"/>
    <cellStyle name="Nota 6 2 2 2 5 2 4" xfId="27992"/>
    <cellStyle name="Nota 6 2 2 2 5 2 5" xfId="27993"/>
    <cellStyle name="Nota 6 2 2 2 5 3" xfId="27994"/>
    <cellStyle name="Nota 6 2 2 2 6" xfId="27995"/>
    <cellStyle name="Nota 6 2 2 2 6 2" xfId="27996"/>
    <cellStyle name="Nota 6 2 2 2 7" xfId="27997"/>
    <cellStyle name="Nota 6 2 2 2 7 2" xfId="27998"/>
    <cellStyle name="Nota 6 2 2 2 7 3" xfId="27999"/>
    <cellStyle name="Nota 6 2 2 2 7 4" xfId="28000"/>
    <cellStyle name="Nota 6 2 2 2 7 5" xfId="28001"/>
    <cellStyle name="Nota 6 2 2 2 8" xfId="28002"/>
    <cellStyle name="Nota 6 2 2 2 8 2" xfId="28003"/>
    <cellStyle name="Nota 6 2 2 2 8 3" xfId="28004"/>
    <cellStyle name="Nota 6 2 2 2 8 4" xfId="28005"/>
    <cellStyle name="Nota 6 2 2 2 8 5" xfId="28006"/>
    <cellStyle name="Nota 6 2 2 2 9" xfId="28007"/>
    <cellStyle name="Nota 6 2 2 3" xfId="28008"/>
    <cellStyle name="Nota 6 2 2 3 2" xfId="28009"/>
    <cellStyle name="Nota 6 2 2 3 2 2" xfId="28010"/>
    <cellStyle name="Nota 6 2 2 3 3" xfId="28011"/>
    <cellStyle name="Nota 6 2 2 3 3 2" xfId="28012"/>
    <cellStyle name="Nota 6 2 2 3 3 3" xfId="28013"/>
    <cellStyle name="Nota 6 2 2 3 3 4" xfId="28014"/>
    <cellStyle name="Nota 6 2 2 3 3 5" xfId="28015"/>
    <cellStyle name="Nota 6 2 2 3 4" xfId="28016"/>
    <cellStyle name="Nota 6 2 2 3 4 2" xfId="28017"/>
    <cellStyle name="Nota 6 2 2 3 4 3" xfId="28018"/>
    <cellStyle name="Nota 6 2 2 3 4 4" xfId="28019"/>
    <cellStyle name="Nota 6 2 2 3 5" xfId="28020"/>
    <cellStyle name="Nota 6 2 2 4" xfId="28021"/>
    <cellStyle name="Nota 6 2 2 4 2" xfId="28022"/>
    <cellStyle name="Nota 6 2 2 4 2 2" xfId="28023"/>
    <cellStyle name="Nota 6 2 2 4 3" xfId="28024"/>
    <cellStyle name="Nota 6 2 2 4 3 2" xfId="28025"/>
    <cellStyle name="Nota 6 2 2 4 3 3" xfId="28026"/>
    <cellStyle name="Nota 6 2 2 4 3 4" xfId="28027"/>
    <cellStyle name="Nota 6 2 2 4 3 5" xfId="28028"/>
    <cellStyle name="Nota 6 2 2 4 4" xfId="28029"/>
    <cellStyle name="Nota 6 2 2 4 4 2" xfId="28030"/>
    <cellStyle name="Nota 6 2 2 4 4 3" xfId="28031"/>
    <cellStyle name="Nota 6 2 2 4 4 4" xfId="28032"/>
    <cellStyle name="Nota 6 2 2 4 5" xfId="28033"/>
    <cellStyle name="Nota 6 2 2 5" xfId="28034"/>
    <cellStyle name="Nota 6 2 2 5 2" xfId="28035"/>
    <cellStyle name="Nota 6 2 2 5 2 2" xfId="28036"/>
    <cellStyle name="Nota 6 2 2 5 2 3" xfId="28037"/>
    <cellStyle name="Nota 6 2 2 5 2 4" xfId="28038"/>
    <cellStyle name="Nota 6 2 2 5 2 5" xfId="28039"/>
    <cellStyle name="Nota 6 2 2 5 3" xfId="28040"/>
    <cellStyle name="Nota 6 2 2 5 4" xfId="28041"/>
    <cellStyle name="Nota 6 2 2 6" xfId="28042"/>
    <cellStyle name="Nota 6 2 2 6 2" xfId="28043"/>
    <cellStyle name="Nota 6 2 2 6 2 2" xfId="28044"/>
    <cellStyle name="Nota 6 2 2 6 2 3" xfId="28045"/>
    <cellStyle name="Nota 6 2 2 6 2 4" xfId="28046"/>
    <cellStyle name="Nota 6 2 2 6 2 5" xfId="28047"/>
    <cellStyle name="Nota 6 2 2 6 3" xfId="28048"/>
    <cellStyle name="Nota 6 2 2 6 4" xfId="28049"/>
    <cellStyle name="Nota 6 2 2 7" xfId="28050"/>
    <cellStyle name="Nota 6 2 2 7 2" xfId="28051"/>
    <cellStyle name="Nota 6 2 2 7 2 2" xfId="28052"/>
    <cellStyle name="Nota 6 2 2 7 2 3" xfId="28053"/>
    <cellStyle name="Nota 6 2 2 7 2 4" xfId="28054"/>
    <cellStyle name="Nota 6 2 2 7 2 5" xfId="28055"/>
    <cellStyle name="Nota 6 2 2 7 3" xfId="28056"/>
    <cellStyle name="Nota 6 2 2 7 3 2" xfId="28057"/>
    <cellStyle name="Nota 6 2 2 7 3 3" xfId="28058"/>
    <cellStyle name="Nota 6 2 2 7 3 4" xfId="28059"/>
    <cellStyle name="Nota 6 2 2 7 4" xfId="28060"/>
    <cellStyle name="Nota 6 2 2 8" xfId="28061"/>
    <cellStyle name="Nota 6 2 2 8 2" xfId="28062"/>
    <cellStyle name="Nota 6 2 2 8 2 2" xfId="28063"/>
    <cellStyle name="Nota 6 2 2 8 2 3" xfId="28064"/>
    <cellStyle name="Nota 6 2 2 8 2 4" xfId="28065"/>
    <cellStyle name="Nota 6 2 2 8 3" xfId="28066"/>
    <cellStyle name="Nota 6 2 2 9" xfId="28067"/>
    <cellStyle name="Nota 6 2 20" xfId="28068"/>
    <cellStyle name="Nota 6 2 21" xfId="28069"/>
    <cellStyle name="Nota 6 2 22" xfId="28070"/>
    <cellStyle name="Nota 6 2 3" xfId="28071"/>
    <cellStyle name="Nota 6 2 3 10" xfId="28072"/>
    <cellStyle name="Nota 6 2 3 11" xfId="28073"/>
    <cellStyle name="Nota 6 2 3 12" xfId="28074"/>
    <cellStyle name="Nota 6 2 3 13" xfId="28075"/>
    <cellStyle name="Nota 6 2 3 2" xfId="28076"/>
    <cellStyle name="Nota 6 2 3 2 2" xfId="28077"/>
    <cellStyle name="Nota 6 2 3 2 2 2" xfId="28078"/>
    <cellStyle name="Nota 6 2 3 2 2 2 2" xfId="28079"/>
    <cellStyle name="Nota 6 2 3 2 2 3" xfId="28080"/>
    <cellStyle name="Nota 6 2 3 2 2 3 2" xfId="28081"/>
    <cellStyle name="Nota 6 2 3 2 2 3 3" xfId="28082"/>
    <cellStyle name="Nota 6 2 3 2 2 3 4" xfId="28083"/>
    <cellStyle name="Nota 6 2 3 2 2 3 5" xfId="28084"/>
    <cellStyle name="Nota 6 2 3 2 2 4" xfId="28085"/>
    <cellStyle name="Nota 6 2 3 2 2 4 2" xfId="28086"/>
    <cellStyle name="Nota 6 2 3 2 2 4 3" xfId="28087"/>
    <cellStyle name="Nota 6 2 3 2 2 4 4" xfId="28088"/>
    <cellStyle name="Nota 6 2 3 2 2 5" xfId="28089"/>
    <cellStyle name="Nota 6 2 3 2 3" xfId="28090"/>
    <cellStyle name="Nota 6 2 3 2 3 2" xfId="28091"/>
    <cellStyle name="Nota 6 2 3 2 3 2 2" xfId="28092"/>
    <cellStyle name="Nota 6 2 3 2 3 3" xfId="28093"/>
    <cellStyle name="Nota 6 2 3 2 3 3 2" xfId="28094"/>
    <cellStyle name="Nota 6 2 3 2 3 3 3" xfId="28095"/>
    <cellStyle name="Nota 6 2 3 2 3 3 4" xfId="28096"/>
    <cellStyle name="Nota 6 2 3 2 3 3 5" xfId="28097"/>
    <cellStyle name="Nota 6 2 3 2 3 4" xfId="28098"/>
    <cellStyle name="Nota 6 2 3 2 3 4 2" xfId="28099"/>
    <cellStyle name="Nota 6 2 3 2 3 4 3" xfId="28100"/>
    <cellStyle name="Nota 6 2 3 2 3 4 4" xfId="28101"/>
    <cellStyle name="Nota 6 2 3 2 3 5" xfId="28102"/>
    <cellStyle name="Nota 6 2 3 2 4" xfId="28103"/>
    <cellStyle name="Nota 6 2 3 2 4 2" xfId="28104"/>
    <cellStyle name="Nota 6 2 3 2 4 2 2" xfId="28105"/>
    <cellStyle name="Nota 6 2 3 2 4 2 3" xfId="28106"/>
    <cellStyle name="Nota 6 2 3 2 4 2 4" xfId="28107"/>
    <cellStyle name="Nota 6 2 3 2 4 2 5" xfId="28108"/>
    <cellStyle name="Nota 6 2 3 2 4 3" xfId="28109"/>
    <cellStyle name="Nota 6 2 3 2 4 4" xfId="28110"/>
    <cellStyle name="Nota 6 2 3 2 5" xfId="28111"/>
    <cellStyle name="Nota 6 2 3 2 5 2" xfId="28112"/>
    <cellStyle name="Nota 6 2 3 2 5 2 2" xfId="28113"/>
    <cellStyle name="Nota 6 2 3 2 5 2 3" xfId="28114"/>
    <cellStyle name="Nota 6 2 3 2 5 2 4" xfId="28115"/>
    <cellStyle name="Nota 6 2 3 2 5 2 5" xfId="28116"/>
    <cellStyle name="Nota 6 2 3 2 5 3" xfId="28117"/>
    <cellStyle name="Nota 6 2 3 2 6" xfId="28118"/>
    <cellStyle name="Nota 6 2 3 2 6 2" xfId="28119"/>
    <cellStyle name="Nota 6 2 3 2 7" xfId="28120"/>
    <cellStyle name="Nota 6 2 3 2 7 2" xfId="28121"/>
    <cellStyle name="Nota 6 2 3 2 7 3" xfId="28122"/>
    <cellStyle name="Nota 6 2 3 2 7 4" xfId="28123"/>
    <cellStyle name="Nota 6 2 3 2 7 5" xfId="28124"/>
    <cellStyle name="Nota 6 2 3 2 8" xfId="28125"/>
    <cellStyle name="Nota 6 2 3 2 8 2" xfId="28126"/>
    <cellStyle name="Nota 6 2 3 2 8 3" xfId="28127"/>
    <cellStyle name="Nota 6 2 3 2 8 4" xfId="28128"/>
    <cellStyle name="Nota 6 2 3 2 8 5" xfId="28129"/>
    <cellStyle name="Nota 6 2 3 2 9" xfId="28130"/>
    <cellStyle name="Nota 6 2 3 3" xfId="28131"/>
    <cellStyle name="Nota 6 2 3 3 2" xfId="28132"/>
    <cellStyle name="Nota 6 2 3 3 2 2" xfId="28133"/>
    <cellStyle name="Nota 6 2 3 3 3" xfId="28134"/>
    <cellStyle name="Nota 6 2 3 3 3 2" xfId="28135"/>
    <cellStyle name="Nota 6 2 3 3 3 3" xfId="28136"/>
    <cellStyle name="Nota 6 2 3 3 3 4" xfId="28137"/>
    <cellStyle name="Nota 6 2 3 3 3 5" xfId="28138"/>
    <cellStyle name="Nota 6 2 3 3 4" xfId="28139"/>
    <cellStyle name="Nota 6 2 3 3 4 2" xfId="28140"/>
    <cellStyle name="Nota 6 2 3 3 4 3" xfId="28141"/>
    <cellStyle name="Nota 6 2 3 3 4 4" xfId="28142"/>
    <cellStyle name="Nota 6 2 3 3 5" xfId="28143"/>
    <cellStyle name="Nota 6 2 3 4" xfId="28144"/>
    <cellStyle name="Nota 6 2 3 4 2" xfId="28145"/>
    <cellStyle name="Nota 6 2 3 4 2 2" xfId="28146"/>
    <cellStyle name="Nota 6 2 3 4 3" xfId="28147"/>
    <cellStyle name="Nota 6 2 3 4 3 2" xfId="28148"/>
    <cellStyle name="Nota 6 2 3 4 3 3" xfId="28149"/>
    <cellStyle name="Nota 6 2 3 4 3 4" xfId="28150"/>
    <cellStyle name="Nota 6 2 3 4 3 5" xfId="28151"/>
    <cellStyle name="Nota 6 2 3 4 4" xfId="28152"/>
    <cellStyle name="Nota 6 2 3 4 4 2" xfId="28153"/>
    <cellStyle name="Nota 6 2 3 4 4 3" xfId="28154"/>
    <cellStyle name="Nota 6 2 3 4 4 4" xfId="28155"/>
    <cellStyle name="Nota 6 2 3 4 5" xfId="28156"/>
    <cellStyle name="Nota 6 2 3 5" xfId="28157"/>
    <cellStyle name="Nota 6 2 3 5 2" xfId="28158"/>
    <cellStyle name="Nota 6 2 3 5 2 2" xfId="28159"/>
    <cellStyle name="Nota 6 2 3 5 2 3" xfId="28160"/>
    <cellStyle name="Nota 6 2 3 5 2 4" xfId="28161"/>
    <cellStyle name="Nota 6 2 3 5 2 5" xfId="28162"/>
    <cellStyle name="Nota 6 2 3 5 3" xfId="28163"/>
    <cellStyle name="Nota 6 2 3 5 4" xfId="28164"/>
    <cellStyle name="Nota 6 2 3 6" xfId="28165"/>
    <cellStyle name="Nota 6 2 3 6 2" xfId="28166"/>
    <cellStyle name="Nota 6 2 3 6 2 2" xfId="28167"/>
    <cellStyle name="Nota 6 2 3 6 2 3" xfId="28168"/>
    <cellStyle name="Nota 6 2 3 6 2 4" xfId="28169"/>
    <cellStyle name="Nota 6 2 3 6 2 5" xfId="28170"/>
    <cellStyle name="Nota 6 2 3 6 3" xfId="28171"/>
    <cellStyle name="Nota 6 2 3 6 4" xfId="28172"/>
    <cellStyle name="Nota 6 2 3 7" xfId="28173"/>
    <cellStyle name="Nota 6 2 3 7 2" xfId="28174"/>
    <cellStyle name="Nota 6 2 3 7 2 2" xfId="28175"/>
    <cellStyle name="Nota 6 2 3 7 2 3" xfId="28176"/>
    <cellStyle name="Nota 6 2 3 7 2 4" xfId="28177"/>
    <cellStyle name="Nota 6 2 3 7 2 5" xfId="28178"/>
    <cellStyle name="Nota 6 2 3 7 3" xfId="28179"/>
    <cellStyle name="Nota 6 2 3 7 3 2" xfId="28180"/>
    <cellStyle name="Nota 6 2 3 7 3 3" xfId="28181"/>
    <cellStyle name="Nota 6 2 3 7 3 4" xfId="28182"/>
    <cellStyle name="Nota 6 2 3 7 4" xfId="28183"/>
    <cellStyle name="Nota 6 2 3 8" xfId="28184"/>
    <cellStyle name="Nota 6 2 3 8 2" xfId="28185"/>
    <cellStyle name="Nota 6 2 3 8 2 2" xfId="28186"/>
    <cellStyle name="Nota 6 2 3 8 2 3" xfId="28187"/>
    <cellStyle name="Nota 6 2 3 8 2 4" xfId="28188"/>
    <cellStyle name="Nota 6 2 3 8 3" xfId="28189"/>
    <cellStyle name="Nota 6 2 3 9" xfId="28190"/>
    <cellStyle name="Nota 6 2 4" xfId="28191"/>
    <cellStyle name="Nota 6 2 4 10" xfId="28192"/>
    <cellStyle name="Nota 6 2 4 11" xfId="28193"/>
    <cellStyle name="Nota 6 2 4 12" xfId="28194"/>
    <cellStyle name="Nota 6 2 4 13" xfId="28195"/>
    <cellStyle name="Nota 6 2 4 2" xfId="28196"/>
    <cellStyle name="Nota 6 2 4 2 2" xfId="28197"/>
    <cellStyle name="Nota 6 2 4 2 2 2" xfId="28198"/>
    <cellStyle name="Nota 6 2 4 2 2 2 2" xfId="28199"/>
    <cellStyle name="Nota 6 2 4 2 2 3" xfId="28200"/>
    <cellStyle name="Nota 6 2 4 2 2 3 2" xfId="28201"/>
    <cellStyle name="Nota 6 2 4 2 2 3 3" xfId="28202"/>
    <cellStyle name="Nota 6 2 4 2 2 3 4" xfId="28203"/>
    <cellStyle name="Nota 6 2 4 2 2 3 5" xfId="28204"/>
    <cellStyle name="Nota 6 2 4 2 2 4" xfId="28205"/>
    <cellStyle name="Nota 6 2 4 2 2 4 2" xfId="28206"/>
    <cellStyle name="Nota 6 2 4 2 2 4 3" xfId="28207"/>
    <cellStyle name="Nota 6 2 4 2 2 4 4" xfId="28208"/>
    <cellStyle name="Nota 6 2 4 2 2 5" xfId="28209"/>
    <cellStyle name="Nota 6 2 4 2 3" xfId="28210"/>
    <cellStyle name="Nota 6 2 4 2 3 2" xfId="28211"/>
    <cellStyle name="Nota 6 2 4 2 3 2 2" xfId="28212"/>
    <cellStyle name="Nota 6 2 4 2 3 3" xfId="28213"/>
    <cellStyle name="Nota 6 2 4 2 3 3 2" xfId="28214"/>
    <cellStyle name="Nota 6 2 4 2 3 3 3" xfId="28215"/>
    <cellStyle name="Nota 6 2 4 2 3 3 4" xfId="28216"/>
    <cellStyle name="Nota 6 2 4 2 3 3 5" xfId="28217"/>
    <cellStyle name="Nota 6 2 4 2 3 4" xfId="28218"/>
    <cellStyle name="Nota 6 2 4 2 3 4 2" xfId="28219"/>
    <cellStyle name="Nota 6 2 4 2 3 4 3" xfId="28220"/>
    <cellStyle name="Nota 6 2 4 2 3 4 4" xfId="28221"/>
    <cellStyle name="Nota 6 2 4 2 3 5" xfId="28222"/>
    <cellStyle name="Nota 6 2 4 2 4" xfId="28223"/>
    <cellStyle name="Nota 6 2 4 2 4 2" xfId="28224"/>
    <cellStyle name="Nota 6 2 4 2 4 2 2" xfId="28225"/>
    <cellStyle name="Nota 6 2 4 2 4 2 3" xfId="28226"/>
    <cellStyle name="Nota 6 2 4 2 4 2 4" xfId="28227"/>
    <cellStyle name="Nota 6 2 4 2 4 2 5" xfId="28228"/>
    <cellStyle name="Nota 6 2 4 2 4 3" xfId="28229"/>
    <cellStyle name="Nota 6 2 4 2 4 4" xfId="28230"/>
    <cellStyle name="Nota 6 2 4 2 5" xfId="28231"/>
    <cellStyle name="Nota 6 2 4 2 5 2" xfId="28232"/>
    <cellStyle name="Nota 6 2 4 2 5 2 2" xfId="28233"/>
    <cellStyle name="Nota 6 2 4 2 5 2 3" xfId="28234"/>
    <cellStyle name="Nota 6 2 4 2 5 2 4" xfId="28235"/>
    <cellStyle name="Nota 6 2 4 2 5 2 5" xfId="28236"/>
    <cellStyle name="Nota 6 2 4 2 5 3" xfId="28237"/>
    <cellStyle name="Nota 6 2 4 2 6" xfId="28238"/>
    <cellStyle name="Nota 6 2 4 2 6 2" xfId="28239"/>
    <cellStyle name="Nota 6 2 4 2 7" xfId="28240"/>
    <cellStyle name="Nota 6 2 4 2 7 2" xfId="28241"/>
    <cellStyle name="Nota 6 2 4 2 7 3" xfId="28242"/>
    <cellStyle name="Nota 6 2 4 2 7 4" xfId="28243"/>
    <cellStyle name="Nota 6 2 4 2 7 5" xfId="28244"/>
    <cellStyle name="Nota 6 2 4 2 8" xfId="28245"/>
    <cellStyle name="Nota 6 2 4 2 8 2" xfId="28246"/>
    <cellStyle name="Nota 6 2 4 2 8 3" xfId="28247"/>
    <cellStyle name="Nota 6 2 4 2 8 4" xfId="28248"/>
    <cellStyle name="Nota 6 2 4 2 8 5" xfId="28249"/>
    <cellStyle name="Nota 6 2 4 2 9" xfId="28250"/>
    <cellStyle name="Nota 6 2 4 3" xfId="28251"/>
    <cellStyle name="Nota 6 2 4 3 2" xfId="28252"/>
    <cellStyle name="Nota 6 2 4 3 2 2" xfId="28253"/>
    <cellStyle name="Nota 6 2 4 3 3" xfId="28254"/>
    <cellStyle name="Nota 6 2 4 3 3 2" xfId="28255"/>
    <cellStyle name="Nota 6 2 4 3 3 3" xfId="28256"/>
    <cellStyle name="Nota 6 2 4 3 3 4" xfId="28257"/>
    <cellStyle name="Nota 6 2 4 3 3 5" xfId="28258"/>
    <cellStyle name="Nota 6 2 4 3 4" xfId="28259"/>
    <cellStyle name="Nota 6 2 4 3 4 2" xfId="28260"/>
    <cellStyle name="Nota 6 2 4 3 4 3" xfId="28261"/>
    <cellStyle name="Nota 6 2 4 3 4 4" xfId="28262"/>
    <cellStyle name="Nota 6 2 4 3 5" xfId="28263"/>
    <cellStyle name="Nota 6 2 4 4" xfId="28264"/>
    <cellStyle name="Nota 6 2 4 4 2" xfId="28265"/>
    <cellStyle name="Nota 6 2 4 4 2 2" xfId="28266"/>
    <cellStyle name="Nota 6 2 4 4 3" xfId="28267"/>
    <cellStyle name="Nota 6 2 4 4 3 2" xfId="28268"/>
    <cellStyle name="Nota 6 2 4 4 3 3" xfId="28269"/>
    <cellStyle name="Nota 6 2 4 4 3 4" xfId="28270"/>
    <cellStyle name="Nota 6 2 4 4 3 5" xfId="28271"/>
    <cellStyle name="Nota 6 2 4 4 4" xfId="28272"/>
    <cellStyle name="Nota 6 2 4 4 4 2" xfId="28273"/>
    <cellStyle name="Nota 6 2 4 4 4 3" xfId="28274"/>
    <cellStyle name="Nota 6 2 4 4 4 4" xfId="28275"/>
    <cellStyle name="Nota 6 2 4 4 5" xfId="28276"/>
    <cellStyle name="Nota 6 2 4 5" xfId="28277"/>
    <cellStyle name="Nota 6 2 4 5 2" xfId="28278"/>
    <cellStyle name="Nota 6 2 4 5 2 2" xfId="28279"/>
    <cellStyle name="Nota 6 2 4 5 2 3" xfId="28280"/>
    <cellStyle name="Nota 6 2 4 5 2 4" xfId="28281"/>
    <cellStyle name="Nota 6 2 4 5 2 5" xfId="28282"/>
    <cellStyle name="Nota 6 2 4 5 3" xfId="28283"/>
    <cellStyle name="Nota 6 2 4 5 4" xfId="28284"/>
    <cellStyle name="Nota 6 2 4 6" xfId="28285"/>
    <cellStyle name="Nota 6 2 4 6 2" xfId="28286"/>
    <cellStyle name="Nota 6 2 4 6 2 2" xfId="28287"/>
    <cellStyle name="Nota 6 2 4 6 2 3" xfId="28288"/>
    <cellStyle name="Nota 6 2 4 6 2 4" xfId="28289"/>
    <cellStyle name="Nota 6 2 4 6 2 5" xfId="28290"/>
    <cellStyle name="Nota 6 2 4 6 3" xfId="28291"/>
    <cellStyle name="Nota 6 2 4 6 4" xfId="28292"/>
    <cellStyle name="Nota 6 2 4 7" xfId="28293"/>
    <cellStyle name="Nota 6 2 4 7 2" xfId="28294"/>
    <cellStyle name="Nota 6 2 4 7 2 2" xfId="28295"/>
    <cellStyle name="Nota 6 2 4 7 2 3" xfId="28296"/>
    <cellStyle name="Nota 6 2 4 7 2 4" xfId="28297"/>
    <cellStyle name="Nota 6 2 4 7 2 5" xfId="28298"/>
    <cellStyle name="Nota 6 2 4 7 3" xfId="28299"/>
    <cellStyle name="Nota 6 2 4 7 3 2" xfId="28300"/>
    <cellStyle name="Nota 6 2 4 7 3 3" xfId="28301"/>
    <cellStyle name="Nota 6 2 4 7 3 4" xfId="28302"/>
    <cellStyle name="Nota 6 2 4 7 4" xfId="28303"/>
    <cellStyle name="Nota 6 2 4 8" xfId="28304"/>
    <cellStyle name="Nota 6 2 4 8 2" xfId="28305"/>
    <cellStyle name="Nota 6 2 4 8 2 2" xfId="28306"/>
    <cellStyle name="Nota 6 2 4 8 2 3" xfId="28307"/>
    <cellStyle name="Nota 6 2 4 8 2 4" xfId="28308"/>
    <cellStyle name="Nota 6 2 4 8 3" xfId="28309"/>
    <cellStyle name="Nota 6 2 4 9" xfId="28310"/>
    <cellStyle name="Nota 6 2 5" xfId="28311"/>
    <cellStyle name="Nota 6 2 5 10" xfId="28312"/>
    <cellStyle name="Nota 6 2 5 11" xfId="28313"/>
    <cellStyle name="Nota 6 2 5 12" xfId="28314"/>
    <cellStyle name="Nota 6 2 5 13" xfId="28315"/>
    <cellStyle name="Nota 6 2 5 2" xfId="28316"/>
    <cellStyle name="Nota 6 2 5 2 2" xfId="28317"/>
    <cellStyle name="Nota 6 2 5 2 2 2" xfId="28318"/>
    <cellStyle name="Nota 6 2 5 2 2 2 2" xfId="28319"/>
    <cellStyle name="Nota 6 2 5 2 2 3" xfId="28320"/>
    <cellStyle name="Nota 6 2 5 2 2 3 2" xfId="28321"/>
    <cellStyle name="Nota 6 2 5 2 2 3 3" xfId="28322"/>
    <cellStyle name="Nota 6 2 5 2 2 3 4" xfId="28323"/>
    <cellStyle name="Nota 6 2 5 2 2 3 5" xfId="28324"/>
    <cellStyle name="Nota 6 2 5 2 2 4" xfId="28325"/>
    <cellStyle name="Nota 6 2 5 2 2 4 2" xfId="28326"/>
    <cellStyle name="Nota 6 2 5 2 2 4 3" xfId="28327"/>
    <cellStyle name="Nota 6 2 5 2 2 4 4" xfId="28328"/>
    <cellStyle name="Nota 6 2 5 2 2 5" xfId="28329"/>
    <cellStyle name="Nota 6 2 5 2 3" xfId="28330"/>
    <cellStyle name="Nota 6 2 5 2 3 2" xfId="28331"/>
    <cellStyle name="Nota 6 2 5 2 3 2 2" xfId="28332"/>
    <cellStyle name="Nota 6 2 5 2 3 3" xfId="28333"/>
    <cellStyle name="Nota 6 2 5 2 3 3 2" xfId="28334"/>
    <cellStyle name="Nota 6 2 5 2 3 3 3" xfId="28335"/>
    <cellStyle name="Nota 6 2 5 2 3 3 4" xfId="28336"/>
    <cellStyle name="Nota 6 2 5 2 3 3 5" xfId="28337"/>
    <cellStyle name="Nota 6 2 5 2 3 4" xfId="28338"/>
    <cellStyle name="Nota 6 2 5 2 3 4 2" xfId="28339"/>
    <cellStyle name="Nota 6 2 5 2 3 4 3" xfId="28340"/>
    <cellStyle name="Nota 6 2 5 2 3 4 4" xfId="28341"/>
    <cellStyle name="Nota 6 2 5 2 3 5" xfId="28342"/>
    <cellStyle name="Nota 6 2 5 2 4" xfId="28343"/>
    <cellStyle name="Nota 6 2 5 2 4 2" xfId="28344"/>
    <cellStyle name="Nota 6 2 5 2 4 2 2" xfId="28345"/>
    <cellStyle name="Nota 6 2 5 2 4 2 3" xfId="28346"/>
    <cellStyle name="Nota 6 2 5 2 4 2 4" xfId="28347"/>
    <cellStyle name="Nota 6 2 5 2 4 2 5" xfId="28348"/>
    <cellStyle name="Nota 6 2 5 2 4 3" xfId="28349"/>
    <cellStyle name="Nota 6 2 5 2 4 4" xfId="28350"/>
    <cellStyle name="Nota 6 2 5 2 5" xfId="28351"/>
    <cellStyle name="Nota 6 2 5 2 5 2" xfId="28352"/>
    <cellStyle name="Nota 6 2 5 2 5 2 2" xfId="28353"/>
    <cellStyle name="Nota 6 2 5 2 5 2 3" xfId="28354"/>
    <cellStyle name="Nota 6 2 5 2 5 2 4" xfId="28355"/>
    <cellStyle name="Nota 6 2 5 2 5 2 5" xfId="28356"/>
    <cellStyle name="Nota 6 2 5 2 5 3" xfId="28357"/>
    <cellStyle name="Nota 6 2 5 2 6" xfId="28358"/>
    <cellStyle name="Nota 6 2 5 2 6 2" xfId="28359"/>
    <cellStyle name="Nota 6 2 5 2 7" xfId="28360"/>
    <cellStyle name="Nota 6 2 5 2 7 2" xfId="28361"/>
    <cellStyle name="Nota 6 2 5 2 7 3" xfId="28362"/>
    <cellStyle name="Nota 6 2 5 2 7 4" xfId="28363"/>
    <cellStyle name="Nota 6 2 5 2 7 5" xfId="28364"/>
    <cellStyle name="Nota 6 2 5 2 8" xfId="28365"/>
    <cellStyle name="Nota 6 2 5 2 8 2" xfId="28366"/>
    <cellStyle name="Nota 6 2 5 2 8 3" xfId="28367"/>
    <cellStyle name="Nota 6 2 5 2 8 4" xfId="28368"/>
    <cellStyle name="Nota 6 2 5 2 8 5" xfId="28369"/>
    <cellStyle name="Nota 6 2 5 2 9" xfId="28370"/>
    <cellStyle name="Nota 6 2 5 3" xfId="28371"/>
    <cellStyle name="Nota 6 2 5 3 2" xfId="28372"/>
    <cellStyle name="Nota 6 2 5 3 2 2" xfId="28373"/>
    <cellStyle name="Nota 6 2 5 3 3" xfId="28374"/>
    <cellStyle name="Nota 6 2 5 3 3 2" xfId="28375"/>
    <cellStyle name="Nota 6 2 5 3 3 3" xfId="28376"/>
    <cellStyle name="Nota 6 2 5 3 3 4" xfId="28377"/>
    <cellStyle name="Nota 6 2 5 3 3 5" xfId="28378"/>
    <cellStyle name="Nota 6 2 5 3 4" xfId="28379"/>
    <cellStyle name="Nota 6 2 5 3 4 2" xfId="28380"/>
    <cellStyle name="Nota 6 2 5 3 4 3" xfId="28381"/>
    <cellStyle name="Nota 6 2 5 3 4 4" xfId="28382"/>
    <cellStyle name="Nota 6 2 5 3 5" xfId="28383"/>
    <cellStyle name="Nota 6 2 5 4" xfId="28384"/>
    <cellStyle name="Nota 6 2 5 4 2" xfId="28385"/>
    <cellStyle name="Nota 6 2 5 4 2 2" xfId="28386"/>
    <cellStyle name="Nota 6 2 5 4 3" xfId="28387"/>
    <cellStyle name="Nota 6 2 5 4 3 2" xfId="28388"/>
    <cellStyle name="Nota 6 2 5 4 3 3" xfId="28389"/>
    <cellStyle name="Nota 6 2 5 4 3 4" xfId="28390"/>
    <cellStyle name="Nota 6 2 5 4 3 5" xfId="28391"/>
    <cellStyle name="Nota 6 2 5 4 4" xfId="28392"/>
    <cellStyle name="Nota 6 2 5 4 4 2" xfId="28393"/>
    <cellStyle name="Nota 6 2 5 4 4 3" xfId="28394"/>
    <cellStyle name="Nota 6 2 5 4 4 4" xfId="28395"/>
    <cellStyle name="Nota 6 2 5 4 5" xfId="28396"/>
    <cellStyle name="Nota 6 2 5 5" xfId="28397"/>
    <cellStyle name="Nota 6 2 5 5 2" xfId="28398"/>
    <cellStyle name="Nota 6 2 5 5 2 2" xfId="28399"/>
    <cellStyle name="Nota 6 2 5 5 2 3" xfId="28400"/>
    <cellStyle name="Nota 6 2 5 5 2 4" xfId="28401"/>
    <cellStyle name="Nota 6 2 5 5 2 5" xfId="28402"/>
    <cellStyle name="Nota 6 2 5 5 3" xfId="28403"/>
    <cellStyle name="Nota 6 2 5 5 4" xfId="28404"/>
    <cellStyle name="Nota 6 2 5 6" xfId="28405"/>
    <cellStyle name="Nota 6 2 5 6 2" xfId="28406"/>
    <cellStyle name="Nota 6 2 5 6 2 2" xfId="28407"/>
    <cellStyle name="Nota 6 2 5 6 2 3" xfId="28408"/>
    <cellStyle name="Nota 6 2 5 6 2 4" xfId="28409"/>
    <cellStyle name="Nota 6 2 5 6 2 5" xfId="28410"/>
    <cellStyle name="Nota 6 2 5 6 3" xfId="28411"/>
    <cellStyle name="Nota 6 2 5 6 4" xfId="28412"/>
    <cellStyle name="Nota 6 2 5 7" xfId="28413"/>
    <cellStyle name="Nota 6 2 5 7 2" xfId="28414"/>
    <cellStyle name="Nota 6 2 5 7 2 2" xfId="28415"/>
    <cellStyle name="Nota 6 2 5 7 2 3" xfId="28416"/>
    <cellStyle name="Nota 6 2 5 7 2 4" xfId="28417"/>
    <cellStyle name="Nota 6 2 5 7 2 5" xfId="28418"/>
    <cellStyle name="Nota 6 2 5 7 3" xfId="28419"/>
    <cellStyle name="Nota 6 2 5 7 3 2" xfId="28420"/>
    <cellStyle name="Nota 6 2 5 7 3 3" xfId="28421"/>
    <cellStyle name="Nota 6 2 5 7 3 4" xfId="28422"/>
    <cellStyle name="Nota 6 2 5 7 4" xfId="28423"/>
    <cellStyle name="Nota 6 2 5 8" xfId="28424"/>
    <cellStyle name="Nota 6 2 5 8 2" xfId="28425"/>
    <cellStyle name="Nota 6 2 5 8 2 2" xfId="28426"/>
    <cellStyle name="Nota 6 2 5 8 2 3" xfId="28427"/>
    <cellStyle name="Nota 6 2 5 8 2 4" xfId="28428"/>
    <cellStyle name="Nota 6 2 5 8 3" xfId="28429"/>
    <cellStyle name="Nota 6 2 5 9" xfId="28430"/>
    <cellStyle name="Nota 6 2 6" xfId="28431"/>
    <cellStyle name="Nota 6 2 6 10" xfId="28432"/>
    <cellStyle name="Nota 6 2 6 11" xfId="28433"/>
    <cellStyle name="Nota 6 2 6 12" xfId="28434"/>
    <cellStyle name="Nota 6 2 6 13" xfId="28435"/>
    <cellStyle name="Nota 6 2 6 2" xfId="28436"/>
    <cellStyle name="Nota 6 2 6 2 2" xfId="28437"/>
    <cellStyle name="Nota 6 2 6 2 2 2" xfId="28438"/>
    <cellStyle name="Nota 6 2 6 2 2 2 2" xfId="28439"/>
    <cellStyle name="Nota 6 2 6 2 2 3" xfId="28440"/>
    <cellStyle name="Nota 6 2 6 2 2 3 2" xfId="28441"/>
    <cellStyle name="Nota 6 2 6 2 2 3 3" xfId="28442"/>
    <cellStyle name="Nota 6 2 6 2 2 3 4" xfId="28443"/>
    <cellStyle name="Nota 6 2 6 2 2 3 5" xfId="28444"/>
    <cellStyle name="Nota 6 2 6 2 2 4" xfId="28445"/>
    <cellStyle name="Nota 6 2 6 2 2 4 2" xfId="28446"/>
    <cellStyle name="Nota 6 2 6 2 2 4 3" xfId="28447"/>
    <cellStyle name="Nota 6 2 6 2 2 4 4" xfId="28448"/>
    <cellStyle name="Nota 6 2 6 2 2 5" xfId="28449"/>
    <cellStyle name="Nota 6 2 6 2 3" xfId="28450"/>
    <cellStyle name="Nota 6 2 6 2 3 2" xfId="28451"/>
    <cellStyle name="Nota 6 2 6 2 3 2 2" xfId="28452"/>
    <cellStyle name="Nota 6 2 6 2 3 3" xfId="28453"/>
    <cellStyle name="Nota 6 2 6 2 3 3 2" xfId="28454"/>
    <cellStyle name="Nota 6 2 6 2 3 3 3" xfId="28455"/>
    <cellStyle name="Nota 6 2 6 2 3 3 4" xfId="28456"/>
    <cellStyle name="Nota 6 2 6 2 3 3 5" xfId="28457"/>
    <cellStyle name="Nota 6 2 6 2 3 4" xfId="28458"/>
    <cellStyle name="Nota 6 2 6 2 3 4 2" xfId="28459"/>
    <cellStyle name="Nota 6 2 6 2 3 4 3" xfId="28460"/>
    <cellStyle name="Nota 6 2 6 2 3 4 4" xfId="28461"/>
    <cellStyle name="Nota 6 2 6 2 3 5" xfId="28462"/>
    <cellStyle name="Nota 6 2 6 2 4" xfId="28463"/>
    <cellStyle name="Nota 6 2 6 2 4 2" xfId="28464"/>
    <cellStyle name="Nota 6 2 6 2 4 2 2" xfId="28465"/>
    <cellStyle name="Nota 6 2 6 2 4 2 3" xfId="28466"/>
    <cellStyle name="Nota 6 2 6 2 4 2 4" xfId="28467"/>
    <cellStyle name="Nota 6 2 6 2 4 2 5" xfId="28468"/>
    <cellStyle name="Nota 6 2 6 2 4 3" xfId="28469"/>
    <cellStyle name="Nota 6 2 6 2 4 4" xfId="28470"/>
    <cellStyle name="Nota 6 2 6 2 5" xfId="28471"/>
    <cellStyle name="Nota 6 2 6 2 5 2" xfId="28472"/>
    <cellStyle name="Nota 6 2 6 2 5 2 2" xfId="28473"/>
    <cellStyle name="Nota 6 2 6 2 5 2 3" xfId="28474"/>
    <cellStyle name="Nota 6 2 6 2 5 2 4" xfId="28475"/>
    <cellStyle name="Nota 6 2 6 2 5 2 5" xfId="28476"/>
    <cellStyle name="Nota 6 2 6 2 5 3" xfId="28477"/>
    <cellStyle name="Nota 6 2 6 2 6" xfId="28478"/>
    <cellStyle name="Nota 6 2 6 2 6 2" xfId="28479"/>
    <cellStyle name="Nota 6 2 6 2 7" xfId="28480"/>
    <cellStyle name="Nota 6 2 6 2 7 2" xfId="28481"/>
    <cellStyle name="Nota 6 2 6 2 7 3" xfId="28482"/>
    <cellStyle name="Nota 6 2 6 2 7 4" xfId="28483"/>
    <cellStyle name="Nota 6 2 6 2 7 5" xfId="28484"/>
    <cellStyle name="Nota 6 2 6 2 8" xfId="28485"/>
    <cellStyle name="Nota 6 2 6 2 8 2" xfId="28486"/>
    <cellStyle name="Nota 6 2 6 2 8 3" xfId="28487"/>
    <cellStyle name="Nota 6 2 6 2 8 4" xfId="28488"/>
    <cellStyle name="Nota 6 2 6 2 8 5" xfId="28489"/>
    <cellStyle name="Nota 6 2 6 2 9" xfId="28490"/>
    <cellStyle name="Nota 6 2 6 3" xfId="28491"/>
    <cellStyle name="Nota 6 2 6 3 2" xfId="28492"/>
    <cellStyle name="Nota 6 2 6 3 2 2" xfId="28493"/>
    <cellStyle name="Nota 6 2 6 3 3" xfId="28494"/>
    <cellStyle name="Nota 6 2 6 3 3 2" xfId="28495"/>
    <cellStyle name="Nota 6 2 6 3 3 3" xfId="28496"/>
    <cellStyle name="Nota 6 2 6 3 3 4" xfId="28497"/>
    <cellStyle name="Nota 6 2 6 3 3 5" xfId="28498"/>
    <cellStyle name="Nota 6 2 6 3 4" xfId="28499"/>
    <cellStyle name="Nota 6 2 6 3 4 2" xfId="28500"/>
    <cellStyle name="Nota 6 2 6 3 4 3" xfId="28501"/>
    <cellStyle name="Nota 6 2 6 3 4 4" xfId="28502"/>
    <cellStyle name="Nota 6 2 6 3 5" xfId="28503"/>
    <cellStyle name="Nota 6 2 6 4" xfId="28504"/>
    <cellStyle name="Nota 6 2 6 4 2" xfId="28505"/>
    <cellStyle name="Nota 6 2 6 4 2 2" xfId="28506"/>
    <cellStyle name="Nota 6 2 6 4 3" xfId="28507"/>
    <cellStyle name="Nota 6 2 6 4 3 2" xfId="28508"/>
    <cellStyle name="Nota 6 2 6 4 3 3" xfId="28509"/>
    <cellStyle name="Nota 6 2 6 4 3 4" xfId="28510"/>
    <cellStyle name="Nota 6 2 6 4 3 5" xfId="28511"/>
    <cellStyle name="Nota 6 2 6 4 4" xfId="28512"/>
    <cellStyle name="Nota 6 2 6 4 4 2" xfId="28513"/>
    <cellStyle name="Nota 6 2 6 4 4 3" xfId="28514"/>
    <cellStyle name="Nota 6 2 6 4 4 4" xfId="28515"/>
    <cellStyle name="Nota 6 2 6 4 5" xfId="28516"/>
    <cellStyle name="Nota 6 2 6 5" xfId="28517"/>
    <cellStyle name="Nota 6 2 6 5 2" xfId="28518"/>
    <cellStyle name="Nota 6 2 6 5 2 2" xfId="28519"/>
    <cellStyle name="Nota 6 2 6 5 2 3" xfId="28520"/>
    <cellStyle name="Nota 6 2 6 5 2 4" xfId="28521"/>
    <cellStyle name="Nota 6 2 6 5 2 5" xfId="28522"/>
    <cellStyle name="Nota 6 2 6 5 3" xfId="28523"/>
    <cellStyle name="Nota 6 2 6 5 4" xfId="28524"/>
    <cellStyle name="Nota 6 2 6 6" xfId="28525"/>
    <cellStyle name="Nota 6 2 6 6 2" xfId="28526"/>
    <cellStyle name="Nota 6 2 6 6 2 2" xfId="28527"/>
    <cellStyle name="Nota 6 2 6 6 2 3" xfId="28528"/>
    <cellStyle name="Nota 6 2 6 6 2 4" xfId="28529"/>
    <cellStyle name="Nota 6 2 6 6 2 5" xfId="28530"/>
    <cellStyle name="Nota 6 2 6 6 3" xfId="28531"/>
    <cellStyle name="Nota 6 2 6 6 4" xfId="28532"/>
    <cellStyle name="Nota 6 2 6 7" xfId="28533"/>
    <cellStyle name="Nota 6 2 6 7 2" xfId="28534"/>
    <cellStyle name="Nota 6 2 6 7 2 2" xfId="28535"/>
    <cellStyle name="Nota 6 2 6 7 2 3" xfId="28536"/>
    <cellStyle name="Nota 6 2 6 7 2 4" xfId="28537"/>
    <cellStyle name="Nota 6 2 6 7 2 5" xfId="28538"/>
    <cellStyle name="Nota 6 2 6 7 3" xfId="28539"/>
    <cellStyle name="Nota 6 2 6 7 3 2" xfId="28540"/>
    <cellStyle name="Nota 6 2 6 7 3 3" xfId="28541"/>
    <cellStyle name="Nota 6 2 6 7 3 4" xfId="28542"/>
    <cellStyle name="Nota 6 2 6 7 4" xfId="28543"/>
    <cellStyle name="Nota 6 2 6 8" xfId="28544"/>
    <cellStyle name="Nota 6 2 6 8 2" xfId="28545"/>
    <cellStyle name="Nota 6 2 6 8 2 2" xfId="28546"/>
    <cellStyle name="Nota 6 2 6 8 2 3" xfId="28547"/>
    <cellStyle name="Nota 6 2 6 8 2 4" xfId="28548"/>
    <cellStyle name="Nota 6 2 6 8 3" xfId="28549"/>
    <cellStyle name="Nota 6 2 6 9" xfId="28550"/>
    <cellStyle name="Nota 6 2 7" xfId="28551"/>
    <cellStyle name="Nota 6 2 7 10" xfId="28552"/>
    <cellStyle name="Nota 6 2 7 11" xfId="28553"/>
    <cellStyle name="Nota 6 2 7 12" xfId="28554"/>
    <cellStyle name="Nota 6 2 7 13" xfId="28555"/>
    <cellStyle name="Nota 6 2 7 2" xfId="28556"/>
    <cellStyle name="Nota 6 2 7 2 2" xfId="28557"/>
    <cellStyle name="Nota 6 2 7 2 2 2" xfId="28558"/>
    <cellStyle name="Nota 6 2 7 2 2 2 2" xfId="28559"/>
    <cellStyle name="Nota 6 2 7 2 2 3" xfId="28560"/>
    <cellStyle name="Nota 6 2 7 2 2 3 2" xfId="28561"/>
    <cellStyle name="Nota 6 2 7 2 2 3 3" xfId="28562"/>
    <cellStyle name="Nota 6 2 7 2 2 3 4" xfId="28563"/>
    <cellStyle name="Nota 6 2 7 2 2 3 5" xfId="28564"/>
    <cellStyle name="Nota 6 2 7 2 2 4" xfId="28565"/>
    <cellStyle name="Nota 6 2 7 2 2 4 2" xfId="28566"/>
    <cellStyle name="Nota 6 2 7 2 2 4 3" xfId="28567"/>
    <cellStyle name="Nota 6 2 7 2 2 4 4" xfId="28568"/>
    <cellStyle name="Nota 6 2 7 2 2 5" xfId="28569"/>
    <cellStyle name="Nota 6 2 7 2 3" xfId="28570"/>
    <cellStyle name="Nota 6 2 7 2 3 2" xfId="28571"/>
    <cellStyle name="Nota 6 2 7 2 3 2 2" xfId="28572"/>
    <cellStyle name="Nota 6 2 7 2 3 3" xfId="28573"/>
    <cellStyle name="Nota 6 2 7 2 3 3 2" xfId="28574"/>
    <cellStyle name="Nota 6 2 7 2 3 3 3" xfId="28575"/>
    <cellStyle name="Nota 6 2 7 2 3 3 4" xfId="28576"/>
    <cellStyle name="Nota 6 2 7 2 3 3 5" xfId="28577"/>
    <cellStyle name="Nota 6 2 7 2 3 4" xfId="28578"/>
    <cellStyle name="Nota 6 2 7 2 3 4 2" xfId="28579"/>
    <cellStyle name="Nota 6 2 7 2 3 4 3" xfId="28580"/>
    <cellStyle name="Nota 6 2 7 2 3 4 4" xfId="28581"/>
    <cellStyle name="Nota 6 2 7 2 3 5" xfId="28582"/>
    <cellStyle name="Nota 6 2 7 2 4" xfId="28583"/>
    <cellStyle name="Nota 6 2 7 2 4 2" xfId="28584"/>
    <cellStyle name="Nota 6 2 7 2 4 2 2" xfId="28585"/>
    <cellStyle name="Nota 6 2 7 2 4 2 3" xfId="28586"/>
    <cellStyle name="Nota 6 2 7 2 4 2 4" xfId="28587"/>
    <cellStyle name="Nota 6 2 7 2 4 2 5" xfId="28588"/>
    <cellStyle name="Nota 6 2 7 2 4 3" xfId="28589"/>
    <cellStyle name="Nota 6 2 7 2 4 4" xfId="28590"/>
    <cellStyle name="Nota 6 2 7 2 5" xfId="28591"/>
    <cellStyle name="Nota 6 2 7 2 5 2" xfId="28592"/>
    <cellStyle name="Nota 6 2 7 2 5 2 2" xfId="28593"/>
    <cellStyle name="Nota 6 2 7 2 5 2 3" xfId="28594"/>
    <cellStyle name="Nota 6 2 7 2 5 2 4" xfId="28595"/>
    <cellStyle name="Nota 6 2 7 2 5 2 5" xfId="28596"/>
    <cellStyle name="Nota 6 2 7 2 5 3" xfId="28597"/>
    <cellStyle name="Nota 6 2 7 2 6" xfId="28598"/>
    <cellStyle name="Nota 6 2 7 2 6 2" xfId="28599"/>
    <cellStyle name="Nota 6 2 7 2 7" xfId="28600"/>
    <cellStyle name="Nota 6 2 7 2 7 2" xfId="28601"/>
    <cellStyle name="Nota 6 2 7 2 7 3" xfId="28602"/>
    <cellStyle name="Nota 6 2 7 2 7 4" xfId="28603"/>
    <cellStyle name="Nota 6 2 7 2 7 5" xfId="28604"/>
    <cellStyle name="Nota 6 2 7 2 8" xfId="28605"/>
    <cellStyle name="Nota 6 2 7 2 8 2" xfId="28606"/>
    <cellStyle name="Nota 6 2 7 2 8 3" xfId="28607"/>
    <cellStyle name="Nota 6 2 7 2 8 4" xfId="28608"/>
    <cellStyle name="Nota 6 2 7 2 8 5" xfId="28609"/>
    <cellStyle name="Nota 6 2 7 2 9" xfId="28610"/>
    <cellStyle name="Nota 6 2 7 3" xfId="28611"/>
    <cellStyle name="Nota 6 2 7 3 2" xfId="28612"/>
    <cellStyle name="Nota 6 2 7 3 2 2" xfId="28613"/>
    <cellStyle name="Nota 6 2 7 3 3" xfId="28614"/>
    <cellStyle name="Nota 6 2 7 3 3 2" xfId="28615"/>
    <cellStyle name="Nota 6 2 7 3 3 3" xfId="28616"/>
    <cellStyle name="Nota 6 2 7 3 3 4" xfId="28617"/>
    <cellStyle name="Nota 6 2 7 3 3 5" xfId="28618"/>
    <cellStyle name="Nota 6 2 7 3 4" xfId="28619"/>
    <cellStyle name="Nota 6 2 7 3 4 2" xfId="28620"/>
    <cellStyle name="Nota 6 2 7 3 4 3" xfId="28621"/>
    <cellStyle name="Nota 6 2 7 3 4 4" xfId="28622"/>
    <cellStyle name="Nota 6 2 7 3 5" xfId="28623"/>
    <cellStyle name="Nota 6 2 7 4" xfId="28624"/>
    <cellStyle name="Nota 6 2 7 4 2" xfId="28625"/>
    <cellStyle name="Nota 6 2 7 4 2 2" xfId="28626"/>
    <cellStyle name="Nota 6 2 7 4 3" xfId="28627"/>
    <cellStyle name="Nota 6 2 7 4 3 2" xfId="28628"/>
    <cellStyle name="Nota 6 2 7 4 3 3" xfId="28629"/>
    <cellStyle name="Nota 6 2 7 4 3 4" xfId="28630"/>
    <cellStyle name="Nota 6 2 7 4 3 5" xfId="28631"/>
    <cellStyle name="Nota 6 2 7 4 4" xfId="28632"/>
    <cellStyle name="Nota 6 2 7 4 4 2" xfId="28633"/>
    <cellStyle name="Nota 6 2 7 4 4 3" xfId="28634"/>
    <cellStyle name="Nota 6 2 7 4 4 4" xfId="28635"/>
    <cellStyle name="Nota 6 2 7 4 5" xfId="28636"/>
    <cellStyle name="Nota 6 2 7 5" xfId="28637"/>
    <cellStyle name="Nota 6 2 7 5 2" xfId="28638"/>
    <cellStyle name="Nota 6 2 7 5 2 2" xfId="28639"/>
    <cellStyle name="Nota 6 2 7 5 2 3" xfId="28640"/>
    <cellStyle name="Nota 6 2 7 5 2 4" xfId="28641"/>
    <cellStyle name="Nota 6 2 7 5 2 5" xfId="28642"/>
    <cellStyle name="Nota 6 2 7 5 3" xfId="28643"/>
    <cellStyle name="Nota 6 2 7 5 4" xfId="28644"/>
    <cellStyle name="Nota 6 2 7 6" xfId="28645"/>
    <cellStyle name="Nota 6 2 7 6 2" xfId="28646"/>
    <cellStyle name="Nota 6 2 7 6 2 2" xfId="28647"/>
    <cellStyle name="Nota 6 2 7 6 2 3" xfId="28648"/>
    <cellStyle name="Nota 6 2 7 6 2 4" xfId="28649"/>
    <cellStyle name="Nota 6 2 7 6 2 5" xfId="28650"/>
    <cellStyle name="Nota 6 2 7 6 3" xfId="28651"/>
    <cellStyle name="Nota 6 2 7 6 4" xfId="28652"/>
    <cellStyle name="Nota 6 2 7 7" xfId="28653"/>
    <cellStyle name="Nota 6 2 7 7 2" xfId="28654"/>
    <cellStyle name="Nota 6 2 7 7 2 2" xfId="28655"/>
    <cellStyle name="Nota 6 2 7 7 2 3" xfId="28656"/>
    <cellStyle name="Nota 6 2 7 7 2 4" xfId="28657"/>
    <cellStyle name="Nota 6 2 7 7 2 5" xfId="28658"/>
    <cellStyle name="Nota 6 2 7 7 3" xfId="28659"/>
    <cellStyle name="Nota 6 2 7 7 3 2" xfId="28660"/>
    <cellStyle name="Nota 6 2 7 7 3 3" xfId="28661"/>
    <cellStyle name="Nota 6 2 7 7 3 4" xfId="28662"/>
    <cellStyle name="Nota 6 2 7 7 4" xfId="28663"/>
    <cellStyle name="Nota 6 2 7 8" xfId="28664"/>
    <cellStyle name="Nota 6 2 7 8 2" xfId="28665"/>
    <cellStyle name="Nota 6 2 7 8 2 2" xfId="28666"/>
    <cellStyle name="Nota 6 2 7 8 2 3" xfId="28667"/>
    <cellStyle name="Nota 6 2 7 8 2 4" xfId="28668"/>
    <cellStyle name="Nota 6 2 7 8 3" xfId="28669"/>
    <cellStyle name="Nota 6 2 7 9" xfId="28670"/>
    <cellStyle name="Nota 6 2 8" xfId="28671"/>
    <cellStyle name="Nota 6 2 8 10" xfId="28672"/>
    <cellStyle name="Nota 6 2 8 11" xfId="28673"/>
    <cellStyle name="Nota 6 2 8 12" xfId="28674"/>
    <cellStyle name="Nota 6 2 8 13" xfId="28675"/>
    <cellStyle name="Nota 6 2 8 2" xfId="28676"/>
    <cellStyle name="Nota 6 2 8 2 2" xfId="28677"/>
    <cellStyle name="Nota 6 2 8 2 2 2" xfId="28678"/>
    <cellStyle name="Nota 6 2 8 2 2 2 2" xfId="28679"/>
    <cellStyle name="Nota 6 2 8 2 2 3" xfId="28680"/>
    <cellStyle name="Nota 6 2 8 2 2 3 2" xfId="28681"/>
    <cellStyle name="Nota 6 2 8 2 2 3 3" xfId="28682"/>
    <cellStyle name="Nota 6 2 8 2 2 3 4" xfId="28683"/>
    <cellStyle name="Nota 6 2 8 2 2 3 5" xfId="28684"/>
    <cellStyle name="Nota 6 2 8 2 2 4" xfId="28685"/>
    <cellStyle name="Nota 6 2 8 2 2 4 2" xfId="28686"/>
    <cellStyle name="Nota 6 2 8 2 2 4 3" xfId="28687"/>
    <cellStyle name="Nota 6 2 8 2 2 4 4" xfId="28688"/>
    <cellStyle name="Nota 6 2 8 2 2 5" xfId="28689"/>
    <cellStyle name="Nota 6 2 8 2 3" xfId="28690"/>
    <cellStyle name="Nota 6 2 8 2 3 2" xfId="28691"/>
    <cellStyle name="Nota 6 2 8 2 3 2 2" xfId="28692"/>
    <cellStyle name="Nota 6 2 8 2 3 3" xfId="28693"/>
    <cellStyle name="Nota 6 2 8 2 3 3 2" xfId="28694"/>
    <cellStyle name="Nota 6 2 8 2 3 3 3" xfId="28695"/>
    <cellStyle name="Nota 6 2 8 2 3 3 4" xfId="28696"/>
    <cellStyle name="Nota 6 2 8 2 3 3 5" xfId="28697"/>
    <cellStyle name="Nota 6 2 8 2 3 4" xfId="28698"/>
    <cellStyle name="Nota 6 2 8 2 3 4 2" xfId="28699"/>
    <cellStyle name="Nota 6 2 8 2 3 4 3" xfId="28700"/>
    <cellStyle name="Nota 6 2 8 2 3 4 4" xfId="28701"/>
    <cellStyle name="Nota 6 2 8 2 3 5" xfId="28702"/>
    <cellStyle name="Nota 6 2 8 2 4" xfId="28703"/>
    <cellStyle name="Nota 6 2 8 2 4 2" xfId="28704"/>
    <cellStyle name="Nota 6 2 8 2 4 2 2" xfId="28705"/>
    <cellStyle name="Nota 6 2 8 2 4 2 3" xfId="28706"/>
    <cellStyle name="Nota 6 2 8 2 4 2 4" xfId="28707"/>
    <cellStyle name="Nota 6 2 8 2 4 2 5" xfId="28708"/>
    <cellStyle name="Nota 6 2 8 2 4 3" xfId="28709"/>
    <cellStyle name="Nota 6 2 8 2 4 4" xfId="28710"/>
    <cellStyle name="Nota 6 2 8 2 5" xfId="28711"/>
    <cellStyle name="Nota 6 2 8 2 5 2" xfId="28712"/>
    <cellStyle name="Nota 6 2 8 2 5 2 2" xfId="28713"/>
    <cellStyle name="Nota 6 2 8 2 5 2 3" xfId="28714"/>
    <cellStyle name="Nota 6 2 8 2 5 2 4" xfId="28715"/>
    <cellStyle name="Nota 6 2 8 2 5 2 5" xfId="28716"/>
    <cellStyle name="Nota 6 2 8 2 5 3" xfId="28717"/>
    <cellStyle name="Nota 6 2 8 2 6" xfId="28718"/>
    <cellStyle name="Nota 6 2 8 2 6 2" xfId="28719"/>
    <cellStyle name="Nota 6 2 8 2 7" xfId="28720"/>
    <cellStyle name="Nota 6 2 8 2 7 2" xfId="28721"/>
    <cellStyle name="Nota 6 2 8 2 7 3" xfId="28722"/>
    <cellStyle name="Nota 6 2 8 2 7 4" xfId="28723"/>
    <cellStyle name="Nota 6 2 8 2 7 5" xfId="28724"/>
    <cellStyle name="Nota 6 2 8 2 8" xfId="28725"/>
    <cellStyle name="Nota 6 2 8 2 8 2" xfId="28726"/>
    <cellStyle name="Nota 6 2 8 2 8 3" xfId="28727"/>
    <cellStyle name="Nota 6 2 8 2 8 4" xfId="28728"/>
    <cellStyle name="Nota 6 2 8 2 8 5" xfId="28729"/>
    <cellStyle name="Nota 6 2 8 2 9" xfId="28730"/>
    <cellStyle name="Nota 6 2 8 3" xfId="28731"/>
    <cellStyle name="Nota 6 2 8 3 2" xfId="28732"/>
    <cellStyle name="Nota 6 2 8 3 2 2" xfId="28733"/>
    <cellStyle name="Nota 6 2 8 3 3" xfId="28734"/>
    <cellStyle name="Nota 6 2 8 3 3 2" xfId="28735"/>
    <cellStyle name="Nota 6 2 8 3 3 3" xfId="28736"/>
    <cellStyle name="Nota 6 2 8 3 3 4" xfId="28737"/>
    <cellStyle name="Nota 6 2 8 3 3 5" xfId="28738"/>
    <cellStyle name="Nota 6 2 8 3 4" xfId="28739"/>
    <cellStyle name="Nota 6 2 8 3 4 2" xfId="28740"/>
    <cellStyle name="Nota 6 2 8 3 4 3" xfId="28741"/>
    <cellStyle name="Nota 6 2 8 3 4 4" xfId="28742"/>
    <cellStyle name="Nota 6 2 8 3 5" xfId="28743"/>
    <cellStyle name="Nota 6 2 8 4" xfId="28744"/>
    <cellStyle name="Nota 6 2 8 4 2" xfId="28745"/>
    <cellStyle name="Nota 6 2 8 4 2 2" xfId="28746"/>
    <cellStyle name="Nota 6 2 8 4 3" xfId="28747"/>
    <cellStyle name="Nota 6 2 8 4 3 2" xfId="28748"/>
    <cellStyle name="Nota 6 2 8 4 3 3" xfId="28749"/>
    <cellStyle name="Nota 6 2 8 4 3 4" xfId="28750"/>
    <cellStyle name="Nota 6 2 8 4 3 5" xfId="28751"/>
    <cellStyle name="Nota 6 2 8 4 4" xfId="28752"/>
    <cellStyle name="Nota 6 2 8 4 4 2" xfId="28753"/>
    <cellStyle name="Nota 6 2 8 4 4 3" xfId="28754"/>
    <cellStyle name="Nota 6 2 8 4 4 4" xfId="28755"/>
    <cellStyle name="Nota 6 2 8 4 5" xfId="28756"/>
    <cellStyle name="Nota 6 2 8 5" xfId="28757"/>
    <cellStyle name="Nota 6 2 8 5 2" xfId="28758"/>
    <cellStyle name="Nota 6 2 8 5 2 2" xfId="28759"/>
    <cellStyle name="Nota 6 2 8 5 2 3" xfId="28760"/>
    <cellStyle name="Nota 6 2 8 5 2 4" xfId="28761"/>
    <cellStyle name="Nota 6 2 8 5 2 5" xfId="28762"/>
    <cellStyle name="Nota 6 2 8 5 3" xfId="28763"/>
    <cellStyle name="Nota 6 2 8 5 4" xfId="28764"/>
    <cellStyle name="Nota 6 2 8 6" xfId="28765"/>
    <cellStyle name="Nota 6 2 8 6 2" xfId="28766"/>
    <cellStyle name="Nota 6 2 8 6 2 2" xfId="28767"/>
    <cellStyle name="Nota 6 2 8 6 2 3" xfId="28768"/>
    <cellStyle name="Nota 6 2 8 6 2 4" xfId="28769"/>
    <cellStyle name="Nota 6 2 8 6 2 5" xfId="28770"/>
    <cellStyle name="Nota 6 2 8 6 3" xfId="28771"/>
    <cellStyle name="Nota 6 2 8 6 4" xfId="28772"/>
    <cellStyle name="Nota 6 2 8 7" xfId="28773"/>
    <cellStyle name="Nota 6 2 8 7 2" xfId="28774"/>
    <cellStyle name="Nota 6 2 8 7 2 2" xfId="28775"/>
    <cellStyle name="Nota 6 2 8 7 2 3" xfId="28776"/>
    <cellStyle name="Nota 6 2 8 7 2 4" xfId="28777"/>
    <cellStyle name="Nota 6 2 8 7 2 5" xfId="28778"/>
    <cellStyle name="Nota 6 2 8 7 3" xfId="28779"/>
    <cellStyle name="Nota 6 2 8 7 3 2" xfId="28780"/>
    <cellStyle name="Nota 6 2 8 7 3 3" xfId="28781"/>
    <cellStyle name="Nota 6 2 8 7 3 4" xfId="28782"/>
    <cellStyle name="Nota 6 2 8 7 4" xfId="28783"/>
    <cellStyle name="Nota 6 2 8 8" xfId="28784"/>
    <cellStyle name="Nota 6 2 8 8 2" xfId="28785"/>
    <cellStyle name="Nota 6 2 8 8 2 2" xfId="28786"/>
    <cellStyle name="Nota 6 2 8 8 2 3" xfId="28787"/>
    <cellStyle name="Nota 6 2 8 8 2 4" xfId="28788"/>
    <cellStyle name="Nota 6 2 8 8 3" xfId="28789"/>
    <cellStyle name="Nota 6 2 8 9" xfId="28790"/>
    <cellStyle name="Nota 6 2 9" xfId="28791"/>
    <cellStyle name="Nota 6 2 9 10" xfId="28792"/>
    <cellStyle name="Nota 6 2 9 11" xfId="28793"/>
    <cellStyle name="Nota 6 2 9 12" xfId="28794"/>
    <cellStyle name="Nota 6 2 9 13" xfId="28795"/>
    <cellStyle name="Nota 6 2 9 2" xfId="28796"/>
    <cellStyle name="Nota 6 2 9 2 2" xfId="28797"/>
    <cellStyle name="Nota 6 2 9 2 2 2" xfId="28798"/>
    <cellStyle name="Nota 6 2 9 2 2 2 2" xfId="28799"/>
    <cellStyle name="Nota 6 2 9 2 2 3" xfId="28800"/>
    <cellStyle name="Nota 6 2 9 2 2 3 2" xfId="28801"/>
    <cellStyle name="Nota 6 2 9 2 2 3 3" xfId="28802"/>
    <cellStyle name="Nota 6 2 9 2 2 3 4" xfId="28803"/>
    <cellStyle name="Nota 6 2 9 2 2 3 5" xfId="28804"/>
    <cellStyle name="Nota 6 2 9 2 2 4" xfId="28805"/>
    <cellStyle name="Nota 6 2 9 2 2 4 2" xfId="28806"/>
    <cellStyle name="Nota 6 2 9 2 2 4 3" xfId="28807"/>
    <cellStyle name="Nota 6 2 9 2 2 4 4" xfId="28808"/>
    <cellStyle name="Nota 6 2 9 2 2 5" xfId="28809"/>
    <cellStyle name="Nota 6 2 9 2 3" xfId="28810"/>
    <cellStyle name="Nota 6 2 9 2 3 2" xfId="28811"/>
    <cellStyle name="Nota 6 2 9 2 3 2 2" xfId="28812"/>
    <cellStyle name="Nota 6 2 9 2 3 3" xfId="28813"/>
    <cellStyle name="Nota 6 2 9 2 3 3 2" xfId="28814"/>
    <cellStyle name="Nota 6 2 9 2 3 3 3" xfId="28815"/>
    <cellStyle name="Nota 6 2 9 2 3 3 4" xfId="28816"/>
    <cellStyle name="Nota 6 2 9 2 3 3 5" xfId="28817"/>
    <cellStyle name="Nota 6 2 9 2 3 4" xfId="28818"/>
    <cellStyle name="Nota 6 2 9 2 3 4 2" xfId="28819"/>
    <cellStyle name="Nota 6 2 9 2 3 4 3" xfId="28820"/>
    <cellStyle name="Nota 6 2 9 2 3 4 4" xfId="28821"/>
    <cellStyle name="Nota 6 2 9 2 3 5" xfId="28822"/>
    <cellStyle name="Nota 6 2 9 2 4" xfId="28823"/>
    <cellStyle name="Nota 6 2 9 2 4 2" xfId="28824"/>
    <cellStyle name="Nota 6 2 9 2 4 2 2" xfId="28825"/>
    <cellStyle name="Nota 6 2 9 2 4 2 3" xfId="28826"/>
    <cellStyle name="Nota 6 2 9 2 4 2 4" xfId="28827"/>
    <cellStyle name="Nota 6 2 9 2 4 2 5" xfId="28828"/>
    <cellStyle name="Nota 6 2 9 2 4 3" xfId="28829"/>
    <cellStyle name="Nota 6 2 9 2 4 4" xfId="28830"/>
    <cellStyle name="Nota 6 2 9 2 5" xfId="28831"/>
    <cellStyle name="Nota 6 2 9 2 5 2" xfId="28832"/>
    <cellStyle name="Nota 6 2 9 2 5 2 2" xfId="28833"/>
    <cellStyle name="Nota 6 2 9 2 5 2 3" xfId="28834"/>
    <cellStyle name="Nota 6 2 9 2 5 2 4" xfId="28835"/>
    <cellStyle name="Nota 6 2 9 2 5 2 5" xfId="28836"/>
    <cellStyle name="Nota 6 2 9 2 5 3" xfId="28837"/>
    <cellStyle name="Nota 6 2 9 2 6" xfId="28838"/>
    <cellStyle name="Nota 6 2 9 2 6 2" xfId="28839"/>
    <cellStyle name="Nota 6 2 9 2 7" xfId="28840"/>
    <cellStyle name="Nota 6 2 9 2 7 2" xfId="28841"/>
    <cellStyle name="Nota 6 2 9 2 7 3" xfId="28842"/>
    <cellStyle name="Nota 6 2 9 2 7 4" xfId="28843"/>
    <cellStyle name="Nota 6 2 9 2 7 5" xfId="28844"/>
    <cellStyle name="Nota 6 2 9 2 8" xfId="28845"/>
    <cellStyle name="Nota 6 2 9 2 8 2" xfId="28846"/>
    <cellStyle name="Nota 6 2 9 2 8 3" xfId="28847"/>
    <cellStyle name="Nota 6 2 9 2 8 4" xfId="28848"/>
    <cellStyle name="Nota 6 2 9 2 8 5" xfId="28849"/>
    <cellStyle name="Nota 6 2 9 2 9" xfId="28850"/>
    <cellStyle name="Nota 6 2 9 3" xfId="28851"/>
    <cellStyle name="Nota 6 2 9 3 2" xfId="28852"/>
    <cellStyle name="Nota 6 2 9 3 2 2" xfId="28853"/>
    <cellStyle name="Nota 6 2 9 3 3" xfId="28854"/>
    <cellStyle name="Nota 6 2 9 3 3 2" xfId="28855"/>
    <cellStyle name="Nota 6 2 9 3 3 3" xfId="28856"/>
    <cellStyle name="Nota 6 2 9 3 3 4" xfId="28857"/>
    <cellStyle name="Nota 6 2 9 3 3 5" xfId="28858"/>
    <cellStyle name="Nota 6 2 9 3 4" xfId="28859"/>
    <cellStyle name="Nota 6 2 9 3 4 2" xfId="28860"/>
    <cellStyle name="Nota 6 2 9 3 4 3" xfId="28861"/>
    <cellStyle name="Nota 6 2 9 3 4 4" xfId="28862"/>
    <cellStyle name="Nota 6 2 9 3 5" xfId="28863"/>
    <cellStyle name="Nota 6 2 9 4" xfId="28864"/>
    <cellStyle name="Nota 6 2 9 4 2" xfId="28865"/>
    <cellStyle name="Nota 6 2 9 4 2 2" xfId="28866"/>
    <cellStyle name="Nota 6 2 9 4 2 3" xfId="28867"/>
    <cellStyle name="Nota 6 2 9 4 2 4" xfId="28868"/>
    <cellStyle name="Nota 6 2 9 4 2 5" xfId="28869"/>
    <cellStyle name="Nota 6 2 9 4 3" xfId="28870"/>
    <cellStyle name="Nota 6 2 9 4 4" xfId="28871"/>
    <cellStyle name="Nota 6 2 9 5" xfId="28872"/>
    <cellStyle name="Nota 6 2 9 5 2" xfId="28873"/>
    <cellStyle name="Nota 6 2 9 5 2 2" xfId="28874"/>
    <cellStyle name="Nota 6 2 9 5 2 3" xfId="28875"/>
    <cellStyle name="Nota 6 2 9 5 2 4" xfId="28876"/>
    <cellStyle name="Nota 6 2 9 5 2 5" xfId="28877"/>
    <cellStyle name="Nota 6 2 9 5 3" xfId="28878"/>
    <cellStyle name="Nota 6 2 9 5 4" xfId="28879"/>
    <cellStyle name="Nota 6 2 9 6" xfId="28880"/>
    <cellStyle name="Nota 6 2 9 6 2" xfId="28881"/>
    <cellStyle name="Nota 6 2 9 6 2 2" xfId="28882"/>
    <cellStyle name="Nota 6 2 9 6 2 3" xfId="28883"/>
    <cellStyle name="Nota 6 2 9 6 2 4" xfId="28884"/>
    <cellStyle name="Nota 6 2 9 6 2 5" xfId="28885"/>
    <cellStyle name="Nota 6 2 9 6 3" xfId="28886"/>
    <cellStyle name="Nota 6 2 9 6 4" xfId="28887"/>
    <cellStyle name="Nota 6 2 9 7" xfId="28888"/>
    <cellStyle name="Nota 6 2 9 7 2" xfId="28889"/>
    <cellStyle name="Nota 6 2 9 7 2 2" xfId="28890"/>
    <cellStyle name="Nota 6 2 9 7 2 3" xfId="28891"/>
    <cellStyle name="Nota 6 2 9 7 2 4" xfId="28892"/>
    <cellStyle name="Nota 6 2 9 7 2 5" xfId="28893"/>
    <cellStyle name="Nota 6 2 9 7 3" xfId="28894"/>
    <cellStyle name="Nota 6 2 9 7 3 2" xfId="28895"/>
    <cellStyle name="Nota 6 2 9 7 3 3" xfId="28896"/>
    <cellStyle name="Nota 6 2 9 7 3 4" xfId="28897"/>
    <cellStyle name="Nota 6 2 9 7 4" xfId="28898"/>
    <cellStyle name="Nota 6 2 9 8" xfId="28899"/>
    <cellStyle name="Nota 6 2 9 8 2" xfId="28900"/>
    <cellStyle name="Nota 6 2 9 8 2 2" xfId="28901"/>
    <cellStyle name="Nota 6 2 9 8 2 3" xfId="28902"/>
    <cellStyle name="Nota 6 2 9 8 2 4" xfId="28903"/>
    <cellStyle name="Nota 6 2 9 8 3" xfId="28904"/>
    <cellStyle name="Nota 6 2 9 9" xfId="28905"/>
    <cellStyle name="Nota 6 20" xfId="28906"/>
    <cellStyle name="Nota 6 21" xfId="28907"/>
    <cellStyle name="Nota 6 22" xfId="28908"/>
    <cellStyle name="Nota 6 23" xfId="28909"/>
    <cellStyle name="Nota 6 3" xfId="28910"/>
    <cellStyle name="Nota 6 3 10" xfId="28911"/>
    <cellStyle name="Nota 6 3 11" xfId="28912"/>
    <cellStyle name="Nota 6 3 12" xfId="28913"/>
    <cellStyle name="Nota 6 3 13" xfId="28914"/>
    <cellStyle name="Nota 6 3 2" xfId="28915"/>
    <cellStyle name="Nota 6 3 2 2" xfId="28916"/>
    <cellStyle name="Nota 6 3 2 2 2" xfId="28917"/>
    <cellStyle name="Nota 6 3 2 2 2 2" xfId="28918"/>
    <cellStyle name="Nota 6 3 2 2 3" xfId="28919"/>
    <cellStyle name="Nota 6 3 2 2 3 2" xfId="28920"/>
    <cellStyle name="Nota 6 3 2 2 3 3" xfId="28921"/>
    <cellStyle name="Nota 6 3 2 2 3 4" xfId="28922"/>
    <cellStyle name="Nota 6 3 2 2 3 5" xfId="28923"/>
    <cellStyle name="Nota 6 3 2 2 4" xfId="28924"/>
    <cellStyle name="Nota 6 3 2 2 4 2" xfId="28925"/>
    <cellStyle name="Nota 6 3 2 2 4 3" xfId="28926"/>
    <cellStyle name="Nota 6 3 2 2 4 4" xfId="28927"/>
    <cellStyle name="Nota 6 3 2 2 5" xfId="28928"/>
    <cellStyle name="Nota 6 3 2 3" xfId="28929"/>
    <cellStyle name="Nota 6 3 2 3 2" xfId="28930"/>
    <cellStyle name="Nota 6 3 2 3 2 2" xfId="28931"/>
    <cellStyle name="Nota 6 3 2 3 3" xfId="28932"/>
    <cellStyle name="Nota 6 3 2 3 3 2" xfId="28933"/>
    <cellStyle name="Nota 6 3 2 3 3 3" xfId="28934"/>
    <cellStyle name="Nota 6 3 2 3 3 4" xfId="28935"/>
    <cellStyle name="Nota 6 3 2 3 3 5" xfId="28936"/>
    <cellStyle name="Nota 6 3 2 3 4" xfId="28937"/>
    <cellStyle name="Nota 6 3 2 3 4 2" xfId="28938"/>
    <cellStyle name="Nota 6 3 2 3 4 3" xfId="28939"/>
    <cellStyle name="Nota 6 3 2 3 4 4" xfId="28940"/>
    <cellStyle name="Nota 6 3 2 3 5" xfId="28941"/>
    <cellStyle name="Nota 6 3 2 4" xfId="28942"/>
    <cellStyle name="Nota 6 3 2 4 2" xfId="28943"/>
    <cellStyle name="Nota 6 3 2 4 2 2" xfId="28944"/>
    <cellStyle name="Nota 6 3 2 4 2 3" xfId="28945"/>
    <cellStyle name="Nota 6 3 2 4 2 4" xfId="28946"/>
    <cellStyle name="Nota 6 3 2 4 2 5" xfId="28947"/>
    <cellStyle name="Nota 6 3 2 4 3" xfId="28948"/>
    <cellStyle name="Nota 6 3 2 4 4" xfId="28949"/>
    <cellStyle name="Nota 6 3 2 5" xfId="28950"/>
    <cellStyle name="Nota 6 3 2 5 2" xfId="28951"/>
    <cellStyle name="Nota 6 3 2 5 2 2" xfId="28952"/>
    <cellStyle name="Nota 6 3 2 5 2 3" xfId="28953"/>
    <cellStyle name="Nota 6 3 2 5 2 4" xfId="28954"/>
    <cellStyle name="Nota 6 3 2 5 2 5" xfId="28955"/>
    <cellStyle name="Nota 6 3 2 5 3" xfId="28956"/>
    <cellStyle name="Nota 6 3 2 6" xfId="28957"/>
    <cellStyle name="Nota 6 3 2 6 2" xfId="28958"/>
    <cellStyle name="Nota 6 3 2 7" xfId="28959"/>
    <cellStyle name="Nota 6 3 2 7 2" xfId="28960"/>
    <cellStyle name="Nota 6 3 2 7 3" xfId="28961"/>
    <cellStyle name="Nota 6 3 2 7 4" xfId="28962"/>
    <cellStyle name="Nota 6 3 2 7 5" xfId="28963"/>
    <cellStyle name="Nota 6 3 2 8" xfId="28964"/>
    <cellStyle name="Nota 6 3 2 8 2" xfId="28965"/>
    <cellStyle name="Nota 6 3 2 8 3" xfId="28966"/>
    <cellStyle name="Nota 6 3 2 8 4" xfId="28967"/>
    <cellStyle name="Nota 6 3 2 8 5" xfId="28968"/>
    <cellStyle name="Nota 6 3 2 9" xfId="28969"/>
    <cellStyle name="Nota 6 3 3" xfId="28970"/>
    <cellStyle name="Nota 6 3 3 2" xfId="28971"/>
    <cellStyle name="Nota 6 3 3 2 2" xfId="28972"/>
    <cellStyle name="Nota 6 3 3 3" xfId="28973"/>
    <cellStyle name="Nota 6 3 3 3 2" xfId="28974"/>
    <cellStyle name="Nota 6 3 3 3 3" xfId="28975"/>
    <cellStyle name="Nota 6 3 3 3 4" xfId="28976"/>
    <cellStyle name="Nota 6 3 3 3 5" xfId="28977"/>
    <cellStyle name="Nota 6 3 3 4" xfId="28978"/>
    <cellStyle name="Nota 6 3 3 4 2" xfId="28979"/>
    <cellStyle name="Nota 6 3 3 4 3" xfId="28980"/>
    <cellStyle name="Nota 6 3 3 4 4" xfId="28981"/>
    <cellStyle name="Nota 6 3 3 5" xfId="28982"/>
    <cellStyle name="Nota 6 3 4" xfId="28983"/>
    <cellStyle name="Nota 6 3 4 2" xfId="28984"/>
    <cellStyle name="Nota 6 3 4 2 2" xfId="28985"/>
    <cellStyle name="Nota 6 3 4 3" xfId="28986"/>
    <cellStyle name="Nota 6 3 4 3 2" xfId="28987"/>
    <cellStyle name="Nota 6 3 4 3 3" xfId="28988"/>
    <cellStyle name="Nota 6 3 4 3 4" xfId="28989"/>
    <cellStyle name="Nota 6 3 4 3 5" xfId="28990"/>
    <cellStyle name="Nota 6 3 4 4" xfId="28991"/>
    <cellStyle name="Nota 6 3 4 4 2" xfId="28992"/>
    <cellStyle name="Nota 6 3 4 4 3" xfId="28993"/>
    <cellStyle name="Nota 6 3 4 4 4" xfId="28994"/>
    <cellStyle name="Nota 6 3 4 5" xfId="28995"/>
    <cellStyle name="Nota 6 3 5" xfId="28996"/>
    <cellStyle name="Nota 6 3 5 2" xfId="28997"/>
    <cellStyle name="Nota 6 3 5 2 2" xfId="28998"/>
    <cellStyle name="Nota 6 3 5 2 3" xfId="28999"/>
    <cellStyle name="Nota 6 3 5 2 4" xfId="29000"/>
    <cellStyle name="Nota 6 3 5 2 5" xfId="29001"/>
    <cellStyle name="Nota 6 3 5 3" xfId="29002"/>
    <cellStyle name="Nota 6 3 5 4" xfId="29003"/>
    <cellStyle name="Nota 6 3 6" xfId="29004"/>
    <cellStyle name="Nota 6 3 6 2" xfId="29005"/>
    <cellStyle name="Nota 6 3 6 2 2" xfId="29006"/>
    <cellStyle name="Nota 6 3 6 2 3" xfId="29007"/>
    <cellStyle name="Nota 6 3 6 2 4" xfId="29008"/>
    <cellStyle name="Nota 6 3 6 2 5" xfId="29009"/>
    <cellStyle name="Nota 6 3 6 3" xfId="29010"/>
    <cellStyle name="Nota 6 3 6 4" xfId="29011"/>
    <cellStyle name="Nota 6 3 7" xfId="29012"/>
    <cellStyle name="Nota 6 3 7 2" xfId="29013"/>
    <cellStyle name="Nota 6 3 7 2 2" xfId="29014"/>
    <cellStyle name="Nota 6 3 7 2 3" xfId="29015"/>
    <cellStyle name="Nota 6 3 7 2 4" xfId="29016"/>
    <cellStyle name="Nota 6 3 7 2 5" xfId="29017"/>
    <cellStyle name="Nota 6 3 7 3" xfId="29018"/>
    <cellStyle name="Nota 6 3 7 3 2" xfId="29019"/>
    <cellStyle name="Nota 6 3 7 3 3" xfId="29020"/>
    <cellStyle name="Nota 6 3 7 3 4" xfId="29021"/>
    <cellStyle name="Nota 6 3 7 4" xfId="29022"/>
    <cellStyle name="Nota 6 3 8" xfId="29023"/>
    <cellStyle name="Nota 6 3 8 2" xfId="29024"/>
    <cellStyle name="Nota 6 3 8 2 2" xfId="29025"/>
    <cellStyle name="Nota 6 3 8 2 3" xfId="29026"/>
    <cellStyle name="Nota 6 3 8 2 4" xfId="29027"/>
    <cellStyle name="Nota 6 3 8 3" xfId="29028"/>
    <cellStyle name="Nota 6 3 9" xfId="29029"/>
    <cellStyle name="Nota 6 4" xfId="29030"/>
    <cellStyle name="Nota 6 4 10" xfId="29031"/>
    <cellStyle name="Nota 6 4 11" xfId="29032"/>
    <cellStyle name="Nota 6 4 12" xfId="29033"/>
    <cellStyle name="Nota 6 4 13" xfId="29034"/>
    <cellStyle name="Nota 6 4 2" xfId="29035"/>
    <cellStyle name="Nota 6 4 2 2" xfId="29036"/>
    <cellStyle name="Nota 6 4 2 2 2" xfId="29037"/>
    <cellStyle name="Nota 6 4 2 2 2 2" xfId="29038"/>
    <cellStyle name="Nota 6 4 2 2 3" xfId="29039"/>
    <cellStyle name="Nota 6 4 2 2 3 2" xfId="29040"/>
    <cellStyle name="Nota 6 4 2 2 3 3" xfId="29041"/>
    <cellStyle name="Nota 6 4 2 2 3 4" xfId="29042"/>
    <cellStyle name="Nota 6 4 2 2 3 5" xfId="29043"/>
    <cellStyle name="Nota 6 4 2 2 4" xfId="29044"/>
    <cellStyle name="Nota 6 4 2 2 4 2" xfId="29045"/>
    <cellStyle name="Nota 6 4 2 2 4 3" xfId="29046"/>
    <cellStyle name="Nota 6 4 2 2 4 4" xfId="29047"/>
    <cellStyle name="Nota 6 4 2 2 5" xfId="29048"/>
    <cellStyle name="Nota 6 4 2 3" xfId="29049"/>
    <cellStyle name="Nota 6 4 2 3 2" xfId="29050"/>
    <cellStyle name="Nota 6 4 2 3 2 2" xfId="29051"/>
    <cellStyle name="Nota 6 4 2 3 3" xfId="29052"/>
    <cellStyle name="Nota 6 4 2 3 3 2" xfId="29053"/>
    <cellStyle name="Nota 6 4 2 3 3 3" xfId="29054"/>
    <cellStyle name="Nota 6 4 2 3 3 4" xfId="29055"/>
    <cellStyle name="Nota 6 4 2 3 3 5" xfId="29056"/>
    <cellStyle name="Nota 6 4 2 3 4" xfId="29057"/>
    <cellStyle name="Nota 6 4 2 3 4 2" xfId="29058"/>
    <cellStyle name="Nota 6 4 2 3 4 3" xfId="29059"/>
    <cellStyle name="Nota 6 4 2 3 4 4" xfId="29060"/>
    <cellStyle name="Nota 6 4 2 3 5" xfId="29061"/>
    <cellStyle name="Nota 6 4 2 4" xfId="29062"/>
    <cellStyle name="Nota 6 4 2 4 2" xfId="29063"/>
    <cellStyle name="Nota 6 4 2 4 2 2" xfId="29064"/>
    <cellStyle name="Nota 6 4 2 4 2 3" xfId="29065"/>
    <cellStyle name="Nota 6 4 2 4 2 4" xfId="29066"/>
    <cellStyle name="Nota 6 4 2 4 2 5" xfId="29067"/>
    <cellStyle name="Nota 6 4 2 4 3" xfId="29068"/>
    <cellStyle name="Nota 6 4 2 4 4" xfId="29069"/>
    <cellStyle name="Nota 6 4 2 5" xfId="29070"/>
    <cellStyle name="Nota 6 4 2 5 2" xfId="29071"/>
    <cellStyle name="Nota 6 4 2 5 2 2" xfId="29072"/>
    <cellStyle name="Nota 6 4 2 5 2 3" xfId="29073"/>
    <cellStyle name="Nota 6 4 2 5 2 4" xfId="29074"/>
    <cellStyle name="Nota 6 4 2 5 2 5" xfId="29075"/>
    <cellStyle name="Nota 6 4 2 5 3" xfId="29076"/>
    <cellStyle name="Nota 6 4 2 6" xfId="29077"/>
    <cellStyle name="Nota 6 4 2 6 2" xfId="29078"/>
    <cellStyle name="Nota 6 4 2 7" xfId="29079"/>
    <cellStyle name="Nota 6 4 2 7 2" xfId="29080"/>
    <cellStyle name="Nota 6 4 2 7 3" xfId="29081"/>
    <cellStyle name="Nota 6 4 2 7 4" xfId="29082"/>
    <cellStyle name="Nota 6 4 2 7 5" xfId="29083"/>
    <cellStyle name="Nota 6 4 2 8" xfId="29084"/>
    <cellStyle name="Nota 6 4 2 8 2" xfId="29085"/>
    <cellStyle name="Nota 6 4 2 8 3" xfId="29086"/>
    <cellStyle name="Nota 6 4 2 8 4" xfId="29087"/>
    <cellStyle name="Nota 6 4 2 8 5" xfId="29088"/>
    <cellStyle name="Nota 6 4 2 9" xfId="29089"/>
    <cellStyle name="Nota 6 4 3" xfId="29090"/>
    <cellStyle name="Nota 6 4 3 2" xfId="29091"/>
    <cellStyle name="Nota 6 4 3 2 2" xfId="29092"/>
    <cellStyle name="Nota 6 4 3 3" xfId="29093"/>
    <cellStyle name="Nota 6 4 3 3 2" xfId="29094"/>
    <cellStyle name="Nota 6 4 3 3 3" xfId="29095"/>
    <cellStyle name="Nota 6 4 3 3 4" xfId="29096"/>
    <cellStyle name="Nota 6 4 3 3 5" xfId="29097"/>
    <cellStyle name="Nota 6 4 3 4" xfId="29098"/>
    <cellStyle name="Nota 6 4 3 4 2" xfId="29099"/>
    <cellStyle name="Nota 6 4 3 4 3" xfId="29100"/>
    <cellStyle name="Nota 6 4 3 4 4" xfId="29101"/>
    <cellStyle name="Nota 6 4 3 5" xfId="29102"/>
    <cellStyle name="Nota 6 4 4" xfId="29103"/>
    <cellStyle name="Nota 6 4 4 2" xfId="29104"/>
    <cellStyle name="Nota 6 4 4 2 2" xfId="29105"/>
    <cellStyle name="Nota 6 4 4 3" xfId="29106"/>
    <cellStyle name="Nota 6 4 4 3 2" xfId="29107"/>
    <cellStyle name="Nota 6 4 4 3 3" xfId="29108"/>
    <cellStyle name="Nota 6 4 4 3 4" xfId="29109"/>
    <cellStyle name="Nota 6 4 4 3 5" xfId="29110"/>
    <cellStyle name="Nota 6 4 4 4" xfId="29111"/>
    <cellStyle name="Nota 6 4 4 4 2" xfId="29112"/>
    <cellStyle name="Nota 6 4 4 4 3" xfId="29113"/>
    <cellStyle name="Nota 6 4 4 4 4" xfId="29114"/>
    <cellStyle name="Nota 6 4 4 5" xfId="29115"/>
    <cellStyle name="Nota 6 4 5" xfId="29116"/>
    <cellStyle name="Nota 6 4 5 2" xfId="29117"/>
    <cellStyle name="Nota 6 4 5 2 2" xfId="29118"/>
    <cellStyle name="Nota 6 4 5 2 3" xfId="29119"/>
    <cellStyle name="Nota 6 4 5 2 4" xfId="29120"/>
    <cellStyle name="Nota 6 4 5 2 5" xfId="29121"/>
    <cellStyle name="Nota 6 4 5 3" xfId="29122"/>
    <cellStyle name="Nota 6 4 5 4" xfId="29123"/>
    <cellStyle name="Nota 6 4 6" xfId="29124"/>
    <cellStyle name="Nota 6 4 6 2" xfId="29125"/>
    <cellStyle name="Nota 6 4 6 2 2" xfId="29126"/>
    <cellStyle name="Nota 6 4 6 2 3" xfId="29127"/>
    <cellStyle name="Nota 6 4 6 2 4" xfId="29128"/>
    <cellStyle name="Nota 6 4 6 2 5" xfId="29129"/>
    <cellStyle name="Nota 6 4 6 3" xfId="29130"/>
    <cellStyle name="Nota 6 4 6 4" xfId="29131"/>
    <cellStyle name="Nota 6 4 7" xfId="29132"/>
    <cellStyle name="Nota 6 4 7 2" xfId="29133"/>
    <cellStyle name="Nota 6 4 7 2 2" xfId="29134"/>
    <cellStyle name="Nota 6 4 7 2 3" xfId="29135"/>
    <cellStyle name="Nota 6 4 7 2 4" xfId="29136"/>
    <cellStyle name="Nota 6 4 7 2 5" xfId="29137"/>
    <cellStyle name="Nota 6 4 7 3" xfId="29138"/>
    <cellStyle name="Nota 6 4 7 3 2" xfId="29139"/>
    <cellStyle name="Nota 6 4 7 3 3" xfId="29140"/>
    <cellStyle name="Nota 6 4 7 3 4" xfId="29141"/>
    <cellStyle name="Nota 6 4 7 4" xfId="29142"/>
    <cellStyle name="Nota 6 4 8" xfId="29143"/>
    <cellStyle name="Nota 6 4 8 2" xfId="29144"/>
    <cellStyle name="Nota 6 4 8 2 2" xfId="29145"/>
    <cellStyle name="Nota 6 4 8 2 3" xfId="29146"/>
    <cellStyle name="Nota 6 4 8 2 4" xfId="29147"/>
    <cellStyle name="Nota 6 4 8 3" xfId="29148"/>
    <cellStyle name="Nota 6 4 9" xfId="29149"/>
    <cellStyle name="Nota 6 5" xfId="29150"/>
    <cellStyle name="Nota 6 5 10" xfId="29151"/>
    <cellStyle name="Nota 6 5 11" xfId="29152"/>
    <cellStyle name="Nota 6 5 12" xfId="29153"/>
    <cellStyle name="Nota 6 5 13" xfId="29154"/>
    <cellStyle name="Nota 6 5 2" xfId="29155"/>
    <cellStyle name="Nota 6 5 2 2" xfId="29156"/>
    <cellStyle name="Nota 6 5 2 2 2" xfId="29157"/>
    <cellStyle name="Nota 6 5 2 2 2 2" xfId="29158"/>
    <cellStyle name="Nota 6 5 2 2 3" xfId="29159"/>
    <cellStyle name="Nota 6 5 2 2 3 2" xfId="29160"/>
    <cellStyle name="Nota 6 5 2 2 3 3" xfId="29161"/>
    <cellStyle name="Nota 6 5 2 2 3 4" xfId="29162"/>
    <cellStyle name="Nota 6 5 2 2 3 5" xfId="29163"/>
    <cellStyle name="Nota 6 5 2 2 4" xfId="29164"/>
    <cellStyle name="Nota 6 5 2 2 4 2" xfId="29165"/>
    <cellStyle name="Nota 6 5 2 2 4 3" xfId="29166"/>
    <cellStyle name="Nota 6 5 2 2 4 4" xfId="29167"/>
    <cellStyle name="Nota 6 5 2 2 5" xfId="29168"/>
    <cellStyle name="Nota 6 5 2 3" xfId="29169"/>
    <cellStyle name="Nota 6 5 2 3 2" xfId="29170"/>
    <cellStyle name="Nota 6 5 2 3 2 2" xfId="29171"/>
    <cellStyle name="Nota 6 5 2 3 3" xfId="29172"/>
    <cellStyle name="Nota 6 5 2 3 3 2" xfId="29173"/>
    <cellStyle name="Nota 6 5 2 3 3 3" xfId="29174"/>
    <cellStyle name="Nota 6 5 2 3 3 4" xfId="29175"/>
    <cellStyle name="Nota 6 5 2 3 3 5" xfId="29176"/>
    <cellStyle name="Nota 6 5 2 3 4" xfId="29177"/>
    <cellStyle name="Nota 6 5 2 3 4 2" xfId="29178"/>
    <cellStyle name="Nota 6 5 2 3 4 3" xfId="29179"/>
    <cellStyle name="Nota 6 5 2 3 4 4" xfId="29180"/>
    <cellStyle name="Nota 6 5 2 3 5" xfId="29181"/>
    <cellStyle name="Nota 6 5 2 4" xfId="29182"/>
    <cellStyle name="Nota 6 5 2 4 2" xfId="29183"/>
    <cellStyle name="Nota 6 5 2 4 2 2" xfId="29184"/>
    <cellStyle name="Nota 6 5 2 4 2 3" xfId="29185"/>
    <cellStyle name="Nota 6 5 2 4 2 4" xfId="29186"/>
    <cellStyle name="Nota 6 5 2 4 2 5" xfId="29187"/>
    <cellStyle name="Nota 6 5 2 4 3" xfId="29188"/>
    <cellStyle name="Nota 6 5 2 4 4" xfId="29189"/>
    <cellStyle name="Nota 6 5 2 5" xfId="29190"/>
    <cellStyle name="Nota 6 5 2 5 2" xfId="29191"/>
    <cellStyle name="Nota 6 5 2 5 2 2" xfId="29192"/>
    <cellStyle name="Nota 6 5 2 5 2 3" xfId="29193"/>
    <cellStyle name="Nota 6 5 2 5 2 4" xfId="29194"/>
    <cellStyle name="Nota 6 5 2 5 2 5" xfId="29195"/>
    <cellStyle name="Nota 6 5 2 5 3" xfId="29196"/>
    <cellStyle name="Nota 6 5 2 6" xfId="29197"/>
    <cellStyle name="Nota 6 5 2 6 2" xfId="29198"/>
    <cellStyle name="Nota 6 5 2 7" xfId="29199"/>
    <cellStyle name="Nota 6 5 2 7 2" xfId="29200"/>
    <cellStyle name="Nota 6 5 2 7 3" xfId="29201"/>
    <cellStyle name="Nota 6 5 2 7 4" xfId="29202"/>
    <cellStyle name="Nota 6 5 2 7 5" xfId="29203"/>
    <cellStyle name="Nota 6 5 2 8" xfId="29204"/>
    <cellStyle name="Nota 6 5 2 8 2" xfId="29205"/>
    <cellStyle name="Nota 6 5 2 8 3" xfId="29206"/>
    <cellStyle name="Nota 6 5 2 8 4" xfId="29207"/>
    <cellStyle name="Nota 6 5 2 8 5" xfId="29208"/>
    <cellStyle name="Nota 6 5 2 9" xfId="29209"/>
    <cellStyle name="Nota 6 5 3" xfId="29210"/>
    <cellStyle name="Nota 6 5 3 2" xfId="29211"/>
    <cellStyle name="Nota 6 5 3 2 2" xfId="29212"/>
    <cellStyle name="Nota 6 5 3 3" xfId="29213"/>
    <cellStyle name="Nota 6 5 3 3 2" xfId="29214"/>
    <cellStyle name="Nota 6 5 3 3 3" xfId="29215"/>
    <cellStyle name="Nota 6 5 3 3 4" xfId="29216"/>
    <cellStyle name="Nota 6 5 3 3 5" xfId="29217"/>
    <cellStyle name="Nota 6 5 3 4" xfId="29218"/>
    <cellStyle name="Nota 6 5 3 4 2" xfId="29219"/>
    <cellStyle name="Nota 6 5 3 4 3" xfId="29220"/>
    <cellStyle name="Nota 6 5 3 4 4" xfId="29221"/>
    <cellStyle name="Nota 6 5 3 5" xfId="29222"/>
    <cellStyle name="Nota 6 5 4" xfId="29223"/>
    <cellStyle name="Nota 6 5 4 2" xfId="29224"/>
    <cellStyle name="Nota 6 5 4 2 2" xfId="29225"/>
    <cellStyle name="Nota 6 5 4 3" xfId="29226"/>
    <cellStyle name="Nota 6 5 4 3 2" xfId="29227"/>
    <cellStyle name="Nota 6 5 4 3 3" xfId="29228"/>
    <cellStyle name="Nota 6 5 4 3 4" xfId="29229"/>
    <cellStyle name="Nota 6 5 4 3 5" xfId="29230"/>
    <cellStyle name="Nota 6 5 4 4" xfId="29231"/>
    <cellStyle name="Nota 6 5 4 4 2" xfId="29232"/>
    <cellStyle name="Nota 6 5 4 4 3" xfId="29233"/>
    <cellStyle name="Nota 6 5 4 4 4" xfId="29234"/>
    <cellStyle name="Nota 6 5 4 5" xfId="29235"/>
    <cellStyle name="Nota 6 5 5" xfId="29236"/>
    <cellStyle name="Nota 6 5 5 2" xfId="29237"/>
    <cellStyle name="Nota 6 5 5 2 2" xfId="29238"/>
    <cellStyle name="Nota 6 5 5 2 3" xfId="29239"/>
    <cellStyle name="Nota 6 5 5 2 4" xfId="29240"/>
    <cellStyle name="Nota 6 5 5 2 5" xfId="29241"/>
    <cellStyle name="Nota 6 5 5 3" xfId="29242"/>
    <cellStyle name="Nota 6 5 5 4" xfId="29243"/>
    <cellStyle name="Nota 6 5 6" xfId="29244"/>
    <cellStyle name="Nota 6 5 6 2" xfId="29245"/>
    <cellStyle name="Nota 6 5 6 2 2" xfId="29246"/>
    <cellStyle name="Nota 6 5 6 2 3" xfId="29247"/>
    <cellStyle name="Nota 6 5 6 2 4" xfId="29248"/>
    <cellStyle name="Nota 6 5 6 2 5" xfId="29249"/>
    <cellStyle name="Nota 6 5 6 3" xfId="29250"/>
    <cellStyle name="Nota 6 5 6 4" xfId="29251"/>
    <cellStyle name="Nota 6 5 7" xfId="29252"/>
    <cellStyle name="Nota 6 5 7 2" xfId="29253"/>
    <cellStyle name="Nota 6 5 7 2 2" xfId="29254"/>
    <cellStyle name="Nota 6 5 7 2 3" xfId="29255"/>
    <cellStyle name="Nota 6 5 7 2 4" xfId="29256"/>
    <cellStyle name="Nota 6 5 7 2 5" xfId="29257"/>
    <cellStyle name="Nota 6 5 7 3" xfId="29258"/>
    <cellStyle name="Nota 6 5 7 3 2" xfId="29259"/>
    <cellStyle name="Nota 6 5 7 3 3" xfId="29260"/>
    <cellStyle name="Nota 6 5 7 3 4" xfId="29261"/>
    <cellStyle name="Nota 6 5 7 4" xfId="29262"/>
    <cellStyle name="Nota 6 5 8" xfId="29263"/>
    <cellStyle name="Nota 6 5 8 2" xfId="29264"/>
    <cellStyle name="Nota 6 5 8 2 2" xfId="29265"/>
    <cellStyle name="Nota 6 5 8 2 3" xfId="29266"/>
    <cellStyle name="Nota 6 5 8 2 4" xfId="29267"/>
    <cellStyle name="Nota 6 5 8 3" xfId="29268"/>
    <cellStyle name="Nota 6 5 9" xfId="29269"/>
    <cellStyle name="Nota 6 6" xfId="29270"/>
    <cellStyle name="Nota 6 6 10" xfId="29271"/>
    <cellStyle name="Nota 6 6 11" xfId="29272"/>
    <cellStyle name="Nota 6 6 12" xfId="29273"/>
    <cellStyle name="Nota 6 6 13" xfId="29274"/>
    <cellStyle name="Nota 6 6 2" xfId="29275"/>
    <cellStyle name="Nota 6 6 2 2" xfId="29276"/>
    <cellStyle name="Nota 6 6 2 2 2" xfId="29277"/>
    <cellStyle name="Nota 6 6 2 2 2 2" xfId="29278"/>
    <cellStyle name="Nota 6 6 2 2 3" xfId="29279"/>
    <cellStyle name="Nota 6 6 2 2 3 2" xfId="29280"/>
    <cellStyle name="Nota 6 6 2 2 3 3" xfId="29281"/>
    <cellStyle name="Nota 6 6 2 2 3 4" xfId="29282"/>
    <cellStyle name="Nota 6 6 2 2 3 5" xfId="29283"/>
    <cellStyle name="Nota 6 6 2 2 4" xfId="29284"/>
    <cellStyle name="Nota 6 6 2 2 4 2" xfId="29285"/>
    <cellStyle name="Nota 6 6 2 2 4 3" xfId="29286"/>
    <cellStyle name="Nota 6 6 2 2 4 4" xfId="29287"/>
    <cellStyle name="Nota 6 6 2 2 5" xfId="29288"/>
    <cellStyle name="Nota 6 6 2 3" xfId="29289"/>
    <cellStyle name="Nota 6 6 2 3 2" xfId="29290"/>
    <cellStyle name="Nota 6 6 2 3 2 2" xfId="29291"/>
    <cellStyle name="Nota 6 6 2 3 3" xfId="29292"/>
    <cellStyle name="Nota 6 6 2 3 3 2" xfId="29293"/>
    <cellStyle name="Nota 6 6 2 3 3 3" xfId="29294"/>
    <cellStyle name="Nota 6 6 2 3 3 4" xfId="29295"/>
    <cellStyle name="Nota 6 6 2 3 3 5" xfId="29296"/>
    <cellStyle name="Nota 6 6 2 3 4" xfId="29297"/>
    <cellStyle name="Nota 6 6 2 3 4 2" xfId="29298"/>
    <cellStyle name="Nota 6 6 2 3 4 3" xfId="29299"/>
    <cellStyle name="Nota 6 6 2 3 4 4" xfId="29300"/>
    <cellStyle name="Nota 6 6 2 3 5" xfId="29301"/>
    <cellStyle name="Nota 6 6 2 4" xfId="29302"/>
    <cellStyle name="Nota 6 6 2 4 2" xfId="29303"/>
    <cellStyle name="Nota 6 6 2 4 2 2" xfId="29304"/>
    <cellStyle name="Nota 6 6 2 4 2 3" xfId="29305"/>
    <cellStyle name="Nota 6 6 2 4 2 4" xfId="29306"/>
    <cellStyle name="Nota 6 6 2 4 2 5" xfId="29307"/>
    <cellStyle name="Nota 6 6 2 4 3" xfId="29308"/>
    <cellStyle name="Nota 6 6 2 4 4" xfId="29309"/>
    <cellStyle name="Nota 6 6 2 5" xfId="29310"/>
    <cellStyle name="Nota 6 6 2 5 2" xfId="29311"/>
    <cellStyle name="Nota 6 6 2 5 2 2" xfId="29312"/>
    <cellStyle name="Nota 6 6 2 5 2 3" xfId="29313"/>
    <cellStyle name="Nota 6 6 2 5 2 4" xfId="29314"/>
    <cellStyle name="Nota 6 6 2 5 2 5" xfId="29315"/>
    <cellStyle name="Nota 6 6 2 5 3" xfId="29316"/>
    <cellStyle name="Nota 6 6 2 6" xfId="29317"/>
    <cellStyle name="Nota 6 6 2 6 2" xfId="29318"/>
    <cellStyle name="Nota 6 6 2 7" xfId="29319"/>
    <cellStyle name="Nota 6 6 2 7 2" xfId="29320"/>
    <cellStyle name="Nota 6 6 2 7 3" xfId="29321"/>
    <cellStyle name="Nota 6 6 2 7 4" xfId="29322"/>
    <cellStyle name="Nota 6 6 2 7 5" xfId="29323"/>
    <cellStyle name="Nota 6 6 2 8" xfId="29324"/>
    <cellStyle name="Nota 6 6 2 8 2" xfId="29325"/>
    <cellStyle name="Nota 6 6 2 8 3" xfId="29326"/>
    <cellStyle name="Nota 6 6 2 8 4" xfId="29327"/>
    <cellStyle name="Nota 6 6 2 8 5" xfId="29328"/>
    <cellStyle name="Nota 6 6 2 9" xfId="29329"/>
    <cellStyle name="Nota 6 6 3" xfId="29330"/>
    <cellStyle name="Nota 6 6 3 2" xfId="29331"/>
    <cellStyle name="Nota 6 6 3 2 2" xfId="29332"/>
    <cellStyle name="Nota 6 6 3 3" xfId="29333"/>
    <cellStyle name="Nota 6 6 3 3 2" xfId="29334"/>
    <cellStyle name="Nota 6 6 3 3 3" xfId="29335"/>
    <cellStyle name="Nota 6 6 3 3 4" xfId="29336"/>
    <cellStyle name="Nota 6 6 3 3 5" xfId="29337"/>
    <cellStyle name="Nota 6 6 3 4" xfId="29338"/>
    <cellStyle name="Nota 6 6 3 4 2" xfId="29339"/>
    <cellStyle name="Nota 6 6 3 4 3" xfId="29340"/>
    <cellStyle name="Nota 6 6 3 4 4" xfId="29341"/>
    <cellStyle name="Nota 6 6 3 5" xfId="29342"/>
    <cellStyle name="Nota 6 6 4" xfId="29343"/>
    <cellStyle name="Nota 6 6 4 2" xfId="29344"/>
    <cellStyle name="Nota 6 6 4 2 2" xfId="29345"/>
    <cellStyle name="Nota 6 6 4 3" xfId="29346"/>
    <cellStyle name="Nota 6 6 4 3 2" xfId="29347"/>
    <cellStyle name="Nota 6 6 4 3 3" xfId="29348"/>
    <cellStyle name="Nota 6 6 4 3 4" xfId="29349"/>
    <cellStyle name="Nota 6 6 4 3 5" xfId="29350"/>
    <cellStyle name="Nota 6 6 4 4" xfId="29351"/>
    <cellStyle name="Nota 6 6 4 4 2" xfId="29352"/>
    <cellStyle name="Nota 6 6 4 4 3" xfId="29353"/>
    <cellStyle name="Nota 6 6 4 4 4" xfId="29354"/>
    <cellStyle name="Nota 6 6 4 5" xfId="29355"/>
    <cellStyle name="Nota 6 6 5" xfId="29356"/>
    <cellStyle name="Nota 6 6 5 2" xfId="29357"/>
    <cellStyle name="Nota 6 6 5 2 2" xfId="29358"/>
    <cellStyle name="Nota 6 6 5 2 3" xfId="29359"/>
    <cellStyle name="Nota 6 6 5 2 4" xfId="29360"/>
    <cellStyle name="Nota 6 6 5 2 5" xfId="29361"/>
    <cellStyle name="Nota 6 6 5 3" xfId="29362"/>
    <cellStyle name="Nota 6 6 5 4" xfId="29363"/>
    <cellStyle name="Nota 6 6 6" xfId="29364"/>
    <cellStyle name="Nota 6 6 6 2" xfId="29365"/>
    <cellStyle name="Nota 6 6 6 2 2" xfId="29366"/>
    <cellStyle name="Nota 6 6 6 2 3" xfId="29367"/>
    <cellStyle name="Nota 6 6 6 2 4" xfId="29368"/>
    <cellStyle name="Nota 6 6 6 2 5" xfId="29369"/>
    <cellStyle name="Nota 6 6 6 3" xfId="29370"/>
    <cellStyle name="Nota 6 6 6 4" xfId="29371"/>
    <cellStyle name="Nota 6 6 7" xfId="29372"/>
    <cellStyle name="Nota 6 6 7 2" xfId="29373"/>
    <cellStyle name="Nota 6 6 7 2 2" xfId="29374"/>
    <cellStyle name="Nota 6 6 7 2 3" xfId="29375"/>
    <cellStyle name="Nota 6 6 7 2 4" xfId="29376"/>
    <cellStyle name="Nota 6 6 7 2 5" xfId="29377"/>
    <cellStyle name="Nota 6 6 7 3" xfId="29378"/>
    <cellStyle name="Nota 6 6 7 3 2" xfId="29379"/>
    <cellStyle name="Nota 6 6 7 3 3" xfId="29380"/>
    <cellStyle name="Nota 6 6 7 3 4" xfId="29381"/>
    <cellStyle name="Nota 6 6 7 4" xfId="29382"/>
    <cellStyle name="Nota 6 6 8" xfId="29383"/>
    <cellStyle name="Nota 6 6 8 2" xfId="29384"/>
    <cellStyle name="Nota 6 6 8 2 2" xfId="29385"/>
    <cellStyle name="Nota 6 6 8 2 3" xfId="29386"/>
    <cellStyle name="Nota 6 6 8 2 4" xfId="29387"/>
    <cellStyle name="Nota 6 6 8 3" xfId="29388"/>
    <cellStyle name="Nota 6 6 9" xfId="29389"/>
    <cellStyle name="Nota 6 7" xfId="29390"/>
    <cellStyle name="Nota 6 7 10" xfId="29391"/>
    <cellStyle name="Nota 6 7 11" xfId="29392"/>
    <cellStyle name="Nota 6 7 12" xfId="29393"/>
    <cellStyle name="Nota 6 7 13" xfId="29394"/>
    <cellStyle name="Nota 6 7 2" xfId="29395"/>
    <cellStyle name="Nota 6 7 2 2" xfId="29396"/>
    <cellStyle name="Nota 6 7 2 2 2" xfId="29397"/>
    <cellStyle name="Nota 6 7 2 2 2 2" xfId="29398"/>
    <cellStyle name="Nota 6 7 2 2 3" xfId="29399"/>
    <cellStyle name="Nota 6 7 2 2 3 2" xfId="29400"/>
    <cellStyle name="Nota 6 7 2 2 3 3" xfId="29401"/>
    <cellStyle name="Nota 6 7 2 2 3 4" xfId="29402"/>
    <cellStyle name="Nota 6 7 2 2 3 5" xfId="29403"/>
    <cellStyle name="Nota 6 7 2 2 4" xfId="29404"/>
    <cellStyle name="Nota 6 7 2 2 4 2" xfId="29405"/>
    <cellStyle name="Nota 6 7 2 2 4 3" xfId="29406"/>
    <cellStyle name="Nota 6 7 2 2 4 4" xfId="29407"/>
    <cellStyle name="Nota 6 7 2 2 5" xfId="29408"/>
    <cellStyle name="Nota 6 7 2 3" xfId="29409"/>
    <cellStyle name="Nota 6 7 2 3 2" xfId="29410"/>
    <cellStyle name="Nota 6 7 2 3 2 2" xfId="29411"/>
    <cellStyle name="Nota 6 7 2 3 3" xfId="29412"/>
    <cellStyle name="Nota 6 7 2 3 3 2" xfId="29413"/>
    <cellStyle name="Nota 6 7 2 3 3 3" xfId="29414"/>
    <cellStyle name="Nota 6 7 2 3 3 4" xfId="29415"/>
    <cellStyle name="Nota 6 7 2 3 3 5" xfId="29416"/>
    <cellStyle name="Nota 6 7 2 3 4" xfId="29417"/>
    <cellStyle name="Nota 6 7 2 3 4 2" xfId="29418"/>
    <cellStyle name="Nota 6 7 2 3 4 3" xfId="29419"/>
    <cellStyle name="Nota 6 7 2 3 4 4" xfId="29420"/>
    <cellStyle name="Nota 6 7 2 3 5" xfId="29421"/>
    <cellStyle name="Nota 6 7 2 4" xfId="29422"/>
    <cellStyle name="Nota 6 7 2 4 2" xfId="29423"/>
    <cellStyle name="Nota 6 7 2 4 2 2" xfId="29424"/>
    <cellStyle name="Nota 6 7 2 4 2 3" xfId="29425"/>
    <cellStyle name="Nota 6 7 2 4 2 4" xfId="29426"/>
    <cellStyle name="Nota 6 7 2 4 2 5" xfId="29427"/>
    <cellStyle name="Nota 6 7 2 4 3" xfId="29428"/>
    <cellStyle name="Nota 6 7 2 4 4" xfId="29429"/>
    <cellStyle name="Nota 6 7 2 5" xfId="29430"/>
    <cellStyle name="Nota 6 7 2 5 2" xfId="29431"/>
    <cellStyle name="Nota 6 7 2 5 2 2" xfId="29432"/>
    <cellStyle name="Nota 6 7 2 5 2 3" xfId="29433"/>
    <cellStyle name="Nota 6 7 2 5 2 4" xfId="29434"/>
    <cellStyle name="Nota 6 7 2 5 2 5" xfId="29435"/>
    <cellStyle name="Nota 6 7 2 5 3" xfId="29436"/>
    <cellStyle name="Nota 6 7 2 6" xfId="29437"/>
    <cellStyle name="Nota 6 7 2 6 2" xfId="29438"/>
    <cellStyle name="Nota 6 7 2 7" xfId="29439"/>
    <cellStyle name="Nota 6 7 2 7 2" xfId="29440"/>
    <cellStyle name="Nota 6 7 2 7 3" xfId="29441"/>
    <cellStyle name="Nota 6 7 2 7 4" xfId="29442"/>
    <cellStyle name="Nota 6 7 2 7 5" xfId="29443"/>
    <cellStyle name="Nota 6 7 2 8" xfId="29444"/>
    <cellStyle name="Nota 6 7 2 8 2" xfId="29445"/>
    <cellStyle name="Nota 6 7 2 8 3" xfId="29446"/>
    <cellStyle name="Nota 6 7 2 8 4" xfId="29447"/>
    <cellStyle name="Nota 6 7 2 8 5" xfId="29448"/>
    <cellStyle name="Nota 6 7 2 9" xfId="29449"/>
    <cellStyle name="Nota 6 7 3" xfId="29450"/>
    <cellStyle name="Nota 6 7 3 2" xfId="29451"/>
    <cellStyle name="Nota 6 7 3 2 2" xfId="29452"/>
    <cellStyle name="Nota 6 7 3 3" xfId="29453"/>
    <cellStyle name="Nota 6 7 3 3 2" xfId="29454"/>
    <cellStyle name="Nota 6 7 3 3 3" xfId="29455"/>
    <cellStyle name="Nota 6 7 3 3 4" xfId="29456"/>
    <cellStyle name="Nota 6 7 3 3 5" xfId="29457"/>
    <cellStyle name="Nota 6 7 3 4" xfId="29458"/>
    <cellStyle name="Nota 6 7 3 4 2" xfId="29459"/>
    <cellStyle name="Nota 6 7 3 4 3" xfId="29460"/>
    <cellStyle name="Nota 6 7 3 4 4" xfId="29461"/>
    <cellStyle name="Nota 6 7 3 5" xfId="29462"/>
    <cellStyle name="Nota 6 7 4" xfId="29463"/>
    <cellStyle name="Nota 6 7 4 2" xfId="29464"/>
    <cellStyle name="Nota 6 7 4 2 2" xfId="29465"/>
    <cellStyle name="Nota 6 7 4 3" xfId="29466"/>
    <cellStyle name="Nota 6 7 4 3 2" xfId="29467"/>
    <cellStyle name="Nota 6 7 4 3 3" xfId="29468"/>
    <cellStyle name="Nota 6 7 4 3 4" xfId="29469"/>
    <cellStyle name="Nota 6 7 4 3 5" xfId="29470"/>
    <cellStyle name="Nota 6 7 4 4" xfId="29471"/>
    <cellStyle name="Nota 6 7 4 4 2" xfId="29472"/>
    <cellStyle name="Nota 6 7 4 4 3" xfId="29473"/>
    <cellStyle name="Nota 6 7 4 4 4" xfId="29474"/>
    <cellStyle name="Nota 6 7 4 5" xfId="29475"/>
    <cellStyle name="Nota 6 7 5" xfId="29476"/>
    <cellStyle name="Nota 6 7 5 2" xfId="29477"/>
    <cellStyle name="Nota 6 7 5 2 2" xfId="29478"/>
    <cellStyle name="Nota 6 7 5 2 3" xfId="29479"/>
    <cellStyle name="Nota 6 7 5 2 4" xfId="29480"/>
    <cellStyle name="Nota 6 7 5 2 5" xfId="29481"/>
    <cellStyle name="Nota 6 7 5 3" xfId="29482"/>
    <cellStyle name="Nota 6 7 5 4" xfId="29483"/>
    <cellStyle name="Nota 6 7 6" xfId="29484"/>
    <cellStyle name="Nota 6 7 6 2" xfId="29485"/>
    <cellStyle name="Nota 6 7 6 2 2" xfId="29486"/>
    <cellStyle name="Nota 6 7 6 2 3" xfId="29487"/>
    <cellStyle name="Nota 6 7 6 2 4" xfId="29488"/>
    <cellStyle name="Nota 6 7 6 2 5" xfId="29489"/>
    <cellStyle name="Nota 6 7 6 3" xfId="29490"/>
    <cellStyle name="Nota 6 7 6 4" xfId="29491"/>
    <cellStyle name="Nota 6 7 7" xfId="29492"/>
    <cellStyle name="Nota 6 7 7 2" xfId="29493"/>
    <cellStyle name="Nota 6 7 7 2 2" xfId="29494"/>
    <cellStyle name="Nota 6 7 7 2 3" xfId="29495"/>
    <cellStyle name="Nota 6 7 7 2 4" xfId="29496"/>
    <cellStyle name="Nota 6 7 7 2 5" xfId="29497"/>
    <cellStyle name="Nota 6 7 7 3" xfId="29498"/>
    <cellStyle name="Nota 6 7 7 3 2" xfId="29499"/>
    <cellStyle name="Nota 6 7 7 3 3" xfId="29500"/>
    <cellStyle name="Nota 6 7 7 3 4" xfId="29501"/>
    <cellStyle name="Nota 6 7 7 4" xfId="29502"/>
    <cellStyle name="Nota 6 7 8" xfId="29503"/>
    <cellStyle name="Nota 6 7 8 2" xfId="29504"/>
    <cellStyle name="Nota 6 7 8 2 2" xfId="29505"/>
    <cellStyle name="Nota 6 7 8 2 3" xfId="29506"/>
    <cellStyle name="Nota 6 7 8 2 4" xfId="29507"/>
    <cellStyle name="Nota 6 7 8 3" xfId="29508"/>
    <cellStyle name="Nota 6 7 9" xfId="29509"/>
    <cellStyle name="Nota 6 8" xfId="29510"/>
    <cellStyle name="Nota 6 8 10" xfId="29511"/>
    <cellStyle name="Nota 6 8 11" xfId="29512"/>
    <cellStyle name="Nota 6 8 12" xfId="29513"/>
    <cellStyle name="Nota 6 8 13" xfId="29514"/>
    <cellStyle name="Nota 6 8 2" xfId="29515"/>
    <cellStyle name="Nota 6 8 2 2" xfId="29516"/>
    <cellStyle name="Nota 6 8 2 2 2" xfId="29517"/>
    <cellStyle name="Nota 6 8 2 2 2 2" xfId="29518"/>
    <cellStyle name="Nota 6 8 2 2 3" xfId="29519"/>
    <cellStyle name="Nota 6 8 2 2 3 2" xfId="29520"/>
    <cellStyle name="Nota 6 8 2 2 3 3" xfId="29521"/>
    <cellStyle name="Nota 6 8 2 2 3 4" xfId="29522"/>
    <cellStyle name="Nota 6 8 2 2 3 5" xfId="29523"/>
    <cellStyle name="Nota 6 8 2 2 4" xfId="29524"/>
    <cellStyle name="Nota 6 8 2 2 4 2" xfId="29525"/>
    <cellStyle name="Nota 6 8 2 2 4 3" xfId="29526"/>
    <cellStyle name="Nota 6 8 2 2 4 4" xfId="29527"/>
    <cellStyle name="Nota 6 8 2 2 5" xfId="29528"/>
    <cellStyle name="Nota 6 8 2 3" xfId="29529"/>
    <cellStyle name="Nota 6 8 2 3 2" xfId="29530"/>
    <cellStyle name="Nota 6 8 2 3 2 2" xfId="29531"/>
    <cellStyle name="Nota 6 8 2 3 3" xfId="29532"/>
    <cellStyle name="Nota 6 8 2 3 3 2" xfId="29533"/>
    <cellStyle name="Nota 6 8 2 3 3 3" xfId="29534"/>
    <cellStyle name="Nota 6 8 2 3 3 4" xfId="29535"/>
    <cellStyle name="Nota 6 8 2 3 3 5" xfId="29536"/>
    <cellStyle name="Nota 6 8 2 3 4" xfId="29537"/>
    <cellStyle name="Nota 6 8 2 3 4 2" xfId="29538"/>
    <cellStyle name="Nota 6 8 2 3 4 3" xfId="29539"/>
    <cellStyle name="Nota 6 8 2 3 4 4" xfId="29540"/>
    <cellStyle name="Nota 6 8 2 3 5" xfId="29541"/>
    <cellStyle name="Nota 6 8 2 4" xfId="29542"/>
    <cellStyle name="Nota 6 8 2 4 2" xfId="29543"/>
    <cellStyle name="Nota 6 8 2 4 2 2" xfId="29544"/>
    <cellStyle name="Nota 6 8 2 4 2 3" xfId="29545"/>
    <cellStyle name="Nota 6 8 2 4 2 4" xfId="29546"/>
    <cellStyle name="Nota 6 8 2 4 2 5" xfId="29547"/>
    <cellStyle name="Nota 6 8 2 4 3" xfId="29548"/>
    <cellStyle name="Nota 6 8 2 4 4" xfId="29549"/>
    <cellStyle name="Nota 6 8 2 5" xfId="29550"/>
    <cellStyle name="Nota 6 8 2 5 2" xfId="29551"/>
    <cellStyle name="Nota 6 8 2 5 2 2" xfId="29552"/>
    <cellStyle name="Nota 6 8 2 5 2 3" xfId="29553"/>
    <cellStyle name="Nota 6 8 2 5 2 4" xfId="29554"/>
    <cellStyle name="Nota 6 8 2 5 2 5" xfId="29555"/>
    <cellStyle name="Nota 6 8 2 5 3" xfId="29556"/>
    <cellStyle name="Nota 6 8 2 6" xfId="29557"/>
    <cellStyle name="Nota 6 8 2 6 2" xfId="29558"/>
    <cellStyle name="Nota 6 8 2 7" xfId="29559"/>
    <cellStyle name="Nota 6 8 2 7 2" xfId="29560"/>
    <cellStyle name="Nota 6 8 2 7 3" xfId="29561"/>
    <cellStyle name="Nota 6 8 2 7 4" xfId="29562"/>
    <cellStyle name="Nota 6 8 2 7 5" xfId="29563"/>
    <cellStyle name="Nota 6 8 2 8" xfId="29564"/>
    <cellStyle name="Nota 6 8 2 8 2" xfId="29565"/>
    <cellStyle name="Nota 6 8 2 8 3" xfId="29566"/>
    <cellStyle name="Nota 6 8 2 8 4" xfId="29567"/>
    <cellStyle name="Nota 6 8 2 8 5" xfId="29568"/>
    <cellStyle name="Nota 6 8 2 9" xfId="29569"/>
    <cellStyle name="Nota 6 8 3" xfId="29570"/>
    <cellStyle name="Nota 6 8 3 2" xfId="29571"/>
    <cellStyle name="Nota 6 8 3 2 2" xfId="29572"/>
    <cellStyle name="Nota 6 8 3 3" xfId="29573"/>
    <cellStyle name="Nota 6 8 3 3 2" xfId="29574"/>
    <cellStyle name="Nota 6 8 3 3 3" xfId="29575"/>
    <cellStyle name="Nota 6 8 3 3 4" xfId="29576"/>
    <cellStyle name="Nota 6 8 3 3 5" xfId="29577"/>
    <cellStyle name="Nota 6 8 3 4" xfId="29578"/>
    <cellStyle name="Nota 6 8 3 4 2" xfId="29579"/>
    <cellStyle name="Nota 6 8 3 4 3" xfId="29580"/>
    <cellStyle name="Nota 6 8 3 4 4" xfId="29581"/>
    <cellStyle name="Nota 6 8 3 5" xfId="29582"/>
    <cellStyle name="Nota 6 8 4" xfId="29583"/>
    <cellStyle name="Nota 6 8 4 2" xfId="29584"/>
    <cellStyle name="Nota 6 8 4 2 2" xfId="29585"/>
    <cellStyle name="Nota 6 8 4 3" xfId="29586"/>
    <cellStyle name="Nota 6 8 4 3 2" xfId="29587"/>
    <cellStyle name="Nota 6 8 4 3 3" xfId="29588"/>
    <cellStyle name="Nota 6 8 4 3 4" xfId="29589"/>
    <cellStyle name="Nota 6 8 4 3 5" xfId="29590"/>
    <cellStyle name="Nota 6 8 4 4" xfId="29591"/>
    <cellStyle name="Nota 6 8 4 4 2" xfId="29592"/>
    <cellStyle name="Nota 6 8 4 4 3" xfId="29593"/>
    <cellStyle name="Nota 6 8 4 4 4" xfId="29594"/>
    <cellStyle name="Nota 6 8 4 5" xfId="29595"/>
    <cellStyle name="Nota 6 8 5" xfId="29596"/>
    <cellStyle name="Nota 6 8 5 2" xfId="29597"/>
    <cellStyle name="Nota 6 8 5 2 2" xfId="29598"/>
    <cellStyle name="Nota 6 8 5 2 3" xfId="29599"/>
    <cellStyle name="Nota 6 8 5 2 4" xfId="29600"/>
    <cellStyle name="Nota 6 8 5 2 5" xfId="29601"/>
    <cellStyle name="Nota 6 8 5 3" xfId="29602"/>
    <cellStyle name="Nota 6 8 5 4" xfId="29603"/>
    <cellStyle name="Nota 6 8 6" xfId="29604"/>
    <cellStyle name="Nota 6 8 6 2" xfId="29605"/>
    <cellStyle name="Nota 6 8 6 2 2" xfId="29606"/>
    <cellStyle name="Nota 6 8 6 2 3" xfId="29607"/>
    <cellStyle name="Nota 6 8 6 2 4" xfId="29608"/>
    <cellStyle name="Nota 6 8 6 2 5" xfId="29609"/>
    <cellStyle name="Nota 6 8 6 3" xfId="29610"/>
    <cellStyle name="Nota 6 8 6 4" xfId="29611"/>
    <cellStyle name="Nota 6 8 7" xfId="29612"/>
    <cellStyle name="Nota 6 8 7 2" xfId="29613"/>
    <cellStyle name="Nota 6 8 7 2 2" xfId="29614"/>
    <cellStyle name="Nota 6 8 7 2 3" xfId="29615"/>
    <cellStyle name="Nota 6 8 7 2 4" xfId="29616"/>
    <cellStyle name="Nota 6 8 7 2 5" xfId="29617"/>
    <cellStyle name="Nota 6 8 7 3" xfId="29618"/>
    <cellStyle name="Nota 6 8 7 3 2" xfId="29619"/>
    <cellStyle name="Nota 6 8 7 3 3" xfId="29620"/>
    <cellStyle name="Nota 6 8 7 3 4" xfId="29621"/>
    <cellStyle name="Nota 6 8 7 4" xfId="29622"/>
    <cellStyle name="Nota 6 8 8" xfId="29623"/>
    <cellStyle name="Nota 6 8 8 2" xfId="29624"/>
    <cellStyle name="Nota 6 8 8 2 2" xfId="29625"/>
    <cellStyle name="Nota 6 8 8 2 3" xfId="29626"/>
    <cellStyle name="Nota 6 8 8 2 4" xfId="29627"/>
    <cellStyle name="Nota 6 8 8 3" xfId="29628"/>
    <cellStyle name="Nota 6 8 9" xfId="29629"/>
    <cellStyle name="Nota 6 9" xfId="29630"/>
    <cellStyle name="Nota 6 9 10" xfId="29631"/>
    <cellStyle name="Nota 6 9 11" xfId="29632"/>
    <cellStyle name="Nota 6 9 12" xfId="29633"/>
    <cellStyle name="Nota 6 9 13" xfId="29634"/>
    <cellStyle name="Nota 6 9 2" xfId="29635"/>
    <cellStyle name="Nota 6 9 2 2" xfId="29636"/>
    <cellStyle name="Nota 6 9 2 2 2" xfId="29637"/>
    <cellStyle name="Nota 6 9 2 2 2 2" xfId="29638"/>
    <cellStyle name="Nota 6 9 2 2 3" xfId="29639"/>
    <cellStyle name="Nota 6 9 2 2 3 2" xfId="29640"/>
    <cellStyle name="Nota 6 9 2 2 3 3" xfId="29641"/>
    <cellStyle name="Nota 6 9 2 2 3 4" xfId="29642"/>
    <cellStyle name="Nota 6 9 2 2 3 5" xfId="29643"/>
    <cellStyle name="Nota 6 9 2 2 4" xfId="29644"/>
    <cellStyle name="Nota 6 9 2 2 4 2" xfId="29645"/>
    <cellStyle name="Nota 6 9 2 2 4 3" xfId="29646"/>
    <cellStyle name="Nota 6 9 2 2 4 4" xfId="29647"/>
    <cellStyle name="Nota 6 9 2 2 5" xfId="29648"/>
    <cellStyle name="Nota 6 9 2 3" xfId="29649"/>
    <cellStyle name="Nota 6 9 2 3 2" xfId="29650"/>
    <cellStyle name="Nota 6 9 2 3 2 2" xfId="29651"/>
    <cellStyle name="Nota 6 9 2 3 3" xfId="29652"/>
    <cellStyle name="Nota 6 9 2 3 3 2" xfId="29653"/>
    <cellStyle name="Nota 6 9 2 3 3 3" xfId="29654"/>
    <cellStyle name="Nota 6 9 2 3 3 4" xfId="29655"/>
    <cellStyle name="Nota 6 9 2 3 3 5" xfId="29656"/>
    <cellStyle name="Nota 6 9 2 3 4" xfId="29657"/>
    <cellStyle name="Nota 6 9 2 3 4 2" xfId="29658"/>
    <cellStyle name="Nota 6 9 2 3 4 3" xfId="29659"/>
    <cellStyle name="Nota 6 9 2 3 4 4" xfId="29660"/>
    <cellStyle name="Nota 6 9 2 3 5" xfId="29661"/>
    <cellStyle name="Nota 6 9 2 4" xfId="29662"/>
    <cellStyle name="Nota 6 9 2 4 2" xfId="29663"/>
    <cellStyle name="Nota 6 9 2 4 2 2" xfId="29664"/>
    <cellStyle name="Nota 6 9 2 4 2 3" xfId="29665"/>
    <cellStyle name="Nota 6 9 2 4 2 4" xfId="29666"/>
    <cellStyle name="Nota 6 9 2 4 2 5" xfId="29667"/>
    <cellStyle name="Nota 6 9 2 4 3" xfId="29668"/>
    <cellStyle name="Nota 6 9 2 4 4" xfId="29669"/>
    <cellStyle name="Nota 6 9 2 5" xfId="29670"/>
    <cellStyle name="Nota 6 9 2 5 2" xfId="29671"/>
    <cellStyle name="Nota 6 9 2 5 2 2" xfId="29672"/>
    <cellStyle name="Nota 6 9 2 5 2 3" xfId="29673"/>
    <cellStyle name="Nota 6 9 2 5 2 4" xfId="29674"/>
    <cellStyle name="Nota 6 9 2 5 2 5" xfId="29675"/>
    <cellStyle name="Nota 6 9 2 5 3" xfId="29676"/>
    <cellStyle name="Nota 6 9 2 6" xfId="29677"/>
    <cellStyle name="Nota 6 9 2 6 2" xfId="29678"/>
    <cellStyle name="Nota 6 9 2 7" xfId="29679"/>
    <cellStyle name="Nota 6 9 2 7 2" xfId="29680"/>
    <cellStyle name="Nota 6 9 2 7 3" xfId="29681"/>
    <cellStyle name="Nota 6 9 2 7 4" xfId="29682"/>
    <cellStyle name="Nota 6 9 2 7 5" xfId="29683"/>
    <cellStyle name="Nota 6 9 2 8" xfId="29684"/>
    <cellStyle name="Nota 6 9 2 8 2" xfId="29685"/>
    <cellStyle name="Nota 6 9 2 8 3" xfId="29686"/>
    <cellStyle name="Nota 6 9 2 8 4" xfId="29687"/>
    <cellStyle name="Nota 6 9 2 8 5" xfId="29688"/>
    <cellStyle name="Nota 6 9 2 9" xfId="29689"/>
    <cellStyle name="Nota 6 9 3" xfId="29690"/>
    <cellStyle name="Nota 6 9 3 2" xfId="29691"/>
    <cellStyle name="Nota 6 9 3 2 2" xfId="29692"/>
    <cellStyle name="Nota 6 9 3 3" xfId="29693"/>
    <cellStyle name="Nota 6 9 3 3 2" xfId="29694"/>
    <cellStyle name="Nota 6 9 3 3 3" xfId="29695"/>
    <cellStyle name="Nota 6 9 3 3 4" xfId="29696"/>
    <cellStyle name="Nota 6 9 3 3 5" xfId="29697"/>
    <cellStyle name="Nota 6 9 3 4" xfId="29698"/>
    <cellStyle name="Nota 6 9 3 4 2" xfId="29699"/>
    <cellStyle name="Nota 6 9 3 4 3" xfId="29700"/>
    <cellStyle name="Nota 6 9 3 4 4" xfId="29701"/>
    <cellStyle name="Nota 6 9 3 5" xfId="29702"/>
    <cellStyle name="Nota 6 9 4" xfId="29703"/>
    <cellStyle name="Nota 6 9 4 2" xfId="29704"/>
    <cellStyle name="Nota 6 9 4 2 2" xfId="29705"/>
    <cellStyle name="Nota 6 9 4 3" xfId="29706"/>
    <cellStyle name="Nota 6 9 4 3 2" xfId="29707"/>
    <cellStyle name="Nota 6 9 4 3 3" xfId="29708"/>
    <cellStyle name="Nota 6 9 4 3 4" xfId="29709"/>
    <cellStyle name="Nota 6 9 4 3 5" xfId="29710"/>
    <cellStyle name="Nota 6 9 4 4" xfId="29711"/>
    <cellStyle name="Nota 6 9 4 4 2" xfId="29712"/>
    <cellStyle name="Nota 6 9 4 4 3" xfId="29713"/>
    <cellStyle name="Nota 6 9 4 4 4" xfId="29714"/>
    <cellStyle name="Nota 6 9 4 5" xfId="29715"/>
    <cellStyle name="Nota 6 9 5" xfId="29716"/>
    <cellStyle name="Nota 6 9 5 2" xfId="29717"/>
    <cellStyle name="Nota 6 9 5 2 2" xfId="29718"/>
    <cellStyle name="Nota 6 9 5 2 3" xfId="29719"/>
    <cellStyle name="Nota 6 9 5 2 4" xfId="29720"/>
    <cellStyle name="Nota 6 9 5 2 5" xfId="29721"/>
    <cellStyle name="Nota 6 9 5 3" xfId="29722"/>
    <cellStyle name="Nota 6 9 5 4" xfId="29723"/>
    <cellStyle name="Nota 6 9 6" xfId="29724"/>
    <cellStyle name="Nota 6 9 6 2" xfId="29725"/>
    <cellStyle name="Nota 6 9 6 2 2" xfId="29726"/>
    <cellStyle name="Nota 6 9 6 2 3" xfId="29727"/>
    <cellStyle name="Nota 6 9 6 2 4" xfId="29728"/>
    <cellStyle name="Nota 6 9 6 2 5" xfId="29729"/>
    <cellStyle name="Nota 6 9 6 3" xfId="29730"/>
    <cellStyle name="Nota 6 9 6 4" xfId="29731"/>
    <cellStyle name="Nota 6 9 7" xfId="29732"/>
    <cellStyle name="Nota 6 9 7 2" xfId="29733"/>
    <cellStyle name="Nota 6 9 7 2 2" xfId="29734"/>
    <cellStyle name="Nota 6 9 7 2 3" xfId="29735"/>
    <cellStyle name="Nota 6 9 7 2 4" xfId="29736"/>
    <cellStyle name="Nota 6 9 7 2 5" xfId="29737"/>
    <cellStyle name="Nota 6 9 7 3" xfId="29738"/>
    <cellStyle name="Nota 6 9 7 3 2" xfId="29739"/>
    <cellStyle name="Nota 6 9 7 3 3" xfId="29740"/>
    <cellStyle name="Nota 6 9 7 3 4" xfId="29741"/>
    <cellStyle name="Nota 6 9 7 4" xfId="29742"/>
    <cellStyle name="Nota 6 9 8" xfId="29743"/>
    <cellStyle name="Nota 6 9 8 2" xfId="29744"/>
    <cellStyle name="Nota 6 9 8 2 2" xfId="29745"/>
    <cellStyle name="Nota 6 9 8 2 3" xfId="29746"/>
    <cellStyle name="Nota 6 9 8 2 4" xfId="29747"/>
    <cellStyle name="Nota 6 9 8 3" xfId="29748"/>
    <cellStyle name="Nota 6 9 9" xfId="29749"/>
    <cellStyle name="Percent" xfId="512"/>
    <cellStyle name="Percent [2]" xfId="513"/>
    <cellStyle name="Percentagem 2" xfId="514"/>
    <cellStyle name="Percentagem 2 2" xfId="515"/>
    <cellStyle name="Percentagem 2 3" xfId="516"/>
    <cellStyle name="Percentagem 2_AQPNG_ORC_R01_2013_11_22(OBRA COMPLETA) 29112013-2" xfId="517"/>
    <cellStyle name="Percentagem 3" xfId="518"/>
    <cellStyle name="Percentagem 3 2" xfId="519"/>
    <cellStyle name="Percentagem 3_AQPNG_ORC_R01_2013_11_22(OBRA COMPLETA) 29112013-2" xfId="520"/>
    <cellStyle name="Percentagem 4" xfId="521"/>
    <cellStyle name="Percentagem 4 2" xfId="522"/>
    <cellStyle name="Percentagem 4_AQPNG_ORC_R01_2013_11_22(OBRA COMPLETA) 29112013-2" xfId="523"/>
    <cellStyle name="PLANILHA ANALITICA" xfId="524"/>
    <cellStyle name="PLANILHA ANALITICA 2" xfId="525"/>
    <cellStyle name="PLANILHA ANALITICA_AQPNG_ORC_R01_2013_11_22(OBRA COMPLETA) 29112013-2" xfId="526"/>
    <cellStyle name="planilhas" xfId="527"/>
    <cellStyle name="Porcentagem" xfId="528" builtinId="5"/>
    <cellStyle name="Porcentagem 10" xfId="831"/>
    <cellStyle name="Porcentagem 10 2" xfId="29750"/>
    <cellStyle name="Porcentagem 11" xfId="29751"/>
    <cellStyle name="Porcentagem 12" xfId="29752"/>
    <cellStyle name="Porcentagem 13" xfId="29753"/>
    <cellStyle name="Porcentagem 14" xfId="29754"/>
    <cellStyle name="Porcentagem 2" xfId="529"/>
    <cellStyle name="Porcentagem 2 10" xfId="530"/>
    <cellStyle name="Porcentagem 2 2" xfId="531"/>
    <cellStyle name="Porcentagem 2 2 2" xfId="532"/>
    <cellStyle name="Porcentagem 2 2_AQPNG_ORC_R01_2013_11_22(OBRA COMPLETA) 29112013-2" xfId="533"/>
    <cellStyle name="Porcentagem 2 3" xfId="534"/>
    <cellStyle name="Porcentagem 2 3 2" xfId="535"/>
    <cellStyle name="Porcentagem 2 3_AQPNG_ORC_R01_2013_11_22(OBRA COMPLETA) 29112013-2" xfId="536"/>
    <cellStyle name="Porcentagem 2 4" xfId="537"/>
    <cellStyle name="Porcentagem 2 4 2" xfId="538"/>
    <cellStyle name="Porcentagem 2 4_AQPNG_ORC_R01_2013_11_22(OBRA COMPLETA) 29112013-2" xfId="539"/>
    <cellStyle name="Porcentagem 2 5" xfId="540"/>
    <cellStyle name="Porcentagem 2 5 2" xfId="541"/>
    <cellStyle name="Porcentagem 2 5_AQPNG_ORC_R01_2013_11_22(OBRA COMPLETA) 29112013-2" xfId="542"/>
    <cellStyle name="Porcentagem 2 6" xfId="543"/>
    <cellStyle name="Porcentagem 2 6 2" xfId="544"/>
    <cellStyle name="Porcentagem 2 7" xfId="545"/>
    <cellStyle name="Porcentagem 2 8" xfId="546"/>
    <cellStyle name="Porcentagem 2 9" xfId="547"/>
    <cellStyle name="Porcentagem 2_AQPNG_ORC_R01_2013_11_22(OBRA COMPLETA) 29112013-2" xfId="548"/>
    <cellStyle name="Porcentagem 3" xfId="549"/>
    <cellStyle name="Porcentagem 3 2" xfId="550"/>
    <cellStyle name="Porcentagem 3 3" xfId="551"/>
    <cellStyle name="Porcentagem 3 4" xfId="552"/>
    <cellStyle name="Porcentagem 3_AQPNG_ORC_R01_2013_11_22(OBRA COMPLETA) 29112013-2" xfId="553"/>
    <cellStyle name="Porcentagem 4" xfId="554"/>
    <cellStyle name="Porcentagem 4 2" xfId="555"/>
    <cellStyle name="Porcentagem 4 2 2" xfId="556"/>
    <cellStyle name="Porcentagem 4 3" xfId="557"/>
    <cellStyle name="Porcentagem 4 4" xfId="558"/>
    <cellStyle name="Porcentagem 4 5" xfId="559"/>
    <cellStyle name="Porcentagem 4_AQPNG_ORC_R01_2013_11_22(OBRA COMPLETA) 29112013-2" xfId="560"/>
    <cellStyle name="Porcentagem 5" xfId="561"/>
    <cellStyle name="Porcentagem 6" xfId="834"/>
    <cellStyle name="Porcentagem 6 2" xfId="29755"/>
    <cellStyle name="Porcentagem 6 3" xfId="29756"/>
    <cellStyle name="Porcentagem 7" xfId="766"/>
    <cellStyle name="Porcentagem 7 2" xfId="29757"/>
    <cellStyle name="Porcentagem 7 3" xfId="29758"/>
    <cellStyle name="Porcentagem 8" xfId="832"/>
    <cellStyle name="Porcentagem 8 2" xfId="29759"/>
    <cellStyle name="Porcentagem 9" xfId="767"/>
    <cellStyle name="Porcentagem 9 2" xfId="29760"/>
    <cellStyle name="Porcentagem_pLANILHA DE BDI_MODELO v2_EXCEL" xfId="562"/>
    <cellStyle name="Porcentaje" xfId="563"/>
    <cellStyle name="RM" xfId="564"/>
    <cellStyle name="Saída 2" xfId="565"/>
    <cellStyle name="Saída 2 10" xfId="29761"/>
    <cellStyle name="Saída 2 10 10" xfId="29762"/>
    <cellStyle name="Saída 2 10 11" xfId="29763"/>
    <cellStyle name="Saída 2 10 12" xfId="29764"/>
    <cellStyle name="Saída 2 10 13" xfId="29765"/>
    <cellStyle name="Saída 2 10 2" xfId="29766"/>
    <cellStyle name="Saída 2 10 2 10" xfId="29767"/>
    <cellStyle name="Saída 2 10 2 10 2" xfId="29768"/>
    <cellStyle name="Saída 2 10 2 10 3" xfId="29769"/>
    <cellStyle name="Saída 2 10 2 10 4" xfId="29770"/>
    <cellStyle name="Saída 2 10 2 10 5" xfId="29771"/>
    <cellStyle name="Saída 2 10 2 11" xfId="29772"/>
    <cellStyle name="Saída 2 10 2 2" xfId="29773"/>
    <cellStyle name="Saída 2 10 2 2 2" xfId="29774"/>
    <cellStyle name="Saída 2 10 2 2 2 2" xfId="29775"/>
    <cellStyle name="Saída 2 10 2 2 2 3" xfId="29776"/>
    <cellStyle name="Saída 2 10 2 2 2 4" xfId="29777"/>
    <cellStyle name="Saída 2 10 2 2 2 5" xfId="29778"/>
    <cellStyle name="Saída 2 10 2 2 3" xfId="29779"/>
    <cellStyle name="Saída 2 10 2 2 3 2" xfId="29780"/>
    <cellStyle name="Saída 2 10 2 2 3 3" xfId="29781"/>
    <cellStyle name="Saída 2 10 2 2 3 4" xfId="29782"/>
    <cellStyle name="Saída 2 10 2 2 4" xfId="29783"/>
    <cellStyle name="Saída 2 10 2 2 4 2" xfId="29784"/>
    <cellStyle name="Saída 2 10 2 2 4 3" xfId="29785"/>
    <cellStyle name="Saída 2 10 2 2 4 4" xfId="29786"/>
    <cellStyle name="Saída 2 10 2 2 5" xfId="29787"/>
    <cellStyle name="Saída 2 10 2 2 5 2" xfId="29788"/>
    <cellStyle name="Saída 2 10 2 2 5 3" xfId="29789"/>
    <cellStyle name="Saída 2 10 2 2 5 4" xfId="29790"/>
    <cellStyle name="Saída 2 10 2 2 6" xfId="29791"/>
    <cellStyle name="Saída 2 10 2 3" xfId="29792"/>
    <cellStyle name="Saída 2 10 2 3 2" xfId="29793"/>
    <cellStyle name="Saída 2 10 2 3 2 2" xfId="29794"/>
    <cellStyle name="Saída 2 10 2 3 2 3" xfId="29795"/>
    <cellStyle name="Saída 2 10 2 3 3" xfId="29796"/>
    <cellStyle name="Saída 2 10 2 3 3 2" xfId="29797"/>
    <cellStyle name="Saída 2 10 2 3 3 3" xfId="29798"/>
    <cellStyle name="Saída 2 10 2 3 3 4" xfId="29799"/>
    <cellStyle name="Saída 2 10 2 3 3 5" xfId="29800"/>
    <cellStyle name="Saída 2 10 2 3 4" xfId="29801"/>
    <cellStyle name="Saída 2 10 2 3 4 2" xfId="29802"/>
    <cellStyle name="Saída 2 10 2 3 4 3" xfId="29803"/>
    <cellStyle name="Saída 2 10 2 3 4 4" xfId="29804"/>
    <cellStyle name="Saída 2 10 2 3 5" xfId="29805"/>
    <cellStyle name="Saída 2 10 2 3 5 2" xfId="29806"/>
    <cellStyle name="Saída 2 10 2 3 5 3" xfId="29807"/>
    <cellStyle name="Saída 2 10 2 3 5 4" xfId="29808"/>
    <cellStyle name="Saída 2 10 2 3 6" xfId="29809"/>
    <cellStyle name="Saída 2 10 2 4" xfId="29810"/>
    <cellStyle name="Saída 2 10 2 4 2" xfId="29811"/>
    <cellStyle name="Saída 2 10 2 4 2 2" xfId="29812"/>
    <cellStyle name="Saída 2 10 2 4 2 3" xfId="29813"/>
    <cellStyle name="Saída 2 10 2 4 2 4" xfId="29814"/>
    <cellStyle name="Saída 2 10 2 4 2 5" xfId="29815"/>
    <cellStyle name="Saída 2 10 2 4 3" xfId="29816"/>
    <cellStyle name="Saída 2 10 2 4 3 2" xfId="29817"/>
    <cellStyle name="Saída 2 10 2 4 3 3" xfId="29818"/>
    <cellStyle name="Saída 2 10 2 4 3 4" xfId="29819"/>
    <cellStyle name="Saída 2 10 2 4 3 5" xfId="29820"/>
    <cellStyle name="Saída 2 10 2 4 4" xfId="29821"/>
    <cellStyle name="Saída 2 10 2 5" xfId="29822"/>
    <cellStyle name="Saída 2 10 2 5 2" xfId="29823"/>
    <cellStyle name="Saída 2 10 2 5 2 2" xfId="29824"/>
    <cellStyle name="Saída 2 10 2 5 2 3" xfId="29825"/>
    <cellStyle name="Saída 2 10 2 5 2 4" xfId="29826"/>
    <cellStyle name="Saída 2 10 2 5 2 5" xfId="29827"/>
    <cellStyle name="Saída 2 10 2 5 3" xfId="29828"/>
    <cellStyle name="Saída 2 10 2 5 3 2" xfId="29829"/>
    <cellStyle name="Saída 2 10 2 5 3 3" xfId="29830"/>
    <cellStyle name="Saída 2 10 2 5 3 4" xfId="29831"/>
    <cellStyle name="Saída 2 10 2 5 3 5" xfId="29832"/>
    <cellStyle name="Saída 2 10 2 5 4" xfId="29833"/>
    <cellStyle name="Saída 2 10 2 6" xfId="29834"/>
    <cellStyle name="Saída 2 10 2 6 2" xfId="29835"/>
    <cellStyle name="Saída 2 10 2 6 2 2" xfId="29836"/>
    <cellStyle name="Saída 2 10 2 6 2 3" xfId="29837"/>
    <cellStyle name="Saída 2 10 2 6 2 4" xfId="29838"/>
    <cellStyle name="Saída 2 10 2 6 2 5" xfId="29839"/>
    <cellStyle name="Saída 2 10 2 6 3" xfId="29840"/>
    <cellStyle name="Saída 2 10 2 6 3 2" xfId="29841"/>
    <cellStyle name="Saída 2 10 2 6 3 3" xfId="29842"/>
    <cellStyle name="Saída 2 10 2 6 3 4" xfId="29843"/>
    <cellStyle name="Saída 2 10 2 6 3 5" xfId="29844"/>
    <cellStyle name="Saída 2 10 2 6 4" xfId="29845"/>
    <cellStyle name="Saída 2 10 2 7" xfId="29846"/>
    <cellStyle name="Saída 2 10 2 7 2" xfId="29847"/>
    <cellStyle name="Saída 2 10 2 7 3" xfId="29848"/>
    <cellStyle name="Saída 2 10 2 7 4" xfId="29849"/>
    <cellStyle name="Saída 2 10 2 8" xfId="29850"/>
    <cellStyle name="Saída 2 10 2 8 2" xfId="29851"/>
    <cellStyle name="Saída 2 10 2 8 3" xfId="29852"/>
    <cellStyle name="Saída 2 10 2 8 4" xfId="29853"/>
    <cellStyle name="Saída 2 10 2 8 5" xfId="29854"/>
    <cellStyle name="Saída 2 10 2 9" xfId="29855"/>
    <cellStyle name="Saída 2 10 2 9 2" xfId="29856"/>
    <cellStyle name="Saída 2 10 2 9 3" xfId="29857"/>
    <cellStyle name="Saída 2 10 2 9 4" xfId="29858"/>
    <cellStyle name="Saída 2 10 2 9 5" xfId="29859"/>
    <cellStyle name="Saída 2 10 3" xfId="29860"/>
    <cellStyle name="Saída 2 10 3 2" xfId="29861"/>
    <cellStyle name="Saída 2 10 3 2 2" xfId="29862"/>
    <cellStyle name="Saída 2 10 3 2 3" xfId="29863"/>
    <cellStyle name="Saída 2 10 3 3" xfId="29864"/>
    <cellStyle name="Saída 2 10 3 3 2" xfId="29865"/>
    <cellStyle name="Saída 2 10 3 3 3" xfId="29866"/>
    <cellStyle name="Saída 2 10 3 3 4" xfId="29867"/>
    <cellStyle name="Saída 2 10 3 3 5" xfId="29868"/>
    <cellStyle name="Saída 2 10 3 4" xfId="29869"/>
    <cellStyle name="Saída 2 10 3 4 2" xfId="29870"/>
    <cellStyle name="Saída 2 10 3 4 3" xfId="29871"/>
    <cellStyle name="Saída 2 10 3 4 4" xfId="29872"/>
    <cellStyle name="Saída 2 10 3 5" xfId="29873"/>
    <cellStyle name="Saída 2 10 3 5 2" xfId="29874"/>
    <cellStyle name="Saída 2 10 3 5 3" xfId="29875"/>
    <cellStyle name="Saída 2 10 3 5 4" xfId="29876"/>
    <cellStyle name="Saída 2 10 3 6" xfId="29877"/>
    <cellStyle name="Saída 2 10 4" xfId="29878"/>
    <cellStyle name="Saída 2 10 4 2" xfId="29879"/>
    <cellStyle name="Saída 2 10 4 2 2" xfId="29880"/>
    <cellStyle name="Saída 2 10 4 2 3" xfId="29881"/>
    <cellStyle name="Saída 2 10 4 3" xfId="29882"/>
    <cellStyle name="Saída 2 10 4 3 2" xfId="29883"/>
    <cellStyle name="Saída 2 10 4 3 3" xfId="29884"/>
    <cellStyle name="Saída 2 10 4 3 4" xfId="29885"/>
    <cellStyle name="Saída 2 10 4 3 5" xfId="29886"/>
    <cellStyle name="Saída 2 10 4 4" xfId="29887"/>
    <cellStyle name="Saída 2 10 4 4 2" xfId="29888"/>
    <cellStyle name="Saída 2 10 4 4 3" xfId="29889"/>
    <cellStyle name="Saída 2 10 4 4 4" xfId="29890"/>
    <cellStyle name="Saída 2 10 4 5" xfId="29891"/>
    <cellStyle name="Saída 2 10 4 5 2" xfId="29892"/>
    <cellStyle name="Saída 2 10 4 5 3" xfId="29893"/>
    <cellStyle name="Saída 2 10 4 5 4" xfId="29894"/>
    <cellStyle name="Saída 2 10 4 6" xfId="29895"/>
    <cellStyle name="Saída 2 10 5" xfId="29896"/>
    <cellStyle name="Saída 2 10 5 2" xfId="29897"/>
    <cellStyle name="Saída 2 10 5 2 2" xfId="29898"/>
    <cellStyle name="Saída 2 10 5 2 3" xfId="29899"/>
    <cellStyle name="Saída 2 10 5 2 4" xfId="29900"/>
    <cellStyle name="Saída 2 10 5 2 5" xfId="29901"/>
    <cellStyle name="Saída 2 10 5 3" xfId="29902"/>
    <cellStyle name="Saída 2 10 5 3 2" xfId="29903"/>
    <cellStyle name="Saída 2 10 5 3 3" xfId="29904"/>
    <cellStyle name="Saída 2 10 5 3 4" xfId="29905"/>
    <cellStyle name="Saída 2 10 5 3 5" xfId="29906"/>
    <cellStyle name="Saída 2 10 5 4" xfId="29907"/>
    <cellStyle name="Saída 2 10 6" xfId="29908"/>
    <cellStyle name="Saída 2 10 6 2" xfId="29909"/>
    <cellStyle name="Saída 2 10 6 2 2" xfId="29910"/>
    <cellStyle name="Saída 2 10 6 2 3" xfId="29911"/>
    <cellStyle name="Saída 2 10 6 2 4" xfId="29912"/>
    <cellStyle name="Saída 2 10 6 2 5" xfId="29913"/>
    <cellStyle name="Saída 2 10 6 3" xfId="29914"/>
    <cellStyle name="Saída 2 10 6 3 2" xfId="29915"/>
    <cellStyle name="Saída 2 10 6 3 3" xfId="29916"/>
    <cellStyle name="Saída 2 10 6 3 4" xfId="29917"/>
    <cellStyle name="Saída 2 10 6 3 5" xfId="29918"/>
    <cellStyle name="Saída 2 10 6 4" xfId="29919"/>
    <cellStyle name="Saída 2 10 7" xfId="29920"/>
    <cellStyle name="Saída 2 10 7 2" xfId="29921"/>
    <cellStyle name="Saída 2 10 7 2 2" xfId="29922"/>
    <cellStyle name="Saída 2 10 7 2 3" xfId="29923"/>
    <cellStyle name="Saída 2 10 7 2 4" xfId="29924"/>
    <cellStyle name="Saída 2 10 7 2 5" xfId="29925"/>
    <cellStyle name="Saída 2 10 7 3" xfId="29926"/>
    <cellStyle name="Saída 2 10 7 3 2" xfId="29927"/>
    <cellStyle name="Saída 2 10 7 3 3" xfId="29928"/>
    <cellStyle name="Saída 2 10 7 3 4" xfId="29929"/>
    <cellStyle name="Saída 2 10 7 3 5" xfId="29930"/>
    <cellStyle name="Saída 2 10 7 4" xfId="29931"/>
    <cellStyle name="Saída 2 10 8" xfId="29932"/>
    <cellStyle name="Saída 2 10 8 2" xfId="29933"/>
    <cellStyle name="Saída 2 10 8 2 2" xfId="29934"/>
    <cellStyle name="Saída 2 10 8 2 3" xfId="29935"/>
    <cellStyle name="Saída 2 10 8 2 4" xfId="29936"/>
    <cellStyle name="Saída 2 10 8 3" xfId="29937"/>
    <cellStyle name="Saída 2 10 8 4" xfId="29938"/>
    <cellStyle name="Saída 2 10 9" xfId="29939"/>
    <cellStyle name="Saída 2 11" xfId="29940"/>
    <cellStyle name="Saída 2 11 10" xfId="29941"/>
    <cellStyle name="Saída 2 11 11" xfId="29942"/>
    <cellStyle name="Saída 2 11 12" xfId="29943"/>
    <cellStyle name="Saída 2 11 13" xfId="29944"/>
    <cellStyle name="Saída 2 11 2" xfId="29945"/>
    <cellStyle name="Saída 2 11 2 10" xfId="29946"/>
    <cellStyle name="Saída 2 11 2 10 2" xfId="29947"/>
    <cellStyle name="Saída 2 11 2 10 3" xfId="29948"/>
    <cellStyle name="Saída 2 11 2 10 4" xfId="29949"/>
    <cellStyle name="Saída 2 11 2 10 5" xfId="29950"/>
    <cellStyle name="Saída 2 11 2 11" xfId="29951"/>
    <cellStyle name="Saída 2 11 2 2" xfId="29952"/>
    <cellStyle name="Saída 2 11 2 2 2" xfId="29953"/>
    <cellStyle name="Saída 2 11 2 2 2 2" xfId="29954"/>
    <cellStyle name="Saída 2 11 2 2 2 3" xfId="29955"/>
    <cellStyle name="Saída 2 11 2 2 2 4" xfId="29956"/>
    <cellStyle name="Saída 2 11 2 2 2 5" xfId="29957"/>
    <cellStyle name="Saída 2 11 2 2 3" xfId="29958"/>
    <cellStyle name="Saída 2 11 2 2 3 2" xfId="29959"/>
    <cellStyle name="Saída 2 11 2 2 3 3" xfId="29960"/>
    <cellStyle name="Saída 2 11 2 2 3 4" xfId="29961"/>
    <cellStyle name="Saída 2 11 2 2 4" xfId="29962"/>
    <cellStyle name="Saída 2 11 2 2 4 2" xfId="29963"/>
    <cellStyle name="Saída 2 11 2 2 4 3" xfId="29964"/>
    <cellStyle name="Saída 2 11 2 2 4 4" xfId="29965"/>
    <cellStyle name="Saída 2 11 2 2 5" xfId="29966"/>
    <cellStyle name="Saída 2 11 2 2 5 2" xfId="29967"/>
    <cellStyle name="Saída 2 11 2 2 5 3" xfId="29968"/>
    <cellStyle name="Saída 2 11 2 2 5 4" xfId="29969"/>
    <cellStyle name="Saída 2 11 2 2 6" xfId="29970"/>
    <cellStyle name="Saída 2 11 2 3" xfId="29971"/>
    <cellStyle name="Saída 2 11 2 3 2" xfId="29972"/>
    <cellStyle name="Saída 2 11 2 3 2 2" xfId="29973"/>
    <cellStyle name="Saída 2 11 2 3 2 3" xfId="29974"/>
    <cellStyle name="Saída 2 11 2 3 3" xfId="29975"/>
    <cellStyle name="Saída 2 11 2 3 3 2" xfId="29976"/>
    <cellStyle name="Saída 2 11 2 3 3 3" xfId="29977"/>
    <cellStyle name="Saída 2 11 2 3 3 4" xfId="29978"/>
    <cellStyle name="Saída 2 11 2 3 3 5" xfId="29979"/>
    <cellStyle name="Saída 2 11 2 3 4" xfId="29980"/>
    <cellStyle name="Saída 2 11 2 3 4 2" xfId="29981"/>
    <cellStyle name="Saída 2 11 2 3 4 3" xfId="29982"/>
    <cellStyle name="Saída 2 11 2 3 4 4" xfId="29983"/>
    <cellStyle name="Saída 2 11 2 3 5" xfId="29984"/>
    <cellStyle name="Saída 2 11 2 3 5 2" xfId="29985"/>
    <cellStyle name="Saída 2 11 2 3 5 3" xfId="29986"/>
    <cellStyle name="Saída 2 11 2 3 5 4" xfId="29987"/>
    <cellStyle name="Saída 2 11 2 3 6" xfId="29988"/>
    <cellStyle name="Saída 2 11 2 4" xfId="29989"/>
    <cellStyle name="Saída 2 11 2 4 2" xfId="29990"/>
    <cellStyle name="Saída 2 11 2 4 2 2" xfId="29991"/>
    <cellStyle name="Saída 2 11 2 4 2 3" xfId="29992"/>
    <cellStyle name="Saída 2 11 2 4 2 4" xfId="29993"/>
    <cellStyle name="Saída 2 11 2 4 2 5" xfId="29994"/>
    <cellStyle name="Saída 2 11 2 4 3" xfId="29995"/>
    <cellStyle name="Saída 2 11 2 4 3 2" xfId="29996"/>
    <cellStyle name="Saída 2 11 2 4 3 3" xfId="29997"/>
    <cellStyle name="Saída 2 11 2 4 3 4" xfId="29998"/>
    <cellStyle name="Saída 2 11 2 4 3 5" xfId="29999"/>
    <cellStyle name="Saída 2 11 2 4 4" xfId="30000"/>
    <cellStyle name="Saída 2 11 2 5" xfId="30001"/>
    <cellStyle name="Saída 2 11 2 5 2" xfId="30002"/>
    <cellStyle name="Saída 2 11 2 5 2 2" xfId="30003"/>
    <cellStyle name="Saída 2 11 2 5 2 3" xfId="30004"/>
    <cellStyle name="Saída 2 11 2 5 2 4" xfId="30005"/>
    <cellStyle name="Saída 2 11 2 5 2 5" xfId="30006"/>
    <cellStyle name="Saída 2 11 2 5 3" xfId="30007"/>
    <cellStyle name="Saída 2 11 2 5 3 2" xfId="30008"/>
    <cellStyle name="Saída 2 11 2 5 3 3" xfId="30009"/>
    <cellStyle name="Saída 2 11 2 5 3 4" xfId="30010"/>
    <cellStyle name="Saída 2 11 2 5 3 5" xfId="30011"/>
    <cellStyle name="Saída 2 11 2 5 4" xfId="30012"/>
    <cellStyle name="Saída 2 11 2 6" xfId="30013"/>
    <cellStyle name="Saída 2 11 2 6 2" xfId="30014"/>
    <cellStyle name="Saída 2 11 2 6 2 2" xfId="30015"/>
    <cellStyle name="Saída 2 11 2 6 2 3" xfId="30016"/>
    <cellStyle name="Saída 2 11 2 6 2 4" xfId="30017"/>
    <cellStyle name="Saída 2 11 2 6 2 5" xfId="30018"/>
    <cellStyle name="Saída 2 11 2 6 3" xfId="30019"/>
    <cellStyle name="Saída 2 11 2 6 3 2" xfId="30020"/>
    <cellStyle name="Saída 2 11 2 6 3 3" xfId="30021"/>
    <cellStyle name="Saída 2 11 2 6 3 4" xfId="30022"/>
    <cellStyle name="Saída 2 11 2 6 3 5" xfId="30023"/>
    <cellStyle name="Saída 2 11 2 6 4" xfId="30024"/>
    <cellStyle name="Saída 2 11 2 7" xfId="30025"/>
    <cellStyle name="Saída 2 11 2 7 2" xfId="30026"/>
    <cellStyle name="Saída 2 11 2 7 3" xfId="30027"/>
    <cellStyle name="Saída 2 11 2 7 4" xfId="30028"/>
    <cellStyle name="Saída 2 11 2 8" xfId="30029"/>
    <cellStyle name="Saída 2 11 2 8 2" xfId="30030"/>
    <cellStyle name="Saída 2 11 2 8 3" xfId="30031"/>
    <cellStyle name="Saída 2 11 2 8 4" xfId="30032"/>
    <cellStyle name="Saída 2 11 2 8 5" xfId="30033"/>
    <cellStyle name="Saída 2 11 2 9" xfId="30034"/>
    <cellStyle name="Saída 2 11 2 9 2" xfId="30035"/>
    <cellStyle name="Saída 2 11 2 9 3" xfId="30036"/>
    <cellStyle name="Saída 2 11 2 9 4" xfId="30037"/>
    <cellStyle name="Saída 2 11 2 9 5" xfId="30038"/>
    <cellStyle name="Saída 2 11 3" xfId="30039"/>
    <cellStyle name="Saída 2 11 3 2" xfId="30040"/>
    <cellStyle name="Saída 2 11 3 2 2" xfId="30041"/>
    <cellStyle name="Saída 2 11 3 2 3" xfId="30042"/>
    <cellStyle name="Saída 2 11 3 3" xfId="30043"/>
    <cellStyle name="Saída 2 11 3 3 2" xfId="30044"/>
    <cellStyle name="Saída 2 11 3 3 3" xfId="30045"/>
    <cellStyle name="Saída 2 11 3 3 4" xfId="30046"/>
    <cellStyle name="Saída 2 11 3 3 5" xfId="30047"/>
    <cellStyle name="Saída 2 11 3 4" xfId="30048"/>
    <cellStyle name="Saída 2 11 3 4 2" xfId="30049"/>
    <cellStyle name="Saída 2 11 3 4 3" xfId="30050"/>
    <cellStyle name="Saída 2 11 3 4 4" xfId="30051"/>
    <cellStyle name="Saída 2 11 3 5" xfId="30052"/>
    <cellStyle name="Saída 2 11 3 5 2" xfId="30053"/>
    <cellStyle name="Saída 2 11 3 5 3" xfId="30054"/>
    <cellStyle name="Saída 2 11 3 5 4" xfId="30055"/>
    <cellStyle name="Saída 2 11 3 6" xfId="30056"/>
    <cellStyle name="Saída 2 11 4" xfId="30057"/>
    <cellStyle name="Saída 2 11 4 2" xfId="30058"/>
    <cellStyle name="Saída 2 11 4 2 2" xfId="30059"/>
    <cellStyle name="Saída 2 11 4 2 3" xfId="30060"/>
    <cellStyle name="Saída 2 11 4 3" xfId="30061"/>
    <cellStyle name="Saída 2 11 4 3 2" xfId="30062"/>
    <cellStyle name="Saída 2 11 4 3 3" xfId="30063"/>
    <cellStyle name="Saída 2 11 4 3 4" xfId="30064"/>
    <cellStyle name="Saída 2 11 4 3 5" xfId="30065"/>
    <cellStyle name="Saída 2 11 4 4" xfId="30066"/>
    <cellStyle name="Saída 2 11 4 4 2" xfId="30067"/>
    <cellStyle name="Saída 2 11 4 4 3" xfId="30068"/>
    <cellStyle name="Saída 2 11 4 4 4" xfId="30069"/>
    <cellStyle name="Saída 2 11 4 5" xfId="30070"/>
    <cellStyle name="Saída 2 11 4 5 2" xfId="30071"/>
    <cellStyle name="Saída 2 11 4 5 3" xfId="30072"/>
    <cellStyle name="Saída 2 11 4 5 4" xfId="30073"/>
    <cellStyle name="Saída 2 11 4 6" xfId="30074"/>
    <cellStyle name="Saída 2 11 5" xfId="30075"/>
    <cellStyle name="Saída 2 11 5 2" xfId="30076"/>
    <cellStyle name="Saída 2 11 5 2 2" xfId="30077"/>
    <cellStyle name="Saída 2 11 5 2 3" xfId="30078"/>
    <cellStyle name="Saída 2 11 5 2 4" xfId="30079"/>
    <cellStyle name="Saída 2 11 5 2 5" xfId="30080"/>
    <cellStyle name="Saída 2 11 5 3" xfId="30081"/>
    <cellStyle name="Saída 2 11 5 3 2" xfId="30082"/>
    <cellStyle name="Saída 2 11 5 3 3" xfId="30083"/>
    <cellStyle name="Saída 2 11 5 3 4" xfId="30084"/>
    <cellStyle name="Saída 2 11 5 3 5" xfId="30085"/>
    <cellStyle name="Saída 2 11 5 4" xfId="30086"/>
    <cellStyle name="Saída 2 11 6" xfId="30087"/>
    <cellStyle name="Saída 2 11 6 2" xfId="30088"/>
    <cellStyle name="Saída 2 11 6 2 2" xfId="30089"/>
    <cellStyle name="Saída 2 11 6 2 3" xfId="30090"/>
    <cellStyle name="Saída 2 11 6 2 4" xfId="30091"/>
    <cellStyle name="Saída 2 11 6 2 5" xfId="30092"/>
    <cellStyle name="Saída 2 11 6 3" xfId="30093"/>
    <cellStyle name="Saída 2 11 6 3 2" xfId="30094"/>
    <cellStyle name="Saída 2 11 6 3 3" xfId="30095"/>
    <cellStyle name="Saída 2 11 6 3 4" xfId="30096"/>
    <cellStyle name="Saída 2 11 6 3 5" xfId="30097"/>
    <cellStyle name="Saída 2 11 6 4" xfId="30098"/>
    <cellStyle name="Saída 2 11 7" xfId="30099"/>
    <cellStyle name="Saída 2 11 7 2" xfId="30100"/>
    <cellStyle name="Saída 2 11 7 2 2" xfId="30101"/>
    <cellStyle name="Saída 2 11 7 2 3" xfId="30102"/>
    <cellStyle name="Saída 2 11 7 2 4" xfId="30103"/>
    <cellStyle name="Saída 2 11 7 2 5" xfId="30104"/>
    <cellStyle name="Saída 2 11 7 3" xfId="30105"/>
    <cellStyle name="Saída 2 11 7 3 2" xfId="30106"/>
    <cellStyle name="Saída 2 11 7 3 3" xfId="30107"/>
    <cellStyle name="Saída 2 11 7 3 4" xfId="30108"/>
    <cellStyle name="Saída 2 11 7 3 5" xfId="30109"/>
    <cellStyle name="Saída 2 11 7 4" xfId="30110"/>
    <cellStyle name="Saída 2 11 8" xfId="30111"/>
    <cellStyle name="Saída 2 11 8 2" xfId="30112"/>
    <cellStyle name="Saída 2 11 8 2 2" xfId="30113"/>
    <cellStyle name="Saída 2 11 8 2 3" xfId="30114"/>
    <cellStyle name="Saída 2 11 8 2 4" xfId="30115"/>
    <cellStyle name="Saída 2 11 8 3" xfId="30116"/>
    <cellStyle name="Saída 2 11 8 4" xfId="30117"/>
    <cellStyle name="Saída 2 11 9" xfId="30118"/>
    <cellStyle name="Saída 2 12" xfId="30119"/>
    <cellStyle name="Saída 2 12 10" xfId="30120"/>
    <cellStyle name="Saída 2 12 11" xfId="30121"/>
    <cellStyle name="Saída 2 12 12" xfId="30122"/>
    <cellStyle name="Saída 2 12 13" xfId="30123"/>
    <cellStyle name="Saída 2 12 2" xfId="30124"/>
    <cellStyle name="Saída 2 12 2 10" xfId="30125"/>
    <cellStyle name="Saída 2 12 2 10 2" xfId="30126"/>
    <cellStyle name="Saída 2 12 2 10 3" xfId="30127"/>
    <cellStyle name="Saída 2 12 2 10 4" xfId="30128"/>
    <cellStyle name="Saída 2 12 2 10 5" xfId="30129"/>
    <cellStyle name="Saída 2 12 2 11" xfId="30130"/>
    <cellStyle name="Saída 2 12 2 2" xfId="30131"/>
    <cellStyle name="Saída 2 12 2 2 2" xfId="30132"/>
    <cellStyle name="Saída 2 12 2 2 2 2" xfId="30133"/>
    <cellStyle name="Saída 2 12 2 2 2 3" xfId="30134"/>
    <cellStyle name="Saída 2 12 2 2 2 4" xfId="30135"/>
    <cellStyle name="Saída 2 12 2 2 2 5" xfId="30136"/>
    <cellStyle name="Saída 2 12 2 2 3" xfId="30137"/>
    <cellStyle name="Saída 2 12 2 2 3 2" xfId="30138"/>
    <cellStyle name="Saída 2 12 2 2 3 3" xfId="30139"/>
    <cellStyle name="Saída 2 12 2 2 3 4" xfId="30140"/>
    <cellStyle name="Saída 2 12 2 2 4" xfId="30141"/>
    <cellStyle name="Saída 2 12 2 2 4 2" xfId="30142"/>
    <cellStyle name="Saída 2 12 2 2 4 3" xfId="30143"/>
    <cellStyle name="Saída 2 12 2 2 4 4" xfId="30144"/>
    <cellStyle name="Saída 2 12 2 2 5" xfId="30145"/>
    <cellStyle name="Saída 2 12 2 2 5 2" xfId="30146"/>
    <cellStyle name="Saída 2 12 2 2 5 3" xfId="30147"/>
    <cellStyle name="Saída 2 12 2 2 5 4" xfId="30148"/>
    <cellStyle name="Saída 2 12 2 2 6" xfId="30149"/>
    <cellStyle name="Saída 2 12 2 3" xfId="30150"/>
    <cellStyle name="Saída 2 12 2 3 2" xfId="30151"/>
    <cellStyle name="Saída 2 12 2 3 2 2" xfId="30152"/>
    <cellStyle name="Saída 2 12 2 3 2 3" xfId="30153"/>
    <cellStyle name="Saída 2 12 2 3 3" xfId="30154"/>
    <cellStyle name="Saída 2 12 2 3 3 2" xfId="30155"/>
    <cellStyle name="Saída 2 12 2 3 3 3" xfId="30156"/>
    <cellStyle name="Saída 2 12 2 3 3 4" xfId="30157"/>
    <cellStyle name="Saída 2 12 2 3 3 5" xfId="30158"/>
    <cellStyle name="Saída 2 12 2 3 4" xfId="30159"/>
    <cellStyle name="Saída 2 12 2 3 4 2" xfId="30160"/>
    <cellStyle name="Saída 2 12 2 3 4 3" xfId="30161"/>
    <cellStyle name="Saída 2 12 2 3 4 4" xfId="30162"/>
    <cellStyle name="Saída 2 12 2 3 5" xfId="30163"/>
    <cellStyle name="Saída 2 12 2 3 5 2" xfId="30164"/>
    <cellStyle name="Saída 2 12 2 3 5 3" xfId="30165"/>
    <cellStyle name="Saída 2 12 2 3 5 4" xfId="30166"/>
    <cellStyle name="Saída 2 12 2 3 6" xfId="30167"/>
    <cellStyle name="Saída 2 12 2 4" xfId="30168"/>
    <cellStyle name="Saída 2 12 2 4 2" xfId="30169"/>
    <cellStyle name="Saída 2 12 2 4 2 2" xfId="30170"/>
    <cellStyle name="Saída 2 12 2 4 2 3" xfId="30171"/>
    <cellStyle name="Saída 2 12 2 4 2 4" xfId="30172"/>
    <cellStyle name="Saída 2 12 2 4 2 5" xfId="30173"/>
    <cellStyle name="Saída 2 12 2 4 3" xfId="30174"/>
    <cellStyle name="Saída 2 12 2 4 3 2" xfId="30175"/>
    <cellStyle name="Saída 2 12 2 4 3 3" xfId="30176"/>
    <cellStyle name="Saída 2 12 2 4 3 4" xfId="30177"/>
    <cellStyle name="Saída 2 12 2 4 3 5" xfId="30178"/>
    <cellStyle name="Saída 2 12 2 4 4" xfId="30179"/>
    <cellStyle name="Saída 2 12 2 5" xfId="30180"/>
    <cellStyle name="Saída 2 12 2 5 2" xfId="30181"/>
    <cellStyle name="Saída 2 12 2 5 2 2" xfId="30182"/>
    <cellStyle name="Saída 2 12 2 5 2 3" xfId="30183"/>
    <cellStyle name="Saída 2 12 2 5 2 4" xfId="30184"/>
    <cellStyle name="Saída 2 12 2 5 2 5" xfId="30185"/>
    <cellStyle name="Saída 2 12 2 5 3" xfId="30186"/>
    <cellStyle name="Saída 2 12 2 5 3 2" xfId="30187"/>
    <cellStyle name="Saída 2 12 2 5 3 3" xfId="30188"/>
    <cellStyle name="Saída 2 12 2 5 3 4" xfId="30189"/>
    <cellStyle name="Saída 2 12 2 5 3 5" xfId="30190"/>
    <cellStyle name="Saída 2 12 2 5 4" xfId="30191"/>
    <cellStyle name="Saída 2 12 2 6" xfId="30192"/>
    <cellStyle name="Saída 2 12 2 6 2" xfId="30193"/>
    <cellStyle name="Saída 2 12 2 6 2 2" xfId="30194"/>
    <cellStyle name="Saída 2 12 2 6 2 3" xfId="30195"/>
    <cellStyle name="Saída 2 12 2 6 2 4" xfId="30196"/>
    <cellStyle name="Saída 2 12 2 6 2 5" xfId="30197"/>
    <cellStyle name="Saída 2 12 2 6 3" xfId="30198"/>
    <cellStyle name="Saída 2 12 2 6 3 2" xfId="30199"/>
    <cellStyle name="Saída 2 12 2 6 3 3" xfId="30200"/>
    <cellStyle name="Saída 2 12 2 6 3 4" xfId="30201"/>
    <cellStyle name="Saída 2 12 2 6 3 5" xfId="30202"/>
    <cellStyle name="Saída 2 12 2 6 4" xfId="30203"/>
    <cellStyle name="Saída 2 12 2 7" xfId="30204"/>
    <cellStyle name="Saída 2 12 2 7 2" xfId="30205"/>
    <cellStyle name="Saída 2 12 2 7 3" xfId="30206"/>
    <cellStyle name="Saída 2 12 2 7 4" xfId="30207"/>
    <cellStyle name="Saída 2 12 2 8" xfId="30208"/>
    <cellStyle name="Saída 2 12 2 8 2" xfId="30209"/>
    <cellStyle name="Saída 2 12 2 8 3" xfId="30210"/>
    <cellStyle name="Saída 2 12 2 8 4" xfId="30211"/>
    <cellStyle name="Saída 2 12 2 8 5" xfId="30212"/>
    <cellStyle name="Saída 2 12 2 9" xfId="30213"/>
    <cellStyle name="Saída 2 12 2 9 2" xfId="30214"/>
    <cellStyle name="Saída 2 12 2 9 3" xfId="30215"/>
    <cellStyle name="Saída 2 12 2 9 4" xfId="30216"/>
    <cellStyle name="Saída 2 12 2 9 5" xfId="30217"/>
    <cellStyle name="Saída 2 12 3" xfId="30218"/>
    <cellStyle name="Saída 2 12 3 2" xfId="30219"/>
    <cellStyle name="Saída 2 12 3 2 2" xfId="30220"/>
    <cellStyle name="Saída 2 12 3 2 3" xfId="30221"/>
    <cellStyle name="Saída 2 12 3 3" xfId="30222"/>
    <cellStyle name="Saída 2 12 3 3 2" xfId="30223"/>
    <cellStyle name="Saída 2 12 3 3 3" xfId="30224"/>
    <cellStyle name="Saída 2 12 3 3 4" xfId="30225"/>
    <cellStyle name="Saída 2 12 3 3 5" xfId="30226"/>
    <cellStyle name="Saída 2 12 3 4" xfId="30227"/>
    <cellStyle name="Saída 2 12 3 4 2" xfId="30228"/>
    <cellStyle name="Saída 2 12 3 4 3" xfId="30229"/>
    <cellStyle name="Saída 2 12 3 4 4" xfId="30230"/>
    <cellStyle name="Saída 2 12 3 5" xfId="30231"/>
    <cellStyle name="Saída 2 12 3 5 2" xfId="30232"/>
    <cellStyle name="Saída 2 12 3 5 3" xfId="30233"/>
    <cellStyle name="Saída 2 12 3 5 4" xfId="30234"/>
    <cellStyle name="Saída 2 12 3 6" xfId="30235"/>
    <cellStyle name="Saída 2 12 4" xfId="30236"/>
    <cellStyle name="Saída 2 12 4 2" xfId="30237"/>
    <cellStyle name="Saída 2 12 4 2 2" xfId="30238"/>
    <cellStyle name="Saída 2 12 4 2 3" xfId="30239"/>
    <cellStyle name="Saída 2 12 4 2 4" xfId="30240"/>
    <cellStyle name="Saída 2 12 4 2 5" xfId="30241"/>
    <cellStyle name="Saída 2 12 4 3" xfId="30242"/>
    <cellStyle name="Saída 2 12 4 3 2" xfId="30243"/>
    <cellStyle name="Saída 2 12 4 3 3" xfId="30244"/>
    <cellStyle name="Saída 2 12 4 3 4" xfId="30245"/>
    <cellStyle name="Saída 2 12 4 3 5" xfId="30246"/>
    <cellStyle name="Saída 2 12 4 4" xfId="30247"/>
    <cellStyle name="Saída 2 12 5" xfId="30248"/>
    <cellStyle name="Saída 2 12 5 2" xfId="30249"/>
    <cellStyle name="Saída 2 12 5 2 2" xfId="30250"/>
    <cellStyle name="Saída 2 12 5 2 3" xfId="30251"/>
    <cellStyle name="Saída 2 12 5 2 4" xfId="30252"/>
    <cellStyle name="Saída 2 12 5 2 5" xfId="30253"/>
    <cellStyle name="Saída 2 12 5 3" xfId="30254"/>
    <cellStyle name="Saída 2 12 5 3 2" xfId="30255"/>
    <cellStyle name="Saída 2 12 5 3 3" xfId="30256"/>
    <cellStyle name="Saída 2 12 5 3 4" xfId="30257"/>
    <cellStyle name="Saída 2 12 5 3 5" xfId="30258"/>
    <cellStyle name="Saída 2 12 5 4" xfId="30259"/>
    <cellStyle name="Saída 2 12 6" xfId="30260"/>
    <cellStyle name="Saída 2 12 6 2" xfId="30261"/>
    <cellStyle name="Saída 2 12 6 2 2" xfId="30262"/>
    <cellStyle name="Saída 2 12 6 2 3" xfId="30263"/>
    <cellStyle name="Saída 2 12 6 2 4" xfId="30264"/>
    <cellStyle name="Saída 2 12 6 2 5" xfId="30265"/>
    <cellStyle name="Saída 2 12 6 3" xfId="30266"/>
    <cellStyle name="Saída 2 12 6 3 2" xfId="30267"/>
    <cellStyle name="Saída 2 12 6 3 3" xfId="30268"/>
    <cellStyle name="Saída 2 12 6 3 4" xfId="30269"/>
    <cellStyle name="Saída 2 12 6 3 5" xfId="30270"/>
    <cellStyle name="Saída 2 12 6 4" xfId="30271"/>
    <cellStyle name="Saída 2 12 7" xfId="30272"/>
    <cellStyle name="Saída 2 12 7 2" xfId="30273"/>
    <cellStyle name="Saída 2 12 7 2 2" xfId="30274"/>
    <cellStyle name="Saída 2 12 7 2 3" xfId="30275"/>
    <cellStyle name="Saída 2 12 7 2 4" xfId="30276"/>
    <cellStyle name="Saída 2 12 7 2 5" xfId="30277"/>
    <cellStyle name="Saída 2 12 7 3" xfId="30278"/>
    <cellStyle name="Saída 2 12 7 3 2" xfId="30279"/>
    <cellStyle name="Saída 2 12 7 3 3" xfId="30280"/>
    <cellStyle name="Saída 2 12 7 3 4" xfId="30281"/>
    <cellStyle name="Saída 2 12 7 3 5" xfId="30282"/>
    <cellStyle name="Saída 2 12 7 4" xfId="30283"/>
    <cellStyle name="Saída 2 12 8" xfId="30284"/>
    <cellStyle name="Saída 2 12 8 2" xfId="30285"/>
    <cellStyle name="Saída 2 12 8 2 2" xfId="30286"/>
    <cellStyle name="Saída 2 12 8 2 3" xfId="30287"/>
    <cellStyle name="Saída 2 12 8 2 4" xfId="30288"/>
    <cellStyle name="Saída 2 12 8 3" xfId="30289"/>
    <cellStyle name="Saída 2 12 8 4" xfId="30290"/>
    <cellStyle name="Saída 2 12 9" xfId="30291"/>
    <cellStyle name="Saída 2 13" xfId="30292"/>
    <cellStyle name="Saída 2 13 10" xfId="30293"/>
    <cellStyle name="Saída 2 13 10 2" xfId="30294"/>
    <cellStyle name="Saída 2 13 10 3" xfId="30295"/>
    <cellStyle name="Saída 2 13 10 4" xfId="30296"/>
    <cellStyle name="Saída 2 13 10 5" xfId="30297"/>
    <cellStyle name="Saída 2 13 11" xfId="30298"/>
    <cellStyle name="Saída 2 13 2" xfId="30299"/>
    <cellStyle name="Saída 2 13 2 2" xfId="30300"/>
    <cellStyle name="Saída 2 13 2 2 2" xfId="30301"/>
    <cellStyle name="Saída 2 13 2 2 3" xfId="30302"/>
    <cellStyle name="Saída 2 13 2 2 4" xfId="30303"/>
    <cellStyle name="Saída 2 13 2 2 5" xfId="30304"/>
    <cellStyle name="Saída 2 13 2 3" xfId="30305"/>
    <cellStyle name="Saída 2 13 2 3 2" xfId="30306"/>
    <cellStyle name="Saída 2 13 2 3 3" xfId="30307"/>
    <cellStyle name="Saída 2 13 2 3 4" xfId="30308"/>
    <cellStyle name="Saída 2 13 2 4" xfId="30309"/>
    <cellStyle name="Saída 2 13 2 4 2" xfId="30310"/>
    <cellStyle name="Saída 2 13 2 4 3" xfId="30311"/>
    <cellStyle name="Saída 2 13 2 4 4" xfId="30312"/>
    <cellStyle name="Saída 2 13 2 5" xfId="30313"/>
    <cellStyle name="Saída 2 13 2 5 2" xfId="30314"/>
    <cellStyle name="Saída 2 13 2 5 3" xfId="30315"/>
    <cellStyle name="Saída 2 13 2 5 4" xfId="30316"/>
    <cellStyle name="Saída 2 13 2 6" xfId="30317"/>
    <cellStyle name="Saída 2 13 3" xfId="30318"/>
    <cellStyle name="Saída 2 13 3 2" xfId="30319"/>
    <cellStyle name="Saída 2 13 3 2 2" xfId="30320"/>
    <cellStyle name="Saída 2 13 3 2 3" xfId="30321"/>
    <cellStyle name="Saída 2 13 3 3" xfId="30322"/>
    <cellStyle name="Saída 2 13 3 3 2" xfId="30323"/>
    <cellStyle name="Saída 2 13 3 3 3" xfId="30324"/>
    <cellStyle name="Saída 2 13 3 3 4" xfId="30325"/>
    <cellStyle name="Saída 2 13 3 3 5" xfId="30326"/>
    <cellStyle name="Saída 2 13 3 4" xfId="30327"/>
    <cellStyle name="Saída 2 13 3 4 2" xfId="30328"/>
    <cellStyle name="Saída 2 13 3 4 3" xfId="30329"/>
    <cellStyle name="Saída 2 13 3 4 4" xfId="30330"/>
    <cellStyle name="Saída 2 13 3 5" xfId="30331"/>
    <cellStyle name="Saída 2 13 3 5 2" xfId="30332"/>
    <cellStyle name="Saída 2 13 3 5 3" xfId="30333"/>
    <cellStyle name="Saída 2 13 3 5 4" xfId="30334"/>
    <cellStyle name="Saída 2 13 3 6" xfId="30335"/>
    <cellStyle name="Saída 2 13 4" xfId="30336"/>
    <cellStyle name="Saída 2 13 4 2" xfId="30337"/>
    <cellStyle name="Saída 2 13 4 2 2" xfId="30338"/>
    <cellStyle name="Saída 2 13 4 2 3" xfId="30339"/>
    <cellStyle name="Saída 2 13 4 2 4" xfId="30340"/>
    <cellStyle name="Saída 2 13 4 2 5" xfId="30341"/>
    <cellStyle name="Saída 2 13 4 3" xfId="30342"/>
    <cellStyle name="Saída 2 13 4 3 2" xfId="30343"/>
    <cellStyle name="Saída 2 13 4 3 3" xfId="30344"/>
    <cellStyle name="Saída 2 13 4 3 4" xfId="30345"/>
    <cellStyle name="Saída 2 13 4 3 5" xfId="30346"/>
    <cellStyle name="Saída 2 13 4 4" xfId="30347"/>
    <cellStyle name="Saída 2 13 5" xfId="30348"/>
    <cellStyle name="Saída 2 13 5 2" xfId="30349"/>
    <cellStyle name="Saída 2 13 5 2 2" xfId="30350"/>
    <cellStyle name="Saída 2 13 5 2 3" xfId="30351"/>
    <cellStyle name="Saída 2 13 5 2 4" xfId="30352"/>
    <cellStyle name="Saída 2 13 5 2 5" xfId="30353"/>
    <cellStyle name="Saída 2 13 5 3" xfId="30354"/>
    <cellStyle name="Saída 2 13 5 3 2" xfId="30355"/>
    <cellStyle name="Saída 2 13 5 3 3" xfId="30356"/>
    <cellStyle name="Saída 2 13 5 3 4" xfId="30357"/>
    <cellStyle name="Saída 2 13 5 3 5" xfId="30358"/>
    <cellStyle name="Saída 2 13 5 4" xfId="30359"/>
    <cellStyle name="Saída 2 13 6" xfId="30360"/>
    <cellStyle name="Saída 2 13 6 2" xfId="30361"/>
    <cellStyle name="Saída 2 13 6 2 2" xfId="30362"/>
    <cellStyle name="Saída 2 13 6 2 3" xfId="30363"/>
    <cellStyle name="Saída 2 13 6 2 4" xfId="30364"/>
    <cellStyle name="Saída 2 13 6 2 5" xfId="30365"/>
    <cellStyle name="Saída 2 13 6 3" xfId="30366"/>
    <cellStyle name="Saída 2 13 6 3 2" xfId="30367"/>
    <cellStyle name="Saída 2 13 6 3 3" xfId="30368"/>
    <cellStyle name="Saída 2 13 6 3 4" xfId="30369"/>
    <cellStyle name="Saída 2 13 6 3 5" xfId="30370"/>
    <cellStyle name="Saída 2 13 6 4" xfId="30371"/>
    <cellStyle name="Saída 2 13 7" xfId="30372"/>
    <cellStyle name="Saída 2 13 7 2" xfId="30373"/>
    <cellStyle name="Saída 2 13 7 3" xfId="30374"/>
    <cellStyle name="Saída 2 13 7 4" xfId="30375"/>
    <cellStyle name="Saída 2 13 8" xfId="30376"/>
    <cellStyle name="Saída 2 13 8 2" xfId="30377"/>
    <cellStyle name="Saída 2 13 8 3" xfId="30378"/>
    <cellStyle name="Saída 2 13 8 4" xfId="30379"/>
    <cellStyle name="Saída 2 13 8 5" xfId="30380"/>
    <cellStyle name="Saída 2 13 9" xfId="30381"/>
    <cellStyle name="Saída 2 13 9 2" xfId="30382"/>
    <cellStyle name="Saída 2 13 9 3" xfId="30383"/>
    <cellStyle name="Saída 2 13 9 4" xfId="30384"/>
    <cellStyle name="Saída 2 13 9 5" xfId="30385"/>
    <cellStyle name="Saída 2 14" xfId="30386"/>
    <cellStyle name="Saída 2 14 10" xfId="30387"/>
    <cellStyle name="Saída 2 14 2" xfId="30388"/>
    <cellStyle name="Saída 2 14 2 2" xfId="30389"/>
    <cellStyle name="Saída 2 14 2 2 2" xfId="30390"/>
    <cellStyle name="Saída 2 14 2 2 3" xfId="30391"/>
    <cellStyle name="Saída 2 14 2 3" xfId="30392"/>
    <cellStyle name="Saída 2 14 2 3 2" xfId="30393"/>
    <cellStyle name="Saída 2 14 2 3 3" xfId="30394"/>
    <cellStyle name="Saída 2 14 2 3 4" xfId="30395"/>
    <cellStyle name="Saída 2 14 2 3 5" xfId="30396"/>
    <cellStyle name="Saída 2 14 2 4" xfId="30397"/>
    <cellStyle name="Saída 2 14 2 4 2" xfId="30398"/>
    <cellStyle name="Saída 2 14 2 4 3" xfId="30399"/>
    <cellStyle name="Saída 2 14 2 4 4" xfId="30400"/>
    <cellStyle name="Saída 2 14 2 5" xfId="30401"/>
    <cellStyle name="Saída 2 14 2 5 2" xfId="30402"/>
    <cellStyle name="Saída 2 14 2 5 3" xfId="30403"/>
    <cellStyle name="Saída 2 14 2 5 4" xfId="30404"/>
    <cellStyle name="Saída 2 14 2 6" xfId="30405"/>
    <cellStyle name="Saída 2 14 3" xfId="30406"/>
    <cellStyle name="Saída 2 14 3 2" xfId="30407"/>
    <cellStyle name="Saída 2 14 3 2 2" xfId="30408"/>
    <cellStyle name="Saída 2 14 3 2 3" xfId="30409"/>
    <cellStyle name="Saída 2 14 3 2 4" xfId="30410"/>
    <cellStyle name="Saída 2 14 3 2 5" xfId="30411"/>
    <cellStyle name="Saída 2 14 3 3" xfId="30412"/>
    <cellStyle name="Saída 2 14 3 3 2" xfId="30413"/>
    <cellStyle name="Saída 2 14 3 3 3" xfId="30414"/>
    <cellStyle name="Saída 2 14 3 3 4" xfId="30415"/>
    <cellStyle name="Saída 2 14 3 3 5" xfId="30416"/>
    <cellStyle name="Saída 2 14 3 4" xfId="30417"/>
    <cellStyle name="Saída 2 14 4" xfId="30418"/>
    <cellStyle name="Saída 2 14 4 2" xfId="30419"/>
    <cellStyle name="Saída 2 14 4 2 2" xfId="30420"/>
    <cellStyle name="Saída 2 14 4 2 3" xfId="30421"/>
    <cellStyle name="Saída 2 14 4 2 4" xfId="30422"/>
    <cellStyle name="Saída 2 14 4 2 5" xfId="30423"/>
    <cellStyle name="Saída 2 14 4 3" xfId="30424"/>
    <cellStyle name="Saída 2 14 4 3 2" xfId="30425"/>
    <cellStyle name="Saída 2 14 4 3 3" xfId="30426"/>
    <cellStyle name="Saída 2 14 4 3 4" xfId="30427"/>
    <cellStyle name="Saída 2 14 4 3 5" xfId="30428"/>
    <cellStyle name="Saída 2 14 4 4" xfId="30429"/>
    <cellStyle name="Saída 2 14 5" xfId="30430"/>
    <cellStyle name="Saída 2 14 5 2" xfId="30431"/>
    <cellStyle name="Saída 2 14 5 2 2" xfId="30432"/>
    <cellStyle name="Saída 2 14 5 2 3" xfId="30433"/>
    <cellStyle name="Saída 2 14 5 2 4" xfId="30434"/>
    <cellStyle name="Saída 2 14 5 2 5" xfId="30435"/>
    <cellStyle name="Saída 2 14 5 3" xfId="30436"/>
    <cellStyle name="Saída 2 14 5 3 2" xfId="30437"/>
    <cellStyle name="Saída 2 14 5 3 3" xfId="30438"/>
    <cellStyle name="Saída 2 14 5 3 4" xfId="30439"/>
    <cellStyle name="Saída 2 14 5 3 5" xfId="30440"/>
    <cellStyle name="Saída 2 14 5 4" xfId="30441"/>
    <cellStyle name="Saída 2 14 6" xfId="30442"/>
    <cellStyle name="Saída 2 14 6 2" xfId="30443"/>
    <cellStyle name="Saída 2 14 6 2 2" xfId="30444"/>
    <cellStyle name="Saída 2 14 6 2 3" xfId="30445"/>
    <cellStyle name="Saída 2 14 6 2 4" xfId="30446"/>
    <cellStyle name="Saída 2 14 6 3" xfId="30447"/>
    <cellStyle name="Saída 2 14 6 4" xfId="30448"/>
    <cellStyle name="Saída 2 14 7" xfId="30449"/>
    <cellStyle name="Saída 2 14 7 2" xfId="30450"/>
    <cellStyle name="Saída 2 14 7 3" xfId="30451"/>
    <cellStyle name="Saída 2 14 7 4" xfId="30452"/>
    <cellStyle name="Saída 2 14 7 5" xfId="30453"/>
    <cellStyle name="Saída 2 14 8" xfId="30454"/>
    <cellStyle name="Saída 2 14 9" xfId="30455"/>
    <cellStyle name="Saída 2 15" xfId="30456"/>
    <cellStyle name="Saída 2 15 2" xfId="30457"/>
    <cellStyle name="Saída 2 15 2 2" xfId="30458"/>
    <cellStyle name="Saída 2 15 2 3" xfId="30459"/>
    <cellStyle name="Saída 2 15 3" xfId="30460"/>
    <cellStyle name="Saída 2 15 3 2" xfId="30461"/>
    <cellStyle name="Saída 2 15 3 3" xfId="30462"/>
    <cellStyle name="Saída 2 15 3 4" xfId="30463"/>
    <cellStyle name="Saída 2 15 3 5" xfId="30464"/>
    <cellStyle name="Saída 2 15 4" xfId="30465"/>
    <cellStyle name="Saída 2 15 4 2" xfId="30466"/>
    <cellStyle name="Saída 2 15 4 3" xfId="30467"/>
    <cellStyle name="Saída 2 15 4 4" xfId="30468"/>
    <cellStyle name="Saída 2 15 5" xfId="30469"/>
    <cellStyle name="Saída 2 15 5 2" xfId="30470"/>
    <cellStyle name="Saída 2 15 5 3" xfId="30471"/>
    <cellStyle name="Saída 2 15 5 4" xfId="30472"/>
    <cellStyle name="Saída 2 15 6" xfId="30473"/>
    <cellStyle name="Saída 2 16" xfId="30474"/>
    <cellStyle name="Saída 2 16 2" xfId="30475"/>
    <cellStyle name="Saída 2 16 2 2" xfId="30476"/>
    <cellStyle name="Saída 2 16 2 3" xfId="30477"/>
    <cellStyle name="Saída 2 16 2 4" xfId="30478"/>
    <cellStyle name="Saída 2 16 2 5" xfId="30479"/>
    <cellStyle name="Saída 2 16 3" xfId="30480"/>
    <cellStyle name="Saída 2 16 3 2" xfId="30481"/>
    <cellStyle name="Saída 2 16 3 3" xfId="30482"/>
    <cellStyle name="Saída 2 16 3 4" xfId="30483"/>
    <cellStyle name="Saída 2 16 3 5" xfId="30484"/>
    <cellStyle name="Saída 2 16 4" xfId="30485"/>
    <cellStyle name="Saída 2 17" xfId="30486"/>
    <cellStyle name="Saída 2 17 2" xfId="30487"/>
    <cellStyle name="Saída 2 17 2 2" xfId="30488"/>
    <cellStyle name="Saída 2 17 2 3" xfId="30489"/>
    <cellStyle name="Saída 2 17 2 4" xfId="30490"/>
    <cellStyle name="Saída 2 17 2 5" xfId="30491"/>
    <cellStyle name="Saída 2 17 3" xfId="30492"/>
    <cellStyle name="Saída 2 17 3 2" xfId="30493"/>
    <cellStyle name="Saída 2 17 3 3" xfId="30494"/>
    <cellStyle name="Saída 2 17 3 4" xfId="30495"/>
    <cellStyle name="Saída 2 17 3 5" xfId="30496"/>
    <cellStyle name="Saída 2 17 4" xfId="30497"/>
    <cellStyle name="Saída 2 18" xfId="30498"/>
    <cellStyle name="Saída 2 18 2" xfId="30499"/>
    <cellStyle name="Saída 2 18 2 2" xfId="30500"/>
    <cellStyle name="Saída 2 18 2 3" xfId="30501"/>
    <cellStyle name="Saída 2 18 2 4" xfId="30502"/>
    <cellStyle name="Saída 2 18 2 5" xfId="30503"/>
    <cellStyle name="Saída 2 18 3" xfId="30504"/>
    <cellStyle name="Saída 2 18 3 2" xfId="30505"/>
    <cellStyle name="Saída 2 18 3 3" xfId="30506"/>
    <cellStyle name="Saída 2 18 3 4" xfId="30507"/>
    <cellStyle name="Saída 2 18 3 5" xfId="30508"/>
    <cellStyle name="Saída 2 18 4" xfId="30509"/>
    <cellStyle name="Saída 2 19" xfId="30510"/>
    <cellStyle name="Saída 2 19 2" xfId="30511"/>
    <cellStyle name="Saída 2 19 2 2" xfId="30512"/>
    <cellStyle name="Saída 2 19 2 3" xfId="30513"/>
    <cellStyle name="Saída 2 19 2 4" xfId="30514"/>
    <cellStyle name="Saída 2 19 2 5" xfId="30515"/>
    <cellStyle name="Saída 2 19 3" xfId="30516"/>
    <cellStyle name="Saída 2 19 4" xfId="30517"/>
    <cellStyle name="Saída 2 2" xfId="566"/>
    <cellStyle name="Saída 2 2 10" xfId="30518"/>
    <cellStyle name="Saída 2 2 10 10" xfId="30519"/>
    <cellStyle name="Saída 2 2 10 10 2" xfId="30520"/>
    <cellStyle name="Saída 2 2 10 10 3" xfId="30521"/>
    <cellStyle name="Saída 2 2 10 10 4" xfId="30522"/>
    <cellStyle name="Saída 2 2 10 10 5" xfId="30523"/>
    <cellStyle name="Saída 2 2 10 11" xfId="30524"/>
    <cellStyle name="Saída 2 2 10 2" xfId="30525"/>
    <cellStyle name="Saída 2 2 10 2 2" xfId="30526"/>
    <cellStyle name="Saída 2 2 10 2 2 2" xfId="30527"/>
    <cellStyle name="Saída 2 2 10 2 2 3" xfId="30528"/>
    <cellStyle name="Saída 2 2 10 2 2 4" xfId="30529"/>
    <cellStyle name="Saída 2 2 10 2 2 5" xfId="30530"/>
    <cellStyle name="Saída 2 2 10 2 3" xfId="30531"/>
    <cellStyle name="Saída 2 2 10 2 3 2" xfId="30532"/>
    <cellStyle name="Saída 2 2 10 2 3 3" xfId="30533"/>
    <cellStyle name="Saída 2 2 10 2 3 4" xfId="30534"/>
    <cellStyle name="Saída 2 2 10 2 4" xfId="30535"/>
    <cellStyle name="Saída 2 2 10 2 4 2" xfId="30536"/>
    <cellStyle name="Saída 2 2 10 2 4 3" xfId="30537"/>
    <cellStyle name="Saída 2 2 10 2 4 4" xfId="30538"/>
    <cellStyle name="Saída 2 2 10 2 5" xfId="30539"/>
    <cellStyle name="Saída 2 2 10 2 5 2" xfId="30540"/>
    <cellStyle name="Saída 2 2 10 2 5 3" xfId="30541"/>
    <cellStyle name="Saída 2 2 10 2 5 4" xfId="30542"/>
    <cellStyle name="Saída 2 2 10 2 6" xfId="30543"/>
    <cellStyle name="Saída 2 2 10 3" xfId="30544"/>
    <cellStyle name="Saída 2 2 10 3 2" xfId="30545"/>
    <cellStyle name="Saída 2 2 10 3 2 2" xfId="30546"/>
    <cellStyle name="Saída 2 2 10 3 2 3" xfId="30547"/>
    <cellStyle name="Saída 2 2 10 3 3" xfId="30548"/>
    <cellStyle name="Saída 2 2 10 3 3 2" xfId="30549"/>
    <cellStyle name="Saída 2 2 10 3 3 3" xfId="30550"/>
    <cellStyle name="Saída 2 2 10 3 3 4" xfId="30551"/>
    <cellStyle name="Saída 2 2 10 3 3 5" xfId="30552"/>
    <cellStyle name="Saída 2 2 10 3 4" xfId="30553"/>
    <cellStyle name="Saída 2 2 10 3 4 2" xfId="30554"/>
    <cellStyle name="Saída 2 2 10 3 4 3" xfId="30555"/>
    <cellStyle name="Saída 2 2 10 3 4 4" xfId="30556"/>
    <cellStyle name="Saída 2 2 10 3 5" xfId="30557"/>
    <cellStyle name="Saída 2 2 10 3 5 2" xfId="30558"/>
    <cellStyle name="Saída 2 2 10 3 5 3" xfId="30559"/>
    <cellStyle name="Saída 2 2 10 3 5 4" xfId="30560"/>
    <cellStyle name="Saída 2 2 10 3 6" xfId="30561"/>
    <cellStyle name="Saída 2 2 10 4" xfId="30562"/>
    <cellStyle name="Saída 2 2 10 4 2" xfId="30563"/>
    <cellStyle name="Saída 2 2 10 4 2 2" xfId="30564"/>
    <cellStyle name="Saída 2 2 10 4 2 3" xfId="30565"/>
    <cellStyle name="Saída 2 2 10 4 2 4" xfId="30566"/>
    <cellStyle name="Saída 2 2 10 4 2 5" xfId="30567"/>
    <cellStyle name="Saída 2 2 10 4 3" xfId="30568"/>
    <cellStyle name="Saída 2 2 10 4 3 2" xfId="30569"/>
    <cellStyle name="Saída 2 2 10 4 3 3" xfId="30570"/>
    <cellStyle name="Saída 2 2 10 4 3 4" xfId="30571"/>
    <cellStyle name="Saída 2 2 10 4 3 5" xfId="30572"/>
    <cellStyle name="Saída 2 2 10 4 4" xfId="30573"/>
    <cellStyle name="Saída 2 2 10 5" xfId="30574"/>
    <cellStyle name="Saída 2 2 10 5 2" xfId="30575"/>
    <cellStyle name="Saída 2 2 10 5 2 2" xfId="30576"/>
    <cellStyle name="Saída 2 2 10 5 2 3" xfId="30577"/>
    <cellStyle name="Saída 2 2 10 5 2 4" xfId="30578"/>
    <cellStyle name="Saída 2 2 10 5 2 5" xfId="30579"/>
    <cellStyle name="Saída 2 2 10 5 3" xfId="30580"/>
    <cellStyle name="Saída 2 2 10 5 3 2" xfId="30581"/>
    <cellStyle name="Saída 2 2 10 5 3 3" xfId="30582"/>
    <cellStyle name="Saída 2 2 10 5 3 4" xfId="30583"/>
    <cellStyle name="Saída 2 2 10 5 3 5" xfId="30584"/>
    <cellStyle name="Saída 2 2 10 5 4" xfId="30585"/>
    <cellStyle name="Saída 2 2 10 6" xfId="30586"/>
    <cellStyle name="Saída 2 2 10 6 2" xfId="30587"/>
    <cellStyle name="Saída 2 2 10 6 2 2" xfId="30588"/>
    <cellStyle name="Saída 2 2 10 6 2 3" xfId="30589"/>
    <cellStyle name="Saída 2 2 10 6 2 4" xfId="30590"/>
    <cellStyle name="Saída 2 2 10 6 2 5" xfId="30591"/>
    <cellStyle name="Saída 2 2 10 6 3" xfId="30592"/>
    <cellStyle name="Saída 2 2 10 6 3 2" xfId="30593"/>
    <cellStyle name="Saída 2 2 10 6 3 3" xfId="30594"/>
    <cellStyle name="Saída 2 2 10 6 3 4" xfId="30595"/>
    <cellStyle name="Saída 2 2 10 6 3 5" xfId="30596"/>
    <cellStyle name="Saída 2 2 10 6 4" xfId="30597"/>
    <cellStyle name="Saída 2 2 10 7" xfId="30598"/>
    <cellStyle name="Saída 2 2 10 7 2" xfId="30599"/>
    <cellStyle name="Saída 2 2 10 7 3" xfId="30600"/>
    <cellStyle name="Saída 2 2 10 7 4" xfId="30601"/>
    <cellStyle name="Saída 2 2 10 8" xfId="30602"/>
    <cellStyle name="Saída 2 2 10 8 2" xfId="30603"/>
    <cellStyle name="Saída 2 2 10 8 3" xfId="30604"/>
    <cellStyle name="Saída 2 2 10 8 4" xfId="30605"/>
    <cellStyle name="Saída 2 2 10 8 5" xfId="30606"/>
    <cellStyle name="Saída 2 2 10 9" xfId="30607"/>
    <cellStyle name="Saída 2 2 10 9 2" xfId="30608"/>
    <cellStyle name="Saída 2 2 10 9 3" xfId="30609"/>
    <cellStyle name="Saída 2 2 10 9 4" xfId="30610"/>
    <cellStyle name="Saída 2 2 10 9 5" xfId="30611"/>
    <cellStyle name="Saída 2 2 11" xfId="30612"/>
    <cellStyle name="Saída 2 2 11 10" xfId="30613"/>
    <cellStyle name="Saída 2 2 11 2" xfId="30614"/>
    <cellStyle name="Saída 2 2 11 2 2" xfId="30615"/>
    <cellStyle name="Saída 2 2 11 2 2 2" xfId="30616"/>
    <cellStyle name="Saída 2 2 11 2 2 3" xfId="30617"/>
    <cellStyle name="Saída 2 2 11 2 3" xfId="30618"/>
    <cellStyle name="Saída 2 2 11 2 3 2" xfId="30619"/>
    <cellStyle name="Saída 2 2 11 2 3 3" xfId="30620"/>
    <cellStyle name="Saída 2 2 11 2 3 4" xfId="30621"/>
    <cellStyle name="Saída 2 2 11 2 3 5" xfId="30622"/>
    <cellStyle name="Saída 2 2 11 2 4" xfId="30623"/>
    <cellStyle name="Saída 2 2 11 2 4 2" xfId="30624"/>
    <cellStyle name="Saída 2 2 11 2 4 3" xfId="30625"/>
    <cellStyle name="Saída 2 2 11 2 4 4" xfId="30626"/>
    <cellStyle name="Saída 2 2 11 2 5" xfId="30627"/>
    <cellStyle name="Saída 2 2 11 2 5 2" xfId="30628"/>
    <cellStyle name="Saída 2 2 11 2 5 3" xfId="30629"/>
    <cellStyle name="Saída 2 2 11 2 5 4" xfId="30630"/>
    <cellStyle name="Saída 2 2 11 2 6" xfId="30631"/>
    <cellStyle name="Saída 2 2 11 3" xfId="30632"/>
    <cellStyle name="Saída 2 2 11 3 2" xfId="30633"/>
    <cellStyle name="Saída 2 2 11 3 2 2" xfId="30634"/>
    <cellStyle name="Saída 2 2 11 3 2 3" xfId="30635"/>
    <cellStyle name="Saída 2 2 11 3 2 4" xfId="30636"/>
    <cellStyle name="Saída 2 2 11 3 2 5" xfId="30637"/>
    <cellStyle name="Saída 2 2 11 3 3" xfId="30638"/>
    <cellStyle name="Saída 2 2 11 3 3 2" xfId="30639"/>
    <cellStyle name="Saída 2 2 11 3 3 3" xfId="30640"/>
    <cellStyle name="Saída 2 2 11 3 3 4" xfId="30641"/>
    <cellStyle name="Saída 2 2 11 3 3 5" xfId="30642"/>
    <cellStyle name="Saída 2 2 11 3 4" xfId="30643"/>
    <cellStyle name="Saída 2 2 11 4" xfId="30644"/>
    <cellStyle name="Saída 2 2 11 4 2" xfId="30645"/>
    <cellStyle name="Saída 2 2 11 4 2 2" xfId="30646"/>
    <cellStyle name="Saída 2 2 11 4 2 3" xfId="30647"/>
    <cellStyle name="Saída 2 2 11 4 2 4" xfId="30648"/>
    <cellStyle name="Saída 2 2 11 4 2 5" xfId="30649"/>
    <cellStyle name="Saída 2 2 11 4 3" xfId="30650"/>
    <cellStyle name="Saída 2 2 11 4 3 2" xfId="30651"/>
    <cellStyle name="Saída 2 2 11 4 3 3" xfId="30652"/>
    <cellStyle name="Saída 2 2 11 4 3 4" xfId="30653"/>
    <cellStyle name="Saída 2 2 11 4 3 5" xfId="30654"/>
    <cellStyle name="Saída 2 2 11 4 4" xfId="30655"/>
    <cellStyle name="Saída 2 2 11 5" xfId="30656"/>
    <cellStyle name="Saída 2 2 11 5 2" xfId="30657"/>
    <cellStyle name="Saída 2 2 11 5 2 2" xfId="30658"/>
    <cellStyle name="Saída 2 2 11 5 2 3" xfId="30659"/>
    <cellStyle name="Saída 2 2 11 5 2 4" xfId="30660"/>
    <cellStyle name="Saída 2 2 11 5 2 5" xfId="30661"/>
    <cellStyle name="Saída 2 2 11 5 3" xfId="30662"/>
    <cellStyle name="Saída 2 2 11 5 3 2" xfId="30663"/>
    <cellStyle name="Saída 2 2 11 5 3 3" xfId="30664"/>
    <cellStyle name="Saída 2 2 11 5 3 4" xfId="30665"/>
    <cellStyle name="Saída 2 2 11 5 3 5" xfId="30666"/>
    <cellStyle name="Saída 2 2 11 5 4" xfId="30667"/>
    <cellStyle name="Saída 2 2 11 6" xfId="30668"/>
    <cellStyle name="Saída 2 2 11 6 2" xfId="30669"/>
    <cellStyle name="Saída 2 2 11 6 2 2" xfId="30670"/>
    <cellStyle name="Saída 2 2 11 6 2 3" xfId="30671"/>
    <cellStyle name="Saída 2 2 11 6 2 4" xfId="30672"/>
    <cellStyle name="Saída 2 2 11 6 3" xfId="30673"/>
    <cellStyle name="Saída 2 2 11 6 4" xfId="30674"/>
    <cellStyle name="Saída 2 2 11 7" xfId="30675"/>
    <cellStyle name="Saída 2 2 11 7 2" xfId="30676"/>
    <cellStyle name="Saída 2 2 11 7 3" xfId="30677"/>
    <cellStyle name="Saída 2 2 11 7 4" xfId="30678"/>
    <cellStyle name="Saída 2 2 11 7 5" xfId="30679"/>
    <cellStyle name="Saída 2 2 11 8" xfId="30680"/>
    <cellStyle name="Saída 2 2 11 9" xfId="30681"/>
    <cellStyle name="Saída 2 2 12" xfId="30682"/>
    <cellStyle name="Saída 2 2 12 2" xfId="30683"/>
    <cellStyle name="Saída 2 2 12 2 2" xfId="30684"/>
    <cellStyle name="Saída 2 2 12 2 3" xfId="30685"/>
    <cellStyle name="Saída 2 2 12 3" xfId="30686"/>
    <cellStyle name="Saída 2 2 12 3 2" xfId="30687"/>
    <cellStyle name="Saída 2 2 12 3 3" xfId="30688"/>
    <cellStyle name="Saída 2 2 12 3 4" xfId="30689"/>
    <cellStyle name="Saída 2 2 12 3 5" xfId="30690"/>
    <cellStyle name="Saída 2 2 12 4" xfId="30691"/>
    <cellStyle name="Saída 2 2 12 4 2" xfId="30692"/>
    <cellStyle name="Saída 2 2 12 4 3" xfId="30693"/>
    <cellStyle name="Saída 2 2 12 4 4" xfId="30694"/>
    <cellStyle name="Saída 2 2 12 5" xfId="30695"/>
    <cellStyle name="Saída 2 2 12 5 2" xfId="30696"/>
    <cellStyle name="Saída 2 2 12 5 3" xfId="30697"/>
    <cellStyle name="Saída 2 2 12 5 4" xfId="30698"/>
    <cellStyle name="Saída 2 2 12 6" xfId="30699"/>
    <cellStyle name="Saída 2 2 13" xfId="30700"/>
    <cellStyle name="Saída 2 2 13 2" xfId="30701"/>
    <cellStyle name="Saída 2 2 13 2 2" xfId="30702"/>
    <cellStyle name="Saída 2 2 13 2 3" xfId="30703"/>
    <cellStyle name="Saída 2 2 13 2 4" xfId="30704"/>
    <cellStyle name="Saída 2 2 13 2 5" xfId="30705"/>
    <cellStyle name="Saída 2 2 13 3" xfId="30706"/>
    <cellStyle name="Saída 2 2 13 3 2" xfId="30707"/>
    <cellStyle name="Saída 2 2 13 3 3" xfId="30708"/>
    <cellStyle name="Saída 2 2 13 3 4" xfId="30709"/>
    <cellStyle name="Saída 2 2 13 3 5" xfId="30710"/>
    <cellStyle name="Saída 2 2 13 4" xfId="30711"/>
    <cellStyle name="Saída 2 2 14" xfId="30712"/>
    <cellStyle name="Saída 2 2 14 2" xfId="30713"/>
    <cellStyle name="Saída 2 2 14 2 2" xfId="30714"/>
    <cellStyle name="Saída 2 2 14 2 3" xfId="30715"/>
    <cellStyle name="Saída 2 2 14 2 4" xfId="30716"/>
    <cellStyle name="Saída 2 2 14 2 5" xfId="30717"/>
    <cellStyle name="Saída 2 2 14 3" xfId="30718"/>
    <cellStyle name="Saída 2 2 14 3 2" xfId="30719"/>
    <cellStyle name="Saída 2 2 14 3 3" xfId="30720"/>
    <cellStyle name="Saída 2 2 14 3 4" xfId="30721"/>
    <cellStyle name="Saída 2 2 14 3 5" xfId="30722"/>
    <cellStyle name="Saída 2 2 14 4" xfId="30723"/>
    <cellStyle name="Saída 2 2 15" xfId="30724"/>
    <cellStyle name="Saída 2 2 15 2" xfId="30725"/>
    <cellStyle name="Saída 2 2 15 2 2" xfId="30726"/>
    <cellStyle name="Saída 2 2 15 2 3" xfId="30727"/>
    <cellStyle name="Saída 2 2 15 2 4" xfId="30728"/>
    <cellStyle name="Saída 2 2 15 2 5" xfId="30729"/>
    <cellStyle name="Saída 2 2 15 3" xfId="30730"/>
    <cellStyle name="Saída 2 2 15 3 2" xfId="30731"/>
    <cellStyle name="Saída 2 2 15 3 3" xfId="30732"/>
    <cellStyle name="Saída 2 2 15 3 4" xfId="30733"/>
    <cellStyle name="Saída 2 2 15 3 5" xfId="30734"/>
    <cellStyle name="Saída 2 2 15 4" xfId="30735"/>
    <cellStyle name="Saída 2 2 16" xfId="30736"/>
    <cellStyle name="Saída 2 2 16 2" xfId="30737"/>
    <cellStyle name="Saída 2 2 16 2 2" xfId="30738"/>
    <cellStyle name="Saída 2 2 16 2 3" xfId="30739"/>
    <cellStyle name="Saída 2 2 16 2 4" xfId="30740"/>
    <cellStyle name="Saída 2 2 16 2 5" xfId="30741"/>
    <cellStyle name="Saída 2 2 16 3" xfId="30742"/>
    <cellStyle name="Saída 2 2 16 4" xfId="30743"/>
    <cellStyle name="Saída 2 2 17" xfId="30744"/>
    <cellStyle name="Saída 2 2 17 2" xfId="30745"/>
    <cellStyle name="Saída 2 2 17 3" xfId="30746"/>
    <cellStyle name="Saída 2 2 17 4" xfId="30747"/>
    <cellStyle name="Saída 2 2 18" xfId="30748"/>
    <cellStyle name="Saída 2 2 19" xfId="30749"/>
    <cellStyle name="Saída 2 2 2" xfId="567"/>
    <cellStyle name="Saída 2 2 2 10" xfId="30750"/>
    <cellStyle name="Saída 2 2 2 10 10" xfId="30751"/>
    <cellStyle name="Saída 2 2 2 10 2" xfId="30752"/>
    <cellStyle name="Saída 2 2 2 10 2 2" xfId="30753"/>
    <cellStyle name="Saída 2 2 2 10 2 2 2" xfId="30754"/>
    <cellStyle name="Saída 2 2 2 10 2 2 3" xfId="30755"/>
    <cellStyle name="Saída 2 2 2 10 2 3" xfId="30756"/>
    <cellStyle name="Saída 2 2 2 10 2 3 2" xfId="30757"/>
    <cellStyle name="Saída 2 2 2 10 2 3 3" xfId="30758"/>
    <cellStyle name="Saída 2 2 2 10 2 3 4" xfId="30759"/>
    <cellStyle name="Saída 2 2 2 10 2 3 5" xfId="30760"/>
    <cellStyle name="Saída 2 2 2 10 2 4" xfId="30761"/>
    <cellStyle name="Saída 2 2 2 10 2 4 2" xfId="30762"/>
    <cellStyle name="Saída 2 2 2 10 2 4 3" xfId="30763"/>
    <cellStyle name="Saída 2 2 2 10 2 4 4" xfId="30764"/>
    <cellStyle name="Saída 2 2 2 10 2 5" xfId="30765"/>
    <cellStyle name="Saída 2 2 2 10 2 5 2" xfId="30766"/>
    <cellStyle name="Saída 2 2 2 10 2 5 3" xfId="30767"/>
    <cellStyle name="Saída 2 2 2 10 2 5 4" xfId="30768"/>
    <cellStyle name="Saída 2 2 2 10 2 6" xfId="30769"/>
    <cellStyle name="Saída 2 2 2 10 3" xfId="30770"/>
    <cellStyle name="Saída 2 2 2 10 3 2" xfId="30771"/>
    <cellStyle name="Saída 2 2 2 10 3 2 2" xfId="30772"/>
    <cellStyle name="Saída 2 2 2 10 3 2 3" xfId="30773"/>
    <cellStyle name="Saída 2 2 2 10 3 2 4" xfId="30774"/>
    <cellStyle name="Saída 2 2 2 10 3 2 5" xfId="30775"/>
    <cellStyle name="Saída 2 2 2 10 3 3" xfId="30776"/>
    <cellStyle name="Saída 2 2 2 10 3 3 2" xfId="30777"/>
    <cellStyle name="Saída 2 2 2 10 3 3 3" xfId="30778"/>
    <cellStyle name="Saída 2 2 2 10 3 3 4" xfId="30779"/>
    <cellStyle name="Saída 2 2 2 10 3 3 5" xfId="30780"/>
    <cellStyle name="Saída 2 2 2 10 3 4" xfId="30781"/>
    <cellStyle name="Saída 2 2 2 10 4" xfId="30782"/>
    <cellStyle name="Saída 2 2 2 10 4 2" xfId="30783"/>
    <cellStyle name="Saída 2 2 2 10 4 2 2" xfId="30784"/>
    <cellStyle name="Saída 2 2 2 10 4 2 3" xfId="30785"/>
    <cellStyle name="Saída 2 2 2 10 4 2 4" xfId="30786"/>
    <cellStyle name="Saída 2 2 2 10 4 2 5" xfId="30787"/>
    <cellStyle name="Saída 2 2 2 10 4 3" xfId="30788"/>
    <cellStyle name="Saída 2 2 2 10 4 3 2" xfId="30789"/>
    <cellStyle name="Saída 2 2 2 10 4 3 3" xfId="30790"/>
    <cellStyle name="Saída 2 2 2 10 4 3 4" xfId="30791"/>
    <cellStyle name="Saída 2 2 2 10 4 3 5" xfId="30792"/>
    <cellStyle name="Saída 2 2 2 10 4 4" xfId="30793"/>
    <cellStyle name="Saída 2 2 2 10 5" xfId="30794"/>
    <cellStyle name="Saída 2 2 2 10 5 2" xfId="30795"/>
    <cellStyle name="Saída 2 2 2 10 5 2 2" xfId="30796"/>
    <cellStyle name="Saída 2 2 2 10 5 2 3" xfId="30797"/>
    <cellStyle name="Saída 2 2 2 10 5 2 4" xfId="30798"/>
    <cellStyle name="Saída 2 2 2 10 5 2 5" xfId="30799"/>
    <cellStyle name="Saída 2 2 2 10 5 3" xfId="30800"/>
    <cellStyle name="Saída 2 2 2 10 5 3 2" xfId="30801"/>
    <cellStyle name="Saída 2 2 2 10 5 3 3" xfId="30802"/>
    <cellStyle name="Saída 2 2 2 10 5 3 4" xfId="30803"/>
    <cellStyle name="Saída 2 2 2 10 5 3 5" xfId="30804"/>
    <cellStyle name="Saída 2 2 2 10 5 4" xfId="30805"/>
    <cellStyle name="Saída 2 2 2 10 6" xfId="30806"/>
    <cellStyle name="Saída 2 2 2 10 6 2" xfId="30807"/>
    <cellStyle name="Saída 2 2 2 10 6 2 2" xfId="30808"/>
    <cellStyle name="Saída 2 2 2 10 6 2 3" xfId="30809"/>
    <cellStyle name="Saída 2 2 2 10 6 2 4" xfId="30810"/>
    <cellStyle name="Saída 2 2 2 10 6 3" xfId="30811"/>
    <cellStyle name="Saída 2 2 2 10 6 4" xfId="30812"/>
    <cellStyle name="Saída 2 2 2 10 7" xfId="30813"/>
    <cellStyle name="Saída 2 2 2 10 7 2" xfId="30814"/>
    <cellStyle name="Saída 2 2 2 10 7 3" xfId="30815"/>
    <cellStyle name="Saída 2 2 2 10 7 4" xfId="30816"/>
    <cellStyle name="Saída 2 2 2 10 7 5" xfId="30817"/>
    <cellStyle name="Saída 2 2 2 10 8" xfId="30818"/>
    <cellStyle name="Saída 2 2 2 10 9" xfId="30819"/>
    <cellStyle name="Saída 2 2 2 11" xfId="30820"/>
    <cellStyle name="Saída 2 2 2 11 2" xfId="30821"/>
    <cellStyle name="Saída 2 2 2 11 2 2" xfId="30822"/>
    <cellStyle name="Saída 2 2 2 11 2 3" xfId="30823"/>
    <cellStyle name="Saída 2 2 2 11 3" xfId="30824"/>
    <cellStyle name="Saída 2 2 2 11 3 2" xfId="30825"/>
    <cellStyle name="Saída 2 2 2 11 3 3" xfId="30826"/>
    <cellStyle name="Saída 2 2 2 11 3 4" xfId="30827"/>
    <cellStyle name="Saída 2 2 2 11 3 5" xfId="30828"/>
    <cellStyle name="Saída 2 2 2 11 4" xfId="30829"/>
    <cellStyle name="Saída 2 2 2 11 4 2" xfId="30830"/>
    <cellStyle name="Saída 2 2 2 11 4 3" xfId="30831"/>
    <cellStyle name="Saída 2 2 2 11 4 4" xfId="30832"/>
    <cellStyle name="Saída 2 2 2 11 5" xfId="30833"/>
    <cellStyle name="Saída 2 2 2 11 5 2" xfId="30834"/>
    <cellStyle name="Saída 2 2 2 11 5 3" xfId="30835"/>
    <cellStyle name="Saída 2 2 2 11 5 4" xfId="30836"/>
    <cellStyle name="Saída 2 2 2 11 6" xfId="30837"/>
    <cellStyle name="Saída 2 2 2 12" xfId="30838"/>
    <cellStyle name="Saída 2 2 2 12 2" xfId="30839"/>
    <cellStyle name="Saída 2 2 2 12 2 2" xfId="30840"/>
    <cellStyle name="Saída 2 2 2 12 2 3" xfId="30841"/>
    <cellStyle name="Saída 2 2 2 12 2 4" xfId="30842"/>
    <cellStyle name="Saída 2 2 2 12 2 5" xfId="30843"/>
    <cellStyle name="Saída 2 2 2 12 3" xfId="30844"/>
    <cellStyle name="Saída 2 2 2 12 3 2" xfId="30845"/>
    <cellStyle name="Saída 2 2 2 12 3 3" xfId="30846"/>
    <cellStyle name="Saída 2 2 2 12 3 4" xfId="30847"/>
    <cellStyle name="Saída 2 2 2 12 3 5" xfId="30848"/>
    <cellStyle name="Saída 2 2 2 12 4" xfId="30849"/>
    <cellStyle name="Saída 2 2 2 13" xfId="30850"/>
    <cellStyle name="Saída 2 2 2 13 2" xfId="30851"/>
    <cellStyle name="Saída 2 2 2 13 2 2" xfId="30852"/>
    <cellStyle name="Saída 2 2 2 13 2 3" xfId="30853"/>
    <cellStyle name="Saída 2 2 2 13 2 4" xfId="30854"/>
    <cellStyle name="Saída 2 2 2 13 2 5" xfId="30855"/>
    <cellStyle name="Saída 2 2 2 13 3" xfId="30856"/>
    <cellStyle name="Saída 2 2 2 13 3 2" xfId="30857"/>
    <cellStyle name="Saída 2 2 2 13 3 3" xfId="30858"/>
    <cellStyle name="Saída 2 2 2 13 3 4" xfId="30859"/>
    <cellStyle name="Saída 2 2 2 13 3 5" xfId="30860"/>
    <cellStyle name="Saída 2 2 2 13 4" xfId="30861"/>
    <cellStyle name="Saída 2 2 2 14" xfId="30862"/>
    <cellStyle name="Saída 2 2 2 14 2" xfId="30863"/>
    <cellStyle name="Saída 2 2 2 14 2 2" xfId="30864"/>
    <cellStyle name="Saída 2 2 2 14 2 3" xfId="30865"/>
    <cellStyle name="Saída 2 2 2 14 2 4" xfId="30866"/>
    <cellStyle name="Saída 2 2 2 14 2 5" xfId="30867"/>
    <cellStyle name="Saída 2 2 2 14 3" xfId="30868"/>
    <cellStyle name="Saída 2 2 2 14 3 2" xfId="30869"/>
    <cellStyle name="Saída 2 2 2 14 3 3" xfId="30870"/>
    <cellStyle name="Saída 2 2 2 14 3 4" xfId="30871"/>
    <cellStyle name="Saída 2 2 2 14 3 5" xfId="30872"/>
    <cellStyle name="Saída 2 2 2 14 4" xfId="30873"/>
    <cellStyle name="Saída 2 2 2 15" xfId="30874"/>
    <cellStyle name="Saída 2 2 2 15 2" xfId="30875"/>
    <cellStyle name="Saída 2 2 2 15 2 2" xfId="30876"/>
    <cellStyle name="Saída 2 2 2 15 2 3" xfId="30877"/>
    <cellStyle name="Saída 2 2 2 15 2 4" xfId="30878"/>
    <cellStyle name="Saída 2 2 2 15 2 5" xfId="30879"/>
    <cellStyle name="Saída 2 2 2 15 3" xfId="30880"/>
    <cellStyle name="Saída 2 2 2 15 4" xfId="30881"/>
    <cellStyle name="Saída 2 2 2 16" xfId="30882"/>
    <cellStyle name="Saída 2 2 2 16 2" xfId="30883"/>
    <cellStyle name="Saída 2 2 2 16 3" xfId="30884"/>
    <cellStyle name="Saída 2 2 2 16 4" xfId="30885"/>
    <cellStyle name="Saída 2 2 2 17" xfId="30886"/>
    <cellStyle name="Saída 2 2 2 18" xfId="30887"/>
    <cellStyle name="Saída 2 2 2 19" xfId="30888"/>
    <cellStyle name="Saída 2 2 2 2" xfId="30889"/>
    <cellStyle name="Saída 2 2 2 2 10" xfId="30890"/>
    <cellStyle name="Saída 2 2 2 2 11" xfId="30891"/>
    <cellStyle name="Saída 2 2 2 2 12" xfId="30892"/>
    <cellStyle name="Saída 2 2 2 2 13" xfId="30893"/>
    <cellStyle name="Saída 2 2 2 2 2" xfId="30894"/>
    <cellStyle name="Saída 2 2 2 2 2 10" xfId="30895"/>
    <cellStyle name="Saída 2 2 2 2 2 10 2" xfId="30896"/>
    <cellStyle name="Saída 2 2 2 2 2 10 3" xfId="30897"/>
    <cellStyle name="Saída 2 2 2 2 2 10 4" xfId="30898"/>
    <cellStyle name="Saída 2 2 2 2 2 10 5" xfId="30899"/>
    <cellStyle name="Saída 2 2 2 2 2 11" xfId="30900"/>
    <cellStyle name="Saída 2 2 2 2 2 2" xfId="30901"/>
    <cellStyle name="Saída 2 2 2 2 2 2 2" xfId="30902"/>
    <cellStyle name="Saída 2 2 2 2 2 2 2 2" xfId="30903"/>
    <cellStyle name="Saída 2 2 2 2 2 2 2 3" xfId="30904"/>
    <cellStyle name="Saída 2 2 2 2 2 2 2 4" xfId="30905"/>
    <cellStyle name="Saída 2 2 2 2 2 2 2 5" xfId="30906"/>
    <cellStyle name="Saída 2 2 2 2 2 2 3" xfId="30907"/>
    <cellStyle name="Saída 2 2 2 2 2 2 3 2" xfId="30908"/>
    <cellStyle name="Saída 2 2 2 2 2 2 3 3" xfId="30909"/>
    <cellStyle name="Saída 2 2 2 2 2 2 3 4" xfId="30910"/>
    <cellStyle name="Saída 2 2 2 2 2 2 4" xfId="30911"/>
    <cellStyle name="Saída 2 2 2 2 2 2 4 2" xfId="30912"/>
    <cellStyle name="Saída 2 2 2 2 2 2 4 3" xfId="30913"/>
    <cellStyle name="Saída 2 2 2 2 2 2 4 4" xfId="30914"/>
    <cellStyle name="Saída 2 2 2 2 2 2 5" xfId="30915"/>
    <cellStyle name="Saída 2 2 2 2 2 2 5 2" xfId="30916"/>
    <cellStyle name="Saída 2 2 2 2 2 2 5 3" xfId="30917"/>
    <cellStyle name="Saída 2 2 2 2 2 2 5 4" xfId="30918"/>
    <cellStyle name="Saída 2 2 2 2 2 2 6" xfId="30919"/>
    <cellStyle name="Saída 2 2 2 2 2 3" xfId="30920"/>
    <cellStyle name="Saída 2 2 2 2 2 3 2" xfId="30921"/>
    <cellStyle name="Saída 2 2 2 2 2 3 2 2" xfId="30922"/>
    <cellStyle name="Saída 2 2 2 2 2 3 2 3" xfId="30923"/>
    <cellStyle name="Saída 2 2 2 2 2 3 3" xfId="30924"/>
    <cellStyle name="Saída 2 2 2 2 2 3 3 2" xfId="30925"/>
    <cellStyle name="Saída 2 2 2 2 2 3 3 3" xfId="30926"/>
    <cellStyle name="Saída 2 2 2 2 2 3 3 4" xfId="30927"/>
    <cellStyle name="Saída 2 2 2 2 2 3 3 5" xfId="30928"/>
    <cellStyle name="Saída 2 2 2 2 2 3 4" xfId="30929"/>
    <cellStyle name="Saída 2 2 2 2 2 3 4 2" xfId="30930"/>
    <cellStyle name="Saída 2 2 2 2 2 3 4 3" xfId="30931"/>
    <cellStyle name="Saída 2 2 2 2 2 3 4 4" xfId="30932"/>
    <cellStyle name="Saída 2 2 2 2 2 3 5" xfId="30933"/>
    <cellStyle name="Saída 2 2 2 2 2 3 5 2" xfId="30934"/>
    <cellStyle name="Saída 2 2 2 2 2 3 5 3" xfId="30935"/>
    <cellStyle name="Saída 2 2 2 2 2 3 5 4" xfId="30936"/>
    <cellStyle name="Saída 2 2 2 2 2 3 6" xfId="30937"/>
    <cellStyle name="Saída 2 2 2 2 2 4" xfId="30938"/>
    <cellStyle name="Saída 2 2 2 2 2 4 2" xfId="30939"/>
    <cellStyle name="Saída 2 2 2 2 2 4 2 2" xfId="30940"/>
    <cellStyle name="Saída 2 2 2 2 2 4 2 3" xfId="30941"/>
    <cellStyle name="Saída 2 2 2 2 2 4 2 4" xfId="30942"/>
    <cellStyle name="Saída 2 2 2 2 2 4 2 5" xfId="30943"/>
    <cellStyle name="Saída 2 2 2 2 2 4 3" xfId="30944"/>
    <cellStyle name="Saída 2 2 2 2 2 4 3 2" xfId="30945"/>
    <cellStyle name="Saída 2 2 2 2 2 4 3 3" xfId="30946"/>
    <cellStyle name="Saída 2 2 2 2 2 4 3 4" xfId="30947"/>
    <cellStyle name="Saída 2 2 2 2 2 4 3 5" xfId="30948"/>
    <cellStyle name="Saída 2 2 2 2 2 4 4" xfId="30949"/>
    <cellStyle name="Saída 2 2 2 2 2 5" xfId="30950"/>
    <cellStyle name="Saída 2 2 2 2 2 5 2" xfId="30951"/>
    <cellStyle name="Saída 2 2 2 2 2 5 2 2" xfId="30952"/>
    <cellStyle name="Saída 2 2 2 2 2 5 2 3" xfId="30953"/>
    <cellStyle name="Saída 2 2 2 2 2 5 2 4" xfId="30954"/>
    <cellStyle name="Saída 2 2 2 2 2 5 2 5" xfId="30955"/>
    <cellStyle name="Saída 2 2 2 2 2 5 3" xfId="30956"/>
    <cellStyle name="Saída 2 2 2 2 2 5 3 2" xfId="30957"/>
    <cellStyle name="Saída 2 2 2 2 2 5 3 3" xfId="30958"/>
    <cellStyle name="Saída 2 2 2 2 2 5 3 4" xfId="30959"/>
    <cellStyle name="Saída 2 2 2 2 2 5 3 5" xfId="30960"/>
    <cellStyle name="Saída 2 2 2 2 2 5 4" xfId="30961"/>
    <cellStyle name="Saída 2 2 2 2 2 6" xfId="30962"/>
    <cellStyle name="Saída 2 2 2 2 2 6 2" xfId="30963"/>
    <cellStyle name="Saída 2 2 2 2 2 6 2 2" xfId="30964"/>
    <cellStyle name="Saída 2 2 2 2 2 6 2 3" xfId="30965"/>
    <cellStyle name="Saída 2 2 2 2 2 6 2 4" xfId="30966"/>
    <cellStyle name="Saída 2 2 2 2 2 6 2 5" xfId="30967"/>
    <cellStyle name="Saída 2 2 2 2 2 6 3" xfId="30968"/>
    <cellStyle name="Saída 2 2 2 2 2 6 3 2" xfId="30969"/>
    <cellStyle name="Saída 2 2 2 2 2 6 3 3" xfId="30970"/>
    <cellStyle name="Saída 2 2 2 2 2 6 3 4" xfId="30971"/>
    <cellStyle name="Saída 2 2 2 2 2 6 3 5" xfId="30972"/>
    <cellStyle name="Saída 2 2 2 2 2 6 4" xfId="30973"/>
    <cellStyle name="Saída 2 2 2 2 2 7" xfId="30974"/>
    <cellStyle name="Saída 2 2 2 2 2 7 2" xfId="30975"/>
    <cellStyle name="Saída 2 2 2 2 2 7 3" xfId="30976"/>
    <cellStyle name="Saída 2 2 2 2 2 7 4" xfId="30977"/>
    <cellStyle name="Saída 2 2 2 2 2 8" xfId="30978"/>
    <cellStyle name="Saída 2 2 2 2 2 8 2" xfId="30979"/>
    <cellStyle name="Saída 2 2 2 2 2 8 3" xfId="30980"/>
    <cellStyle name="Saída 2 2 2 2 2 8 4" xfId="30981"/>
    <cellStyle name="Saída 2 2 2 2 2 8 5" xfId="30982"/>
    <cellStyle name="Saída 2 2 2 2 2 9" xfId="30983"/>
    <cellStyle name="Saída 2 2 2 2 2 9 2" xfId="30984"/>
    <cellStyle name="Saída 2 2 2 2 2 9 3" xfId="30985"/>
    <cellStyle name="Saída 2 2 2 2 2 9 4" xfId="30986"/>
    <cellStyle name="Saída 2 2 2 2 2 9 5" xfId="30987"/>
    <cellStyle name="Saída 2 2 2 2 3" xfId="30988"/>
    <cellStyle name="Saída 2 2 2 2 3 2" xfId="30989"/>
    <cellStyle name="Saída 2 2 2 2 3 2 2" xfId="30990"/>
    <cellStyle name="Saída 2 2 2 2 3 2 3" xfId="30991"/>
    <cellStyle name="Saída 2 2 2 2 3 3" xfId="30992"/>
    <cellStyle name="Saída 2 2 2 2 3 3 2" xfId="30993"/>
    <cellStyle name="Saída 2 2 2 2 3 3 3" xfId="30994"/>
    <cellStyle name="Saída 2 2 2 2 3 3 4" xfId="30995"/>
    <cellStyle name="Saída 2 2 2 2 3 3 5" xfId="30996"/>
    <cellStyle name="Saída 2 2 2 2 3 4" xfId="30997"/>
    <cellStyle name="Saída 2 2 2 2 3 4 2" xfId="30998"/>
    <cellStyle name="Saída 2 2 2 2 3 4 3" xfId="30999"/>
    <cellStyle name="Saída 2 2 2 2 3 4 4" xfId="31000"/>
    <cellStyle name="Saída 2 2 2 2 3 5" xfId="31001"/>
    <cellStyle name="Saída 2 2 2 2 3 5 2" xfId="31002"/>
    <cellStyle name="Saída 2 2 2 2 3 5 3" xfId="31003"/>
    <cellStyle name="Saída 2 2 2 2 3 5 4" xfId="31004"/>
    <cellStyle name="Saída 2 2 2 2 3 6" xfId="31005"/>
    <cellStyle name="Saída 2 2 2 2 4" xfId="31006"/>
    <cellStyle name="Saída 2 2 2 2 4 2" xfId="31007"/>
    <cellStyle name="Saída 2 2 2 2 4 2 2" xfId="31008"/>
    <cellStyle name="Saída 2 2 2 2 4 2 3" xfId="31009"/>
    <cellStyle name="Saída 2 2 2 2 4 3" xfId="31010"/>
    <cellStyle name="Saída 2 2 2 2 4 3 2" xfId="31011"/>
    <cellStyle name="Saída 2 2 2 2 4 3 3" xfId="31012"/>
    <cellStyle name="Saída 2 2 2 2 4 3 4" xfId="31013"/>
    <cellStyle name="Saída 2 2 2 2 4 3 5" xfId="31014"/>
    <cellStyle name="Saída 2 2 2 2 4 4" xfId="31015"/>
    <cellStyle name="Saída 2 2 2 2 4 4 2" xfId="31016"/>
    <cellStyle name="Saída 2 2 2 2 4 4 3" xfId="31017"/>
    <cellStyle name="Saída 2 2 2 2 4 4 4" xfId="31018"/>
    <cellStyle name="Saída 2 2 2 2 4 5" xfId="31019"/>
    <cellStyle name="Saída 2 2 2 2 4 5 2" xfId="31020"/>
    <cellStyle name="Saída 2 2 2 2 4 5 3" xfId="31021"/>
    <cellStyle name="Saída 2 2 2 2 4 5 4" xfId="31022"/>
    <cellStyle name="Saída 2 2 2 2 4 6" xfId="31023"/>
    <cellStyle name="Saída 2 2 2 2 5" xfId="31024"/>
    <cellStyle name="Saída 2 2 2 2 5 2" xfId="31025"/>
    <cellStyle name="Saída 2 2 2 2 5 2 2" xfId="31026"/>
    <cellStyle name="Saída 2 2 2 2 5 2 3" xfId="31027"/>
    <cellStyle name="Saída 2 2 2 2 5 2 4" xfId="31028"/>
    <cellStyle name="Saída 2 2 2 2 5 2 5" xfId="31029"/>
    <cellStyle name="Saída 2 2 2 2 5 3" xfId="31030"/>
    <cellStyle name="Saída 2 2 2 2 5 3 2" xfId="31031"/>
    <cellStyle name="Saída 2 2 2 2 5 3 3" xfId="31032"/>
    <cellStyle name="Saída 2 2 2 2 5 3 4" xfId="31033"/>
    <cellStyle name="Saída 2 2 2 2 5 3 5" xfId="31034"/>
    <cellStyle name="Saída 2 2 2 2 5 4" xfId="31035"/>
    <cellStyle name="Saída 2 2 2 2 6" xfId="31036"/>
    <cellStyle name="Saída 2 2 2 2 6 2" xfId="31037"/>
    <cellStyle name="Saída 2 2 2 2 6 2 2" xfId="31038"/>
    <cellStyle name="Saída 2 2 2 2 6 2 3" xfId="31039"/>
    <cellStyle name="Saída 2 2 2 2 6 2 4" xfId="31040"/>
    <cellStyle name="Saída 2 2 2 2 6 2 5" xfId="31041"/>
    <cellStyle name="Saída 2 2 2 2 6 3" xfId="31042"/>
    <cellStyle name="Saída 2 2 2 2 6 3 2" xfId="31043"/>
    <cellStyle name="Saída 2 2 2 2 6 3 3" xfId="31044"/>
    <cellStyle name="Saída 2 2 2 2 6 3 4" xfId="31045"/>
    <cellStyle name="Saída 2 2 2 2 6 3 5" xfId="31046"/>
    <cellStyle name="Saída 2 2 2 2 6 4" xfId="31047"/>
    <cellStyle name="Saída 2 2 2 2 7" xfId="31048"/>
    <cellStyle name="Saída 2 2 2 2 7 2" xfId="31049"/>
    <cellStyle name="Saída 2 2 2 2 7 2 2" xfId="31050"/>
    <cellStyle name="Saída 2 2 2 2 7 2 3" xfId="31051"/>
    <cellStyle name="Saída 2 2 2 2 7 2 4" xfId="31052"/>
    <cellStyle name="Saída 2 2 2 2 7 2 5" xfId="31053"/>
    <cellStyle name="Saída 2 2 2 2 7 3" xfId="31054"/>
    <cellStyle name="Saída 2 2 2 2 7 3 2" xfId="31055"/>
    <cellStyle name="Saída 2 2 2 2 7 3 3" xfId="31056"/>
    <cellStyle name="Saída 2 2 2 2 7 3 4" xfId="31057"/>
    <cellStyle name="Saída 2 2 2 2 7 3 5" xfId="31058"/>
    <cellStyle name="Saída 2 2 2 2 7 4" xfId="31059"/>
    <cellStyle name="Saída 2 2 2 2 8" xfId="31060"/>
    <cellStyle name="Saída 2 2 2 2 8 2" xfId="31061"/>
    <cellStyle name="Saída 2 2 2 2 8 2 2" xfId="31062"/>
    <cellStyle name="Saída 2 2 2 2 8 2 3" xfId="31063"/>
    <cellStyle name="Saída 2 2 2 2 8 2 4" xfId="31064"/>
    <cellStyle name="Saída 2 2 2 2 8 3" xfId="31065"/>
    <cellStyle name="Saída 2 2 2 2 8 4" xfId="31066"/>
    <cellStyle name="Saída 2 2 2 2 9" xfId="31067"/>
    <cellStyle name="Saída 2 2 2 20" xfId="31068"/>
    <cellStyle name="Saída 2 2 2 21" xfId="31069"/>
    <cellStyle name="Saída 2 2 2 3" xfId="31070"/>
    <cellStyle name="Saída 2 2 2 3 10" xfId="31071"/>
    <cellStyle name="Saída 2 2 2 3 11" xfId="31072"/>
    <cellStyle name="Saída 2 2 2 3 12" xfId="31073"/>
    <cellStyle name="Saída 2 2 2 3 13" xfId="31074"/>
    <cellStyle name="Saída 2 2 2 3 2" xfId="31075"/>
    <cellStyle name="Saída 2 2 2 3 2 10" xfId="31076"/>
    <cellStyle name="Saída 2 2 2 3 2 10 2" xfId="31077"/>
    <cellStyle name="Saída 2 2 2 3 2 10 3" xfId="31078"/>
    <cellStyle name="Saída 2 2 2 3 2 10 4" xfId="31079"/>
    <cellStyle name="Saída 2 2 2 3 2 10 5" xfId="31080"/>
    <cellStyle name="Saída 2 2 2 3 2 11" xfId="31081"/>
    <cellStyle name="Saída 2 2 2 3 2 2" xfId="31082"/>
    <cellStyle name="Saída 2 2 2 3 2 2 2" xfId="31083"/>
    <cellStyle name="Saída 2 2 2 3 2 2 2 2" xfId="31084"/>
    <cellStyle name="Saída 2 2 2 3 2 2 2 3" xfId="31085"/>
    <cellStyle name="Saída 2 2 2 3 2 2 2 4" xfId="31086"/>
    <cellStyle name="Saída 2 2 2 3 2 2 2 5" xfId="31087"/>
    <cellStyle name="Saída 2 2 2 3 2 2 3" xfId="31088"/>
    <cellStyle name="Saída 2 2 2 3 2 2 3 2" xfId="31089"/>
    <cellStyle name="Saída 2 2 2 3 2 2 3 3" xfId="31090"/>
    <cellStyle name="Saída 2 2 2 3 2 2 3 4" xfId="31091"/>
    <cellStyle name="Saída 2 2 2 3 2 2 4" xfId="31092"/>
    <cellStyle name="Saída 2 2 2 3 2 2 4 2" xfId="31093"/>
    <cellStyle name="Saída 2 2 2 3 2 2 4 3" xfId="31094"/>
    <cellStyle name="Saída 2 2 2 3 2 2 4 4" xfId="31095"/>
    <cellStyle name="Saída 2 2 2 3 2 2 5" xfId="31096"/>
    <cellStyle name="Saída 2 2 2 3 2 2 5 2" xfId="31097"/>
    <cellStyle name="Saída 2 2 2 3 2 2 5 3" xfId="31098"/>
    <cellStyle name="Saída 2 2 2 3 2 2 5 4" xfId="31099"/>
    <cellStyle name="Saída 2 2 2 3 2 2 6" xfId="31100"/>
    <cellStyle name="Saída 2 2 2 3 2 3" xfId="31101"/>
    <cellStyle name="Saída 2 2 2 3 2 3 2" xfId="31102"/>
    <cellStyle name="Saída 2 2 2 3 2 3 2 2" xfId="31103"/>
    <cellStyle name="Saída 2 2 2 3 2 3 2 3" xfId="31104"/>
    <cellStyle name="Saída 2 2 2 3 2 3 3" xfId="31105"/>
    <cellStyle name="Saída 2 2 2 3 2 3 3 2" xfId="31106"/>
    <cellStyle name="Saída 2 2 2 3 2 3 3 3" xfId="31107"/>
    <cellStyle name="Saída 2 2 2 3 2 3 3 4" xfId="31108"/>
    <cellStyle name="Saída 2 2 2 3 2 3 3 5" xfId="31109"/>
    <cellStyle name="Saída 2 2 2 3 2 3 4" xfId="31110"/>
    <cellStyle name="Saída 2 2 2 3 2 3 4 2" xfId="31111"/>
    <cellStyle name="Saída 2 2 2 3 2 3 4 3" xfId="31112"/>
    <cellStyle name="Saída 2 2 2 3 2 3 4 4" xfId="31113"/>
    <cellStyle name="Saída 2 2 2 3 2 3 5" xfId="31114"/>
    <cellStyle name="Saída 2 2 2 3 2 3 5 2" xfId="31115"/>
    <cellStyle name="Saída 2 2 2 3 2 3 5 3" xfId="31116"/>
    <cellStyle name="Saída 2 2 2 3 2 3 5 4" xfId="31117"/>
    <cellStyle name="Saída 2 2 2 3 2 3 6" xfId="31118"/>
    <cellStyle name="Saída 2 2 2 3 2 4" xfId="31119"/>
    <cellStyle name="Saída 2 2 2 3 2 4 2" xfId="31120"/>
    <cellStyle name="Saída 2 2 2 3 2 4 2 2" xfId="31121"/>
    <cellStyle name="Saída 2 2 2 3 2 4 2 3" xfId="31122"/>
    <cellStyle name="Saída 2 2 2 3 2 4 2 4" xfId="31123"/>
    <cellStyle name="Saída 2 2 2 3 2 4 2 5" xfId="31124"/>
    <cellStyle name="Saída 2 2 2 3 2 4 3" xfId="31125"/>
    <cellStyle name="Saída 2 2 2 3 2 4 3 2" xfId="31126"/>
    <cellStyle name="Saída 2 2 2 3 2 4 3 3" xfId="31127"/>
    <cellStyle name="Saída 2 2 2 3 2 4 3 4" xfId="31128"/>
    <cellStyle name="Saída 2 2 2 3 2 4 3 5" xfId="31129"/>
    <cellStyle name="Saída 2 2 2 3 2 4 4" xfId="31130"/>
    <cellStyle name="Saída 2 2 2 3 2 5" xfId="31131"/>
    <cellStyle name="Saída 2 2 2 3 2 5 2" xfId="31132"/>
    <cellStyle name="Saída 2 2 2 3 2 5 2 2" xfId="31133"/>
    <cellStyle name="Saída 2 2 2 3 2 5 2 3" xfId="31134"/>
    <cellStyle name="Saída 2 2 2 3 2 5 2 4" xfId="31135"/>
    <cellStyle name="Saída 2 2 2 3 2 5 2 5" xfId="31136"/>
    <cellStyle name="Saída 2 2 2 3 2 5 3" xfId="31137"/>
    <cellStyle name="Saída 2 2 2 3 2 5 3 2" xfId="31138"/>
    <cellStyle name="Saída 2 2 2 3 2 5 3 3" xfId="31139"/>
    <cellStyle name="Saída 2 2 2 3 2 5 3 4" xfId="31140"/>
    <cellStyle name="Saída 2 2 2 3 2 5 3 5" xfId="31141"/>
    <cellStyle name="Saída 2 2 2 3 2 5 4" xfId="31142"/>
    <cellStyle name="Saída 2 2 2 3 2 6" xfId="31143"/>
    <cellStyle name="Saída 2 2 2 3 2 6 2" xfId="31144"/>
    <cellStyle name="Saída 2 2 2 3 2 6 2 2" xfId="31145"/>
    <cellStyle name="Saída 2 2 2 3 2 6 2 3" xfId="31146"/>
    <cellStyle name="Saída 2 2 2 3 2 6 2 4" xfId="31147"/>
    <cellStyle name="Saída 2 2 2 3 2 6 2 5" xfId="31148"/>
    <cellStyle name="Saída 2 2 2 3 2 6 3" xfId="31149"/>
    <cellStyle name="Saída 2 2 2 3 2 6 3 2" xfId="31150"/>
    <cellStyle name="Saída 2 2 2 3 2 6 3 3" xfId="31151"/>
    <cellStyle name="Saída 2 2 2 3 2 6 3 4" xfId="31152"/>
    <cellStyle name="Saída 2 2 2 3 2 6 3 5" xfId="31153"/>
    <cellStyle name="Saída 2 2 2 3 2 6 4" xfId="31154"/>
    <cellStyle name="Saída 2 2 2 3 2 7" xfId="31155"/>
    <cellStyle name="Saída 2 2 2 3 2 7 2" xfId="31156"/>
    <cellStyle name="Saída 2 2 2 3 2 7 3" xfId="31157"/>
    <cellStyle name="Saída 2 2 2 3 2 7 4" xfId="31158"/>
    <cellStyle name="Saída 2 2 2 3 2 8" xfId="31159"/>
    <cellStyle name="Saída 2 2 2 3 2 8 2" xfId="31160"/>
    <cellStyle name="Saída 2 2 2 3 2 8 3" xfId="31161"/>
    <cellStyle name="Saída 2 2 2 3 2 8 4" xfId="31162"/>
    <cellStyle name="Saída 2 2 2 3 2 8 5" xfId="31163"/>
    <cellStyle name="Saída 2 2 2 3 2 9" xfId="31164"/>
    <cellStyle name="Saída 2 2 2 3 2 9 2" xfId="31165"/>
    <cellStyle name="Saída 2 2 2 3 2 9 3" xfId="31166"/>
    <cellStyle name="Saída 2 2 2 3 2 9 4" xfId="31167"/>
    <cellStyle name="Saída 2 2 2 3 2 9 5" xfId="31168"/>
    <cellStyle name="Saída 2 2 2 3 3" xfId="31169"/>
    <cellStyle name="Saída 2 2 2 3 3 2" xfId="31170"/>
    <cellStyle name="Saída 2 2 2 3 3 2 2" xfId="31171"/>
    <cellStyle name="Saída 2 2 2 3 3 2 3" xfId="31172"/>
    <cellStyle name="Saída 2 2 2 3 3 3" xfId="31173"/>
    <cellStyle name="Saída 2 2 2 3 3 3 2" xfId="31174"/>
    <cellStyle name="Saída 2 2 2 3 3 3 3" xfId="31175"/>
    <cellStyle name="Saída 2 2 2 3 3 3 4" xfId="31176"/>
    <cellStyle name="Saída 2 2 2 3 3 3 5" xfId="31177"/>
    <cellStyle name="Saída 2 2 2 3 3 4" xfId="31178"/>
    <cellStyle name="Saída 2 2 2 3 3 4 2" xfId="31179"/>
    <cellStyle name="Saída 2 2 2 3 3 4 3" xfId="31180"/>
    <cellStyle name="Saída 2 2 2 3 3 4 4" xfId="31181"/>
    <cellStyle name="Saída 2 2 2 3 3 5" xfId="31182"/>
    <cellStyle name="Saída 2 2 2 3 3 5 2" xfId="31183"/>
    <cellStyle name="Saída 2 2 2 3 3 5 3" xfId="31184"/>
    <cellStyle name="Saída 2 2 2 3 3 5 4" xfId="31185"/>
    <cellStyle name="Saída 2 2 2 3 3 6" xfId="31186"/>
    <cellStyle name="Saída 2 2 2 3 4" xfId="31187"/>
    <cellStyle name="Saída 2 2 2 3 4 2" xfId="31188"/>
    <cellStyle name="Saída 2 2 2 3 4 2 2" xfId="31189"/>
    <cellStyle name="Saída 2 2 2 3 4 2 3" xfId="31190"/>
    <cellStyle name="Saída 2 2 2 3 4 3" xfId="31191"/>
    <cellStyle name="Saída 2 2 2 3 4 3 2" xfId="31192"/>
    <cellStyle name="Saída 2 2 2 3 4 3 3" xfId="31193"/>
    <cellStyle name="Saída 2 2 2 3 4 3 4" xfId="31194"/>
    <cellStyle name="Saída 2 2 2 3 4 3 5" xfId="31195"/>
    <cellStyle name="Saída 2 2 2 3 4 4" xfId="31196"/>
    <cellStyle name="Saída 2 2 2 3 4 4 2" xfId="31197"/>
    <cellStyle name="Saída 2 2 2 3 4 4 3" xfId="31198"/>
    <cellStyle name="Saída 2 2 2 3 4 4 4" xfId="31199"/>
    <cellStyle name="Saída 2 2 2 3 4 5" xfId="31200"/>
    <cellStyle name="Saída 2 2 2 3 4 5 2" xfId="31201"/>
    <cellStyle name="Saída 2 2 2 3 4 5 3" xfId="31202"/>
    <cellStyle name="Saída 2 2 2 3 4 5 4" xfId="31203"/>
    <cellStyle name="Saída 2 2 2 3 4 6" xfId="31204"/>
    <cellStyle name="Saída 2 2 2 3 5" xfId="31205"/>
    <cellStyle name="Saída 2 2 2 3 5 2" xfId="31206"/>
    <cellStyle name="Saída 2 2 2 3 5 2 2" xfId="31207"/>
    <cellStyle name="Saída 2 2 2 3 5 2 3" xfId="31208"/>
    <cellStyle name="Saída 2 2 2 3 5 2 4" xfId="31209"/>
    <cellStyle name="Saída 2 2 2 3 5 2 5" xfId="31210"/>
    <cellStyle name="Saída 2 2 2 3 5 3" xfId="31211"/>
    <cellStyle name="Saída 2 2 2 3 5 3 2" xfId="31212"/>
    <cellStyle name="Saída 2 2 2 3 5 3 3" xfId="31213"/>
    <cellStyle name="Saída 2 2 2 3 5 3 4" xfId="31214"/>
    <cellStyle name="Saída 2 2 2 3 5 3 5" xfId="31215"/>
    <cellStyle name="Saída 2 2 2 3 5 4" xfId="31216"/>
    <cellStyle name="Saída 2 2 2 3 6" xfId="31217"/>
    <cellStyle name="Saída 2 2 2 3 6 2" xfId="31218"/>
    <cellStyle name="Saída 2 2 2 3 6 2 2" xfId="31219"/>
    <cellStyle name="Saída 2 2 2 3 6 2 3" xfId="31220"/>
    <cellStyle name="Saída 2 2 2 3 6 2 4" xfId="31221"/>
    <cellStyle name="Saída 2 2 2 3 6 2 5" xfId="31222"/>
    <cellStyle name="Saída 2 2 2 3 6 3" xfId="31223"/>
    <cellStyle name="Saída 2 2 2 3 6 3 2" xfId="31224"/>
    <cellStyle name="Saída 2 2 2 3 6 3 3" xfId="31225"/>
    <cellStyle name="Saída 2 2 2 3 6 3 4" xfId="31226"/>
    <cellStyle name="Saída 2 2 2 3 6 3 5" xfId="31227"/>
    <cellStyle name="Saída 2 2 2 3 6 4" xfId="31228"/>
    <cellStyle name="Saída 2 2 2 3 7" xfId="31229"/>
    <cellStyle name="Saída 2 2 2 3 7 2" xfId="31230"/>
    <cellStyle name="Saída 2 2 2 3 7 2 2" xfId="31231"/>
    <cellStyle name="Saída 2 2 2 3 7 2 3" xfId="31232"/>
    <cellStyle name="Saída 2 2 2 3 7 2 4" xfId="31233"/>
    <cellStyle name="Saída 2 2 2 3 7 2 5" xfId="31234"/>
    <cellStyle name="Saída 2 2 2 3 7 3" xfId="31235"/>
    <cellStyle name="Saída 2 2 2 3 7 3 2" xfId="31236"/>
    <cellStyle name="Saída 2 2 2 3 7 3 3" xfId="31237"/>
    <cellStyle name="Saída 2 2 2 3 7 3 4" xfId="31238"/>
    <cellStyle name="Saída 2 2 2 3 7 3 5" xfId="31239"/>
    <cellStyle name="Saída 2 2 2 3 7 4" xfId="31240"/>
    <cellStyle name="Saída 2 2 2 3 8" xfId="31241"/>
    <cellStyle name="Saída 2 2 2 3 8 2" xfId="31242"/>
    <cellStyle name="Saída 2 2 2 3 8 2 2" xfId="31243"/>
    <cellStyle name="Saída 2 2 2 3 8 2 3" xfId="31244"/>
    <cellStyle name="Saída 2 2 2 3 8 2 4" xfId="31245"/>
    <cellStyle name="Saída 2 2 2 3 8 3" xfId="31246"/>
    <cellStyle name="Saída 2 2 2 3 8 4" xfId="31247"/>
    <cellStyle name="Saída 2 2 2 3 9" xfId="31248"/>
    <cellStyle name="Saída 2 2 2 4" xfId="31249"/>
    <cellStyle name="Saída 2 2 2 4 10" xfId="31250"/>
    <cellStyle name="Saída 2 2 2 4 11" xfId="31251"/>
    <cellStyle name="Saída 2 2 2 4 12" xfId="31252"/>
    <cellStyle name="Saída 2 2 2 4 13" xfId="31253"/>
    <cellStyle name="Saída 2 2 2 4 2" xfId="31254"/>
    <cellStyle name="Saída 2 2 2 4 2 10" xfId="31255"/>
    <cellStyle name="Saída 2 2 2 4 2 10 2" xfId="31256"/>
    <cellStyle name="Saída 2 2 2 4 2 10 3" xfId="31257"/>
    <cellStyle name="Saída 2 2 2 4 2 10 4" xfId="31258"/>
    <cellStyle name="Saída 2 2 2 4 2 10 5" xfId="31259"/>
    <cellStyle name="Saída 2 2 2 4 2 11" xfId="31260"/>
    <cellStyle name="Saída 2 2 2 4 2 2" xfId="31261"/>
    <cellStyle name="Saída 2 2 2 4 2 2 2" xfId="31262"/>
    <cellStyle name="Saída 2 2 2 4 2 2 2 2" xfId="31263"/>
    <cellStyle name="Saída 2 2 2 4 2 2 2 3" xfId="31264"/>
    <cellStyle name="Saída 2 2 2 4 2 2 2 4" xfId="31265"/>
    <cellStyle name="Saída 2 2 2 4 2 2 2 5" xfId="31266"/>
    <cellStyle name="Saída 2 2 2 4 2 2 3" xfId="31267"/>
    <cellStyle name="Saída 2 2 2 4 2 2 3 2" xfId="31268"/>
    <cellStyle name="Saída 2 2 2 4 2 2 3 3" xfId="31269"/>
    <cellStyle name="Saída 2 2 2 4 2 2 3 4" xfId="31270"/>
    <cellStyle name="Saída 2 2 2 4 2 2 4" xfId="31271"/>
    <cellStyle name="Saída 2 2 2 4 2 2 4 2" xfId="31272"/>
    <cellStyle name="Saída 2 2 2 4 2 2 4 3" xfId="31273"/>
    <cellStyle name="Saída 2 2 2 4 2 2 4 4" xfId="31274"/>
    <cellStyle name="Saída 2 2 2 4 2 2 5" xfId="31275"/>
    <cellStyle name="Saída 2 2 2 4 2 2 5 2" xfId="31276"/>
    <cellStyle name="Saída 2 2 2 4 2 2 5 3" xfId="31277"/>
    <cellStyle name="Saída 2 2 2 4 2 2 5 4" xfId="31278"/>
    <cellStyle name="Saída 2 2 2 4 2 2 6" xfId="31279"/>
    <cellStyle name="Saída 2 2 2 4 2 3" xfId="31280"/>
    <cellStyle name="Saída 2 2 2 4 2 3 2" xfId="31281"/>
    <cellStyle name="Saída 2 2 2 4 2 3 2 2" xfId="31282"/>
    <cellStyle name="Saída 2 2 2 4 2 3 2 3" xfId="31283"/>
    <cellStyle name="Saída 2 2 2 4 2 3 3" xfId="31284"/>
    <cellStyle name="Saída 2 2 2 4 2 3 3 2" xfId="31285"/>
    <cellStyle name="Saída 2 2 2 4 2 3 3 3" xfId="31286"/>
    <cellStyle name="Saída 2 2 2 4 2 3 3 4" xfId="31287"/>
    <cellStyle name="Saída 2 2 2 4 2 3 3 5" xfId="31288"/>
    <cellStyle name="Saída 2 2 2 4 2 3 4" xfId="31289"/>
    <cellStyle name="Saída 2 2 2 4 2 3 4 2" xfId="31290"/>
    <cellStyle name="Saída 2 2 2 4 2 3 4 3" xfId="31291"/>
    <cellStyle name="Saída 2 2 2 4 2 3 4 4" xfId="31292"/>
    <cellStyle name="Saída 2 2 2 4 2 3 5" xfId="31293"/>
    <cellStyle name="Saída 2 2 2 4 2 3 5 2" xfId="31294"/>
    <cellStyle name="Saída 2 2 2 4 2 3 5 3" xfId="31295"/>
    <cellStyle name="Saída 2 2 2 4 2 3 5 4" xfId="31296"/>
    <cellStyle name="Saída 2 2 2 4 2 3 6" xfId="31297"/>
    <cellStyle name="Saída 2 2 2 4 2 4" xfId="31298"/>
    <cellStyle name="Saída 2 2 2 4 2 4 2" xfId="31299"/>
    <cellStyle name="Saída 2 2 2 4 2 4 2 2" xfId="31300"/>
    <cellStyle name="Saída 2 2 2 4 2 4 2 3" xfId="31301"/>
    <cellStyle name="Saída 2 2 2 4 2 4 2 4" xfId="31302"/>
    <cellStyle name="Saída 2 2 2 4 2 4 2 5" xfId="31303"/>
    <cellStyle name="Saída 2 2 2 4 2 4 3" xfId="31304"/>
    <cellStyle name="Saída 2 2 2 4 2 4 3 2" xfId="31305"/>
    <cellStyle name="Saída 2 2 2 4 2 4 3 3" xfId="31306"/>
    <cellStyle name="Saída 2 2 2 4 2 4 3 4" xfId="31307"/>
    <cellStyle name="Saída 2 2 2 4 2 4 3 5" xfId="31308"/>
    <cellStyle name="Saída 2 2 2 4 2 4 4" xfId="31309"/>
    <cellStyle name="Saída 2 2 2 4 2 5" xfId="31310"/>
    <cellStyle name="Saída 2 2 2 4 2 5 2" xfId="31311"/>
    <cellStyle name="Saída 2 2 2 4 2 5 2 2" xfId="31312"/>
    <cellStyle name="Saída 2 2 2 4 2 5 2 3" xfId="31313"/>
    <cellStyle name="Saída 2 2 2 4 2 5 2 4" xfId="31314"/>
    <cellStyle name="Saída 2 2 2 4 2 5 2 5" xfId="31315"/>
    <cellStyle name="Saída 2 2 2 4 2 5 3" xfId="31316"/>
    <cellStyle name="Saída 2 2 2 4 2 5 3 2" xfId="31317"/>
    <cellStyle name="Saída 2 2 2 4 2 5 3 3" xfId="31318"/>
    <cellStyle name="Saída 2 2 2 4 2 5 3 4" xfId="31319"/>
    <cellStyle name="Saída 2 2 2 4 2 5 3 5" xfId="31320"/>
    <cellStyle name="Saída 2 2 2 4 2 5 4" xfId="31321"/>
    <cellStyle name="Saída 2 2 2 4 2 6" xfId="31322"/>
    <cellStyle name="Saída 2 2 2 4 2 6 2" xfId="31323"/>
    <cellStyle name="Saída 2 2 2 4 2 6 2 2" xfId="31324"/>
    <cellStyle name="Saída 2 2 2 4 2 6 2 3" xfId="31325"/>
    <cellStyle name="Saída 2 2 2 4 2 6 2 4" xfId="31326"/>
    <cellStyle name="Saída 2 2 2 4 2 6 2 5" xfId="31327"/>
    <cellStyle name="Saída 2 2 2 4 2 6 3" xfId="31328"/>
    <cellStyle name="Saída 2 2 2 4 2 6 3 2" xfId="31329"/>
    <cellStyle name="Saída 2 2 2 4 2 6 3 3" xfId="31330"/>
    <cellStyle name="Saída 2 2 2 4 2 6 3 4" xfId="31331"/>
    <cellStyle name="Saída 2 2 2 4 2 6 3 5" xfId="31332"/>
    <cellStyle name="Saída 2 2 2 4 2 6 4" xfId="31333"/>
    <cellStyle name="Saída 2 2 2 4 2 7" xfId="31334"/>
    <cellStyle name="Saída 2 2 2 4 2 7 2" xfId="31335"/>
    <cellStyle name="Saída 2 2 2 4 2 7 3" xfId="31336"/>
    <cellStyle name="Saída 2 2 2 4 2 7 4" xfId="31337"/>
    <cellStyle name="Saída 2 2 2 4 2 8" xfId="31338"/>
    <cellStyle name="Saída 2 2 2 4 2 8 2" xfId="31339"/>
    <cellStyle name="Saída 2 2 2 4 2 8 3" xfId="31340"/>
    <cellStyle name="Saída 2 2 2 4 2 8 4" xfId="31341"/>
    <cellStyle name="Saída 2 2 2 4 2 8 5" xfId="31342"/>
    <cellStyle name="Saída 2 2 2 4 2 9" xfId="31343"/>
    <cellStyle name="Saída 2 2 2 4 2 9 2" xfId="31344"/>
    <cellStyle name="Saída 2 2 2 4 2 9 3" xfId="31345"/>
    <cellStyle name="Saída 2 2 2 4 2 9 4" xfId="31346"/>
    <cellStyle name="Saída 2 2 2 4 2 9 5" xfId="31347"/>
    <cellStyle name="Saída 2 2 2 4 3" xfId="31348"/>
    <cellStyle name="Saída 2 2 2 4 3 2" xfId="31349"/>
    <cellStyle name="Saída 2 2 2 4 3 2 2" xfId="31350"/>
    <cellStyle name="Saída 2 2 2 4 3 2 3" xfId="31351"/>
    <cellStyle name="Saída 2 2 2 4 3 3" xfId="31352"/>
    <cellStyle name="Saída 2 2 2 4 3 3 2" xfId="31353"/>
    <cellStyle name="Saída 2 2 2 4 3 3 3" xfId="31354"/>
    <cellStyle name="Saída 2 2 2 4 3 3 4" xfId="31355"/>
    <cellStyle name="Saída 2 2 2 4 3 3 5" xfId="31356"/>
    <cellStyle name="Saída 2 2 2 4 3 4" xfId="31357"/>
    <cellStyle name="Saída 2 2 2 4 3 4 2" xfId="31358"/>
    <cellStyle name="Saída 2 2 2 4 3 4 3" xfId="31359"/>
    <cellStyle name="Saída 2 2 2 4 3 4 4" xfId="31360"/>
    <cellStyle name="Saída 2 2 2 4 3 5" xfId="31361"/>
    <cellStyle name="Saída 2 2 2 4 3 5 2" xfId="31362"/>
    <cellStyle name="Saída 2 2 2 4 3 5 3" xfId="31363"/>
    <cellStyle name="Saída 2 2 2 4 3 5 4" xfId="31364"/>
    <cellStyle name="Saída 2 2 2 4 3 6" xfId="31365"/>
    <cellStyle name="Saída 2 2 2 4 4" xfId="31366"/>
    <cellStyle name="Saída 2 2 2 4 4 2" xfId="31367"/>
    <cellStyle name="Saída 2 2 2 4 4 2 2" xfId="31368"/>
    <cellStyle name="Saída 2 2 2 4 4 2 3" xfId="31369"/>
    <cellStyle name="Saída 2 2 2 4 4 3" xfId="31370"/>
    <cellStyle name="Saída 2 2 2 4 4 3 2" xfId="31371"/>
    <cellStyle name="Saída 2 2 2 4 4 3 3" xfId="31372"/>
    <cellStyle name="Saída 2 2 2 4 4 3 4" xfId="31373"/>
    <cellStyle name="Saída 2 2 2 4 4 3 5" xfId="31374"/>
    <cellStyle name="Saída 2 2 2 4 4 4" xfId="31375"/>
    <cellStyle name="Saída 2 2 2 4 4 4 2" xfId="31376"/>
    <cellStyle name="Saída 2 2 2 4 4 4 3" xfId="31377"/>
    <cellStyle name="Saída 2 2 2 4 4 4 4" xfId="31378"/>
    <cellStyle name="Saída 2 2 2 4 4 5" xfId="31379"/>
    <cellStyle name="Saída 2 2 2 4 4 5 2" xfId="31380"/>
    <cellStyle name="Saída 2 2 2 4 4 5 3" xfId="31381"/>
    <cellStyle name="Saída 2 2 2 4 4 5 4" xfId="31382"/>
    <cellStyle name="Saída 2 2 2 4 4 6" xfId="31383"/>
    <cellStyle name="Saída 2 2 2 4 5" xfId="31384"/>
    <cellStyle name="Saída 2 2 2 4 5 2" xfId="31385"/>
    <cellStyle name="Saída 2 2 2 4 5 2 2" xfId="31386"/>
    <cellStyle name="Saída 2 2 2 4 5 2 3" xfId="31387"/>
    <cellStyle name="Saída 2 2 2 4 5 2 4" xfId="31388"/>
    <cellStyle name="Saída 2 2 2 4 5 2 5" xfId="31389"/>
    <cellStyle name="Saída 2 2 2 4 5 3" xfId="31390"/>
    <cellStyle name="Saída 2 2 2 4 5 3 2" xfId="31391"/>
    <cellStyle name="Saída 2 2 2 4 5 3 3" xfId="31392"/>
    <cellStyle name="Saída 2 2 2 4 5 3 4" xfId="31393"/>
    <cellStyle name="Saída 2 2 2 4 5 3 5" xfId="31394"/>
    <cellStyle name="Saída 2 2 2 4 5 4" xfId="31395"/>
    <cellStyle name="Saída 2 2 2 4 6" xfId="31396"/>
    <cellStyle name="Saída 2 2 2 4 6 2" xfId="31397"/>
    <cellStyle name="Saída 2 2 2 4 6 2 2" xfId="31398"/>
    <cellStyle name="Saída 2 2 2 4 6 2 3" xfId="31399"/>
    <cellStyle name="Saída 2 2 2 4 6 2 4" xfId="31400"/>
    <cellStyle name="Saída 2 2 2 4 6 2 5" xfId="31401"/>
    <cellStyle name="Saída 2 2 2 4 6 3" xfId="31402"/>
    <cellStyle name="Saída 2 2 2 4 6 3 2" xfId="31403"/>
    <cellStyle name="Saída 2 2 2 4 6 3 3" xfId="31404"/>
    <cellStyle name="Saída 2 2 2 4 6 3 4" xfId="31405"/>
    <cellStyle name="Saída 2 2 2 4 6 3 5" xfId="31406"/>
    <cellStyle name="Saída 2 2 2 4 6 4" xfId="31407"/>
    <cellStyle name="Saída 2 2 2 4 7" xfId="31408"/>
    <cellStyle name="Saída 2 2 2 4 7 2" xfId="31409"/>
    <cellStyle name="Saída 2 2 2 4 7 2 2" xfId="31410"/>
    <cellStyle name="Saída 2 2 2 4 7 2 3" xfId="31411"/>
    <cellStyle name="Saída 2 2 2 4 7 2 4" xfId="31412"/>
    <cellStyle name="Saída 2 2 2 4 7 2 5" xfId="31413"/>
    <cellStyle name="Saída 2 2 2 4 7 3" xfId="31414"/>
    <cellStyle name="Saída 2 2 2 4 7 3 2" xfId="31415"/>
    <cellStyle name="Saída 2 2 2 4 7 3 3" xfId="31416"/>
    <cellStyle name="Saída 2 2 2 4 7 3 4" xfId="31417"/>
    <cellStyle name="Saída 2 2 2 4 7 3 5" xfId="31418"/>
    <cellStyle name="Saída 2 2 2 4 7 4" xfId="31419"/>
    <cellStyle name="Saída 2 2 2 4 8" xfId="31420"/>
    <cellStyle name="Saída 2 2 2 4 8 2" xfId="31421"/>
    <cellStyle name="Saída 2 2 2 4 8 2 2" xfId="31422"/>
    <cellStyle name="Saída 2 2 2 4 8 2 3" xfId="31423"/>
    <cellStyle name="Saída 2 2 2 4 8 2 4" xfId="31424"/>
    <cellStyle name="Saída 2 2 2 4 8 3" xfId="31425"/>
    <cellStyle name="Saída 2 2 2 4 8 4" xfId="31426"/>
    <cellStyle name="Saída 2 2 2 4 9" xfId="31427"/>
    <cellStyle name="Saída 2 2 2 5" xfId="31428"/>
    <cellStyle name="Saída 2 2 2 5 10" xfId="31429"/>
    <cellStyle name="Saída 2 2 2 5 11" xfId="31430"/>
    <cellStyle name="Saída 2 2 2 5 12" xfId="31431"/>
    <cellStyle name="Saída 2 2 2 5 13" xfId="31432"/>
    <cellStyle name="Saída 2 2 2 5 2" xfId="31433"/>
    <cellStyle name="Saída 2 2 2 5 2 10" xfId="31434"/>
    <cellStyle name="Saída 2 2 2 5 2 10 2" xfId="31435"/>
    <cellStyle name="Saída 2 2 2 5 2 10 3" xfId="31436"/>
    <cellStyle name="Saída 2 2 2 5 2 10 4" xfId="31437"/>
    <cellStyle name="Saída 2 2 2 5 2 10 5" xfId="31438"/>
    <cellStyle name="Saída 2 2 2 5 2 11" xfId="31439"/>
    <cellStyle name="Saída 2 2 2 5 2 2" xfId="31440"/>
    <cellStyle name="Saída 2 2 2 5 2 2 2" xfId="31441"/>
    <cellStyle name="Saída 2 2 2 5 2 2 2 2" xfId="31442"/>
    <cellStyle name="Saída 2 2 2 5 2 2 2 3" xfId="31443"/>
    <cellStyle name="Saída 2 2 2 5 2 2 2 4" xfId="31444"/>
    <cellStyle name="Saída 2 2 2 5 2 2 2 5" xfId="31445"/>
    <cellStyle name="Saída 2 2 2 5 2 2 3" xfId="31446"/>
    <cellStyle name="Saída 2 2 2 5 2 2 3 2" xfId="31447"/>
    <cellStyle name="Saída 2 2 2 5 2 2 3 3" xfId="31448"/>
    <cellStyle name="Saída 2 2 2 5 2 2 3 4" xfId="31449"/>
    <cellStyle name="Saída 2 2 2 5 2 2 4" xfId="31450"/>
    <cellStyle name="Saída 2 2 2 5 2 2 4 2" xfId="31451"/>
    <cellStyle name="Saída 2 2 2 5 2 2 4 3" xfId="31452"/>
    <cellStyle name="Saída 2 2 2 5 2 2 4 4" xfId="31453"/>
    <cellStyle name="Saída 2 2 2 5 2 2 5" xfId="31454"/>
    <cellStyle name="Saída 2 2 2 5 2 2 5 2" xfId="31455"/>
    <cellStyle name="Saída 2 2 2 5 2 2 5 3" xfId="31456"/>
    <cellStyle name="Saída 2 2 2 5 2 2 5 4" xfId="31457"/>
    <cellStyle name="Saída 2 2 2 5 2 2 6" xfId="31458"/>
    <cellStyle name="Saída 2 2 2 5 2 3" xfId="31459"/>
    <cellStyle name="Saída 2 2 2 5 2 3 2" xfId="31460"/>
    <cellStyle name="Saída 2 2 2 5 2 3 2 2" xfId="31461"/>
    <cellStyle name="Saída 2 2 2 5 2 3 2 3" xfId="31462"/>
    <cellStyle name="Saída 2 2 2 5 2 3 3" xfId="31463"/>
    <cellStyle name="Saída 2 2 2 5 2 3 3 2" xfId="31464"/>
    <cellStyle name="Saída 2 2 2 5 2 3 3 3" xfId="31465"/>
    <cellStyle name="Saída 2 2 2 5 2 3 3 4" xfId="31466"/>
    <cellStyle name="Saída 2 2 2 5 2 3 3 5" xfId="31467"/>
    <cellStyle name="Saída 2 2 2 5 2 3 4" xfId="31468"/>
    <cellStyle name="Saída 2 2 2 5 2 3 4 2" xfId="31469"/>
    <cellStyle name="Saída 2 2 2 5 2 3 4 3" xfId="31470"/>
    <cellStyle name="Saída 2 2 2 5 2 3 4 4" xfId="31471"/>
    <cellStyle name="Saída 2 2 2 5 2 3 5" xfId="31472"/>
    <cellStyle name="Saída 2 2 2 5 2 3 5 2" xfId="31473"/>
    <cellStyle name="Saída 2 2 2 5 2 3 5 3" xfId="31474"/>
    <cellStyle name="Saída 2 2 2 5 2 3 5 4" xfId="31475"/>
    <cellStyle name="Saída 2 2 2 5 2 3 6" xfId="31476"/>
    <cellStyle name="Saída 2 2 2 5 2 4" xfId="31477"/>
    <cellStyle name="Saída 2 2 2 5 2 4 2" xfId="31478"/>
    <cellStyle name="Saída 2 2 2 5 2 4 2 2" xfId="31479"/>
    <cellStyle name="Saída 2 2 2 5 2 4 2 3" xfId="31480"/>
    <cellStyle name="Saída 2 2 2 5 2 4 2 4" xfId="31481"/>
    <cellStyle name="Saída 2 2 2 5 2 4 2 5" xfId="31482"/>
    <cellStyle name="Saída 2 2 2 5 2 4 3" xfId="31483"/>
    <cellStyle name="Saída 2 2 2 5 2 4 3 2" xfId="31484"/>
    <cellStyle name="Saída 2 2 2 5 2 4 3 3" xfId="31485"/>
    <cellStyle name="Saída 2 2 2 5 2 4 3 4" xfId="31486"/>
    <cellStyle name="Saída 2 2 2 5 2 4 3 5" xfId="31487"/>
    <cellStyle name="Saída 2 2 2 5 2 4 4" xfId="31488"/>
    <cellStyle name="Saída 2 2 2 5 2 5" xfId="31489"/>
    <cellStyle name="Saída 2 2 2 5 2 5 2" xfId="31490"/>
    <cellStyle name="Saída 2 2 2 5 2 5 2 2" xfId="31491"/>
    <cellStyle name="Saída 2 2 2 5 2 5 2 3" xfId="31492"/>
    <cellStyle name="Saída 2 2 2 5 2 5 2 4" xfId="31493"/>
    <cellStyle name="Saída 2 2 2 5 2 5 2 5" xfId="31494"/>
    <cellStyle name="Saída 2 2 2 5 2 5 3" xfId="31495"/>
    <cellStyle name="Saída 2 2 2 5 2 5 3 2" xfId="31496"/>
    <cellStyle name="Saída 2 2 2 5 2 5 3 3" xfId="31497"/>
    <cellStyle name="Saída 2 2 2 5 2 5 3 4" xfId="31498"/>
    <cellStyle name="Saída 2 2 2 5 2 5 3 5" xfId="31499"/>
    <cellStyle name="Saída 2 2 2 5 2 5 4" xfId="31500"/>
    <cellStyle name="Saída 2 2 2 5 2 6" xfId="31501"/>
    <cellStyle name="Saída 2 2 2 5 2 6 2" xfId="31502"/>
    <cellStyle name="Saída 2 2 2 5 2 6 2 2" xfId="31503"/>
    <cellStyle name="Saída 2 2 2 5 2 6 2 3" xfId="31504"/>
    <cellStyle name="Saída 2 2 2 5 2 6 2 4" xfId="31505"/>
    <cellStyle name="Saída 2 2 2 5 2 6 2 5" xfId="31506"/>
    <cellStyle name="Saída 2 2 2 5 2 6 3" xfId="31507"/>
    <cellStyle name="Saída 2 2 2 5 2 6 3 2" xfId="31508"/>
    <cellStyle name="Saída 2 2 2 5 2 6 3 3" xfId="31509"/>
    <cellStyle name="Saída 2 2 2 5 2 6 3 4" xfId="31510"/>
    <cellStyle name="Saída 2 2 2 5 2 6 3 5" xfId="31511"/>
    <cellStyle name="Saída 2 2 2 5 2 6 4" xfId="31512"/>
    <cellStyle name="Saída 2 2 2 5 2 7" xfId="31513"/>
    <cellStyle name="Saída 2 2 2 5 2 7 2" xfId="31514"/>
    <cellStyle name="Saída 2 2 2 5 2 7 3" xfId="31515"/>
    <cellStyle name="Saída 2 2 2 5 2 7 4" xfId="31516"/>
    <cellStyle name="Saída 2 2 2 5 2 8" xfId="31517"/>
    <cellStyle name="Saída 2 2 2 5 2 8 2" xfId="31518"/>
    <cellStyle name="Saída 2 2 2 5 2 8 3" xfId="31519"/>
    <cellStyle name="Saída 2 2 2 5 2 8 4" xfId="31520"/>
    <cellStyle name="Saída 2 2 2 5 2 8 5" xfId="31521"/>
    <cellStyle name="Saída 2 2 2 5 2 9" xfId="31522"/>
    <cellStyle name="Saída 2 2 2 5 2 9 2" xfId="31523"/>
    <cellStyle name="Saída 2 2 2 5 2 9 3" xfId="31524"/>
    <cellStyle name="Saída 2 2 2 5 2 9 4" xfId="31525"/>
    <cellStyle name="Saída 2 2 2 5 2 9 5" xfId="31526"/>
    <cellStyle name="Saída 2 2 2 5 3" xfId="31527"/>
    <cellStyle name="Saída 2 2 2 5 3 2" xfId="31528"/>
    <cellStyle name="Saída 2 2 2 5 3 2 2" xfId="31529"/>
    <cellStyle name="Saída 2 2 2 5 3 2 3" xfId="31530"/>
    <cellStyle name="Saída 2 2 2 5 3 3" xfId="31531"/>
    <cellStyle name="Saída 2 2 2 5 3 3 2" xfId="31532"/>
    <cellStyle name="Saída 2 2 2 5 3 3 3" xfId="31533"/>
    <cellStyle name="Saída 2 2 2 5 3 3 4" xfId="31534"/>
    <cellStyle name="Saída 2 2 2 5 3 3 5" xfId="31535"/>
    <cellStyle name="Saída 2 2 2 5 3 4" xfId="31536"/>
    <cellStyle name="Saída 2 2 2 5 3 4 2" xfId="31537"/>
    <cellStyle name="Saída 2 2 2 5 3 4 3" xfId="31538"/>
    <cellStyle name="Saída 2 2 2 5 3 4 4" xfId="31539"/>
    <cellStyle name="Saída 2 2 2 5 3 5" xfId="31540"/>
    <cellStyle name="Saída 2 2 2 5 3 5 2" xfId="31541"/>
    <cellStyle name="Saída 2 2 2 5 3 5 3" xfId="31542"/>
    <cellStyle name="Saída 2 2 2 5 3 5 4" xfId="31543"/>
    <cellStyle name="Saída 2 2 2 5 3 6" xfId="31544"/>
    <cellStyle name="Saída 2 2 2 5 4" xfId="31545"/>
    <cellStyle name="Saída 2 2 2 5 4 2" xfId="31546"/>
    <cellStyle name="Saída 2 2 2 5 4 2 2" xfId="31547"/>
    <cellStyle name="Saída 2 2 2 5 4 2 3" xfId="31548"/>
    <cellStyle name="Saída 2 2 2 5 4 3" xfId="31549"/>
    <cellStyle name="Saída 2 2 2 5 4 3 2" xfId="31550"/>
    <cellStyle name="Saída 2 2 2 5 4 3 3" xfId="31551"/>
    <cellStyle name="Saída 2 2 2 5 4 3 4" xfId="31552"/>
    <cellStyle name="Saída 2 2 2 5 4 3 5" xfId="31553"/>
    <cellStyle name="Saída 2 2 2 5 4 4" xfId="31554"/>
    <cellStyle name="Saída 2 2 2 5 4 4 2" xfId="31555"/>
    <cellStyle name="Saída 2 2 2 5 4 4 3" xfId="31556"/>
    <cellStyle name="Saída 2 2 2 5 4 4 4" xfId="31557"/>
    <cellStyle name="Saída 2 2 2 5 4 5" xfId="31558"/>
    <cellStyle name="Saída 2 2 2 5 4 5 2" xfId="31559"/>
    <cellStyle name="Saída 2 2 2 5 4 5 3" xfId="31560"/>
    <cellStyle name="Saída 2 2 2 5 4 5 4" xfId="31561"/>
    <cellStyle name="Saída 2 2 2 5 4 6" xfId="31562"/>
    <cellStyle name="Saída 2 2 2 5 5" xfId="31563"/>
    <cellStyle name="Saída 2 2 2 5 5 2" xfId="31564"/>
    <cellStyle name="Saída 2 2 2 5 5 2 2" xfId="31565"/>
    <cellStyle name="Saída 2 2 2 5 5 2 3" xfId="31566"/>
    <cellStyle name="Saída 2 2 2 5 5 2 4" xfId="31567"/>
    <cellStyle name="Saída 2 2 2 5 5 2 5" xfId="31568"/>
    <cellStyle name="Saída 2 2 2 5 5 3" xfId="31569"/>
    <cellStyle name="Saída 2 2 2 5 5 3 2" xfId="31570"/>
    <cellStyle name="Saída 2 2 2 5 5 3 3" xfId="31571"/>
    <cellStyle name="Saída 2 2 2 5 5 3 4" xfId="31572"/>
    <cellStyle name="Saída 2 2 2 5 5 3 5" xfId="31573"/>
    <cellStyle name="Saída 2 2 2 5 5 4" xfId="31574"/>
    <cellStyle name="Saída 2 2 2 5 6" xfId="31575"/>
    <cellStyle name="Saída 2 2 2 5 6 2" xfId="31576"/>
    <cellStyle name="Saída 2 2 2 5 6 2 2" xfId="31577"/>
    <cellStyle name="Saída 2 2 2 5 6 2 3" xfId="31578"/>
    <cellStyle name="Saída 2 2 2 5 6 2 4" xfId="31579"/>
    <cellStyle name="Saída 2 2 2 5 6 2 5" xfId="31580"/>
    <cellStyle name="Saída 2 2 2 5 6 3" xfId="31581"/>
    <cellStyle name="Saída 2 2 2 5 6 3 2" xfId="31582"/>
    <cellStyle name="Saída 2 2 2 5 6 3 3" xfId="31583"/>
    <cellStyle name="Saída 2 2 2 5 6 3 4" xfId="31584"/>
    <cellStyle name="Saída 2 2 2 5 6 3 5" xfId="31585"/>
    <cellStyle name="Saída 2 2 2 5 6 4" xfId="31586"/>
    <cellStyle name="Saída 2 2 2 5 7" xfId="31587"/>
    <cellStyle name="Saída 2 2 2 5 7 2" xfId="31588"/>
    <cellStyle name="Saída 2 2 2 5 7 2 2" xfId="31589"/>
    <cellStyle name="Saída 2 2 2 5 7 2 3" xfId="31590"/>
    <cellStyle name="Saída 2 2 2 5 7 2 4" xfId="31591"/>
    <cellStyle name="Saída 2 2 2 5 7 2 5" xfId="31592"/>
    <cellStyle name="Saída 2 2 2 5 7 3" xfId="31593"/>
    <cellStyle name="Saída 2 2 2 5 7 3 2" xfId="31594"/>
    <cellStyle name="Saída 2 2 2 5 7 3 3" xfId="31595"/>
    <cellStyle name="Saída 2 2 2 5 7 3 4" xfId="31596"/>
    <cellStyle name="Saída 2 2 2 5 7 3 5" xfId="31597"/>
    <cellStyle name="Saída 2 2 2 5 7 4" xfId="31598"/>
    <cellStyle name="Saída 2 2 2 5 8" xfId="31599"/>
    <cellStyle name="Saída 2 2 2 5 8 2" xfId="31600"/>
    <cellStyle name="Saída 2 2 2 5 8 2 2" xfId="31601"/>
    <cellStyle name="Saída 2 2 2 5 8 2 3" xfId="31602"/>
    <cellStyle name="Saída 2 2 2 5 8 2 4" xfId="31603"/>
    <cellStyle name="Saída 2 2 2 5 8 3" xfId="31604"/>
    <cellStyle name="Saída 2 2 2 5 8 4" xfId="31605"/>
    <cellStyle name="Saída 2 2 2 5 9" xfId="31606"/>
    <cellStyle name="Saída 2 2 2 6" xfId="31607"/>
    <cellStyle name="Saída 2 2 2 6 10" xfId="31608"/>
    <cellStyle name="Saída 2 2 2 6 11" xfId="31609"/>
    <cellStyle name="Saída 2 2 2 6 12" xfId="31610"/>
    <cellStyle name="Saída 2 2 2 6 13" xfId="31611"/>
    <cellStyle name="Saída 2 2 2 6 2" xfId="31612"/>
    <cellStyle name="Saída 2 2 2 6 2 10" xfId="31613"/>
    <cellStyle name="Saída 2 2 2 6 2 10 2" xfId="31614"/>
    <cellStyle name="Saída 2 2 2 6 2 10 3" xfId="31615"/>
    <cellStyle name="Saída 2 2 2 6 2 10 4" xfId="31616"/>
    <cellStyle name="Saída 2 2 2 6 2 10 5" xfId="31617"/>
    <cellStyle name="Saída 2 2 2 6 2 11" xfId="31618"/>
    <cellStyle name="Saída 2 2 2 6 2 2" xfId="31619"/>
    <cellStyle name="Saída 2 2 2 6 2 2 2" xfId="31620"/>
    <cellStyle name="Saída 2 2 2 6 2 2 2 2" xfId="31621"/>
    <cellStyle name="Saída 2 2 2 6 2 2 2 3" xfId="31622"/>
    <cellStyle name="Saída 2 2 2 6 2 2 2 4" xfId="31623"/>
    <cellStyle name="Saída 2 2 2 6 2 2 2 5" xfId="31624"/>
    <cellStyle name="Saída 2 2 2 6 2 2 3" xfId="31625"/>
    <cellStyle name="Saída 2 2 2 6 2 2 3 2" xfId="31626"/>
    <cellStyle name="Saída 2 2 2 6 2 2 3 3" xfId="31627"/>
    <cellStyle name="Saída 2 2 2 6 2 2 3 4" xfId="31628"/>
    <cellStyle name="Saída 2 2 2 6 2 2 4" xfId="31629"/>
    <cellStyle name="Saída 2 2 2 6 2 2 4 2" xfId="31630"/>
    <cellStyle name="Saída 2 2 2 6 2 2 4 3" xfId="31631"/>
    <cellStyle name="Saída 2 2 2 6 2 2 4 4" xfId="31632"/>
    <cellStyle name="Saída 2 2 2 6 2 2 5" xfId="31633"/>
    <cellStyle name="Saída 2 2 2 6 2 2 5 2" xfId="31634"/>
    <cellStyle name="Saída 2 2 2 6 2 2 5 3" xfId="31635"/>
    <cellStyle name="Saída 2 2 2 6 2 2 5 4" xfId="31636"/>
    <cellStyle name="Saída 2 2 2 6 2 2 6" xfId="31637"/>
    <cellStyle name="Saída 2 2 2 6 2 3" xfId="31638"/>
    <cellStyle name="Saída 2 2 2 6 2 3 2" xfId="31639"/>
    <cellStyle name="Saída 2 2 2 6 2 3 2 2" xfId="31640"/>
    <cellStyle name="Saída 2 2 2 6 2 3 2 3" xfId="31641"/>
    <cellStyle name="Saída 2 2 2 6 2 3 3" xfId="31642"/>
    <cellStyle name="Saída 2 2 2 6 2 3 3 2" xfId="31643"/>
    <cellStyle name="Saída 2 2 2 6 2 3 3 3" xfId="31644"/>
    <cellStyle name="Saída 2 2 2 6 2 3 3 4" xfId="31645"/>
    <cellStyle name="Saída 2 2 2 6 2 3 3 5" xfId="31646"/>
    <cellStyle name="Saída 2 2 2 6 2 3 4" xfId="31647"/>
    <cellStyle name="Saída 2 2 2 6 2 3 4 2" xfId="31648"/>
    <cellStyle name="Saída 2 2 2 6 2 3 4 3" xfId="31649"/>
    <cellStyle name="Saída 2 2 2 6 2 3 4 4" xfId="31650"/>
    <cellStyle name="Saída 2 2 2 6 2 3 5" xfId="31651"/>
    <cellStyle name="Saída 2 2 2 6 2 3 5 2" xfId="31652"/>
    <cellStyle name="Saída 2 2 2 6 2 3 5 3" xfId="31653"/>
    <cellStyle name="Saída 2 2 2 6 2 3 5 4" xfId="31654"/>
    <cellStyle name="Saída 2 2 2 6 2 3 6" xfId="31655"/>
    <cellStyle name="Saída 2 2 2 6 2 4" xfId="31656"/>
    <cellStyle name="Saída 2 2 2 6 2 4 2" xfId="31657"/>
    <cellStyle name="Saída 2 2 2 6 2 4 2 2" xfId="31658"/>
    <cellStyle name="Saída 2 2 2 6 2 4 2 3" xfId="31659"/>
    <cellStyle name="Saída 2 2 2 6 2 4 2 4" xfId="31660"/>
    <cellStyle name="Saída 2 2 2 6 2 4 2 5" xfId="31661"/>
    <cellStyle name="Saída 2 2 2 6 2 4 3" xfId="31662"/>
    <cellStyle name="Saída 2 2 2 6 2 4 3 2" xfId="31663"/>
    <cellStyle name="Saída 2 2 2 6 2 4 3 3" xfId="31664"/>
    <cellStyle name="Saída 2 2 2 6 2 4 3 4" xfId="31665"/>
    <cellStyle name="Saída 2 2 2 6 2 4 3 5" xfId="31666"/>
    <cellStyle name="Saída 2 2 2 6 2 4 4" xfId="31667"/>
    <cellStyle name="Saída 2 2 2 6 2 5" xfId="31668"/>
    <cellStyle name="Saída 2 2 2 6 2 5 2" xfId="31669"/>
    <cellStyle name="Saída 2 2 2 6 2 5 2 2" xfId="31670"/>
    <cellStyle name="Saída 2 2 2 6 2 5 2 3" xfId="31671"/>
    <cellStyle name="Saída 2 2 2 6 2 5 2 4" xfId="31672"/>
    <cellStyle name="Saída 2 2 2 6 2 5 2 5" xfId="31673"/>
    <cellStyle name="Saída 2 2 2 6 2 5 3" xfId="31674"/>
    <cellStyle name="Saída 2 2 2 6 2 5 3 2" xfId="31675"/>
    <cellStyle name="Saída 2 2 2 6 2 5 3 3" xfId="31676"/>
    <cellStyle name="Saída 2 2 2 6 2 5 3 4" xfId="31677"/>
    <cellStyle name="Saída 2 2 2 6 2 5 3 5" xfId="31678"/>
    <cellStyle name="Saída 2 2 2 6 2 5 4" xfId="31679"/>
    <cellStyle name="Saída 2 2 2 6 2 6" xfId="31680"/>
    <cellStyle name="Saída 2 2 2 6 2 6 2" xfId="31681"/>
    <cellStyle name="Saída 2 2 2 6 2 6 2 2" xfId="31682"/>
    <cellStyle name="Saída 2 2 2 6 2 6 2 3" xfId="31683"/>
    <cellStyle name="Saída 2 2 2 6 2 6 2 4" xfId="31684"/>
    <cellStyle name="Saída 2 2 2 6 2 6 2 5" xfId="31685"/>
    <cellStyle name="Saída 2 2 2 6 2 6 3" xfId="31686"/>
    <cellStyle name="Saída 2 2 2 6 2 6 3 2" xfId="31687"/>
    <cellStyle name="Saída 2 2 2 6 2 6 3 3" xfId="31688"/>
    <cellStyle name="Saída 2 2 2 6 2 6 3 4" xfId="31689"/>
    <cellStyle name="Saída 2 2 2 6 2 6 3 5" xfId="31690"/>
    <cellStyle name="Saída 2 2 2 6 2 6 4" xfId="31691"/>
    <cellStyle name="Saída 2 2 2 6 2 7" xfId="31692"/>
    <cellStyle name="Saída 2 2 2 6 2 7 2" xfId="31693"/>
    <cellStyle name="Saída 2 2 2 6 2 7 3" xfId="31694"/>
    <cellStyle name="Saída 2 2 2 6 2 7 4" xfId="31695"/>
    <cellStyle name="Saída 2 2 2 6 2 8" xfId="31696"/>
    <cellStyle name="Saída 2 2 2 6 2 8 2" xfId="31697"/>
    <cellStyle name="Saída 2 2 2 6 2 8 3" xfId="31698"/>
    <cellStyle name="Saída 2 2 2 6 2 8 4" xfId="31699"/>
    <cellStyle name="Saída 2 2 2 6 2 8 5" xfId="31700"/>
    <cellStyle name="Saída 2 2 2 6 2 9" xfId="31701"/>
    <cellStyle name="Saída 2 2 2 6 2 9 2" xfId="31702"/>
    <cellStyle name="Saída 2 2 2 6 2 9 3" xfId="31703"/>
    <cellStyle name="Saída 2 2 2 6 2 9 4" xfId="31704"/>
    <cellStyle name="Saída 2 2 2 6 2 9 5" xfId="31705"/>
    <cellStyle name="Saída 2 2 2 6 3" xfId="31706"/>
    <cellStyle name="Saída 2 2 2 6 3 2" xfId="31707"/>
    <cellStyle name="Saída 2 2 2 6 3 2 2" xfId="31708"/>
    <cellStyle name="Saída 2 2 2 6 3 2 3" xfId="31709"/>
    <cellStyle name="Saída 2 2 2 6 3 3" xfId="31710"/>
    <cellStyle name="Saída 2 2 2 6 3 3 2" xfId="31711"/>
    <cellStyle name="Saída 2 2 2 6 3 3 3" xfId="31712"/>
    <cellStyle name="Saída 2 2 2 6 3 3 4" xfId="31713"/>
    <cellStyle name="Saída 2 2 2 6 3 3 5" xfId="31714"/>
    <cellStyle name="Saída 2 2 2 6 3 4" xfId="31715"/>
    <cellStyle name="Saída 2 2 2 6 3 4 2" xfId="31716"/>
    <cellStyle name="Saída 2 2 2 6 3 4 3" xfId="31717"/>
    <cellStyle name="Saída 2 2 2 6 3 4 4" xfId="31718"/>
    <cellStyle name="Saída 2 2 2 6 3 5" xfId="31719"/>
    <cellStyle name="Saída 2 2 2 6 3 5 2" xfId="31720"/>
    <cellStyle name="Saída 2 2 2 6 3 5 3" xfId="31721"/>
    <cellStyle name="Saída 2 2 2 6 3 5 4" xfId="31722"/>
    <cellStyle name="Saída 2 2 2 6 3 6" xfId="31723"/>
    <cellStyle name="Saída 2 2 2 6 4" xfId="31724"/>
    <cellStyle name="Saída 2 2 2 6 4 2" xfId="31725"/>
    <cellStyle name="Saída 2 2 2 6 4 2 2" xfId="31726"/>
    <cellStyle name="Saída 2 2 2 6 4 2 3" xfId="31727"/>
    <cellStyle name="Saída 2 2 2 6 4 3" xfId="31728"/>
    <cellStyle name="Saída 2 2 2 6 4 3 2" xfId="31729"/>
    <cellStyle name="Saída 2 2 2 6 4 3 3" xfId="31730"/>
    <cellStyle name="Saída 2 2 2 6 4 3 4" xfId="31731"/>
    <cellStyle name="Saída 2 2 2 6 4 3 5" xfId="31732"/>
    <cellStyle name="Saída 2 2 2 6 4 4" xfId="31733"/>
    <cellStyle name="Saída 2 2 2 6 4 4 2" xfId="31734"/>
    <cellStyle name="Saída 2 2 2 6 4 4 3" xfId="31735"/>
    <cellStyle name="Saída 2 2 2 6 4 4 4" xfId="31736"/>
    <cellStyle name="Saída 2 2 2 6 4 5" xfId="31737"/>
    <cellStyle name="Saída 2 2 2 6 4 5 2" xfId="31738"/>
    <cellStyle name="Saída 2 2 2 6 4 5 3" xfId="31739"/>
    <cellStyle name="Saída 2 2 2 6 4 5 4" xfId="31740"/>
    <cellStyle name="Saída 2 2 2 6 4 6" xfId="31741"/>
    <cellStyle name="Saída 2 2 2 6 5" xfId="31742"/>
    <cellStyle name="Saída 2 2 2 6 5 2" xfId="31743"/>
    <cellStyle name="Saída 2 2 2 6 5 2 2" xfId="31744"/>
    <cellStyle name="Saída 2 2 2 6 5 2 3" xfId="31745"/>
    <cellStyle name="Saída 2 2 2 6 5 2 4" xfId="31746"/>
    <cellStyle name="Saída 2 2 2 6 5 2 5" xfId="31747"/>
    <cellStyle name="Saída 2 2 2 6 5 3" xfId="31748"/>
    <cellStyle name="Saída 2 2 2 6 5 3 2" xfId="31749"/>
    <cellStyle name="Saída 2 2 2 6 5 3 3" xfId="31750"/>
    <cellStyle name="Saída 2 2 2 6 5 3 4" xfId="31751"/>
    <cellStyle name="Saída 2 2 2 6 5 3 5" xfId="31752"/>
    <cellStyle name="Saída 2 2 2 6 5 4" xfId="31753"/>
    <cellStyle name="Saída 2 2 2 6 6" xfId="31754"/>
    <cellStyle name="Saída 2 2 2 6 6 2" xfId="31755"/>
    <cellStyle name="Saída 2 2 2 6 6 2 2" xfId="31756"/>
    <cellStyle name="Saída 2 2 2 6 6 2 3" xfId="31757"/>
    <cellStyle name="Saída 2 2 2 6 6 2 4" xfId="31758"/>
    <cellStyle name="Saída 2 2 2 6 6 2 5" xfId="31759"/>
    <cellStyle name="Saída 2 2 2 6 6 3" xfId="31760"/>
    <cellStyle name="Saída 2 2 2 6 6 3 2" xfId="31761"/>
    <cellStyle name="Saída 2 2 2 6 6 3 3" xfId="31762"/>
    <cellStyle name="Saída 2 2 2 6 6 3 4" xfId="31763"/>
    <cellStyle name="Saída 2 2 2 6 6 3 5" xfId="31764"/>
    <cellStyle name="Saída 2 2 2 6 6 4" xfId="31765"/>
    <cellStyle name="Saída 2 2 2 6 7" xfId="31766"/>
    <cellStyle name="Saída 2 2 2 6 7 2" xfId="31767"/>
    <cellStyle name="Saída 2 2 2 6 7 2 2" xfId="31768"/>
    <cellStyle name="Saída 2 2 2 6 7 2 3" xfId="31769"/>
    <cellStyle name="Saída 2 2 2 6 7 2 4" xfId="31770"/>
    <cellStyle name="Saída 2 2 2 6 7 2 5" xfId="31771"/>
    <cellStyle name="Saída 2 2 2 6 7 3" xfId="31772"/>
    <cellStyle name="Saída 2 2 2 6 7 3 2" xfId="31773"/>
    <cellStyle name="Saída 2 2 2 6 7 3 3" xfId="31774"/>
    <cellStyle name="Saída 2 2 2 6 7 3 4" xfId="31775"/>
    <cellStyle name="Saída 2 2 2 6 7 3 5" xfId="31776"/>
    <cellStyle name="Saída 2 2 2 6 7 4" xfId="31777"/>
    <cellStyle name="Saída 2 2 2 6 8" xfId="31778"/>
    <cellStyle name="Saída 2 2 2 6 8 2" xfId="31779"/>
    <cellStyle name="Saída 2 2 2 6 8 2 2" xfId="31780"/>
    <cellStyle name="Saída 2 2 2 6 8 2 3" xfId="31781"/>
    <cellStyle name="Saída 2 2 2 6 8 2 4" xfId="31782"/>
    <cellStyle name="Saída 2 2 2 6 8 3" xfId="31783"/>
    <cellStyle name="Saída 2 2 2 6 8 4" xfId="31784"/>
    <cellStyle name="Saída 2 2 2 6 9" xfId="31785"/>
    <cellStyle name="Saída 2 2 2 7" xfId="31786"/>
    <cellStyle name="Saída 2 2 2 7 10" xfId="31787"/>
    <cellStyle name="Saída 2 2 2 7 11" xfId="31788"/>
    <cellStyle name="Saída 2 2 2 7 12" xfId="31789"/>
    <cellStyle name="Saída 2 2 2 7 13" xfId="31790"/>
    <cellStyle name="Saída 2 2 2 7 2" xfId="31791"/>
    <cellStyle name="Saída 2 2 2 7 2 10" xfId="31792"/>
    <cellStyle name="Saída 2 2 2 7 2 10 2" xfId="31793"/>
    <cellStyle name="Saída 2 2 2 7 2 10 3" xfId="31794"/>
    <cellStyle name="Saída 2 2 2 7 2 10 4" xfId="31795"/>
    <cellStyle name="Saída 2 2 2 7 2 10 5" xfId="31796"/>
    <cellStyle name="Saída 2 2 2 7 2 11" xfId="31797"/>
    <cellStyle name="Saída 2 2 2 7 2 2" xfId="31798"/>
    <cellStyle name="Saída 2 2 2 7 2 2 2" xfId="31799"/>
    <cellStyle name="Saída 2 2 2 7 2 2 2 2" xfId="31800"/>
    <cellStyle name="Saída 2 2 2 7 2 2 2 3" xfId="31801"/>
    <cellStyle name="Saída 2 2 2 7 2 2 2 4" xfId="31802"/>
    <cellStyle name="Saída 2 2 2 7 2 2 2 5" xfId="31803"/>
    <cellStyle name="Saída 2 2 2 7 2 2 3" xfId="31804"/>
    <cellStyle name="Saída 2 2 2 7 2 2 3 2" xfId="31805"/>
    <cellStyle name="Saída 2 2 2 7 2 2 3 3" xfId="31806"/>
    <cellStyle name="Saída 2 2 2 7 2 2 3 4" xfId="31807"/>
    <cellStyle name="Saída 2 2 2 7 2 2 4" xfId="31808"/>
    <cellStyle name="Saída 2 2 2 7 2 2 4 2" xfId="31809"/>
    <cellStyle name="Saída 2 2 2 7 2 2 4 3" xfId="31810"/>
    <cellStyle name="Saída 2 2 2 7 2 2 4 4" xfId="31811"/>
    <cellStyle name="Saída 2 2 2 7 2 2 5" xfId="31812"/>
    <cellStyle name="Saída 2 2 2 7 2 2 5 2" xfId="31813"/>
    <cellStyle name="Saída 2 2 2 7 2 2 5 3" xfId="31814"/>
    <cellStyle name="Saída 2 2 2 7 2 2 5 4" xfId="31815"/>
    <cellStyle name="Saída 2 2 2 7 2 2 6" xfId="31816"/>
    <cellStyle name="Saída 2 2 2 7 2 3" xfId="31817"/>
    <cellStyle name="Saída 2 2 2 7 2 3 2" xfId="31818"/>
    <cellStyle name="Saída 2 2 2 7 2 3 2 2" xfId="31819"/>
    <cellStyle name="Saída 2 2 2 7 2 3 2 3" xfId="31820"/>
    <cellStyle name="Saída 2 2 2 7 2 3 3" xfId="31821"/>
    <cellStyle name="Saída 2 2 2 7 2 3 3 2" xfId="31822"/>
    <cellStyle name="Saída 2 2 2 7 2 3 3 3" xfId="31823"/>
    <cellStyle name="Saída 2 2 2 7 2 3 3 4" xfId="31824"/>
    <cellStyle name="Saída 2 2 2 7 2 3 3 5" xfId="31825"/>
    <cellStyle name="Saída 2 2 2 7 2 3 4" xfId="31826"/>
    <cellStyle name="Saída 2 2 2 7 2 3 4 2" xfId="31827"/>
    <cellStyle name="Saída 2 2 2 7 2 3 4 3" xfId="31828"/>
    <cellStyle name="Saída 2 2 2 7 2 3 4 4" xfId="31829"/>
    <cellStyle name="Saída 2 2 2 7 2 3 5" xfId="31830"/>
    <cellStyle name="Saída 2 2 2 7 2 3 5 2" xfId="31831"/>
    <cellStyle name="Saída 2 2 2 7 2 3 5 3" xfId="31832"/>
    <cellStyle name="Saída 2 2 2 7 2 3 5 4" xfId="31833"/>
    <cellStyle name="Saída 2 2 2 7 2 3 6" xfId="31834"/>
    <cellStyle name="Saída 2 2 2 7 2 4" xfId="31835"/>
    <cellStyle name="Saída 2 2 2 7 2 4 2" xfId="31836"/>
    <cellStyle name="Saída 2 2 2 7 2 4 2 2" xfId="31837"/>
    <cellStyle name="Saída 2 2 2 7 2 4 2 3" xfId="31838"/>
    <cellStyle name="Saída 2 2 2 7 2 4 2 4" xfId="31839"/>
    <cellStyle name="Saída 2 2 2 7 2 4 2 5" xfId="31840"/>
    <cellStyle name="Saída 2 2 2 7 2 4 3" xfId="31841"/>
    <cellStyle name="Saída 2 2 2 7 2 4 3 2" xfId="31842"/>
    <cellStyle name="Saída 2 2 2 7 2 4 3 3" xfId="31843"/>
    <cellStyle name="Saída 2 2 2 7 2 4 3 4" xfId="31844"/>
    <cellStyle name="Saída 2 2 2 7 2 4 3 5" xfId="31845"/>
    <cellStyle name="Saída 2 2 2 7 2 4 4" xfId="31846"/>
    <cellStyle name="Saída 2 2 2 7 2 5" xfId="31847"/>
    <cellStyle name="Saída 2 2 2 7 2 5 2" xfId="31848"/>
    <cellStyle name="Saída 2 2 2 7 2 5 2 2" xfId="31849"/>
    <cellStyle name="Saída 2 2 2 7 2 5 2 3" xfId="31850"/>
    <cellStyle name="Saída 2 2 2 7 2 5 2 4" xfId="31851"/>
    <cellStyle name="Saída 2 2 2 7 2 5 2 5" xfId="31852"/>
    <cellStyle name="Saída 2 2 2 7 2 5 3" xfId="31853"/>
    <cellStyle name="Saída 2 2 2 7 2 5 3 2" xfId="31854"/>
    <cellStyle name="Saída 2 2 2 7 2 5 3 3" xfId="31855"/>
    <cellStyle name="Saída 2 2 2 7 2 5 3 4" xfId="31856"/>
    <cellStyle name="Saída 2 2 2 7 2 5 3 5" xfId="31857"/>
    <cellStyle name="Saída 2 2 2 7 2 5 4" xfId="31858"/>
    <cellStyle name="Saída 2 2 2 7 2 6" xfId="31859"/>
    <cellStyle name="Saída 2 2 2 7 2 6 2" xfId="31860"/>
    <cellStyle name="Saída 2 2 2 7 2 6 2 2" xfId="31861"/>
    <cellStyle name="Saída 2 2 2 7 2 6 2 3" xfId="31862"/>
    <cellStyle name="Saída 2 2 2 7 2 6 2 4" xfId="31863"/>
    <cellStyle name="Saída 2 2 2 7 2 6 2 5" xfId="31864"/>
    <cellStyle name="Saída 2 2 2 7 2 6 3" xfId="31865"/>
    <cellStyle name="Saída 2 2 2 7 2 6 3 2" xfId="31866"/>
    <cellStyle name="Saída 2 2 2 7 2 6 3 3" xfId="31867"/>
    <cellStyle name="Saída 2 2 2 7 2 6 3 4" xfId="31868"/>
    <cellStyle name="Saída 2 2 2 7 2 6 3 5" xfId="31869"/>
    <cellStyle name="Saída 2 2 2 7 2 6 4" xfId="31870"/>
    <cellStyle name="Saída 2 2 2 7 2 7" xfId="31871"/>
    <cellStyle name="Saída 2 2 2 7 2 7 2" xfId="31872"/>
    <cellStyle name="Saída 2 2 2 7 2 7 3" xfId="31873"/>
    <cellStyle name="Saída 2 2 2 7 2 7 4" xfId="31874"/>
    <cellStyle name="Saída 2 2 2 7 2 8" xfId="31875"/>
    <cellStyle name="Saída 2 2 2 7 2 8 2" xfId="31876"/>
    <cellStyle name="Saída 2 2 2 7 2 8 3" xfId="31877"/>
    <cellStyle name="Saída 2 2 2 7 2 8 4" xfId="31878"/>
    <cellStyle name="Saída 2 2 2 7 2 8 5" xfId="31879"/>
    <cellStyle name="Saída 2 2 2 7 2 9" xfId="31880"/>
    <cellStyle name="Saída 2 2 2 7 2 9 2" xfId="31881"/>
    <cellStyle name="Saída 2 2 2 7 2 9 3" xfId="31882"/>
    <cellStyle name="Saída 2 2 2 7 2 9 4" xfId="31883"/>
    <cellStyle name="Saída 2 2 2 7 2 9 5" xfId="31884"/>
    <cellStyle name="Saída 2 2 2 7 3" xfId="31885"/>
    <cellStyle name="Saída 2 2 2 7 3 2" xfId="31886"/>
    <cellStyle name="Saída 2 2 2 7 3 2 2" xfId="31887"/>
    <cellStyle name="Saída 2 2 2 7 3 2 3" xfId="31888"/>
    <cellStyle name="Saída 2 2 2 7 3 3" xfId="31889"/>
    <cellStyle name="Saída 2 2 2 7 3 3 2" xfId="31890"/>
    <cellStyle name="Saída 2 2 2 7 3 3 3" xfId="31891"/>
    <cellStyle name="Saída 2 2 2 7 3 3 4" xfId="31892"/>
    <cellStyle name="Saída 2 2 2 7 3 3 5" xfId="31893"/>
    <cellStyle name="Saída 2 2 2 7 3 4" xfId="31894"/>
    <cellStyle name="Saída 2 2 2 7 3 4 2" xfId="31895"/>
    <cellStyle name="Saída 2 2 2 7 3 4 3" xfId="31896"/>
    <cellStyle name="Saída 2 2 2 7 3 4 4" xfId="31897"/>
    <cellStyle name="Saída 2 2 2 7 3 5" xfId="31898"/>
    <cellStyle name="Saída 2 2 2 7 3 5 2" xfId="31899"/>
    <cellStyle name="Saída 2 2 2 7 3 5 3" xfId="31900"/>
    <cellStyle name="Saída 2 2 2 7 3 5 4" xfId="31901"/>
    <cellStyle name="Saída 2 2 2 7 3 6" xfId="31902"/>
    <cellStyle name="Saída 2 2 2 7 4" xfId="31903"/>
    <cellStyle name="Saída 2 2 2 7 4 2" xfId="31904"/>
    <cellStyle name="Saída 2 2 2 7 4 2 2" xfId="31905"/>
    <cellStyle name="Saída 2 2 2 7 4 2 3" xfId="31906"/>
    <cellStyle name="Saída 2 2 2 7 4 3" xfId="31907"/>
    <cellStyle name="Saída 2 2 2 7 4 3 2" xfId="31908"/>
    <cellStyle name="Saída 2 2 2 7 4 3 3" xfId="31909"/>
    <cellStyle name="Saída 2 2 2 7 4 3 4" xfId="31910"/>
    <cellStyle name="Saída 2 2 2 7 4 3 5" xfId="31911"/>
    <cellStyle name="Saída 2 2 2 7 4 4" xfId="31912"/>
    <cellStyle name="Saída 2 2 2 7 4 4 2" xfId="31913"/>
    <cellStyle name="Saída 2 2 2 7 4 4 3" xfId="31914"/>
    <cellStyle name="Saída 2 2 2 7 4 4 4" xfId="31915"/>
    <cellStyle name="Saída 2 2 2 7 4 5" xfId="31916"/>
    <cellStyle name="Saída 2 2 2 7 4 5 2" xfId="31917"/>
    <cellStyle name="Saída 2 2 2 7 4 5 3" xfId="31918"/>
    <cellStyle name="Saída 2 2 2 7 4 5 4" xfId="31919"/>
    <cellStyle name="Saída 2 2 2 7 4 6" xfId="31920"/>
    <cellStyle name="Saída 2 2 2 7 5" xfId="31921"/>
    <cellStyle name="Saída 2 2 2 7 5 2" xfId="31922"/>
    <cellStyle name="Saída 2 2 2 7 5 2 2" xfId="31923"/>
    <cellStyle name="Saída 2 2 2 7 5 2 3" xfId="31924"/>
    <cellStyle name="Saída 2 2 2 7 5 2 4" xfId="31925"/>
    <cellStyle name="Saída 2 2 2 7 5 2 5" xfId="31926"/>
    <cellStyle name="Saída 2 2 2 7 5 3" xfId="31927"/>
    <cellStyle name="Saída 2 2 2 7 5 3 2" xfId="31928"/>
    <cellStyle name="Saída 2 2 2 7 5 3 3" xfId="31929"/>
    <cellStyle name="Saída 2 2 2 7 5 3 4" xfId="31930"/>
    <cellStyle name="Saída 2 2 2 7 5 3 5" xfId="31931"/>
    <cellStyle name="Saída 2 2 2 7 5 4" xfId="31932"/>
    <cellStyle name="Saída 2 2 2 7 6" xfId="31933"/>
    <cellStyle name="Saída 2 2 2 7 6 2" xfId="31934"/>
    <cellStyle name="Saída 2 2 2 7 6 2 2" xfId="31935"/>
    <cellStyle name="Saída 2 2 2 7 6 2 3" xfId="31936"/>
    <cellStyle name="Saída 2 2 2 7 6 2 4" xfId="31937"/>
    <cellStyle name="Saída 2 2 2 7 6 2 5" xfId="31938"/>
    <cellStyle name="Saída 2 2 2 7 6 3" xfId="31939"/>
    <cellStyle name="Saída 2 2 2 7 6 3 2" xfId="31940"/>
    <cellStyle name="Saída 2 2 2 7 6 3 3" xfId="31941"/>
    <cellStyle name="Saída 2 2 2 7 6 3 4" xfId="31942"/>
    <cellStyle name="Saída 2 2 2 7 6 3 5" xfId="31943"/>
    <cellStyle name="Saída 2 2 2 7 6 4" xfId="31944"/>
    <cellStyle name="Saída 2 2 2 7 7" xfId="31945"/>
    <cellStyle name="Saída 2 2 2 7 7 2" xfId="31946"/>
    <cellStyle name="Saída 2 2 2 7 7 2 2" xfId="31947"/>
    <cellStyle name="Saída 2 2 2 7 7 2 3" xfId="31948"/>
    <cellStyle name="Saída 2 2 2 7 7 2 4" xfId="31949"/>
    <cellStyle name="Saída 2 2 2 7 7 2 5" xfId="31950"/>
    <cellStyle name="Saída 2 2 2 7 7 3" xfId="31951"/>
    <cellStyle name="Saída 2 2 2 7 7 3 2" xfId="31952"/>
    <cellStyle name="Saída 2 2 2 7 7 3 3" xfId="31953"/>
    <cellStyle name="Saída 2 2 2 7 7 3 4" xfId="31954"/>
    <cellStyle name="Saída 2 2 2 7 7 3 5" xfId="31955"/>
    <cellStyle name="Saída 2 2 2 7 7 4" xfId="31956"/>
    <cellStyle name="Saída 2 2 2 7 8" xfId="31957"/>
    <cellStyle name="Saída 2 2 2 7 8 2" xfId="31958"/>
    <cellStyle name="Saída 2 2 2 7 8 2 2" xfId="31959"/>
    <cellStyle name="Saída 2 2 2 7 8 2 3" xfId="31960"/>
    <cellStyle name="Saída 2 2 2 7 8 2 4" xfId="31961"/>
    <cellStyle name="Saída 2 2 2 7 8 3" xfId="31962"/>
    <cellStyle name="Saída 2 2 2 7 8 4" xfId="31963"/>
    <cellStyle name="Saída 2 2 2 7 9" xfId="31964"/>
    <cellStyle name="Saída 2 2 2 8" xfId="31965"/>
    <cellStyle name="Saída 2 2 2 8 10" xfId="31966"/>
    <cellStyle name="Saída 2 2 2 8 11" xfId="31967"/>
    <cellStyle name="Saída 2 2 2 8 12" xfId="31968"/>
    <cellStyle name="Saída 2 2 2 8 13" xfId="31969"/>
    <cellStyle name="Saída 2 2 2 8 2" xfId="31970"/>
    <cellStyle name="Saída 2 2 2 8 2 10" xfId="31971"/>
    <cellStyle name="Saída 2 2 2 8 2 10 2" xfId="31972"/>
    <cellStyle name="Saída 2 2 2 8 2 10 3" xfId="31973"/>
    <cellStyle name="Saída 2 2 2 8 2 10 4" xfId="31974"/>
    <cellStyle name="Saída 2 2 2 8 2 10 5" xfId="31975"/>
    <cellStyle name="Saída 2 2 2 8 2 11" xfId="31976"/>
    <cellStyle name="Saída 2 2 2 8 2 2" xfId="31977"/>
    <cellStyle name="Saída 2 2 2 8 2 2 2" xfId="31978"/>
    <cellStyle name="Saída 2 2 2 8 2 2 2 2" xfId="31979"/>
    <cellStyle name="Saída 2 2 2 8 2 2 2 3" xfId="31980"/>
    <cellStyle name="Saída 2 2 2 8 2 2 2 4" xfId="31981"/>
    <cellStyle name="Saída 2 2 2 8 2 2 2 5" xfId="31982"/>
    <cellStyle name="Saída 2 2 2 8 2 2 3" xfId="31983"/>
    <cellStyle name="Saída 2 2 2 8 2 2 3 2" xfId="31984"/>
    <cellStyle name="Saída 2 2 2 8 2 2 3 3" xfId="31985"/>
    <cellStyle name="Saída 2 2 2 8 2 2 3 4" xfId="31986"/>
    <cellStyle name="Saída 2 2 2 8 2 2 4" xfId="31987"/>
    <cellStyle name="Saída 2 2 2 8 2 2 4 2" xfId="31988"/>
    <cellStyle name="Saída 2 2 2 8 2 2 4 3" xfId="31989"/>
    <cellStyle name="Saída 2 2 2 8 2 2 4 4" xfId="31990"/>
    <cellStyle name="Saída 2 2 2 8 2 2 5" xfId="31991"/>
    <cellStyle name="Saída 2 2 2 8 2 2 5 2" xfId="31992"/>
    <cellStyle name="Saída 2 2 2 8 2 2 5 3" xfId="31993"/>
    <cellStyle name="Saída 2 2 2 8 2 2 5 4" xfId="31994"/>
    <cellStyle name="Saída 2 2 2 8 2 2 6" xfId="31995"/>
    <cellStyle name="Saída 2 2 2 8 2 3" xfId="31996"/>
    <cellStyle name="Saída 2 2 2 8 2 3 2" xfId="31997"/>
    <cellStyle name="Saída 2 2 2 8 2 3 2 2" xfId="31998"/>
    <cellStyle name="Saída 2 2 2 8 2 3 2 3" xfId="31999"/>
    <cellStyle name="Saída 2 2 2 8 2 3 3" xfId="32000"/>
    <cellStyle name="Saída 2 2 2 8 2 3 3 2" xfId="32001"/>
    <cellStyle name="Saída 2 2 2 8 2 3 3 3" xfId="32002"/>
    <cellStyle name="Saída 2 2 2 8 2 3 3 4" xfId="32003"/>
    <cellStyle name="Saída 2 2 2 8 2 3 3 5" xfId="32004"/>
    <cellStyle name="Saída 2 2 2 8 2 3 4" xfId="32005"/>
    <cellStyle name="Saída 2 2 2 8 2 3 4 2" xfId="32006"/>
    <cellStyle name="Saída 2 2 2 8 2 3 4 3" xfId="32007"/>
    <cellStyle name="Saída 2 2 2 8 2 3 4 4" xfId="32008"/>
    <cellStyle name="Saída 2 2 2 8 2 3 5" xfId="32009"/>
    <cellStyle name="Saída 2 2 2 8 2 3 5 2" xfId="32010"/>
    <cellStyle name="Saída 2 2 2 8 2 3 5 3" xfId="32011"/>
    <cellStyle name="Saída 2 2 2 8 2 3 5 4" xfId="32012"/>
    <cellStyle name="Saída 2 2 2 8 2 3 6" xfId="32013"/>
    <cellStyle name="Saída 2 2 2 8 2 4" xfId="32014"/>
    <cellStyle name="Saída 2 2 2 8 2 4 2" xfId="32015"/>
    <cellStyle name="Saída 2 2 2 8 2 4 2 2" xfId="32016"/>
    <cellStyle name="Saída 2 2 2 8 2 4 2 3" xfId="32017"/>
    <cellStyle name="Saída 2 2 2 8 2 4 2 4" xfId="32018"/>
    <cellStyle name="Saída 2 2 2 8 2 4 2 5" xfId="32019"/>
    <cellStyle name="Saída 2 2 2 8 2 4 3" xfId="32020"/>
    <cellStyle name="Saída 2 2 2 8 2 4 3 2" xfId="32021"/>
    <cellStyle name="Saída 2 2 2 8 2 4 3 3" xfId="32022"/>
    <cellStyle name="Saída 2 2 2 8 2 4 3 4" xfId="32023"/>
    <cellStyle name="Saída 2 2 2 8 2 4 3 5" xfId="32024"/>
    <cellStyle name="Saída 2 2 2 8 2 4 4" xfId="32025"/>
    <cellStyle name="Saída 2 2 2 8 2 5" xfId="32026"/>
    <cellStyle name="Saída 2 2 2 8 2 5 2" xfId="32027"/>
    <cellStyle name="Saída 2 2 2 8 2 5 2 2" xfId="32028"/>
    <cellStyle name="Saída 2 2 2 8 2 5 2 3" xfId="32029"/>
    <cellStyle name="Saída 2 2 2 8 2 5 2 4" xfId="32030"/>
    <cellStyle name="Saída 2 2 2 8 2 5 2 5" xfId="32031"/>
    <cellStyle name="Saída 2 2 2 8 2 5 3" xfId="32032"/>
    <cellStyle name="Saída 2 2 2 8 2 5 3 2" xfId="32033"/>
    <cellStyle name="Saída 2 2 2 8 2 5 3 3" xfId="32034"/>
    <cellStyle name="Saída 2 2 2 8 2 5 3 4" xfId="32035"/>
    <cellStyle name="Saída 2 2 2 8 2 5 3 5" xfId="32036"/>
    <cellStyle name="Saída 2 2 2 8 2 5 4" xfId="32037"/>
    <cellStyle name="Saída 2 2 2 8 2 6" xfId="32038"/>
    <cellStyle name="Saída 2 2 2 8 2 6 2" xfId="32039"/>
    <cellStyle name="Saída 2 2 2 8 2 6 2 2" xfId="32040"/>
    <cellStyle name="Saída 2 2 2 8 2 6 2 3" xfId="32041"/>
    <cellStyle name="Saída 2 2 2 8 2 6 2 4" xfId="32042"/>
    <cellStyle name="Saída 2 2 2 8 2 6 2 5" xfId="32043"/>
    <cellStyle name="Saída 2 2 2 8 2 6 3" xfId="32044"/>
    <cellStyle name="Saída 2 2 2 8 2 6 3 2" xfId="32045"/>
    <cellStyle name="Saída 2 2 2 8 2 6 3 3" xfId="32046"/>
    <cellStyle name="Saída 2 2 2 8 2 6 3 4" xfId="32047"/>
    <cellStyle name="Saída 2 2 2 8 2 6 3 5" xfId="32048"/>
    <cellStyle name="Saída 2 2 2 8 2 6 4" xfId="32049"/>
    <cellStyle name="Saída 2 2 2 8 2 7" xfId="32050"/>
    <cellStyle name="Saída 2 2 2 8 2 7 2" xfId="32051"/>
    <cellStyle name="Saída 2 2 2 8 2 7 3" xfId="32052"/>
    <cellStyle name="Saída 2 2 2 8 2 7 4" xfId="32053"/>
    <cellStyle name="Saída 2 2 2 8 2 8" xfId="32054"/>
    <cellStyle name="Saída 2 2 2 8 2 8 2" xfId="32055"/>
    <cellStyle name="Saída 2 2 2 8 2 8 3" xfId="32056"/>
    <cellStyle name="Saída 2 2 2 8 2 8 4" xfId="32057"/>
    <cellStyle name="Saída 2 2 2 8 2 8 5" xfId="32058"/>
    <cellStyle name="Saída 2 2 2 8 2 9" xfId="32059"/>
    <cellStyle name="Saída 2 2 2 8 2 9 2" xfId="32060"/>
    <cellStyle name="Saída 2 2 2 8 2 9 3" xfId="32061"/>
    <cellStyle name="Saída 2 2 2 8 2 9 4" xfId="32062"/>
    <cellStyle name="Saída 2 2 2 8 2 9 5" xfId="32063"/>
    <cellStyle name="Saída 2 2 2 8 3" xfId="32064"/>
    <cellStyle name="Saída 2 2 2 8 3 2" xfId="32065"/>
    <cellStyle name="Saída 2 2 2 8 3 2 2" xfId="32066"/>
    <cellStyle name="Saída 2 2 2 8 3 2 3" xfId="32067"/>
    <cellStyle name="Saída 2 2 2 8 3 3" xfId="32068"/>
    <cellStyle name="Saída 2 2 2 8 3 3 2" xfId="32069"/>
    <cellStyle name="Saída 2 2 2 8 3 3 3" xfId="32070"/>
    <cellStyle name="Saída 2 2 2 8 3 3 4" xfId="32071"/>
    <cellStyle name="Saída 2 2 2 8 3 3 5" xfId="32072"/>
    <cellStyle name="Saída 2 2 2 8 3 4" xfId="32073"/>
    <cellStyle name="Saída 2 2 2 8 3 4 2" xfId="32074"/>
    <cellStyle name="Saída 2 2 2 8 3 4 3" xfId="32075"/>
    <cellStyle name="Saída 2 2 2 8 3 4 4" xfId="32076"/>
    <cellStyle name="Saída 2 2 2 8 3 5" xfId="32077"/>
    <cellStyle name="Saída 2 2 2 8 3 5 2" xfId="32078"/>
    <cellStyle name="Saída 2 2 2 8 3 5 3" xfId="32079"/>
    <cellStyle name="Saída 2 2 2 8 3 5 4" xfId="32080"/>
    <cellStyle name="Saída 2 2 2 8 3 6" xfId="32081"/>
    <cellStyle name="Saída 2 2 2 8 4" xfId="32082"/>
    <cellStyle name="Saída 2 2 2 8 4 2" xfId="32083"/>
    <cellStyle name="Saída 2 2 2 8 4 2 2" xfId="32084"/>
    <cellStyle name="Saída 2 2 2 8 4 2 3" xfId="32085"/>
    <cellStyle name="Saída 2 2 2 8 4 2 4" xfId="32086"/>
    <cellStyle name="Saída 2 2 2 8 4 2 5" xfId="32087"/>
    <cellStyle name="Saída 2 2 2 8 4 3" xfId="32088"/>
    <cellStyle name="Saída 2 2 2 8 4 3 2" xfId="32089"/>
    <cellStyle name="Saída 2 2 2 8 4 3 3" xfId="32090"/>
    <cellStyle name="Saída 2 2 2 8 4 3 4" xfId="32091"/>
    <cellStyle name="Saída 2 2 2 8 4 3 5" xfId="32092"/>
    <cellStyle name="Saída 2 2 2 8 4 4" xfId="32093"/>
    <cellStyle name="Saída 2 2 2 8 5" xfId="32094"/>
    <cellStyle name="Saída 2 2 2 8 5 2" xfId="32095"/>
    <cellStyle name="Saída 2 2 2 8 5 2 2" xfId="32096"/>
    <cellStyle name="Saída 2 2 2 8 5 2 3" xfId="32097"/>
    <cellStyle name="Saída 2 2 2 8 5 2 4" xfId="32098"/>
    <cellStyle name="Saída 2 2 2 8 5 2 5" xfId="32099"/>
    <cellStyle name="Saída 2 2 2 8 5 3" xfId="32100"/>
    <cellStyle name="Saída 2 2 2 8 5 3 2" xfId="32101"/>
    <cellStyle name="Saída 2 2 2 8 5 3 3" xfId="32102"/>
    <cellStyle name="Saída 2 2 2 8 5 3 4" xfId="32103"/>
    <cellStyle name="Saída 2 2 2 8 5 3 5" xfId="32104"/>
    <cellStyle name="Saída 2 2 2 8 5 4" xfId="32105"/>
    <cellStyle name="Saída 2 2 2 8 6" xfId="32106"/>
    <cellStyle name="Saída 2 2 2 8 6 2" xfId="32107"/>
    <cellStyle name="Saída 2 2 2 8 6 2 2" xfId="32108"/>
    <cellStyle name="Saída 2 2 2 8 6 2 3" xfId="32109"/>
    <cellStyle name="Saída 2 2 2 8 6 2 4" xfId="32110"/>
    <cellStyle name="Saída 2 2 2 8 6 2 5" xfId="32111"/>
    <cellStyle name="Saída 2 2 2 8 6 3" xfId="32112"/>
    <cellStyle name="Saída 2 2 2 8 6 3 2" xfId="32113"/>
    <cellStyle name="Saída 2 2 2 8 6 3 3" xfId="32114"/>
    <cellStyle name="Saída 2 2 2 8 6 3 4" xfId="32115"/>
    <cellStyle name="Saída 2 2 2 8 6 3 5" xfId="32116"/>
    <cellStyle name="Saída 2 2 2 8 6 4" xfId="32117"/>
    <cellStyle name="Saída 2 2 2 8 7" xfId="32118"/>
    <cellStyle name="Saída 2 2 2 8 7 2" xfId="32119"/>
    <cellStyle name="Saída 2 2 2 8 7 2 2" xfId="32120"/>
    <cellStyle name="Saída 2 2 2 8 7 2 3" xfId="32121"/>
    <cellStyle name="Saída 2 2 2 8 7 2 4" xfId="32122"/>
    <cellStyle name="Saída 2 2 2 8 7 2 5" xfId="32123"/>
    <cellStyle name="Saída 2 2 2 8 7 3" xfId="32124"/>
    <cellStyle name="Saída 2 2 2 8 7 3 2" xfId="32125"/>
    <cellStyle name="Saída 2 2 2 8 7 3 3" xfId="32126"/>
    <cellStyle name="Saída 2 2 2 8 7 3 4" xfId="32127"/>
    <cellStyle name="Saída 2 2 2 8 7 3 5" xfId="32128"/>
    <cellStyle name="Saída 2 2 2 8 7 4" xfId="32129"/>
    <cellStyle name="Saída 2 2 2 8 8" xfId="32130"/>
    <cellStyle name="Saída 2 2 2 8 8 2" xfId="32131"/>
    <cellStyle name="Saída 2 2 2 8 8 2 2" xfId="32132"/>
    <cellStyle name="Saída 2 2 2 8 8 2 3" xfId="32133"/>
    <cellStyle name="Saída 2 2 2 8 8 2 4" xfId="32134"/>
    <cellStyle name="Saída 2 2 2 8 8 3" xfId="32135"/>
    <cellStyle name="Saída 2 2 2 8 8 4" xfId="32136"/>
    <cellStyle name="Saída 2 2 2 8 9" xfId="32137"/>
    <cellStyle name="Saída 2 2 2 9" xfId="32138"/>
    <cellStyle name="Saída 2 2 2 9 10" xfId="32139"/>
    <cellStyle name="Saída 2 2 2 9 10 2" xfId="32140"/>
    <cellStyle name="Saída 2 2 2 9 10 3" xfId="32141"/>
    <cellStyle name="Saída 2 2 2 9 10 4" xfId="32142"/>
    <cellStyle name="Saída 2 2 2 9 10 5" xfId="32143"/>
    <cellStyle name="Saída 2 2 2 9 11" xfId="32144"/>
    <cellStyle name="Saída 2 2 2 9 2" xfId="32145"/>
    <cellStyle name="Saída 2 2 2 9 2 2" xfId="32146"/>
    <cellStyle name="Saída 2 2 2 9 2 2 2" xfId="32147"/>
    <cellStyle name="Saída 2 2 2 9 2 2 3" xfId="32148"/>
    <cellStyle name="Saída 2 2 2 9 2 2 4" xfId="32149"/>
    <cellStyle name="Saída 2 2 2 9 2 2 5" xfId="32150"/>
    <cellStyle name="Saída 2 2 2 9 2 3" xfId="32151"/>
    <cellStyle name="Saída 2 2 2 9 2 3 2" xfId="32152"/>
    <cellStyle name="Saída 2 2 2 9 2 3 3" xfId="32153"/>
    <cellStyle name="Saída 2 2 2 9 2 3 4" xfId="32154"/>
    <cellStyle name="Saída 2 2 2 9 2 4" xfId="32155"/>
    <cellStyle name="Saída 2 2 2 9 2 4 2" xfId="32156"/>
    <cellStyle name="Saída 2 2 2 9 2 4 3" xfId="32157"/>
    <cellStyle name="Saída 2 2 2 9 2 4 4" xfId="32158"/>
    <cellStyle name="Saída 2 2 2 9 2 5" xfId="32159"/>
    <cellStyle name="Saída 2 2 2 9 2 5 2" xfId="32160"/>
    <cellStyle name="Saída 2 2 2 9 2 5 3" xfId="32161"/>
    <cellStyle name="Saída 2 2 2 9 2 5 4" xfId="32162"/>
    <cellStyle name="Saída 2 2 2 9 2 6" xfId="32163"/>
    <cellStyle name="Saída 2 2 2 9 3" xfId="32164"/>
    <cellStyle name="Saída 2 2 2 9 3 2" xfId="32165"/>
    <cellStyle name="Saída 2 2 2 9 3 2 2" xfId="32166"/>
    <cellStyle name="Saída 2 2 2 9 3 2 3" xfId="32167"/>
    <cellStyle name="Saída 2 2 2 9 3 3" xfId="32168"/>
    <cellStyle name="Saída 2 2 2 9 3 3 2" xfId="32169"/>
    <cellStyle name="Saída 2 2 2 9 3 3 3" xfId="32170"/>
    <cellStyle name="Saída 2 2 2 9 3 3 4" xfId="32171"/>
    <cellStyle name="Saída 2 2 2 9 3 3 5" xfId="32172"/>
    <cellStyle name="Saída 2 2 2 9 3 4" xfId="32173"/>
    <cellStyle name="Saída 2 2 2 9 3 4 2" xfId="32174"/>
    <cellStyle name="Saída 2 2 2 9 3 4 3" xfId="32175"/>
    <cellStyle name="Saída 2 2 2 9 3 4 4" xfId="32176"/>
    <cellStyle name="Saída 2 2 2 9 3 5" xfId="32177"/>
    <cellStyle name="Saída 2 2 2 9 3 5 2" xfId="32178"/>
    <cellStyle name="Saída 2 2 2 9 3 5 3" xfId="32179"/>
    <cellStyle name="Saída 2 2 2 9 3 5 4" xfId="32180"/>
    <cellStyle name="Saída 2 2 2 9 3 6" xfId="32181"/>
    <cellStyle name="Saída 2 2 2 9 4" xfId="32182"/>
    <cellStyle name="Saída 2 2 2 9 4 2" xfId="32183"/>
    <cellStyle name="Saída 2 2 2 9 4 2 2" xfId="32184"/>
    <cellStyle name="Saída 2 2 2 9 4 2 3" xfId="32185"/>
    <cellStyle name="Saída 2 2 2 9 4 2 4" xfId="32186"/>
    <cellStyle name="Saída 2 2 2 9 4 2 5" xfId="32187"/>
    <cellStyle name="Saída 2 2 2 9 4 3" xfId="32188"/>
    <cellStyle name="Saída 2 2 2 9 4 3 2" xfId="32189"/>
    <cellStyle name="Saída 2 2 2 9 4 3 3" xfId="32190"/>
    <cellStyle name="Saída 2 2 2 9 4 3 4" xfId="32191"/>
    <cellStyle name="Saída 2 2 2 9 4 3 5" xfId="32192"/>
    <cellStyle name="Saída 2 2 2 9 4 4" xfId="32193"/>
    <cellStyle name="Saída 2 2 2 9 5" xfId="32194"/>
    <cellStyle name="Saída 2 2 2 9 5 2" xfId="32195"/>
    <cellStyle name="Saída 2 2 2 9 5 2 2" xfId="32196"/>
    <cellStyle name="Saída 2 2 2 9 5 2 3" xfId="32197"/>
    <cellStyle name="Saída 2 2 2 9 5 2 4" xfId="32198"/>
    <cellStyle name="Saída 2 2 2 9 5 2 5" xfId="32199"/>
    <cellStyle name="Saída 2 2 2 9 5 3" xfId="32200"/>
    <cellStyle name="Saída 2 2 2 9 5 3 2" xfId="32201"/>
    <cellStyle name="Saída 2 2 2 9 5 3 3" xfId="32202"/>
    <cellStyle name="Saída 2 2 2 9 5 3 4" xfId="32203"/>
    <cellStyle name="Saída 2 2 2 9 5 3 5" xfId="32204"/>
    <cellStyle name="Saída 2 2 2 9 5 4" xfId="32205"/>
    <cellStyle name="Saída 2 2 2 9 6" xfId="32206"/>
    <cellStyle name="Saída 2 2 2 9 6 2" xfId="32207"/>
    <cellStyle name="Saída 2 2 2 9 6 2 2" xfId="32208"/>
    <cellStyle name="Saída 2 2 2 9 6 2 3" xfId="32209"/>
    <cellStyle name="Saída 2 2 2 9 6 2 4" xfId="32210"/>
    <cellStyle name="Saída 2 2 2 9 6 2 5" xfId="32211"/>
    <cellStyle name="Saída 2 2 2 9 6 3" xfId="32212"/>
    <cellStyle name="Saída 2 2 2 9 6 3 2" xfId="32213"/>
    <cellStyle name="Saída 2 2 2 9 6 3 3" xfId="32214"/>
    <cellStyle name="Saída 2 2 2 9 6 3 4" xfId="32215"/>
    <cellStyle name="Saída 2 2 2 9 6 3 5" xfId="32216"/>
    <cellStyle name="Saída 2 2 2 9 6 4" xfId="32217"/>
    <cellStyle name="Saída 2 2 2 9 7" xfId="32218"/>
    <cellStyle name="Saída 2 2 2 9 7 2" xfId="32219"/>
    <cellStyle name="Saída 2 2 2 9 7 3" xfId="32220"/>
    <cellStyle name="Saída 2 2 2 9 7 4" xfId="32221"/>
    <cellStyle name="Saída 2 2 2 9 8" xfId="32222"/>
    <cellStyle name="Saída 2 2 2 9 8 2" xfId="32223"/>
    <cellStyle name="Saída 2 2 2 9 8 3" xfId="32224"/>
    <cellStyle name="Saída 2 2 2 9 8 4" xfId="32225"/>
    <cellStyle name="Saída 2 2 2 9 8 5" xfId="32226"/>
    <cellStyle name="Saída 2 2 2 9 9" xfId="32227"/>
    <cellStyle name="Saída 2 2 2 9 9 2" xfId="32228"/>
    <cellStyle name="Saída 2 2 2 9 9 3" xfId="32229"/>
    <cellStyle name="Saída 2 2 2 9 9 4" xfId="32230"/>
    <cellStyle name="Saída 2 2 2 9 9 5" xfId="32231"/>
    <cellStyle name="Saída 2 2 20" xfId="32232"/>
    <cellStyle name="Saída 2 2 21" xfId="32233"/>
    <cellStyle name="Saída 2 2 22" xfId="32234"/>
    <cellStyle name="Saída 2 2 3" xfId="32235"/>
    <cellStyle name="Saída 2 2 3 10" xfId="32236"/>
    <cellStyle name="Saída 2 2 3 11" xfId="32237"/>
    <cellStyle name="Saída 2 2 3 12" xfId="32238"/>
    <cellStyle name="Saída 2 2 3 13" xfId="32239"/>
    <cellStyle name="Saída 2 2 3 2" xfId="32240"/>
    <cellStyle name="Saída 2 2 3 2 10" xfId="32241"/>
    <cellStyle name="Saída 2 2 3 2 10 2" xfId="32242"/>
    <cellStyle name="Saída 2 2 3 2 10 3" xfId="32243"/>
    <cellStyle name="Saída 2 2 3 2 10 4" xfId="32244"/>
    <cellStyle name="Saída 2 2 3 2 10 5" xfId="32245"/>
    <cellStyle name="Saída 2 2 3 2 11" xfId="32246"/>
    <cellStyle name="Saída 2 2 3 2 2" xfId="32247"/>
    <cellStyle name="Saída 2 2 3 2 2 2" xfId="32248"/>
    <cellStyle name="Saída 2 2 3 2 2 2 2" xfId="32249"/>
    <cellStyle name="Saída 2 2 3 2 2 2 3" xfId="32250"/>
    <cellStyle name="Saída 2 2 3 2 2 2 4" xfId="32251"/>
    <cellStyle name="Saída 2 2 3 2 2 2 5" xfId="32252"/>
    <cellStyle name="Saída 2 2 3 2 2 3" xfId="32253"/>
    <cellStyle name="Saída 2 2 3 2 2 3 2" xfId="32254"/>
    <cellStyle name="Saída 2 2 3 2 2 3 3" xfId="32255"/>
    <cellStyle name="Saída 2 2 3 2 2 3 4" xfId="32256"/>
    <cellStyle name="Saída 2 2 3 2 2 4" xfId="32257"/>
    <cellStyle name="Saída 2 2 3 2 2 4 2" xfId="32258"/>
    <cellStyle name="Saída 2 2 3 2 2 4 3" xfId="32259"/>
    <cellStyle name="Saída 2 2 3 2 2 4 4" xfId="32260"/>
    <cellStyle name="Saída 2 2 3 2 2 5" xfId="32261"/>
    <cellStyle name="Saída 2 2 3 2 2 5 2" xfId="32262"/>
    <cellStyle name="Saída 2 2 3 2 2 5 3" xfId="32263"/>
    <cellStyle name="Saída 2 2 3 2 2 5 4" xfId="32264"/>
    <cellStyle name="Saída 2 2 3 2 2 6" xfId="32265"/>
    <cellStyle name="Saída 2 2 3 2 3" xfId="32266"/>
    <cellStyle name="Saída 2 2 3 2 3 2" xfId="32267"/>
    <cellStyle name="Saída 2 2 3 2 3 2 2" xfId="32268"/>
    <cellStyle name="Saída 2 2 3 2 3 2 3" xfId="32269"/>
    <cellStyle name="Saída 2 2 3 2 3 3" xfId="32270"/>
    <cellStyle name="Saída 2 2 3 2 3 3 2" xfId="32271"/>
    <cellStyle name="Saída 2 2 3 2 3 3 3" xfId="32272"/>
    <cellStyle name="Saída 2 2 3 2 3 3 4" xfId="32273"/>
    <cellStyle name="Saída 2 2 3 2 3 3 5" xfId="32274"/>
    <cellStyle name="Saída 2 2 3 2 3 4" xfId="32275"/>
    <cellStyle name="Saída 2 2 3 2 3 4 2" xfId="32276"/>
    <cellStyle name="Saída 2 2 3 2 3 4 3" xfId="32277"/>
    <cellStyle name="Saída 2 2 3 2 3 4 4" xfId="32278"/>
    <cellStyle name="Saída 2 2 3 2 3 5" xfId="32279"/>
    <cellStyle name="Saída 2 2 3 2 3 5 2" xfId="32280"/>
    <cellStyle name="Saída 2 2 3 2 3 5 3" xfId="32281"/>
    <cellStyle name="Saída 2 2 3 2 3 5 4" xfId="32282"/>
    <cellStyle name="Saída 2 2 3 2 3 6" xfId="32283"/>
    <cellStyle name="Saída 2 2 3 2 4" xfId="32284"/>
    <cellStyle name="Saída 2 2 3 2 4 2" xfId="32285"/>
    <cellStyle name="Saída 2 2 3 2 4 2 2" xfId="32286"/>
    <cellStyle name="Saída 2 2 3 2 4 2 3" xfId="32287"/>
    <cellStyle name="Saída 2 2 3 2 4 2 4" xfId="32288"/>
    <cellStyle name="Saída 2 2 3 2 4 2 5" xfId="32289"/>
    <cellStyle name="Saída 2 2 3 2 4 3" xfId="32290"/>
    <cellStyle name="Saída 2 2 3 2 4 3 2" xfId="32291"/>
    <cellStyle name="Saída 2 2 3 2 4 3 3" xfId="32292"/>
    <cellStyle name="Saída 2 2 3 2 4 3 4" xfId="32293"/>
    <cellStyle name="Saída 2 2 3 2 4 3 5" xfId="32294"/>
    <cellStyle name="Saída 2 2 3 2 4 4" xfId="32295"/>
    <cellStyle name="Saída 2 2 3 2 5" xfId="32296"/>
    <cellStyle name="Saída 2 2 3 2 5 2" xfId="32297"/>
    <cellStyle name="Saída 2 2 3 2 5 2 2" xfId="32298"/>
    <cellStyle name="Saída 2 2 3 2 5 2 3" xfId="32299"/>
    <cellStyle name="Saída 2 2 3 2 5 2 4" xfId="32300"/>
    <cellStyle name="Saída 2 2 3 2 5 2 5" xfId="32301"/>
    <cellStyle name="Saída 2 2 3 2 5 3" xfId="32302"/>
    <cellStyle name="Saída 2 2 3 2 5 3 2" xfId="32303"/>
    <cellStyle name="Saída 2 2 3 2 5 3 3" xfId="32304"/>
    <cellStyle name="Saída 2 2 3 2 5 3 4" xfId="32305"/>
    <cellStyle name="Saída 2 2 3 2 5 3 5" xfId="32306"/>
    <cellStyle name="Saída 2 2 3 2 5 4" xfId="32307"/>
    <cellStyle name="Saída 2 2 3 2 6" xfId="32308"/>
    <cellStyle name="Saída 2 2 3 2 6 2" xfId="32309"/>
    <cellStyle name="Saída 2 2 3 2 6 2 2" xfId="32310"/>
    <cellStyle name="Saída 2 2 3 2 6 2 3" xfId="32311"/>
    <cellStyle name="Saída 2 2 3 2 6 2 4" xfId="32312"/>
    <cellStyle name="Saída 2 2 3 2 6 2 5" xfId="32313"/>
    <cellStyle name="Saída 2 2 3 2 6 3" xfId="32314"/>
    <cellStyle name="Saída 2 2 3 2 6 3 2" xfId="32315"/>
    <cellStyle name="Saída 2 2 3 2 6 3 3" xfId="32316"/>
    <cellStyle name="Saída 2 2 3 2 6 3 4" xfId="32317"/>
    <cellStyle name="Saída 2 2 3 2 6 3 5" xfId="32318"/>
    <cellStyle name="Saída 2 2 3 2 6 4" xfId="32319"/>
    <cellStyle name="Saída 2 2 3 2 7" xfId="32320"/>
    <cellStyle name="Saída 2 2 3 2 7 2" xfId="32321"/>
    <cellStyle name="Saída 2 2 3 2 7 3" xfId="32322"/>
    <cellStyle name="Saída 2 2 3 2 7 4" xfId="32323"/>
    <cellStyle name="Saída 2 2 3 2 8" xfId="32324"/>
    <cellStyle name="Saída 2 2 3 2 8 2" xfId="32325"/>
    <cellStyle name="Saída 2 2 3 2 8 3" xfId="32326"/>
    <cellStyle name="Saída 2 2 3 2 8 4" xfId="32327"/>
    <cellStyle name="Saída 2 2 3 2 8 5" xfId="32328"/>
    <cellStyle name="Saída 2 2 3 2 9" xfId="32329"/>
    <cellStyle name="Saída 2 2 3 2 9 2" xfId="32330"/>
    <cellStyle name="Saída 2 2 3 2 9 3" xfId="32331"/>
    <cellStyle name="Saída 2 2 3 2 9 4" xfId="32332"/>
    <cellStyle name="Saída 2 2 3 2 9 5" xfId="32333"/>
    <cellStyle name="Saída 2 2 3 3" xfId="32334"/>
    <cellStyle name="Saída 2 2 3 3 2" xfId="32335"/>
    <cellStyle name="Saída 2 2 3 3 2 2" xfId="32336"/>
    <cellStyle name="Saída 2 2 3 3 2 3" xfId="32337"/>
    <cellStyle name="Saída 2 2 3 3 3" xfId="32338"/>
    <cellStyle name="Saída 2 2 3 3 3 2" xfId="32339"/>
    <cellStyle name="Saída 2 2 3 3 3 3" xfId="32340"/>
    <cellStyle name="Saída 2 2 3 3 3 4" xfId="32341"/>
    <cellStyle name="Saída 2 2 3 3 3 5" xfId="32342"/>
    <cellStyle name="Saída 2 2 3 3 4" xfId="32343"/>
    <cellStyle name="Saída 2 2 3 3 4 2" xfId="32344"/>
    <cellStyle name="Saída 2 2 3 3 4 3" xfId="32345"/>
    <cellStyle name="Saída 2 2 3 3 4 4" xfId="32346"/>
    <cellStyle name="Saída 2 2 3 3 5" xfId="32347"/>
    <cellStyle name="Saída 2 2 3 3 5 2" xfId="32348"/>
    <cellStyle name="Saída 2 2 3 3 5 3" xfId="32349"/>
    <cellStyle name="Saída 2 2 3 3 5 4" xfId="32350"/>
    <cellStyle name="Saída 2 2 3 3 6" xfId="32351"/>
    <cellStyle name="Saída 2 2 3 4" xfId="32352"/>
    <cellStyle name="Saída 2 2 3 4 2" xfId="32353"/>
    <cellStyle name="Saída 2 2 3 4 2 2" xfId="32354"/>
    <cellStyle name="Saída 2 2 3 4 2 3" xfId="32355"/>
    <cellStyle name="Saída 2 2 3 4 3" xfId="32356"/>
    <cellStyle name="Saída 2 2 3 4 3 2" xfId="32357"/>
    <cellStyle name="Saída 2 2 3 4 3 3" xfId="32358"/>
    <cellStyle name="Saída 2 2 3 4 3 4" xfId="32359"/>
    <cellStyle name="Saída 2 2 3 4 3 5" xfId="32360"/>
    <cellStyle name="Saída 2 2 3 4 4" xfId="32361"/>
    <cellStyle name="Saída 2 2 3 4 4 2" xfId="32362"/>
    <cellStyle name="Saída 2 2 3 4 4 3" xfId="32363"/>
    <cellStyle name="Saída 2 2 3 4 4 4" xfId="32364"/>
    <cellStyle name="Saída 2 2 3 4 5" xfId="32365"/>
    <cellStyle name="Saída 2 2 3 4 5 2" xfId="32366"/>
    <cellStyle name="Saída 2 2 3 4 5 3" xfId="32367"/>
    <cellStyle name="Saída 2 2 3 4 5 4" xfId="32368"/>
    <cellStyle name="Saída 2 2 3 4 6" xfId="32369"/>
    <cellStyle name="Saída 2 2 3 5" xfId="32370"/>
    <cellStyle name="Saída 2 2 3 5 2" xfId="32371"/>
    <cellStyle name="Saída 2 2 3 5 2 2" xfId="32372"/>
    <cellStyle name="Saída 2 2 3 5 2 3" xfId="32373"/>
    <cellStyle name="Saída 2 2 3 5 2 4" xfId="32374"/>
    <cellStyle name="Saída 2 2 3 5 2 5" xfId="32375"/>
    <cellStyle name="Saída 2 2 3 5 3" xfId="32376"/>
    <cellStyle name="Saída 2 2 3 5 3 2" xfId="32377"/>
    <cellStyle name="Saída 2 2 3 5 3 3" xfId="32378"/>
    <cellStyle name="Saída 2 2 3 5 3 4" xfId="32379"/>
    <cellStyle name="Saída 2 2 3 5 3 5" xfId="32380"/>
    <cellStyle name="Saída 2 2 3 5 4" xfId="32381"/>
    <cellStyle name="Saída 2 2 3 6" xfId="32382"/>
    <cellStyle name="Saída 2 2 3 6 2" xfId="32383"/>
    <cellStyle name="Saída 2 2 3 6 2 2" xfId="32384"/>
    <cellStyle name="Saída 2 2 3 6 2 3" xfId="32385"/>
    <cellStyle name="Saída 2 2 3 6 2 4" xfId="32386"/>
    <cellStyle name="Saída 2 2 3 6 2 5" xfId="32387"/>
    <cellStyle name="Saída 2 2 3 6 3" xfId="32388"/>
    <cellStyle name="Saída 2 2 3 6 3 2" xfId="32389"/>
    <cellStyle name="Saída 2 2 3 6 3 3" xfId="32390"/>
    <cellStyle name="Saída 2 2 3 6 3 4" xfId="32391"/>
    <cellStyle name="Saída 2 2 3 6 3 5" xfId="32392"/>
    <cellStyle name="Saída 2 2 3 6 4" xfId="32393"/>
    <cellStyle name="Saída 2 2 3 7" xfId="32394"/>
    <cellStyle name="Saída 2 2 3 7 2" xfId="32395"/>
    <cellStyle name="Saída 2 2 3 7 2 2" xfId="32396"/>
    <cellStyle name="Saída 2 2 3 7 2 3" xfId="32397"/>
    <cellStyle name="Saída 2 2 3 7 2 4" xfId="32398"/>
    <cellStyle name="Saída 2 2 3 7 2 5" xfId="32399"/>
    <cellStyle name="Saída 2 2 3 7 3" xfId="32400"/>
    <cellStyle name="Saída 2 2 3 7 3 2" xfId="32401"/>
    <cellStyle name="Saída 2 2 3 7 3 3" xfId="32402"/>
    <cellStyle name="Saída 2 2 3 7 3 4" xfId="32403"/>
    <cellStyle name="Saída 2 2 3 7 3 5" xfId="32404"/>
    <cellStyle name="Saída 2 2 3 7 4" xfId="32405"/>
    <cellStyle name="Saída 2 2 3 8" xfId="32406"/>
    <cellStyle name="Saída 2 2 3 8 2" xfId="32407"/>
    <cellStyle name="Saída 2 2 3 8 2 2" xfId="32408"/>
    <cellStyle name="Saída 2 2 3 8 2 3" xfId="32409"/>
    <cellStyle name="Saída 2 2 3 8 2 4" xfId="32410"/>
    <cellStyle name="Saída 2 2 3 8 3" xfId="32411"/>
    <cellStyle name="Saída 2 2 3 8 4" xfId="32412"/>
    <cellStyle name="Saída 2 2 3 9" xfId="32413"/>
    <cellStyle name="Saída 2 2 4" xfId="32414"/>
    <cellStyle name="Saída 2 2 4 10" xfId="32415"/>
    <cellStyle name="Saída 2 2 4 11" xfId="32416"/>
    <cellStyle name="Saída 2 2 4 12" xfId="32417"/>
    <cellStyle name="Saída 2 2 4 13" xfId="32418"/>
    <cellStyle name="Saída 2 2 4 2" xfId="32419"/>
    <cellStyle name="Saída 2 2 4 2 10" xfId="32420"/>
    <cellStyle name="Saída 2 2 4 2 10 2" xfId="32421"/>
    <cellStyle name="Saída 2 2 4 2 10 3" xfId="32422"/>
    <cellStyle name="Saída 2 2 4 2 10 4" xfId="32423"/>
    <cellStyle name="Saída 2 2 4 2 10 5" xfId="32424"/>
    <cellStyle name="Saída 2 2 4 2 11" xfId="32425"/>
    <cellStyle name="Saída 2 2 4 2 2" xfId="32426"/>
    <cellStyle name="Saída 2 2 4 2 2 2" xfId="32427"/>
    <cellStyle name="Saída 2 2 4 2 2 2 2" xfId="32428"/>
    <cellStyle name="Saída 2 2 4 2 2 2 3" xfId="32429"/>
    <cellStyle name="Saída 2 2 4 2 2 2 4" xfId="32430"/>
    <cellStyle name="Saída 2 2 4 2 2 2 5" xfId="32431"/>
    <cellStyle name="Saída 2 2 4 2 2 3" xfId="32432"/>
    <cellStyle name="Saída 2 2 4 2 2 3 2" xfId="32433"/>
    <cellStyle name="Saída 2 2 4 2 2 3 3" xfId="32434"/>
    <cellStyle name="Saída 2 2 4 2 2 3 4" xfId="32435"/>
    <cellStyle name="Saída 2 2 4 2 2 4" xfId="32436"/>
    <cellStyle name="Saída 2 2 4 2 2 4 2" xfId="32437"/>
    <cellStyle name="Saída 2 2 4 2 2 4 3" xfId="32438"/>
    <cellStyle name="Saída 2 2 4 2 2 4 4" xfId="32439"/>
    <cellStyle name="Saída 2 2 4 2 2 5" xfId="32440"/>
    <cellStyle name="Saída 2 2 4 2 2 5 2" xfId="32441"/>
    <cellStyle name="Saída 2 2 4 2 2 5 3" xfId="32442"/>
    <cellStyle name="Saída 2 2 4 2 2 5 4" xfId="32443"/>
    <cellStyle name="Saída 2 2 4 2 2 6" xfId="32444"/>
    <cellStyle name="Saída 2 2 4 2 3" xfId="32445"/>
    <cellStyle name="Saída 2 2 4 2 3 2" xfId="32446"/>
    <cellStyle name="Saída 2 2 4 2 3 2 2" xfId="32447"/>
    <cellStyle name="Saída 2 2 4 2 3 2 3" xfId="32448"/>
    <cellStyle name="Saída 2 2 4 2 3 3" xfId="32449"/>
    <cellStyle name="Saída 2 2 4 2 3 3 2" xfId="32450"/>
    <cellStyle name="Saída 2 2 4 2 3 3 3" xfId="32451"/>
    <cellStyle name="Saída 2 2 4 2 3 3 4" xfId="32452"/>
    <cellStyle name="Saída 2 2 4 2 3 3 5" xfId="32453"/>
    <cellStyle name="Saída 2 2 4 2 3 4" xfId="32454"/>
    <cellStyle name="Saída 2 2 4 2 3 4 2" xfId="32455"/>
    <cellStyle name="Saída 2 2 4 2 3 4 3" xfId="32456"/>
    <cellStyle name="Saída 2 2 4 2 3 4 4" xfId="32457"/>
    <cellStyle name="Saída 2 2 4 2 3 5" xfId="32458"/>
    <cellStyle name="Saída 2 2 4 2 3 5 2" xfId="32459"/>
    <cellStyle name="Saída 2 2 4 2 3 5 3" xfId="32460"/>
    <cellStyle name="Saída 2 2 4 2 3 5 4" xfId="32461"/>
    <cellStyle name="Saída 2 2 4 2 3 6" xfId="32462"/>
    <cellStyle name="Saída 2 2 4 2 4" xfId="32463"/>
    <cellStyle name="Saída 2 2 4 2 4 2" xfId="32464"/>
    <cellStyle name="Saída 2 2 4 2 4 2 2" xfId="32465"/>
    <cellStyle name="Saída 2 2 4 2 4 2 3" xfId="32466"/>
    <cellStyle name="Saída 2 2 4 2 4 2 4" xfId="32467"/>
    <cellStyle name="Saída 2 2 4 2 4 2 5" xfId="32468"/>
    <cellStyle name="Saída 2 2 4 2 4 3" xfId="32469"/>
    <cellStyle name="Saída 2 2 4 2 4 3 2" xfId="32470"/>
    <cellStyle name="Saída 2 2 4 2 4 3 3" xfId="32471"/>
    <cellStyle name="Saída 2 2 4 2 4 3 4" xfId="32472"/>
    <cellStyle name="Saída 2 2 4 2 4 3 5" xfId="32473"/>
    <cellStyle name="Saída 2 2 4 2 4 4" xfId="32474"/>
    <cellStyle name="Saída 2 2 4 2 5" xfId="32475"/>
    <cellStyle name="Saída 2 2 4 2 5 2" xfId="32476"/>
    <cellStyle name="Saída 2 2 4 2 5 2 2" xfId="32477"/>
    <cellStyle name="Saída 2 2 4 2 5 2 3" xfId="32478"/>
    <cellStyle name="Saída 2 2 4 2 5 2 4" xfId="32479"/>
    <cellStyle name="Saída 2 2 4 2 5 2 5" xfId="32480"/>
    <cellStyle name="Saída 2 2 4 2 5 3" xfId="32481"/>
    <cellStyle name="Saída 2 2 4 2 5 3 2" xfId="32482"/>
    <cellStyle name="Saída 2 2 4 2 5 3 3" xfId="32483"/>
    <cellStyle name="Saída 2 2 4 2 5 3 4" xfId="32484"/>
    <cellStyle name="Saída 2 2 4 2 5 3 5" xfId="32485"/>
    <cellStyle name="Saída 2 2 4 2 5 4" xfId="32486"/>
    <cellStyle name="Saída 2 2 4 2 6" xfId="32487"/>
    <cellStyle name="Saída 2 2 4 2 6 2" xfId="32488"/>
    <cellStyle name="Saída 2 2 4 2 6 2 2" xfId="32489"/>
    <cellStyle name="Saída 2 2 4 2 6 2 3" xfId="32490"/>
    <cellStyle name="Saída 2 2 4 2 6 2 4" xfId="32491"/>
    <cellStyle name="Saída 2 2 4 2 6 2 5" xfId="32492"/>
    <cellStyle name="Saída 2 2 4 2 6 3" xfId="32493"/>
    <cellStyle name="Saída 2 2 4 2 6 3 2" xfId="32494"/>
    <cellStyle name="Saída 2 2 4 2 6 3 3" xfId="32495"/>
    <cellStyle name="Saída 2 2 4 2 6 3 4" xfId="32496"/>
    <cellStyle name="Saída 2 2 4 2 6 3 5" xfId="32497"/>
    <cellStyle name="Saída 2 2 4 2 6 4" xfId="32498"/>
    <cellStyle name="Saída 2 2 4 2 7" xfId="32499"/>
    <cellStyle name="Saída 2 2 4 2 7 2" xfId="32500"/>
    <cellStyle name="Saída 2 2 4 2 7 3" xfId="32501"/>
    <cellStyle name="Saída 2 2 4 2 7 4" xfId="32502"/>
    <cellStyle name="Saída 2 2 4 2 8" xfId="32503"/>
    <cellStyle name="Saída 2 2 4 2 8 2" xfId="32504"/>
    <cellStyle name="Saída 2 2 4 2 8 3" xfId="32505"/>
    <cellStyle name="Saída 2 2 4 2 8 4" xfId="32506"/>
    <cellStyle name="Saída 2 2 4 2 8 5" xfId="32507"/>
    <cellStyle name="Saída 2 2 4 2 9" xfId="32508"/>
    <cellStyle name="Saída 2 2 4 2 9 2" xfId="32509"/>
    <cellStyle name="Saída 2 2 4 2 9 3" xfId="32510"/>
    <cellStyle name="Saída 2 2 4 2 9 4" xfId="32511"/>
    <cellStyle name="Saída 2 2 4 2 9 5" xfId="32512"/>
    <cellStyle name="Saída 2 2 4 3" xfId="32513"/>
    <cellStyle name="Saída 2 2 4 3 2" xfId="32514"/>
    <cellStyle name="Saída 2 2 4 3 2 2" xfId="32515"/>
    <cellStyle name="Saída 2 2 4 3 2 3" xfId="32516"/>
    <cellStyle name="Saída 2 2 4 3 3" xfId="32517"/>
    <cellStyle name="Saída 2 2 4 3 3 2" xfId="32518"/>
    <cellStyle name="Saída 2 2 4 3 3 3" xfId="32519"/>
    <cellStyle name="Saída 2 2 4 3 3 4" xfId="32520"/>
    <cellStyle name="Saída 2 2 4 3 3 5" xfId="32521"/>
    <cellStyle name="Saída 2 2 4 3 4" xfId="32522"/>
    <cellStyle name="Saída 2 2 4 3 4 2" xfId="32523"/>
    <cellStyle name="Saída 2 2 4 3 4 3" xfId="32524"/>
    <cellStyle name="Saída 2 2 4 3 4 4" xfId="32525"/>
    <cellStyle name="Saída 2 2 4 3 5" xfId="32526"/>
    <cellStyle name="Saída 2 2 4 3 5 2" xfId="32527"/>
    <cellStyle name="Saída 2 2 4 3 5 3" xfId="32528"/>
    <cellStyle name="Saída 2 2 4 3 5 4" xfId="32529"/>
    <cellStyle name="Saída 2 2 4 3 6" xfId="32530"/>
    <cellStyle name="Saída 2 2 4 4" xfId="32531"/>
    <cellStyle name="Saída 2 2 4 4 2" xfId="32532"/>
    <cellStyle name="Saída 2 2 4 4 2 2" xfId="32533"/>
    <cellStyle name="Saída 2 2 4 4 2 3" xfId="32534"/>
    <cellStyle name="Saída 2 2 4 4 3" xfId="32535"/>
    <cellStyle name="Saída 2 2 4 4 3 2" xfId="32536"/>
    <cellStyle name="Saída 2 2 4 4 3 3" xfId="32537"/>
    <cellStyle name="Saída 2 2 4 4 3 4" xfId="32538"/>
    <cellStyle name="Saída 2 2 4 4 3 5" xfId="32539"/>
    <cellStyle name="Saída 2 2 4 4 4" xfId="32540"/>
    <cellStyle name="Saída 2 2 4 4 4 2" xfId="32541"/>
    <cellStyle name="Saída 2 2 4 4 4 3" xfId="32542"/>
    <cellStyle name="Saída 2 2 4 4 4 4" xfId="32543"/>
    <cellStyle name="Saída 2 2 4 4 5" xfId="32544"/>
    <cellStyle name="Saída 2 2 4 4 5 2" xfId="32545"/>
    <cellStyle name="Saída 2 2 4 4 5 3" xfId="32546"/>
    <cellStyle name="Saída 2 2 4 4 5 4" xfId="32547"/>
    <cellStyle name="Saída 2 2 4 4 6" xfId="32548"/>
    <cellStyle name="Saída 2 2 4 5" xfId="32549"/>
    <cellStyle name="Saída 2 2 4 5 2" xfId="32550"/>
    <cellStyle name="Saída 2 2 4 5 2 2" xfId="32551"/>
    <cellStyle name="Saída 2 2 4 5 2 3" xfId="32552"/>
    <cellStyle name="Saída 2 2 4 5 2 4" xfId="32553"/>
    <cellStyle name="Saída 2 2 4 5 2 5" xfId="32554"/>
    <cellStyle name="Saída 2 2 4 5 3" xfId="32555"/>
    <cellStyle name="Saída 2 2 4 5 3 2" xfId="32556"/>
    <cellStyle name="Saída 2 2 4 5 3 3" xfId="32557"/>
    <cellStyle name="Saída 2 2 4 5 3 4" xfId="32558"/>
    <cellStyle name="Saída 2 2 4 5 3 5" xfId="32559"/>
    <cellStyle name="Saída 2 2 4 5 4" xfId="32560"/>
    <cellStyle name="Saída 2 2 4 6" xfId="32561"/>
    <cellStyle name="Saída 2 2 4 6 2" xfId="32562"/>
    <cellStyle name="Saída 2 2 4 6 2 2" xfId="32563"/>
    <cellStyle name="Saída 2 2 4 6 2 3" xfId="32564"/>
    <cellStyle name="Saída 2 2 4 6 2 4" xfId="32565"/>
    <cellStyle name="Saída 2 2 4 6 2 5" xfId="32566"/>
    <cellStyle name="Saída 2 2 4 6 3" xfId="32567"/>
    <cellStyle name="Saída 2 2 4 6 3 2" xfId="32568"/>
    <cellStyle name="Saída 2 2 4 6 3 3" xfId="32569"/>
    <cellStyle name="Saída 2 2 4 6 3 4" xfId="32570"/>
    <cellStyle name="Saída 2 2 4 6 3 5" xfId="32571"/>
    <cellStyle name="Saída 2 2 4 6 4" xfId="32572"/>
    <cellStyle name="Saída 2 2 4 7" xfId="32573"/>
    <cellStyle name="Saída 2 2 4 7 2" xfId="32574"/>
    <cellStyle name="Saída 2 2 4 7 2 2" xfId="32575"/>
    <cellStyle name="Saída 2 2 4 7 2 3" xfId="32576"/>
    <cellStyle name="Saída 2 2 4 7 2 4" xfId="32577"/>
    <cellStyle name="Saída 2 2 4 7 2 5" xfId="32578"/>
    <cellStyle name="Saída 2 2 4 7 3" xfId="32579"/>
    <cellStyle name="Saída 2 2 4 7 3 2" xfId="32580"/>
    <cellStyle name="Saída 2 2 4 7 3 3" xfId="32581"/>
    <cellStyle name="Saída 2 2 4 7 3 4" xfId="32582"/>
    <cellStyle name="Saída 2 2 4 7 3 5" xfId="32583"/>
    <cellStyle name="Saída 2 2 4 7 4" xfId="32584"/>
    <cellStyle name="Saída 2 2 4 8" xfId="32585"/>
    <cellStyle name="Saída 2 2 4 8 2" xfId="32586"/>
    <cellStyle name="Saída 2 2 4 8 2 2" xfId="32587"/>
    <cellStyle name="Saída 2 2 4 8 2 3" xfId="32588"/>
    <cellStyle name="Saída 2 2 4 8 2 4" xfId="32589"/>
    <cellStyle name="Saída 2 2 4 8 3" xfId="32590"/>
    <cellStyle name="Saída 2 2 4 8 4" xfId="32591"/>
    <cellStyle name="Saída 2 2 4 9" xfId="32592"/>
    <cellStyle name="Saída 2 2 5" xfId="32593"/>
    <cellStyle name="Saída 2 2 5 10" xfId="32594"/>
    <cellStyle name="Saída 2 2 5 11" xfId="32595"/>
    <cellStyle name="Saída 2 2 5 12" xfId="32596"/>
    <cellStyle name="Saída 2 2 5 13" xfId="32597"/>
    <cellStyle name="Saída 2 2 5 2" xfId="32598"/>
    <cellStyle name="Saída 2 2 5 2 10" xfId="32599"/>
    <cellStyle name="Saída 2 2 5 2 10 2" xfId="32600"/>
    <cellStyle name="Saída 2 2 5 2 10 3" xfId="32601"/>
    <cellStyle name="Saída 2 2 5 2 10 4" xfId="32602"/>
    <cellStyle name="Saída 2 2 5 2 10 5" xfId="32603"/>
    <cellStyle name="Saída 2 2 5 2 11" xfId="32604"/>
    <cellStyle name="Saída 2 2 5 2 2" xfId="32605"/>
    <cellStyle name="Saída 2 2 5 2 2 2" xfId="32606"/>
    <cellStyle name="Saída 2 2 5 2 2 2 2" xfId="32607"/>
    <cellStyle name="Saída 2 2 5 2 2 2 3" xfId="32608"/>
    <cellStyle name="Saída 2 2 5 2 2 2 4" xfId="32609"/>
    <cellStyle name="Saída 2 2 5 2 2 2 5" xfId="32610"/>
    <cellStyle name="Saída 2 2 5 2 2 3" xfId="32611"/>
    <cellStyle name="Saída 2 2 5 2 2 3 2" xfId="32612"/>
    <cellStyle name="Saída 2 2 5 2 2 3 3" xfId="32613"/>
    <cellStyle name="Saída 2 2 5 2 2 3 4" xfId="32614"/>
    <cellStyle name="Saída 2 2 5 2 2 4" xfId="32615"/>
    <cellStyle name="Saída 2 2 5 2 2 4 2" xfId="32616"/>
    <cellStyle name="Saída 2 2 5 2 2 4 3" xfId="32617"/>
    <cellStyle name="Saída 2 2 5 2 2 4 4" xfId="32618"/>
    <cellStyle name="Saída 2 2 5 2 2 5" xfId="32619"/>
    <cellStyle name="Saída 2 2 5 2 2 5 2" xfId="32620"/>
    <cellStyle name="Saída 2 2 5 2 2 5 3" xfId="32621"/>
    <cellStyle name="Saída 2 2 5 2 2 5 4" xfId="32622"/>
    <cellStyle name="Saída 2 2 5 2 2 6" xfId="32623"/>
    <cellStyle name="Saída 2 2 5 2 3" xfId="32624"/>
    <cellStyle name="Saída 2 2 5 2 3 2" xfId="32625"/>
    <cellStyle name="Saída 2 2 5 2 3 2 2" xfId="32626"/>
    <cellStyle name="Saída 2 2 5 2 3 2 3" xfId="32627"/>
    <cellStyle name="Saída 2 2 5 2 3 3" xfId="32628"/>
    <cellStyle name="Saída 2 2 5 2 3 3 2" xfId="32629"/>
    <cellStyle name="Saída 2 2 5 2 3 3 3" xfId="32630"/>
    <cellStyle name="Saída 2 2 5 2 3 3 4" xfId="32631"/>
    <cellStyle name="Saída 2 2 5 2 3 3 5" xfId="32632"/>
    <cellStyle name="Saída 2 2 5 2 3 4" xfId="32633"/>
    <cellStyle name="Saída 2 2 5 2 3 4 2" xfId="32634"/>
    <cellStyle name="Saída 2 2 5 2 3 4 3" xfId="32635"/>
    <cellStyle name="Saída 2 2 5 2 3 4 4" xfId="32636"/>
    <cellStyle name="Saída 2 2 5 2 3 5" xfId="32637"/>
    <cellStyle name="Saída 2 2 5 2 3 5 2" xfId="32638"/>
    <cellStyle name="Saída 2 2 5 2 3 5 3" xfId="32639"/>
    <cellStyle name="Saída 2 2 5 2 3 5 4" xfId="32640"/>
    <cellStyle name="Saída 2 2 5 2 3 6" xfId="32641"/>
    <cellStyle name="Saída 2 2 5 2 4" xfId="32642"/>
    <cellStyle name="Saída 2 2 5 2 4 2" xfId="32643"/>
    <cellStyle name="Saída 2 2 5 2 4 2 2" xfId="32644"/>
    <cellStyle name="Saída 2 2 5 2 4 2 3" xfId="32645"/>
    <cellStyle name="Saída 2 2 5 2 4 2 4" xfId="32646"/>
    <cellStyle name="Saída 2 2 5 2 4 2 5" xfId="32647"/>
    <cellStyle name="Saída 2 2 5 2 4 3" xfId="32648"/>
    <cellStyle name="Saída 2 2 5 2 4 3 2" xfId="32649"/>
    <cellStyle name="Saída 2 2 5 2 4 3 3" xfId="32650"/>
    <cellStyle name="Saída 2 2 5 2 4 3 4" xfId="32651"/>
    <cellStyle name="Saída 2 2 5 2 4 3 5" xfId="32652"/>
    <cellStyle name="Saída 2 2 5 2 4 4" xfId="32653"/>
    <cellStyle name="Saída 2 2 5 2 5" xfId="32654"/>
    <cellStyle name="Saída 2 2 5 2 5 2" xfId="32655"/>
    <cellStyle name="Saída 2 2 5 2 5 2 2" xfId="32656"/>
    <cellStyle name="Saída 2 2 5 2 5 2 3" xfId="32657"/>
    <cellStyle name="Saída 2 2 5 2 5 2 4" xfId="32658"/>
    <cellStyle name="Saída 2 2 5 2 5 2 5" xfId="32659"/>
    <cellStyle name="Saída 2 2 5 2 5 3" xfId="32660"/>
    <cellStyle name="Saída 2 2 5 2 5 3 2" xfId="32661"/>
    <cellStyle name="Saída 2 2 5 2 5 3 3" xfId="32662"/>
    <cellStyle name="Saída 2 2 5 2 5 3 4" xfId="32663"/>
    <cellStyle name="Saída 2 2 5 2 5 3 5" xfId="32664"/>
    <cellStyle name="Saída 2 2 5 2 5 4" xfId="32665"/>
    <cellStyle name="Saída 2 2 5 2 6" xfId="32666"/>
    <cellStyle name="Saída 2 2 5 2 6 2" xfId="32667"/>
    <cellStyle name="Saída 2 2 5 2 6 2 2" xfId="32668"/>
    <cellStyle name="Saída 2 2 5 2 6 2 3" xfId="32669"/>
    <cellStyle name="Saída 2 2 5 2 6 2 4" xfId="32670"/>
    <cellStyle name="Saída 2 2 5 2 6 2 5" xfId="32671"/>
    <cellStyle name="Saída 2 2 5 2 6 3" xfId="32672"/>
    <cellStyle name="Saída 2 2 5 2 6 3 2" xfId="32673"/>
    <cellStyle name="Saída 2 2 5 2 6 3 3" xfId="32674"/>
    <cellStyle name="Saída 2 2 5 2 6 3 4" xfId="32675"/>
    <cellStyle name="Saída 2 2 5 2 6 3 5" xfId="32676"/>
    <cellStyle name="Saída 2 2 5 2 6 4" xfId="32677"/>
    <cellStyle name="Saída 2 2 5 2 7" xfId="32678"/>
    <cellStyle name="Saída 2 2 5 2 7 2" xfId="32679"/>
    <cellStyle name="Saída 2 2 5 2 7 3" xfId="32680"/>
    <cellStyle name="Saída 2 2 5 2 7 4" xfId="32681"/>
    <cellStyle name="Saída 2 2 5 2 8" xfId="32682"/>
    <cellStyle name="Saída 2 2 5 2 8 2" xfId="32683"/>
    <cellStyle name="Saída 2 2 5 2 8 3" xfId="32684"/>
    <cellStyle name="Saída 2 2 5 2 8 4" xfId="32685"/>
    <cellStyle name="Saída 2 2 5 2 8 5" xfId="32686"/>
    <cellStyle name="Saída 2 2 5 2 9" xfId="32687"/>
    <cellStyle name="Saída 2 2 5 2 9 2" xfId="32688"/>
    <cellStyle name="Saída 2 2 5 2 9 3" xfId="32689"/>
    <cellStyle name="Saída 2 2 5 2 9 4" xfId="32690"/>
    <cellStyle name="Saída 2 2 5 2 9 5" xfId="32691"/>
    <cellStyle name="Saída 2 2 5 3" xfId="32692"/>
    <cellStyle name="Saída 2 2 5 3 2" xfId="32693"/>
    <cellStyle name="Saída 2 2 5 3 2 2" xfId="32694"/>
    <cellStyle name="Saída 2 2 5 3 2 3" xfId="32695"/>
    <cellStyle name="Saída 2 2 5 3 3" xfId="32696"/>
    <cellStyle name="Saída 2 2 5 3 3 2" xfId="32697"/>
    <cellStyle name="Saída 2 2 5 3 3 3" xfId="32698"/>
    <cellStyle name="Saída 2 2 5 3 3 4" xfId="32699"/>
    <cellStyle name="Saída 2 2 5 3 3 5" xfId="32700"/>
    <cellStyle name="Saída 2 2 5 3 4" xfId="32701"/>
    <cellStyle name="Saída 2 2 5 3 4 2" xfId="32702"/>
    <cellStyle name="Saída 2 2 5 3 4 3" xfId="32703"/>
    <cellStyle name="Saída 2 2 5 3 4 4" xfId="32704"/>
    <cellStyle name="Saída 2 2 5 3 5" xfId="32705"/>
    <cellStyle name="Saída 2 2 5 3 5 2" xfId="32706"/>
    <cellStyle name="Saída 2 2 5 3 5 3" xfId="32707"/>
    <cellStyle name="Saída 2 2 5 3 5 4" xfId="32708"/>
    <cellStyle name="Saída 2 2 5 3 6" xfId="32709"/>
    <cellStyle name="Saída 2 2 5 4" xfId="32710"/>
    <cellStyle name="Saída 2 2 5 4 2" xfId="32711"/>
    <cellStyle name="Saída 2 2 5 4 2 2" xfId="32712"/>
    <cellStyle name="Saída 2 2 5 4 2 3" xfId="32713"/>
    <cellStyle name="Saída 2 2 5 4 3" xfId="32714"/>
    <cellStyle name="Saída 2 2 5 4 3 2" xfId="32715"/>
    <cellStyle name="Saída 2 2 5 4 3 3" xfId="32716"/>
    <cellStyle name="Saída 2 2 5 4 3 4" xfId="32717"/>
    <cellStyle name="Saída 2 2 5 4 3 5" xfId="32718"/>
    <cellStyle name="Saída 2 2 5 4 4" xfId="32719"/>
    <cellStyle name="Saída 2 2 5 4 4 2" xfId="32720"/>
    <cellStyle name="Saída 2 2 5 4 4 3" xfId="32721"/>
    <cellStyle name="Saída 2 2 5 4 4 4" xfId="32722"/>
    <cellStyle name="Saída 2 2 5 4 5" xfId="32723"/>
    <cellStyle name="Saída 2 2 5 4 5 2" xfId="32724"/>
    <cellStyle name="Saída 2 2 5 4 5 3" xfId="32725"/>
    <cellStyle name="Saída 2 2 5 4 5 4" xfId="32726"/>
    <cellStyle name="Saída 2 2 5 4 6" xfId="32727"/>
    <cellStyle name="Saída 2 2 5 5" xfId="32728"/>
    <cellStyle name="Saída 2 2 5 5 2" xfId="32729"/>
    <cellStyle name="Saída 2 2 5 5 2 2" xfId="32730"/>
    <cellStyle name="Saída 2 2 5 5 2 3" xfId="32731"/>
    <cellStyle name="Saída 2 2 5 5 2 4" xfId="32732"/>
    <cellStyle name="Saída 2 2 5 5 2 5" xfId="32733"/>
    <cellStyle name="Saída 2 2 5 5 3" xfId="32734"/>
    <cellStyle name="Saída 2 2 5 5 3 2" xfId="32735"/>
    <cellStyle name="Saída 2 2 5 5 3 3" xfId="32736"/>
    <cellStyle name="Saída 2 2 5 5 3 4" xfId="32737"/>
    <cellStyle name="Saída 2 2 5 5 3 5" xfId="32738"/>
    <cellStyle name="Saída 2 2 5 5 4" xfId="32739"/>
    <cellStyle name="Saída 2 2 5 6" xfId="32740"/>
    <cellStyle name="Saída 2 2 5 6 2" xfId="32741"/>
    <cellStyle name="Saída 2 2 5 6 2 2" xfId="32742"/>
    <cellStyle name="Saída 2 2 5 6 2 3" xfId="32743"/>
    <cellStyle name="Saída 2 2 5 6 2 4" xfId="32744"/>
    <cellStyle name="Saída 2 2 5 6 2 5" xfId="32745"/>
    <cellStyle name="Saída 2 2 5 6 3" xfId="32746"/>
    <cellStyle name="Saída 2 2 5 6 3 2" xfId="32747"/>
    <cellStyle name="Saída 2 2 5 6 3 3" xfId="32748"/>
    <cellStyle name="Saída 2 2 5 6 3 4" xfId="32749"/>
    <cellStyle name="Saída 2 2 5 6 3 5" xfId="32750"/>
    <cellStyle name="Saída 2 2 5 6 4" xfId="32751"/>
    <cellStyle name="Saída 2 2 5 7" xfId="32752"/>
    <cellStyle name="Saída 2 2 5 7 2" xfId="32753"/>
    <cellStyle name="Saída 2 2 5 7 2 2" xfId="32754"/>
    <cellStyle name="Saída 2 2 5 7 2 3" xfId="32755"/>
    <cellStyle name="Saída 2 2 5 7 2 4" xfId="32756"/>
    <cellStyle name="Saída 2 2 5 7 2 5" xfId="32757"/>
    <cellStyle name="Saída 2 2 5 7 3" xfId="32758"/>
    <cellStyle name="Saída 2 2 5 7 3 2" xfId="32759"/>
    <cellStyle name="Saída 2 2 5 7 3 3" xfId="32760"/>
    <cellStyle name="Saída 2 2 5 7 3 4" xfId="32761"/>
    <cellStyle name="Saída 2 2 5 7 3 5" xfId="32762"/>
    <cellStyle name="Saída 2 2 5 7 4" xfId="32763"/>
    <cellStyle name="Saída 2 2 5 8" xfId="32764"/>
    <cellStyle name="Saída 2 2 5 8 2" xfId="32765"/>
    <cellStyle name="Saída 2 2 5 8 2 2" xfId="32766"/>
    <cellStyle name="Saída 2 2 5 8 2 3" xfId="32767"/>
    <cellStyle name="Saída 2 2 5 8 2 4" xfId="32768"/>
    <cellStyle name="Saída 2 2 5 8 3" xfId="32769"/>
    <cellStyle name="Saída 2 2 5 8 4" xfId="32770"/>
    <cellStyle name="Saída 2 2 5 9" xfId="32771"/>
    <cellStyle name="Saída 2 2 6" xfId="32772"/>
    <cellStyle name="Saída 2 2 6 10" xfId="32773"/>
    <cellStyle name="Saída 2 2 6 11" xfId="32774"/>
    <cellStyle name="Saída 2 2 6 12" xfId="32775"/>
    <cellStyle name="Saída 2 2 6 13" xfId="32776"/>
    <cellStyle name="Saída 2 2 6 2" xfId="32777"/>
    <cellStyle name="Saída 2 2 6 2 10" xfId="32778"/>
    <cellStyle name="Saída 2 2 6 2 10 2" xfId="32779"/>
    <cellStyle name="Saída 2 2 6 2 10 3" xfId="32780"/>
    <cellStyle name="Saída 2 2 6 2 10 4" xfId="32781"/>
    <cellStyle name="Saída 2 2 6 2 10 5" xfId="32782"/>
    <cellStyle name="Saída 2 2 6 2 11" xfId="32783"/>
    <cellStyle name="Saída 2 2 6 2 2" xfId="32784"/>
    <cellStyle name="Saída 2 2 6 2 2 2" xfId="32785"/>
    <cellStyle name="Saída 2 2 6 2 2 2 2" xfId="32786"/>
    <cellStyle name="Saída 2 2 6 2 2 2 3" xfId="32787"/>
    <cellStyle name="Saída 2 2 6 2 2 2 4" xfId="32788"/>
    <cellStyle name="Saída 2 2 6 2 2 2 5" xfId="32789"/>
    <cellStyle name="Saída 2 2 6 2 2 3" xfId="32790"/>
    <cellStyle name="Saída 2 2 6 2 2 3 2" xfId="32791"/>
    <cellStyle name="Saída 2 2 6 2 2 3 3" xfId="32792"/>
    <cellStyle name="Saída 2 2 6 2 2 3 4" xfId="32793"/>
    <cellStyle name="Saída 2 2 6 2 2 4" xfId="32794"/>
    <cellStyle name="Saída 2 2 6 2 2 4 2" xfId="32795"/>
    <cellStyle name="Saída 2 2 6 2 2 4 3" xfId="32796"/>
    <cellStyle name="Saída 2 2 6 2 2 4 4" xfId="32797"/>
    <cellStyle name="Saída 2 2 6 2 2 5" xfId="32798"/>
    <cellStyle name="Saída 2 2 6 2 2 5 2" xfId="32799"/>
    <cellStyle name="Saída 2 2 6 2 2 5 3" xfId="32800"/>
    <cellStyle name="Saída 2 2 6 2 2 5 4" xfId="32801"/>
    <cellStyle name="Saída 2 2 6 2 2 6" xfId="32802"/>
    <cellStyle name="Saída 2 2 6 2 3" xfId="32803"/>
    <cellStyle name="Saída 2 2 6 2 3 2" xfId="32804"/>
    <cellStyle name="Saída 2 2 6 2 3 2 2" xfId="32805"/>
    <cellStyle name="Saída 2 2 6 2 3 2 3" xfId="32806"/>
    <cellStyle name="Saída 2 2 6 2 3 3" xfId="32807"/>
    <cellStyle name="Saída 2 2 6 2 3 3 2" xfId="32808"/>
    <cellStyle name="Saída 2 2 6 2 3 3 3" xfId="32809"/>
    <cellStyle name="Saída 2 2 6 2 3 3 4" xfId="32810"/>
    <cellStyle name="Saída 2 2 6 2 3 3 5" xfId="32811"/>
    <cellStyle name="Saída 2 2 6 2 3 4" xfId="32812"/>
    <cellStyle name="Saída 2 2 6 2 3 4 2" xfId="32813"/>
    <cellStyle name="Saída 2 2 6 2 3 4 3" xfId="32814"/>
    <cellStyle name="Saída 2 2 6 2 3 4 4" xfId="32815"/>
    <cellStyle name="Saída 2 2 6 2 3 5" xfId="32816"/>
    <cellStyle name="Saída 2 2 6 2 3 5 2" xfId="32817"/>
    <cellStyle name="Saída 2 2 6 2 3 5 3" xfId="32818"/>
    <cellStyle name="Saída 2 2 6 2 3 5 4" xfId="32819"/>
    <cellStyle name="Saída 2 2 6 2 3 6" xfId="32820"/>
    <cellStyle name="Saída 2 2 6 2 4" xfId="32821"/>
    <cellStyle name="Saída 2 2 6 2 4 2" xfId="32822"/>
    <cellStyle name="Saída 2 2 6 2 4 2 2" xfId="32823"/>
    <cellStyle name="Saída 2 2 6 2 4 2 3" xfId="32824"/>
    <cellStyle name="Saída 2 2 6 2 4 2 4" xfId="32825"/>
    <cellStyle name="Saída 2 2 6 2 4 2 5" xfId="32826"/>
    <cellStyle name="Saída 2 2 6 2 4 3" xfId="32827"/>
    <cellStyle name="Saída 2 2 6 2 4 3 2" xfId="32828"/>
    <cellStyle name="Saída 2 2 6 2 4 3 3" xfId="32829"/>
    <cellStyle name="Saída 2 2 6 2 4 3 4" xfId="32830"/>
    <cellStyle name="Saída 2 2 6 2 4 3 5" xfId="32831"/>
    <cellStyle name="Saída 2 2 6 2 4 4" xfId="32832"/>
    <cellStyle name="Saída 2 2 6 2 5" xfId="32833"/>
    <cellStyle name="Saída 2 2 6 2 5 2" xfId="32834"/>
    <cellStyle name="Saída 2 2 6 2 5 2 2" xfId="32835"/>
    <cellStyle name="Saída 2 2 6 2 5 2 3" xfId="32836"/>
    <cellStyle name="Saída 2 2 6 2 5 2 4" xfId="32837"/>
    <cellStyle name="Saída 2 2 6 2 5 2 5" xfId="32838"/>
    <cellStyle name="Saída 2 2 6 2 5 3" xfId="32839"/>
    <cellStyle name="Saída 2 2 6 2 5 3 2" xfId="32840"/>
    <cellStyle name="Saída 2 2 6 2 5 3 3" xfId="32841"/>
    <cellStyle name="Saída 2 2 6 2 5 3 4" xfId="32842"/>
    <cellStyle name="Saída 2 2 6 2 5 3 5" xfId="32843"/>
    <cellStyle name="Saída 2 2 6 2 5 4" xfId="32844"/>
    <cellStyle name="Saída 2 2 6 2 6" xfId="32845"/>
    <cellStyle name="Saída 2 2 6 2 6 2" xfId="32846"/>
    <cellStyle name="Saída 2 2 6 2 6 2 2" xfId="32847"/>
    <cellStyle name="Saída 2 2 6 2 6 2 3" xfId="32848"/>
    <cellStyle name="Saída 2 2 6 2 6 2 4" xfId="32849"/>
    <cellStyle name="Saída 2 2 6 2 6 2 5" xfId="32850"/>
    <cellStyle name="Saída 2 2 6 2 6 3" xfId="32851"/>
    <cellStyle name="Saída 2 2 6 2 6 3 2" xfId="32852"/>
    <cellStyle name="Saída 2 2 6 2 6 3 3" xfId="32853"/>
    <cellStyle name="Saída 2 2 6 2 6 3 4" xfId="32854"/>
    <cellStyle name="Saída 2 2 6 2 6 3 5" xfId="32855"/>
    <cellStyle name="Saída 2 2 6 2 6 4" xfId="32856"/>
    <cellStyle name="Saída 2 2 6 2 7" xfId="32857"/>
    <cellStyle name="Saída 2 2 6 2 7 2" xfId="32858"/>
    <cellStyle name="Saída 2 2 6 2 7 3" xfId="32859"/>
    <cellStyle name="Saída 2 2 6 2 7 4" xfId="32860"/>
    <cellStyle name="Saída 2 2 6 2 8" xfId="32861"/>
    <cellStyle name="Saída 2 2 6 2 8 2" xfId="32862"/>
    <cellStyle name="Saída 2 2 6 2 8 3" xfId="32863"/>
    <cellStyle name="Saída 2 2 6 2 8 4" xfId="32864"/>
    <cellStyle name="Saída 2 2 6 2 8 5" xfId="32865"/>
    <cellStyle name="Saída 2 2 6 2 9" xfId="32866"/>
    <cellStyle name="Saída 2 2 6 2 9 2" xfId="32867"/>
    <cellStyle name="Saída 2 2 6 2 9 3" xfId="32868"/>
    <cellStyle name="Saída 2 2 6 2 9 4" xfId="32869"/>
    <cellStyle name="Saída 2 2 6 2 9 5" xfId="32870"/>
    <cellStyle name="Saída 2 2 6 3" xfId="32871"/>
    <cellStyle name="Saída 2 2 6 3 2" xfId="32872"/>
    <cellStyle name="Saída 2 2 6 3 2 2" xfId="32873"/>
    <cellStyle name="Saída 2 2 6 3 2 3" xfId="32874"/>
    <cellStyle name="Saída 2 2 6 3 3" xfId="32875"/>
    <cellStyle name="Saída 2 2 6 3 3 2" xfId="32876"/>
    <cellStyle name="Saída 2 2 6 3 3 3" xfId="32877"/>
    <cellStyle name="Saída 2 2 6 3 3 4" xfId="32878"/>
    <cellStyle name="Saída 2 2 6 3 3 5" xfId="32879"/>
    <cellStyle name="Saída 2 2 6 3 4" xfId="32880"/>
    <cellStyle name="Saída 2 2 6 3 4 2" xfId="32881"/>
    <cellStyle name="Saída 2 2 6 3 4 3" xfId="32882"/>
    <cellStyle name="Saída 2 2 6 3 4 4" xfId="32883"/>
    <cellStyle name="Saída 2 2 6 3 5" xfId="32884"/>
    <cellStyle name="Saída 2 2 6 3 5 2" xfId="32885"/>
    <cellStyle name="Saída 2 2 6 3 5 3" xfId="32886"/>
    <cellStyle name="Saída 2 2 6 3 5 4" xfId="32887"/>
    <cellStyle name="Saída 2 2 6 3 6" xfId="32888"/>
    <cellStyle name="Saída 2 2 6 4" xfId="32889"/>
    <cellStyle name="Saída 2 2 6 4 2" xfId="32890"/>
    <cellStyle name="Saída 2 2 6 4 2 2" xfId="32891"/>
    <cellStyle name="Saída 2 2 6 4 2 3" xfId="32892"/>
    <cellStyle name="Saída 2 2 6 4 3" xfId="32893"/>
    <cellStyle name="Saída 2 2 6 4 3 2" xfId="32894"/>
    <cellStyle name="Saída 2 2 6 4 3 3" xfId="32895"/>
    <cellStyle name="Saída 2 2 6 4 3 4" xfId="32896"/>
    <cellStyle name="Saída 2 2 6 4 3 5" xfId="32897"/>
    <cellStyle name="Saída 2 2 6 4 4" xfId="32898"/>
    <cellStyle name="Saída 2 2 6 4 4 2" xfId="32899"/>
    <cellStyle name="Saída 2 2 6 4 4 3" xfId="32900"/>
    <cellStyle name="Saída 2 2 6 4 4 4" xfId="32901"/>
    <cellStyle name="Saída 2 2 6 4 5" xfId="32902"/>
    <cellStyle name="Saída 2 2 6 4 5 2" xfId="32903"/>
    <cellStyle name="Saída 2 2 6 4 5 3" xfId="32904"/>
    <cellStyle name="Saída 2 2 6 4 5 4" xfId="32905"/>
    <cellStyle name="Saída 2 2 6 4 6" xfId="32906"/>
    <cellStyle name="Saída 2 2 6 5" xfId="32907"/>
    <cellStyle name="Saída 2 2 6 5 2" xfId="32908"/>
    <cellStyle name="Saída 2 2 6 5 2 2" xfId="32909"/>
    <cellStyle name="Saída 2 2 6 5 2 3" xfId="32910"/>
    <cellStyle name="Saída 2 2 6 5 2 4" xfId="32911"/>
    <cellStyle name="Saída 2 2 6 5 2 5" xfId="32912"/>
    <cellStyle name="Saída 2 2 6 5 3" xfId="32913"/>
    <cellStyle name="Saída 2 2 6 5 3 2" xfId="32914"/>
    <cellStyle name="Saída 2 2 6 5 3 3" xfId="32915"/>
    <cellStyle name="Saída 2 2 6 5 3 4" xfId="32916"/>
    <cellStyle name="Saída 2 2 6 5 3 5" xfId="32917"/>
    <cellStyle name="Saída 2 2 6 5 4" xfId="32918"/>
    <cellStyle name="Saída 2 2 6 6" xfId="32919"/>
    <cellStyle name="Saída 2 2 6 6 2" xfId="32920"/>
    <cellStyle name="Saída 2 2 6 6 2 2" xfId="32921"/>
    <cellStyle name="Saída 2 2 6 6 2 3" xfId="32922"/>
    <cellStyle name="Saída 2 2 6 6 2 4" xfId="32923"/>
    <cellStyle name="Saída 2 2 6 6 2 5" xfId="32924"/>
    <cellStyle name="Saída 2 2 6 6 3" xfId="32925"/>
    <cellStyle name="Saída 2 2 6 6 3 2" xfId="32926"/>
    <cellStyle name="Saída 2 2 6 6 3 3" xfId="32927"/>
    <cellStyle name="Saída 2 2 6 6 3 4" xfId="32928"/>
    <cellStyle name="Saída 2 2 6 6 3 5" xfId="32929"/>
    <cellStyle name="Saída 2 2 6 6 4" xfId="32930"/>
    <cellStyle name="Saída 2 2 6 7" xfId="32931"/>
    <cellStyle name="Saída 2 2 6 7 2" xfId="32932"/>
    <cellStyle name="Saída 2 2 6 7 2 2" xfId="32933"/>
    <cellStyle name="Saída 2 2 6 7 2 3" xfId="32934"/>
    <cellStyle name="Saída 2 2 6 7 2 4" xfId="32935"/>
    <cellStyle name="Saída 2 2 6 7 2 5" xfId="32936"/>
    <cellStyle name="Saída 2 2 6 7 3" xfId="32937"/>
    <cellStyle name="Saída 2 2 6 7 3 2" xfId="32938"/>
    <cellStyle name="Saída 2 2 6 7 3 3" xfId="32939"/>
    <cellStyle name="Saída 2 2 6 7 3 4" xfId="32940"/>
    <cellStyle name="Saída 2 2 6 7 3 5" xfId="32941"/>
    <cellStyle name="Saída 2 2 6 7 4" xfId="32942"/>
    <cellStyle name="Saída 2 2 6 8" xfId="32943"/>
    <cellStyle name="Saída 2 2 6 8 2" xfId="32944"/>
    <cellStyle name="Saída 2 2 6 8 2 2" xfId="32945"/>
    <cellStyle name="Saída 2 2 6 8 2 3" xfId="32946"/>
    <cellStyle name="Saída 2 2 6 8 2 4" xfId="32947"/>
    <cellStyle name="Saída 2 2 6 8 3" xfId="32948"/>
    <cellStyle name="Saída 2 2 6 8 4" xfId="32949"/>
    <cellStyle name="Saída 2 2 6 9" xfId="32950"/>
    <cellStyle name="Saída 2 2 7" xfId="32951"/>
    <cellStyle name="Saída 2 2 7 10" xfId="32952"/>
    <cellStyle name="Saída 2 2 7 11" xfId="32953"/>
    <cellStyle name="Saída 2 2 7 12" xfId="32954"/>
    <cellStyle name="Saída 2 2 7 13" xfId="32955"/>
    <cellStyle name="Saída 2 2 7 2" xfId="32956"/>
    <cellStyle name="Saída 2 2 7 2 10" xfId="32957"/>
    <cellStyle name="Saída 2 2 7 2 10 2" xfId="32958"/>
    <cellStyle name="Saída 2 2 7 2 10 3" xfId="32959"/>
    <cellStyle name="Saída 2 2 7 2 10 4" xfId="32960"/>
    <cellStyle name="Saída 2 2 7 2 10 5" xfId="32961"/>
    <cellStyle name="Saída 2 2 7 2 11" xfId="32962"/>
    <cellStyle name="Saída 2 2 7 2 2" xfId="32963"/>
    <cellStyle name="Saída 2 2 7 2 2 2" xfId="32964"/>
    <cellStyle name="Saída 2 2 7 2 2 2 2" xfId="32965"/>
    <cellStyle name="Saída 2 2 7 2 2 2 3" xfId="32966"/>
    <cellStyle name="Saída 2 2 7 2 2 2 4" xfId="32967"/>
    <cellStyle name="Saída 2 2 7 2 2 2 5" xfId="32968"/>
    <cellStyle name="Saída 2 2 7 2 2 3" xfId="32969"/>
    <cellStyle name="Saída 2 2 7 2 2 3 2" xfId="32970"/>
    <cellStyle name="Saída 2 2 7 2 2 3 3" xfId="32971"/>
    <cellStyle name="Saída 2 2 7 2 2 3 4" xfId="32972"/>
    <cellStyle name="Saída 2 2 7 2 2 4" xfId="32973"/>
    <cellStyle name="Saída 2 2 7 2 2 4 2" xfId="32974"/>
    <cellStyle name="Saída 2 2 7 2 2 4 3" xfId="32975"/>
    <cellStyle name="Saída 2 2 7 2 2 4 4" xfId="32976"/>
    <cellStyle name="Saída 2 2 7 2 2 5" xfId="32977"/>
    <cellStyle name="Saída 2 2 7 2 2 5 2" xfId="32978"/>
    <cellStyle name="Saída 2 2 7 2 2 5 3" xfId="32979"/>
    <cellStyle name="Saída 2 2 7 2 2 5 4" xfId="32980"/>
    <cellStyle name="Saída 2 2 7 2 2 6" xfId="32981"/>
    <cellStyle name="Saída 2 2 7 2 3" xfId="32982"/>
    <cellStyle name="Saída 2 2 7 2 3 2" xfId="32983"/>
    <cellStyle name="Saída 2 2 7 2 3 2 2" xfId="32984"/>
    <cellStyle name="Saída 2 2 7 2 3 2 3" xfId="32985"/>
    <cellStyle name="Saída 2 2 7 2 3 3" xfId="32986"/>
    <cellStyle name="Saída 2 2 7 2 3 3 2" xfId="32987"/>
    <cellStyle name="Saída 2 2 7 2 3 3 3" xfId="32988"/>
    <cellStyle name="Saída 2 2 7 2 3 3 4" xfId="32989"/>
    <cellStyle name="Saída 2 2 7 2 3 3 5" xfId="32990"/>
    <cellStyle name="Saída 2 2 7 2 3 4" xfId="32991"/>
    <cellStyle name="Saída 2 2 7 2 3 4 2" xfId="32992"/>
    <cellStyle name="Saída 2 2 7 2 3 4 3" xfId="32993"/>
    <cellStyle name="Saída 2 2 7 2 3 4 4" xfId="32994"/>
    <cellStyle name="Saída 2 2 7 2 3 5" xfId="32995"/>
    <cellStyle name="Saída 2 2 7 2 3 5 2" xfId="32996"/>
    <cellStyle name="Saída 2 2 7 2 3 5 3" xfId="32997"/>
    <cellStyle name="Saída 2 2 7 2 3 5 4" xfId="32998"/>
    <cellStyle name="Saída 2 2 7 2 3 6" xfId="32999"/>
    <cellStyle name="Saída 2 2 7 2 4" xfId="33000"/>
    <cellStyle name="Saída 2 2 7 2 4 2" xfId="33001"/>
    <cellStyle name="Saída 2 2 7 2 4 2 2" xfId="33002"/>
    <cellStyle name="Saída 2 2 7 2 4 2 3" xfId="33003"/>
    <cellStyle name="Saída 2 2 7 2 4 2 4" xfId="33004"/>
    <cellStyle name="Saída 2 2 7 2 4 2 5" xfId="33005"/>
    <cellStyle name="Saída 2 2 7 2 4 3" xfId="33006"/>
    <cellStyle name="Saída 2 2 7 2 4 3 2" xfId="33007"/>
    <cellStyle name="Saída 2 2 7 2 4 3 3" xfId="33008"/>
    <cellStyle name="Saída 2 2 7 2 4 3 4" xfId="33009"/>
    <cellStyle name="Saída 2 2 7 2 4 3 5" xfId="33010"/>
    <cellStyle name="Saída 2 2 7 2 4 4" xfId="33011"/>
    <cellStyle name="Saída 2 2 7 2 5" xfId="33012"/>
    <cellStyle name="Saída 2 2 7 2 5 2" xfId="33013"/>
    <cellStyle name="Saída 2 2 7 2 5 2 2" xfId="33014"/>
    <cellStyle name="Saída 2 2 7 2 5 2 3" xfId="33015"/>
    <cellStyle name="Saída 2 2 7 2 5 2 4" xfId="33016"/>
    <cellStyle name="Saída 2 2 7 2 5 2 5" xfId="33017"/>
    <cellStyle name="Saída 2 2 7 2 5 3" xfId="33018"/>
    <cellStyle name="Saída 2 2 7 2 5 3 2" xfId="33019"/>
    <cellStyle name="Saída 2 2 7 2 5 3 3" xfId="33020"/>
    <cellStyle name="Saída 2 2 7 2 5 3 4" xfId="33021"/>
    <cellStyle name="Saída 2 2 7 2 5 3 5" xfId="33022"/>
    <cellStyle name="Saída 2 2 7 2 5 4" xfId="33023"/>
    <cellStyle name="Saída 2 2 7 2 6" xfId="33024"/>
    <cellStyle name="Saída 2 2 7 2 6 2" xfId="33025"/>
    <cellStyle name="Saída 2 2 7 2 6 2 2" xfId="33026"/>
    <cellStyle name="Saída 2 2 7 2 6 2 3" xfId="33027"/>
    <cellStyle name="Saída 2 2 7 2 6 2 4" xfId="33028"/>
    <cellStyle name="Saída 2 2 7 2 6 2 5" xfId="33029"/>
    <cellStyle name="Saída 2 2 7 2 6 3" xfId="33030"/>
    <cellStyle name="Saída 2 2 7 2 6 3 2" xfId="33031"/>
    <cellStyle name="Saída 2 2 7 2 6 3 3" xfId="33032"/>
    <cellStyle name="Saída 2 2 7 2 6 3 4" xfId="33033"/>
    <cellStyle name="Saída 2 2 7 2 6 3 5" xfId="33034"/>
    <cellStyle name="Saída 2 2 7 2 6 4" xfId="33035"/>
    <cellStyle name="Saída 2 2 7 2 7" xfId="33036"/>
    <cellStyle name="Saída 2 2 7 2 7 2" xfId="33037"/>
    <cellStyle name="Saída 2 2 7 2 7 3" xfId="33038"/>
    <cellStyle name="Saída 2 2 7 2 7 4" xfId="33039"/>
    <cellStyle name="Saída 2 2 7 2 8" xfId="33040"/>
    <cellStyle name="Saída 2 2 7 2 8 2" xfId="33041"/>
    <cellStyle name="Saída 2 2 7 2 8 3" xfId="33042"/>
    <cellStyle name="Saída 2 2 7 2 8 4" xfId="33043"/>
    <cellStyle name="Saída 2 2 7 2 8 5" xfId="33044"/>
    <cellStyle name="Saída 2 2 7 2 9" xfId="33045"/>
    <cellStyle name="Saída 2 2 7 2 9 2" xfId="33046"/>
    <cellStyle name="Saída 2 2 7 2 9 3" xfId="33047"/>
    <cellStyle name="Saída 2 2 7 2 9 4" xfId="33048"/>
    <cellStyle name="Saída 2 2 7 2 9 5" xfId="33049"/>
    <cellStyle name="Saída 2 2 7 3" xfId="33050"/>
    <cellStyle name="Saída 2 2 7 3 2" xfId="33051"/>
    <cellStyle name="Saída 2 2 7 3 2 2" xfId="33052"/>
    <cellStyle name="Saída 2 2 7 3 2 3" xfId="33053"/>
    <cellStyle name="Saída 2 2 7 3 3" xfId="33054"/>
    <cellStyle name="Saída 2 2 7 3 3 2" xfId="33055"/>
    <cellStyle name="Saída 2 2 7 3 3 3" xfId="33056"/>
    <cellStyle name="Saída 2 2 7 3 3 4" xfId="33057"/>
    <cellStyle name="Saída 2 2 7 3 3 5" xfId="33058"/>
    <cellStyle name="Saída 2 2 7 3 4" xfId="33059"/>
    <cellStyle name="Saída 2 2 7 3 4 2" xfId="33060"/>
    <cellStyle name="Saída 2 2 7 3 4 3" xfId="33061"/>
    <cellStyle name="Saída 2 2 7 3 4 4" xfId="33062"/>
    <cellStyle name="Saída 2 2 7 3 5" xfId="33063"/>
    <cellStyle name="Saída 2 2 7 3 5 2" xfId="33064"/>
    <cellStyle name="Saída 2 2 7 3 5 3" xfId="33065"/>
    <cellStyle name="Saída 2 2 7 3 5 4" xfId="33066"/>
    <cellStyle name="Saída 2 2 7 3 6" xfId="33067"/>
    <cellStyle name="Saída 2 2 7 4" xfId="33068"/>
    <cellStyle name="Saída 2 2 7 4 2" xfId="33069"/>
    <cellStyle name="Saída 2 2 7 4 2 2" xfId="33070"/>
    <cellStyle name="Saída 2 2 7 4 2 3" xfId="33071"/>
    <cellStyle name="Saída 2 2 7 4 3" xfId="33072"/>
    <cellStyle name="Saída 2 2 7 4 3 2" xfId="33073"/>
    <cellStyle name="Saída 2 2 7 4 3 3" xfId="33074"/>
    <cellStyle name="Saída 2 2 7 4 3 4" xfId="33075"/>
    <cellStyle name="Saída 2 2 7 4 3 5" xfId="33076"/>
    <cellStyle name="Saída 2 2 7 4 4" xfId="33077"/>
    <cellStyle name="Saída 2 2 7 4 4 2" xfId="33078"/>
    <cellStyle name="Saída 2 2 7 4 4 3" xfId="33079"/>
    <cellStyle name="Saída 2 2 7 4 4 4" xfId="33080"/>
    <cellStyle name="Saída 2 2 7 4 5" xfId="33081"/>
    <cellStyle name="Saída 2 2 7 4 5 2" xfId="33082"/>
    <cellStyle name="Saída 2 2 7 4 5 3" xfId="33083"/>
    <cellStyle name="Saída 2 2 7 4 5 4" xfId="33084"/>
    <cellStyle name="Saída 2 2 7 4 6" xfId="33085"/>
    <cellStyle name="Saída 2 2 7 5" xfId="33086"/>
    <cellStyle name="Saída 2 2 7 5 2" xfId="33087"/>
    <cellStyle name="Saída 2 2 7 5 2 2" xfId="33088"/>
    <cellStyle name="Saída 2 2 7 5 2 3" xfId="33089"/>
    <cellStyle name="Saída 2 2 7 5 2 4" xfId="33090"/>
    <cellStyle name="Saída 2 2 7 5 2 5" xfId="33091"/>
    <cellStyle name="Saída 2 2 7 5 3" xfId="33092"/>
    <cellStyle name="Saída 2 2 7 5 3 2" xfId="33093"/>
    <cellStyle name="Saída 2 2 7 5 3 3" xfId="33094"/>
    <cellStyle name="Saída 2 2 7 5 3 4" xfId="33095"/>
    <cellStyle name="Saída 2 2 7 5 3 5" xfId="33096"/>
    <cellStyle name="Saída 2 2 7 5 4" xfId="33097"/>
    <cellStyle name="Saída 2 2 7 6" xfId="33098"/>
    <cellStyle name="Saída 2 2 7 6 2" xfId="33099"/>
    <cellStyle name="Saída 2 2 7 6 2 2" xfId="33100"/>
    <cellStyle name="Saída 2 2 7 6 2 3" xfId="33101"/>
    <cellStyle name="Saída 2 2 7 6 2 4" xfId="33102"/>
    <cellStyle name="Saída 2 2 7 6 2 5" xfId="33103"/>
    <cellStyle name="Saída 2 2 7 6 3" xfId="33104"/>
    <cellStyle name="Saída 2 2 7 6 3 2" xfId="33105"/>
    <cellStyle name="Saída 2 2 7 6 3 3" xfId="33106"/>
    <cellStyle name="Saída 2 2 7 6 3 4" xfId="33107"/>
    <cellStyle name="Saída 2 2 7 6 3 5" xfId="33108"/>
    <cellStyle name="Saída 2 2 7 6 4" xfId="33109"/>
    <cellStyle name="Saída 2 2 7 7" xfId="33110"/>
    <cellStyle name="Saída 2 2 7 7 2" xfId="33111"/>
    <cellStyle name="Saída 2 2 7 7 2 2" xfId="33112"/>
    <cellStyle name="Saída 2 2 7 7 2 3" xfId="33113"/>
    <cellStyle name="Saída 2 2 7 7 2 4" xfId="33114"/>
    <cellStyle name="Saída 2 2 7 7 2 5" xfId="33115"/>
    <cellStyle name="Saída 2 2 7 7 3" xfId="33116"/>
    <cellStyle name="Saída 2 2 7 7 3 2" xfId="33117"/>
    <cellStyle name="Saída 2 2 7 7 3 3" xfId="33118"/>
    <cellStyle name="Saída 2 2 7 7 3 4" xfId="33119"/>
    <cellStyle name="Saída 2 2 7 7 3 5" xfId="33120"/>
    <cellStyle name="Saída 2 2 7 7 4" xfId="33121"/>
    <cellStyle name="Saída 2 2 7 8" xfId="33122"/>
    <cellStyle name="Saída 2 2 7 8 2" xfId="33123"/>
    <cellStyle name="Saída 2 2 7 8 2 2" xfId="33124"/>
    <cellStyle name="Saída 2 2 7 8 2 3" xfId="33125"/>
    <cellStyle name="Saída 2 2 7 8 2 4" xfId="33126"/>
    <cellStyle name="Saída 2 2 7 8 3" xfId="33127"/>
    <cellStyle name="Saída 2 2 7 8 4" xfId="33128"/>
    <cellStyle name="Saída 2 2 7 9" xfId="33129"/>
    <cellStyle name="Saída 2 2 8" xfId="33130"/>
    <cellStyle name="Saída 2 2 8 10" xfId="33131"/>
    <cellStyle name="Saída 2 2 8 11" xfId="33132"/>
    <cellStyle name="Saída 2 2 8 12" xfId="33133"/>
    <cellStyle name="Saída 2 2 8 13" xfId="33134"/>
    <cellStyle name="Saída 2 2 8 2" xfId="33135"/>
    <cellStyle name="Saída 2 2 8 2 10" xfId="33136"/>
    <cellStyle name="Saída 2 2 8 2 10 2" xfId="33137"/>
    <cellStyle name="Saída 2 2 8 2 10 3" xfId="33138"/>
    <cellStyle name="Saída 2 2 8 2 10 4" xfId="33139"/>
    <cellStyle name="Saída 2 2 8 2 10 5" xfId="33140"/>
    <cellStyle name="Saída 2 2 8 2 11" xfId="33141"/>
    <cellStyle name="Saída 2 2 8 2 2" xfId="33142"/>
    <cellStyle name="Saída 2 2 8 2 2 2" xfId="33143"/>
    <cellStyle name="Saída 2 2 8 2 2 2 2" xfId="33144"/>
    <cellStyle name="Saída 2 2 8 2 2 2 3" xfId="33145"/>
    <cellStyle name="Saída 2 2 8 2 2 2 4" xfId="33146"/>
    <cellStyle name="Saída 2 2 8 2 2 2 5" xfId="33147"/>
    <cellStyle name="Saída 2 2 8 2 2 3" xfId="33148"/>
    <cellStyle name="Saída 2 2 8 2 2 3 2" xfId="33149"/>
    <cellStyle name="Saída 2 2 8 2 2 3 3" xfId="33150"/>
    <cellStyle name="Saída 2 2 8 2 2 3 4" xfId="33151"/>
    <cellStyle name="Saída 2 2 8 2 2 4" xfId="33152"/>
    <cellStyle name="Saída 2 2 8 2 2 4 2" xfId="33153"/>
    <cellStyle name="Saída 2 2 8 2 2 4 3" xfId="33154"/>
    <cellStyle name="Saída 2 2 8 2 2 4 4" xfId="33155"/>
    <cellStyle name="Saída 2 2 8 2 2 5" xfId="33156"/>
    <cellStyle name="Saída 2 2 8 2 2 5 2" xfId="33157"/>
    <cellStyle name="Saída 2 2 8 2 2 5 3" xfId="33158"/>
    <cellStyle name="Saída 2 2 8 2 2 5 4" xfId="33159"/>
    <cellStyle name="Saída 2 2 8 2 2 6" xfId="33160"/>
    <cellStyle name="Saída 2 2 8 2 3" xfId="33161"/>
    <cellStyle name="Saída 2 2 8 2 3 2" xfId="33162"/>
    <cellStyle name="Saída 2 2 8 2 3 2 2" xfId="33163"/>
    <cellStyle name="Saída 2 2 8 2 3 2 3" xfId="33164"/>
    <cellStyle name="Saída 2 2 8 2 3 3" xfId="33165"/>
    <cellStyle name="Saída 2 2 8 2 3 3 2" xfId="33166"/>
    <cellStyle name="Saída 2 2 8 2 3 3 3" xfId="33167"/>
    <cellStyle name="Saída 2 2 8 2 3 3 4" xfId="33168"/>
    <cellStyle name="Saída 2 2 8 2 3 3 5" xfId="33169"/>
    <cellStyle name="Saída 2 2 8 2 3 4" xfId="33170"/>
    <cellStyle name="Saída 2 2 8 2 3 4 2" xfId="33171"/>
    <cellStyle name="Saída 2 2 8 2 3 4 3" xfId="33172"/>
    <cellStyle name="Saída 2 2 8 2 3 4 4" xfId="33173"/>
    <cellStyle name="Saída 2 2 8 2 3 5" xfId="33174"/>
    <cellStyle name="Saída 2 2 8 2 3 5 2" xfId="33175"/>
    <cellStyle name="Saída 2 2 8 2 3 5 3" xfId="33176"/>
    <cellStyle name="Saída 2 2 8 2 3 5 4" xfId="33177"/>
    <cellStyle name="Saída 2 2 8 2 3 6" xfId="33178"/>
    <cellStyle name="Saída 2 2 8 2 4" xfId="33179"/>
    <cellStyle name="Saída 2 2 8 2 4 2" xfId="33180"/>
    <cellStyle name="Saída 2 2 8 2 4 2 2" xfId="33181"/>
    <cellStyle name="Saída 2 2 8 2 4 2 3" xfId="33182"/>
    <cellStyle name="Saída 2 2 8 2 4 2 4" xfId="33183"/>
    <cellStyle name="Saída 2 2 8 2 4 2 5" xfId="33184"/>
    <cellStyle name="Saída 2 2 8 2 4 3" xfId="33185"/>
    <cellStyle name="Saída 2 2 8 2 4 3 2" xfId="33186"/>
    <cellStyle name="Saída 2 2 8 2 4 3 3" xfId="33187"/>
    <cellStyle name="Saída 2 2 8 2 4 3 4" xfId="33188"/>
    <cellStyle name="Saída 2 2 8 2 4 3 5" xfId="33189"/>
    <cellStyle name="Saída 2 2 8 2 4 4" xfId="33190"/>
    <cellStyle name="Saída 2 2 8 2 5" xfId="33191"/>
    <cellStyle name="Saída 2 2 8 2 5 2" xfId="33192"/>
    <cellStyle name="Saída 2 2 8 2 5 2 2" xfId="33193"/>
    <cellStyle name="Saída 2 2 8 2 5 2 3" xfId="33194"/>
    <cellStyle name="Saída 2 2 8 2 5 2 4" xfId="33195"/>
    <cellStyle name="Saída 2 2 8 2 5 2 5" xfId="33196"/>
    <cellStyle name="Saída 2 2 8 2 5 3" xfId="33197"/>
    <cellStyle name="Saída 2 2 8 2 5 3 2" xfId="33198"/>
    <cellStyle name="Saída 2 2 8 2 5 3 3" xfId="33199"/>
    <cellStyle name="Saída 2 2 8 2 5 3 4" xfId="33200"/>
    <cellStyle name="Saída 2 2 8 2 5 3 5" xfId="33201"/>
    <cellStyle name="Saída 2 2 8 2 5 4" xfId="33202"/>
    <cellStyle name="Saída 2 2 8 2 6" xfId="33203"/>
    <cellStyle name="Saída 2 2 8 2 6 2" xfId="33204"/>
    <cellStyle name="Saída 2 2 8 2 6 2 2" xfId="33205"/>
    <cellStyle name="Saída 2 2 8 2 6 2 3" xfId="33206"/>
    <cellStyle name="Saída 2 2 8 2 6 2 4" xfId="33207"/>
    <cellStyle name="Saída 2 2 8 2 6 2 5" xfId="33208"/>
    <cellStyle name="Saída 2 2 8 2 6 3" xfId="33209"/>
    <cellStyle name="Saída 2 2 8 2 6 3 2" xfId="33210"/>
    <cellStyle name="Saída 2 2 8 2 6 3 3" xfId="33211"/>
    <cellStyle name="Saída 2 2 8 2 6 3 4" xfId="33212"/>
    <cellStyle name="Saída 2 2 8 2 6 3 5" xfId="33213"/>
    <cellStyle name="Saída 2 2 8 2 6 4" xfId="33214"/>
    <cellStyle name="Saída 2 2 8 2 7" xfId="33215"/>
    <cellStyle name="Saída 2 2 8 2 7 2" xfId="33216"/>
    <cellStyle name="Saída 2 2 8 2 7 3" xfId="33217"/>
    <cellStyle name="Saída 2 2 8 2 7 4" xfId="33218"/>
    <cellStyle name="Saída 2 2 8 2 8" xfId="33219"/>
    <cellStyle name="Saída 2 2 8 2 8 2" xfId="33220"/>
    <cellStyle name="Saída 2 2 8 2 8 3" xfId="33221"/>
    <cellStyle name="Saída 2 2 8 2 8 4" xfId="33222"/>
    <cellStyle name="Saída 2 2 8 2 8 5" xfId="33223"/>
    <cellStyle name="Saída 2 2 8 2 9" xfId="33224"/>
    <cellStyle name="Saída 2 2 8 2 9 2" xfId="33225"/>
    <cellStyle name="Saída 2 2 8 2 9 3" xfId="33226"/>
    <cellStyle name="Saída 2 2 8 2 9 4" xfId="33227"/>
    <cellStyle name="Saída 2 2 8 2 9 5" xfId="33228"/>
    <cellStyle name="Saída 2 2 8 3" xfId="33229"/>
    <cellStyle name="Saída 2 2 8 3 2" xfId="33230"/>
    <cellStyle name="Saída 2 2 8 3 2 2" xfId="33231"/>
    <cellStyle name="Saída 2 2 8 3 2 3" xfId="33232"/>
    <cellStyle name="Saída 2 2 8 3 3" xfId="33233"/>
    <cellStyle name="Saída 2 2 8 3 3 2" xfId="33234"/>
    <cellStyle name="Saída 2 2 8 3 3 3" xfId="33235"/>
    <cellStyle name="Saída 2 2 8 3 3 4" xfId="33236"/>
    <cellStyle name="Saída 2 2 8 3 3 5" xfId="33237"/>
    <cellStyle name="Saída 2 2 8 3 4" xfId="33238"/>
    <cellStyle name="Saída 2 2 8 3 4 2" xfId="33239"/>
    <cellStyle name="Saída 2 2 8 3 4 3" xfId="33240"/>
    <cellStyle name="Saída 2 2 8 3 4 4" xfId="33241"/>
    <cellStyle name="Saída 2 2 8 3 5" xfId="33242"/>
    <cellStyle name="Saída 2 2 8 3 5 2" xfId="33243"/>
    <cellStyle name="Saída 2 2 8 3 5 3" xfId="33244"/>
    <cellStyle name="Saída 2 2 8 3 5 4" xfId="33245"/>
    <cellStyle name="Saída 2 2 8 3 6" xfId="33246"/>
    <cellStyle name="Saída 2 2 8 4" xfId="33247"/>
    <cellStyle name="Saída 2 2 8 4 2" xfId="33248"/>
    <cellStyle name="Saída 2 2 8 4 2 2" xfId="33249"/>
    <cellStyle name="Saída 2 2 8 4 2 3" xfId="33250"/>
    <cellStyle name="Saída 2 2 8 4 3" xfId="33251"/>
    <cellStyle name="Saída 2 2 8 4 3 2" xfId="33252"/>
    <cellStyle name="Saída 2 2 8 4 3 3" xfId="33253"/>
    <cellStyle name="Saída 2 2 8 4 3 4" xfId="33254"/>
    <cellStyle name="Saída 2 2 8 4 3 5" xfId="33255"/>
    <cellStyle name="Saída 2 2 8 4 4" xfId="33256"/>
    <cellStyle name="Saída 2 2 8 4 4 2" xfId="33257"/>
    <cellStyle name="Saída 2 2 8 4 4 3" xfId="33258"/>
    <cellStyle name="Saída 2 2 8 4 4 4" xfId="33259"/>
    <cellStyle name="Saída 2 2 8 4 5" xfId="33260"/>
    <cellStyle name="Saída 2 2 8 4 5 2" xfId="33261"/>
    <cellStyle name="Saída 2 2 8 4 5 3" xfId="33262"/>
    <cellStyle name="Saída 2 2 8 4 5 4" xfId="33263"/>
    <cellStyle name="Saída 2 2 8 4 6" xfId="33264"/>
    <cellStyle name="Saída 2 2 8 5" xfId="33265"/>
    <cellStyle name="Saída 2 2 8 5 2" xfId="33266"/>
    <cellStyle name="Saída 2 2 8 5 2 2" xfId="33267"/>
    <cellStyle name="Saída 2 2 8 5 2 3" xfId="33268"/>
    <cellStyle name="Saída 2 2 8 5 2 4" xfId="33269"/>
    <cellStyle name="Saída 2 2 8 5 2 5" xfId="33270"/>
    <cellStyle name="Saída 2 2 8 5 3" xfId="33271"/>
    <cellStyle name="Saída 2 2 8 5 3 2" xfId="33272"/>
    <cellStyle name="Saída 2 2 8 5 3 3" xfId="33273"/>
    <cellStyle name="Saída 2 2 8 5 3 4" xfId="33274"/>
    <cellStyle name="Saída 2 2 8 5 3 5" xfId="33275"/>
    <cellStyle name="Saída 2 2 8 5 4" xfId="33276"/>
    <cellStyle name="Saída 2 2 8 6" xfId="33277"/>
    <cellStyle name="Saída 2 2 8 6 2" xfId="33278"/>
    <cellStyle name="Saída 2 2 8 6 2 2" xfId="33279"/>
    <cellStyle name="Saída 2 2 8 6 2 3" xfId="33280"/>
    <cellStyle name="Saída 2 2 8 6 2 4" xfId="33281"/>
    <cellStyle name="Saída 2 2 8 6 2 5" xfId="33282"/>
    <cellStyle name="Saída 2 2 8 6 3" xfId="33283"/>
    <cellStyle name="Saída 2 2 8 6 3 2" xfId="33284"/>
    <cellStyle name="Saída 2 2 8 6 3 3" xfId="33285"/>
    <cellStyle name="Saída 2 2 8 6 3 4" xfId="33286"/>
    <cellStyle name="Saída 2 2 8 6 3 5" xfId="33287"/>
    <cellStyle name="Saída 2 2 8 6 4" xfId="33288"/>
    <cellStyle name="Saída 2 2 8 7" xfId="33289"/>
    <cellStyle name="Saída 2 2 8 7 2" xfId="33290"/>
    <cellStyle name="Saída 2 2 8 7 2 2" xfId="33291"/>
    <cellStyle name="Saída 2 2 8 7 2 3" xfId="33292"/>
    <cellStyle name="Saída 2 2 8 7 2 4" xfId="33293"/>
    <cellStyle name="Saída 2 2 8 7 2 5" xfId="33294"/>
    <cellStyle name="Saída 2 2 8 7 3" xfId="33295"/>
    <cellStyle name="Saída 2 2 8 7 3 2" xfId="33296"/>
    <cellStyle name="Saída 2 2 8 7 3 3" xfId="33297"/>
    <cellStyle name="Saída 2 2 8 7 3 4" xfId="33298"/>
    <cellStyle name="Saída 2 2 8 7 3 5" xfId="33299"/>
    <cellStyle name="Saída 2 2 8 7 4" xfId="33300"/>
    <cellStyle name="Saída 2 2 8 8" xfId="33301"/>
    <cellStyle name="Saída 2 2 8 8 2" xfId="33302"/>
    <cellStyle name="Saída 2 2 8 8 2 2" xfId="33303"/>
    <cellStyle name="Saída 2 2 8 8 2 3" xfId="33304"/>
    <cellStyle name="Saída 2 2 8 8 2 4" xfId="33305"/>
    <cellStyle name="Saída 2 2 8 8 3" xfId="33306"/>
    <cellStyle name="Saída 2 2 8 8 4" xfId="33307"/>
    <cellStyle name="Saída 2 2 8 9" xfId="33308"/>
    <cellStyle name="Saída 2 2 9" xfId="33309"/>
    <cellStyle name="Saída 2 2 9 10" xfId="33310"/>
    <cellStyle name="Saída 2 2 9 11" xfId="33311"/>
    <cellStyle name="Saída 2 2 9 12" xfId="33312"/>
    <cellStyle name="Saída 2 2 9 13" xfId="33313"/>
    <cellStyle name="Saída 2 2 9 2" xfId="33314"/>
    <cellStyle name="Saída 2 2 9 2 10" xfId="33315"/>
    <cellStyle name="Saída 2 2 9 2 10 2" xfId="33316"/>
    <cellStyle name="Saída 2 2 9 2 10 3" xfId="33317"/>
    <cellStyle name="Saída 2 2 9 2 10 4" xfId="33318"/>
    <cellStyle name="Saída 2 2 9 2 10 5" xfId="33319"/>
    <cellStyle name="Saída 2 2 9 2 11" xfId="33320"/>
    <cellStyle name="Saída 2 2 9 2 2" xfId="33321"/>
    <cellStyle name="Saída 2 2 9 2 2 2" xfId="33322"/>
    <cellStyle name="Saída 2 2 9 2 2 2 2" xfId="33323"/>
    <cellStyle name="Saída 2 2 9 2 2 2 3" xfId="33324"/>
    <cellStyle name="Saída 2 2 9 2 2 2 4" xfId="33325"/>
    <cellStyle name="Saída 2 2 9 2 2 2 5" xfId="33326"/>
    <cellStyle name="Saída 2 2 9 2 2 3" xfId="33327"/>
    <cellStyle name="Saída 2 2 9 2 2 3 2" xfId="33328"/>
    <cellStyle name="Saída 2 2 9 2 2 3 3" xfId="33329"/>
    <cellStyle name="Saída 2 2 9 2 2 3 4" xfId="33330"/>
    <cellStyle name="Saída 2 2 9 2 2 4" xfId="33331"/>
    <cellStyle name="Saída 2 2 9 2 2 4 2" xfId="33332"/>
    <cellStyle name="Saída 2 2 9 2 2 4 3" xfId="33333"/>
    <cellStyle name="Saída 2 2 9 2 2 4 4" xfId="33334"/>
    <cellStyle name="Saída 2 2 9 2 2 5" xfId="33335"/>
    <cellStyle name="Saída 2 2 9 2 2 5 2" xfId="33336"/>
    <cellStyle name="Saída 2 2 9 2 2 5 3" xfId="33337"/>
    <cellStyle name="Saída 2 2 9 2 2 5 4" xfId="33338"/>
    <cellStyle name="Saída 2 2 9 2 2 6" xfId="33339"/>
    <cellStyle name="Saída 2 2 9 2 3" xfId="33340"/>
    <cellStyle name="Saída 2 2 9 2 3 2" xfId="33341"/>
    <cellStyle name="Saída 2 2 9 2 3 2 2" xfId="33342"/>
    <cellStyle name="Saída 2 2 9 2 3 2 3" xfId="33343"/>
    <cellStyle name="Saída 2 2 9 2 3 3" xfId="33344"/>
    <cellStyle name="Saída 2 2 9 2 3 3 2" xfId="33345"/>
    <cellStyle name="Saída 2 2 9 2 3 3 3" xfId="33346"/>
    <cellStyle name="Saída 2 2 9 2 3 3 4" xfId="33347"/>
    <cellStyle name="Saída 2 2 9 2 3 3 5" xfId="33348"/>
    <cellStyle name="Saída 2 2 9 2 3 4" xfId="33349"/>
    <cellStyle name="Saída 2 2 9 2 3 4 2" xfId="33350"/>
    <cellStyle name="Saída 2 2 9 2 3 4 3" xfId="33351"/>
    <cellStyle name="Saída 2 2 9 2 3 4 4" xfId="33352"/>
    <cellStyle name="Saída 2 2 9 2 3 5" xfId="33353"/>
    <cellStyle name="Saída 2 2 9 2 3 5 2" xfId="33354"/>
    <cellStyle name="Saída 2 2 9 2 3 5 3" xfId="33355"/>
    <cellStyle name="Saída 2 2 9 2 3 5 4" xfId="33356"/>
    <cellStyle name="Saída 2 2 9 2 3 6" xfId="33357"/>
    <cellStyle name="Saída 2 2 9 2 4" xfId="33358"/>
    <cellStyle name="Saída 2 2 9 2 4 2" xfId="33359"/>
    <cellStyle name="Saída 2 2 9 2 4 2 2" xfId="33360"/>
    <cellStyle name="Saída 2 2 9 2 4 2 3" xfId="33361"/>
    <cellStyle name="Saída 2 2 9 2 4 2 4" xfId="33362"/>
    <cellStyle name="Saída 2 2 9 2 4 2 5" xfId="33363"/>
    <cellStyle name="Saída 2 2 9 2 4 3" xfId="33364"/>
    <cellStyle name="Saída 2 2 9 2 4 3 2" xfId="33365"/>
    <cellStyle name="Saída 2 2 9 2 4 3 3" xfId="33366"/>
    <cellStyle name="Saída 2 2 9 2 4 3 4" xfId="33367"/>
    <cellStyle name="Saída 2 2 9 2 4 3 5" xfId="33368"/>
    <cellStyle name="Saída 2 2 9 2 4 4" xfId="33369"/>
    <cellStyle name="Saída 2 2 9 2 5" xfId="33370"/>
    <cellStyle name="Saída 2 2 9 2 5 2" xfId="33371"/>
    <cellStyle name="Saída 2 2 9 2 5 2 2" xfId="33372"/>
    <cellStyle name="Saída 2 2 9 2 5 2 3" xfId="33373"/>
    <cellStyle name="Saída 2 2 9 2 5 2 4" xfId="33374"/>
    <cellStyle name="Saída 2 2 9 2 5 2 5" xfId="33375"/>
    <cellStyle name="Saída 2 2 9 2 5 3" xfId="33376"/>
    <cellStyle name="Saída 2 2 9 2 5 3 2" xfId="33377"/>
    <cellStyle name="Saída 2 2 9 2 5 3 3" xfId="33378"/>
    <cellStyle name="Saída 2 2 9 2 5 3 4" xfId="33379"/>
    <cellStyle name="Saída 2 2 9 2 5 3 5" xfId="33380"/>
    <cellStyle name="Saída 2 2 9 2 5 4" xfId="33381"/>
    <cellStyle name="Saída 2 2 9 2 6" xfId="33382"/>
    <cellStyle name="Saída 2 2 9 2 6 2" xfId="33383"/>
    <cellStyle name="Saída 2 2 9 2 6 2 2" xfId="33384"/>
    <cellStyle name="Saída 2 2 9 2 6 2 3" xfId="33385"/>
    <cellStyle name="Saída 2 2 9 2 6 2 4" xfId="33386"/>
    <cellStyle name="Saída 2 2 9 2 6 2 5" xfId="33387"/>
    <cellStyle name="Saída 2 2 9 2 6 3" xfId="33388"/>
    <cellStyle name="Saída 2 2 9 2 6 3 2" xfId="33389"/>
    <cellStyle name="Saída 2 2 9 2 6 3 3" xfId="33390"/>
    <cellStyle name="Saída 2 2 9 2 6 3 4" xfId="33391"/>
    <cellStyle name="Saída 2 2 9 2 6 3 5" xfId="33392"/>
    <cellStyle name="Saída 2 2 9 2 6 4" xfId="33393"/>
    <cellStyle name="Saída 2 2 9 2 7" xfId="33394"/>
    <cellStyle name="Saída 2 2 9 2 7 2" xfId="33395"/>
    <cellStyle name="Saída 2 2 9 2 7 3" xfId="33396"/>
    <cellStyle name="Saída 2 2 9 2 7 4" xfId="33397"/>
    <cellStyle name="Saída 2 2 9 2 8" xfId="33398"/>
    <cellStyle name="Saída 2 2 9 2 8 2" xfId="33399"/>
    <cellStyle name="Saída 2 2 9 2 8 3" xfId="33400"/>
    <cellStyle name="Saída 2 2 9 2 8 4" xfId="33401"/>
    <cellStyle name="Saída 2 2 9 2 8 5" xfId="33402"/>
    <cellStyle name="Saída 2 2 9 2 9" xfId="33403"/>
    <cellStyle name="Saída 2 2 9 2 9 2" xfId="33404"/>
    <cellStyle name="Saída 2 2 9 2 9 3" xfId="33405"/>
    <cellStyle name="Saída 2 2 9 2 9 4" xfId="33406"/>
    <cellStyle name="Saída 2 2 9 2 9 5" xfId="33407"/>
    <cellStyle name="Saída 2 2 9 3" xfId="33408"/>
    <cellStyle name="Saída 2 2 9 3 2" xfId="33409"/>
    <cellStyle name="Saída 2 2 9 3 2 2" xfId="33410"/>
    <cellStyle name="Saída 2 2 9 3 2 3" xfId="33411"/>
    <cellStyle name="Saída 2 2 9 3 3" xfId="33412"/>
    <cellStyle name="Saída 2 2 9 3 3 2" xfId="33413"/>
    <cellStyle name="Saída 2 2 9 3 3 3" xfId="33414"/>
    <cellStyle name="Saída 2 2 9 3 3 4" xfId="33415"/>
    <cellStyle name="Saída 2 2 9 3 3 5" xfId="33416"/>
    <cellStyle name="Saída 2 2 9 3 4" xfId="33417"/>
    <cellStyle name="Saída 2 2 9 3 4 2" xfId="33418"/>
    <cellStyle name="Saída 2 2 9 3 4 3" xfId="33419"/>
    <cellStyle name="Saída 2 2 9 3 4 4" xfId="33420"/>
    <cellStyle name="Saída 2 2 9 3 5" xfId="33421"/>
    <cellStyle name="Saída 2 2 9 3 5 2" xfId="33422"/>
    <cellStyle name="Saída 2 2 9 3 5 3" xfId="33423"/>
    <cellStyle name="Saída 2 2 9 3 5 4" xfId="33424"/>
    <cellStyle name="Saída 2 2 9 3 6" xfId="33425"/>
    <cellStyle name="Saída 2 2 9 4" xfId="33426"/>
    <cellStyle name="Saída 2 2 9 4 2" xfId="33427"/>
    <cellStyle name="Saída 2 2 9 4 2 2" xfId="33428"/>
    <cellStyle name="Saída 2 2 9 4 2 3" xfId="33429"/>
    <cellStyle name="Saída 2 2 9 4 2 4" xfId="33430"/>
    <cellStyle name="Saída 2 2 9 4 2 5" xfId="33431"/>
    <cellStyle name="Saída 2 2 9 4 3" xfId="33432"/>
    <cellStyle name="Saída 2 2 9 4 3 2" xfId="33433"/>
    <cellStyle name="Saída 2 2 9 4 3 3" xfId="33434"/>
    <cellStyle name="Saída 2 2 9 4 3 4" xfId="33435"/>
    <cellStyle name="Saída 2 2 9 4 3 5" xfId="33436"/>
    <cellStyle name="Saída 2 2 9 4 4" xfId="33437"/>
    <cellStyle name="Saída 2 2 9 5" xfId="33438"/>
    <cellStyle name="Saída 2 2 9 5 2" xfId="33439"/>
    <cellStyle name="Saída 2 2 9 5 2 2" xfId="33440"/>
    <cellStyle name="Saída 2 2 9 5 2 3" xfId="33441"/>
    <cellStyle name="Saída 2 2 9 5 2 4" xfId="33442"/>
    <cellStyle name="Saída 2 2 9 5 2 5" xfId="33443"/>
    <cellStyle name="Saída 2 2 9 5 3" xfId="33444"/>
    <cellStyle name="Saída 2 2 9 5 3 2" xfId="33445"/>
    <cellStyle name="Saída 2 2 9 5 3 3" xfId="33446"/>
    <cellStyle name="Saída 2 2 9 5 3 4" xfId="33447"/>
    <cellStyle name="Saída 2 2 9 5 3 5" xfId="33448"/>
    <cellStyle name="Saída 2 2 9 5 4" xfId="33449"/>
    <cellStyle name="Saída 2 2 9 6" xfId="33450"/>
    <cellStyle name="Saída 2 2 9 6 2" xfId="33451"/>
    <cellStyle name="Saída 2 2 9 6 2 2" xfId="33452"/>
    <cellStyle name="Saída 2 2 9 6 2 3" xfId="33453"/>
    <cellStyle name="Saída 2 2 9 6 2 4" xfId="33454"/>
    <cellStyle name="Saída 2 2 9 6 2 5" xfId="33455"/>
    <cellStyle name="Saída 2 2 9 6 3" xfId="33456"/>
    <cellStyle name="Saída 2 2 9 6 3 2" xfId="33457"/>
    <cellStyle name="Saída 2 2 9 6 3 3" xfId="33458"/>
    <cellStyle name="Saída 2 2 9 6 3 4" xfId="33459"/>
    <cellStyle name="Saída 2 2 9 6 3 5" xfId="33460"/>
    <cellStyle name="Saída 2 2 9 6 4" xfId="33461"/>
    <cellStyle name="Saída 2 2 9 7" xfId="33462"/>
    <cellStyle name="Saída 2 2 9 7 2" xfId="33463"/>
    <cellStyle name="Saída 2 2 9 7 2 2" xfId="33464"/>
    <cellStyle name="Saída 2 2 9 7 2 3" xfId="33465"/>
    <cellStyle name="Saída 2 2 9 7 2 4" xfId="33466"/>
    <cellStyle name="Saída 2 2 9 7 2 5" xfId="33467"/>
    <cellStyle name="Saída 2 2 9 7 3" xfId="33468"/>
    <cellStyle name="Saída 2 2 9 7 3 2" xfId="33469"/>
    <cellStyle name="Saída 2 2 9 7 3 3" xfId="33470"/>
    <cellStyle name="Saída 2 2 9 7 3 4" xfId="33471"/>
    <cellStyle name="Saída 2 2 9 7 3 5" xfId="33472"/>
    <cellStyle name="Saída 2 2 9 7 4" xfId="33473"/>
    <cellStyle name="Saída 2 2 9 8" xfId="33474"/>
    <cellStyle name="Saída 2 2 9 8 2" xfId="33475"/>
    <cellStyle name="Saída 2 2 9 8 2 2" xfId="33476"/>
    <cellStyle name="Saída 2 2 9 8 2 3" xfId="33477"/>
    <cellStyle name="Saída 2 2 9 8 2 4" xfId="33478"/>
    <cellStyle name="Saída 2 2 9 8 3" xfId="33479"/>
    <cellStyle name="Saída 2 2 9 8 4" xfId="33480"/>
    <cellStyle name="Saída 2 2 9 9" xfId="33481"/>
    <cellStyle name="Saída 2 2_CÁLCULO DE HORAS - tabela MARÇO 2014" xfId="568"/>
    <cellStyle name="Saída 2 20" xfId="33482"/>
    <cellStyle name="Saída 2 20 2" xfId="33483"/>
    <cellStyle name="Saída 2 20 3" xfId="33484"/>
    <cellStyle name="Saída 2 20 4" xfId="33485"/>
    <cellStyle name="Saída 2 21" xfId="33486"/>
    <cellStyle name="Saída 2 22" xfId="33487"/>
    <cellStyle name="Saída 2 23" xfId="33488"/>
    <cellStyle name="Saída 2 24" xfId="33489"/>
    <cellStyle name="Saída 2 25" xfId="33490"/>
    <cellStyle name="Saída 2 3" xfId="569"/>
    <cellStyle name="Saída 2 3 10" xfId="33491"/>
    <cellStyle name="Saída 2 3 10 10" xfId="33492"/>
    <cellStyle name="Saída 2 3 10 10 2" xfId="33493"/>
    <cellStyle name="Saída 2 3 10 10 3" xfId="33494"/>
    <cellStyle name="Saída 2 3 10 10 4" xfId="33495"/>
    <cellStyle name="Saída 2 3 10 10 5" xfId="33496"/>
    <cellStyle name="Saída 2 3 10 11" xfId="33497"/>
    <cellStyle name="Saída 2 3 10 2" xfId="33498"/>
    <cellStyle name="Saída 2 3 10 2 2" xfId="33499"/>
    <cellStyle name="Saída 2 3 10 2 2 2" xfId="33500"/>
    <cellStyle name="Saída 2 3 10 2 2 3" xfId="33501"/>
    <cellStyle name="Saída 2 3 10 2 2 4" xfId="33502"/>
    <cellStyle name="Saída 2 3 10 2 2 5" xfId="33503"/>
    <cellStyle name="Saída 2 3 10 2 3" xfId="33504"/>
    <cellStyle name="Saída 2 3 10 2 3 2" xfId="33505"/>
    <cellStyle name="Saída 2 3 10 2 3 3" xfId="33506"/>
    <cellStyle name="Saída 2 3 10 2 3 4" xfId="33507"/>
    <cellStyle name="Saída 2 3 10 2 4" xfId="33508"/>
    <cellStyle name="Saída 2 3 10 2 4 2" xfId="33509"/>
    <cellStyle name="Saída 2 3 10 2 4 3" xfId="33510"/>
    <cellStyle name="Saída 2 3 10 2 4 4" xfId="33511"/>
    <cellStyle name="Saída 2 3 10 2 5" xfId="33512"/>
    <cellStyle name="Saída 2 3 10 2 5 2" xfId="33513"/>
    <cellStyle name="Saída 2 3 10 2 5 3" xfId="33514"/>
    <cellStyle name="Saída 2 3 10 2 5 4" xfId="33515"/>
    <cellStyle name="Saída 2 3 10 2 6" xfId="33516"/>
    <cellStyle name="Saída 2 3 10 3" xfId="33517"/>
    <cellStyle name="Saída 2 3 10 3 2" xfId="33518"/>
    <cellStyle name="Saída 2 3 10 3 2 2" xfId="33519"/>
    <cellStyle name="Saída 2 3 10 3 2 3" xfId="33520"/>
    <cellStyle name="Saída 2 3 10 3 3" xfId="33521"/>
    <cellStyle name="Saída 2 3 10 3 3 2" xfId="33522"/>
    <cellStyle name="Saída 2 3 10 3 3 3" xfId="33523"/>
    <cellStyle name="Saída 2 3 10 3 3 4" xfId="33524"/>
    <cellStyle name="Saída 2 3 10 3 3 5" xfId="33525"/>
    <cellStyle name="Saída 2 3 10 3 4" xfId="33526"/>
    <cellStyle name="Saída 2 3 10 3 4 2" xfId="33527"/>
    <cellStyle name="Saída 2 3 10 3 4 3" xfId="33528"/>
    <cellStyle name="Saída 2 3 10 3 4 4" xfId="33529"/>
    <cellStyle name="Saída 2 3 10 3 5" xfId="33530"/>
    <cellStyle name="Saída 2 3 10 3 5 2" xfId="33531"/>
    <cellStyle name="Saída 2 3 10 3 5 3" xfId="33532"/>
    <cellStyle name="Saída 2 3 10 3 5 4" xfId="33533"/>
    <cellStyle name="Saída 2 3 10 3 6" xfId="33534"/>
    <cellStyle name="Saída 2 3 10 4" xfId="33535"/>
    <cellStyle name="Saída 2 3 10 4 2" xfId="33536"/>
    <cellStyle name="Saída 2 3 10 4 2 2" xfId="33537"/>
    <cellStyle name="Saída 2 3 10 4 2 3" xfId="33538"/>
    <cellStyle name="Saída 2 3 10 4 2 4" xfId="33539"/>
    <cellStyle name="Saída 2 3 10 4 2 5" xfId="33540"/>
    <cellStyle name="Saída 2 3 10 4 3" xfId="33541"/>
    <cellStyle name="Saída 2 3 10 4 3 2" xfId="33542"/>
    <cellStyle name="Saída 2 3 10 4 3 3" xfId="33543"/>
    <cellStyle name="Saída 2 3 10 4 3 4" xfId="33544"/>
    <cellStyle name="Saída 2 3 10 4 3 5" xfId="33545"/>
    <cellStyle name="Saída 2 3 10 4 4" xfId="33546"/>
    <cellStyle name="Saída 2 3 10 5" xfId="33547"/>
    <cellStyle name="Saída 2 3 10 5 2" xfId="33548"/>
    <cellStyle name="Saída 2 3 10 5 2 2" xfId="33549"/>
    <cellStyle name="Saída 2 3 10 5 2 3" xfId="33550"/>
    <cellStyle name="Saída 2 3 10 5 2 4" xfId="33551"/>
    <cellStyle name="Saída 2 3 10 5 2 5" xfId="33552"/>
    <cellStyle name="Saída 2 3 10 5 3" xfId="33553"/>
    <cellStyle name="Saída 2 3 10 5 3 2" xfId="33554"/>
    <cellStyle name="Saída 2 3 10 5 3 3" xfId="33555"/>
    <cellStyle name="Saída 2 3 10 5 3 4" xfId="33556"/>
    <cellStyle name="Saída 2 3 10 5 3 5" xfId="33557"/>
    <cellStyle name="Saída 2 3 10 5 4" xfId="33558"/>
    <cellStyle name="Saída 2 3 10 6" xfId="33559"/>
    <cellStyle name="Saída 2 3 10 6 2" xfId="33560"/>
    <cellStyle name="Saída 2 3 10 6 2 2" xfId="33561"/>
    <cellStyle name="Saída 2 3 10 6 2 3" xfId="33562"/>
    <cellStyle name="Saída 2 3 10 6 2 4" xfId="33563"/>
    <cellStyle name="Saída 2 3 10 6 2 5" xfId="33564"/>
    <cellStyle name="Saída 2 3 10 6 3" xfId="33565"/>
    <cellStyle name="Saída 2 3 10 6 3 2" xfId="33566"/>
    <cellStyle name="Saída 2 3 10 6 3 3" xfId="33567"/>
    <cellStyle name="Saída 2 3 10 6 3 4" xfId="33568"/>
    <cellStyle name="Saída 2 3 10 6 3 5" xfId="33569"/>
    <cellStyle name="Saída 2 3 10 6 4" xfId="33570"/>
    <cellStyle name="Saída 2 3 10 7" xfId="33571"/>
    <cellStyle name="Saída 2 3 10 7 2" xfId="33572"/>
    <cellStyle name="Saída 2 3 10 7 3" xfId="33573"/>
    <cellStyle name="Saída 2 3 10 7 4" xfId="33574"/>
    <cellStyle name="Saída 2 3 10 8" xfId="33575"/>
    <cellStyle name="Saída 2 3 10 8 2" xfId="33576"/>
    <cellStyle name="Saída 2 3 10 8 3" xfId="33577"/>
    <cellStyle name="Saída 2 3 10 8 4" xfId="33578"/>
    <cellStyle name="Saída 2 3 10 8 5" xfId="33579"/>
    <cellStyle name="Saída 2 3 10 9" xfId="33580"/>
    <cellStyle name="Saída 2 3 10 9 2" xfId="33581"/>
    <cellStyle name="Saída 2 3 10 9 3" xfId="33582"/>
    <cellStyle name="Saída 2 3 10 9 4" xfId="33583"/>
    <cellStyle name="Saída 2 3 10 9 5" xfId="33584"/>
    <cellStyle name="Saída 2 3 11" xfId="33585"/>
    <cellStyle name="Saída 2 3 11 10" xfId="33586"/>
    <cellStyle name="Saída 2 3 11 2" xfId="33587"/>
    <cellStyle name="Saída 2 3 11 2 2" xfId="33588"/>
    <cellStyle name="Saída 2 3 11 2 2 2" xfId="33589"/>
    <cellStyle name="Saída 2 3 11 2 2 3" xfId="33590"/>
    <cellStyle name="Saída 2 3 11 2 3" xfId="33591"/>
    <cellStyle name="Saída 2 3 11 2 3 2" xfId="33592"/>
    <cellStyle name="Saída 2 3 11 2 3 3" xfId="33593"/>
    <cellStyle name="Saída 2 3 11 2 3 4" xfId="33594"/>
    <cellStyle name="Saída 2 3 11 2 3 5" xfId="33595"/>
    <cellStyle name="Saída 2 3 11 2 4" xfId="33596"/>
    <cellStyle name="Saída 2 3 11 2 4 2" xfId="33597"/>
    <cellStyle name="Saída 2 3 11 2 4 3" xfId="33598"/>
    <cellStyle name="Saída 2 3 11 2 4 4" xfId="33599"/>
    <cellStyle name="Saída 2 3 11 2 5" xfId="33600"/>
    <cellStyle name="Saída 2 3 11 2 5 2" xfId="33601"/>
    <cellStyle name="Saída 2 3 11 2 5 3" xfId="33602"/>
    <cellStyle name="Saída 2 3 11 2 5 4" xfId="33603"/>
    <cellStyle name="Saída 2 3 11 2 6" xfId="33604"/>
    <cellStyle name="Saída 2 3 11 3" xfId="33605"/>
    <cellStyle name="Saída 2 3 11 3 2" xfId="33606"/>
    <cellStyle name="Saída 2 3 11 3 2 2" xfId="33607"/>
    <cellStyle name="Saída 2 3 11 3 2 3" xfId="33608"/>
    <cellStyle name="Saída 2 3 11 3 2 4" xfId="33609"/>
    <cellStyle name="Saída 2 3 11 3 2 5" xfId="33610"/>
    <cellStyle name="Saída 2 3 11 3 3" xfId="33611"/>
    <cellStyle name="Saída 2 3 11 3 3 2" xfId="33612"/>
    <cellStyle name="Saída 2 3 11 3 3 3" xfId="33613"/>
    <cellStyle name="Saída 2 3 11 3 3 4" xfId="33614"/>
    <cellStyle name="Saída 2 3 11 3 3 5" xfId="33615"/>
    <cellStyle name="Saída 2 3 11 3 4" xfId="33616"/>
    <cellStyle name="Saída 2 3 11 4" xfId="33617"/>
    <cellStyle name="Saída 2 3 11 4 2" xfId="33618"/>
    <cellStyle name="Saída 2 3 11 4 2 2" xfId="33619"/>
    <cellStyle name="Saída 2 3 11 4 2 3" xfId="33620"/>
    <cellStyle name="Saída 2 3 11 4 2 4" xfId="33621"/>
    <cellStyle name="Saída 2 3 11 4 2 5" xfId="33622"/>
    <cellStyle name="Saída 2 3 11 4 3" xfId="33623"/>
    <cellStyle name="Saída 2 3 11 4 3 2" xfId="33624"/>
    <cellStyle name="Saída 2 3 11 4 3 3" xfId="33625"/>
    <cellStyle name="Saída 2 3 11 4 3 4" xfId="33626"/>
    <cellStyle name="Saída 2 3 11 4 3 5" xfId="33627"/>
    <cellStyle name="Saída 2 3 11 4 4" xfId="33628"/>
    <cellStyle name="Saída 2 3 11 5" xfId="33629"/>
    <cellStyle name="Saída 2 3 11 5 2" xfId="33630"/>
    <cellStyle name="Saída 2 3 11 5 2 2" xfId="33631"/>
    <cellStyle name="Saída 2 3 11 5 2 3" xfId="33632"/>
    <cellStyle name="Saída 2 3 11 5 2 4" xfId="33633"/>
    <cellStyle name="Saída 2 3 11 5 2 5" xfId="33634"/>
    <cellStyle name="Saída 2 3 11 5 3" xfId="33635"/>
    <cellStyle name="Saída 2 3 11 5 3 2" xfId="33636"/>
    <cellStyle name="Saída 2 3 11 5 3 3" xfId="33637"/>
    <cellStyle name="Saída 2 3 11 5 3 4" xfId="33638"/>
    <cellStyle name="Saída 2 3 11 5 3 5" xfId="33639"/>
    <cellStyle name="Saída 2 3 11 5 4" xfId="33640"/>
    <cellStyle name="Saída 2 3 11 6" xfId="33641"/>
    <cellStyle name="Saída 2 3 11 6 2" xfId="33642"/>
    <cellStyle name="Saída 2 3 11 6 2 2" xfId="33643"/>
    <cellStyle name="Saída 2 3 11 6 2 3" xfId="33644"/>
    <cellStyle name="Saída 2 3 11 6 2 4" xfId="33645"/>
    <cellStyle name="Saída 2 3 11 6 3" xfId="33646"/>
    <cellStyle name="Saída 2 3 11 6 4" xfId="33647"/>
    <cellStyle name="Saída 2 3 11 7" xfId="33648"/>
    <cellStyle name="Saída 2 3 11 7 2" xfId="33649"/>
    <cellStyle name="Saída 2 3 11 7 3" xfId="33650"/>
    <cellStyle name="Saída 2 3 11 7 4" xfId="33651"/>
    <cellStyle name="Saída 2 3 11 7 5" xfId="33652"/>
    <cellStyle name="Saída 2 3 11 8" xfId="33653"/>
    <cellStyle name="Saída 2 3 11 9" xfId="33654"/>
    <cellStyle name="Saída 2 3 12" xfId="33655"/>
    <cellStyle name="Saída 2 3 12 2" xfId="33656"/>
    <cellStyle name="Saída 2 3 12 2 2" xfId="33657"/>
    <cellStyle name="Saída 2 3 12 2 3" xfId="33658"/>
    <cellStyle name="Saída 2 3 12 3" xfId="33659"/>
    <cellStyle name="Saída 2 3 12 3 2" xfId="33660"/>
    <cellStyle name="Saída 2 3 12 3 3" xfId="33661"/>
    <cellStyle name="Saída 2 3 12 3 4" xfId="33662"/>
    <cellStyle name="Saída 2 3 12 3 5" xfId="33663"/>
    <cellStyle name="Saída 2 3 12 4" xfId="33664"/>
    <cellStyle name="Saída 2 3 12 4 2" xfId="33665"/>
    <cellStyle name="Saída 2 3 12 4 3" xfId="33666"/>
    <cellStyle name="Saída 2 3 12 4 4" xfId="33667"/>
    <cellStyle name="Saída 2 3 12 5" xfId="33668"/>
    <cellStyle name="Saída 2 3 12 5 2" xfId="33669"/>
    <cellStyle name="Saída 2 3 12 5 3" xfId="33670"/>
    <cellStyle name="Saída 2 3 12 5 4" xfId="33671"/>
    <cellStyle name="Saída 2 3 12 6" xfId="33672"/>
    <cellStyle name="Saída 2 3 13" xfId="33673"/>
    <cellStyle name="Saída 2 3 13 2" xfId="33674"/>
    <cellStyle name="Saída 2 3 13 2 2" xfId="33675"/>
    <cellStyle name="Saída 2 3 13 2 3" xfId="33676"/>
    <cellStyle name="Saída 2 3 13 2 4" xfId="33677"/>
    <cellStyle name="Saída 2 3 13 2 5" xfId="33678"/>
    <cellStyle name="Saída 2 3 13 3" xfId="33679"/>
    <cellStyle name="Saída 2 3 13 3 2" xfId="33680"/>
    <cellStyle name="Saída 2 3 13 3 3" xfId="33681"/>
    <cellStyle name="Saída 2 3 13 3 4" xfId="33682"/>
    <cellStyle name="Saída 2 3 13 3 5" xfId="33683"/>
    <cellStyle name="Saída 2 3 13 4" xfId="33684"/>
    <cellStyle name="Saída 2 3 14" xfId="33685"/>
    <cellStyle name="Saída 2 3 14 2" xfId="33686"/>
    <cellStyle name="Saída 2 3 14 2 2" xfId="33687"/>
    <cellStyle name="Saída 2 3 14 2 3" xfId="33688"/>
    <cellStyle name="Saída 2 3 14 2 4" xfId="33689"/>
    <cellStyle name="Saída 2 3 14 2 5" xfId="33690"/>
    <cellStyle name="Saída 2 3 14 3" xfId="33691"/>
    <cellStyle name="Saída 2 3 14 3 2" xfId="33692"/>
    <cellStyle name="Saída 2 3 14 3 3" xfId="33693"/>
    <cellStyle name="Saída 2 3 14 3 4" xfId="33694"/>
    <cellStyle name="Saída 2 3 14 3 5" xfId="33695"/>
    <cellStyle name="Saída 2 3 14 4" xfId="33696"/>
    <cellStyle name="Saída 2 3 15" xfId="33697"/>
    <cellStyle name="Saída 2 3 15 2" xfId="33698"/>
    <cellStyle name="Saída 2 3 15 2 2" xfId="33699"/>
    <cellStyle name="Saída 2 3 15 2 3" xfId="33700"/>
    <cellStyle name="Saída 2 3 15 2 4" xfId="33701"/>
    <cellStyle name="Saída 2 3 15 2 5" xfId="33702"/>
    <cellStyle name="Saída 2 3 15 3" xfId="33703"/>
    <cellStyle name="Saída 2 3 15 3 2" xfId="33704"/>
    <cellStyle name="Saída 2 3 15 3 3" xfId="33705"/>
    <cellStyle name="Saída 2 3 15 3 4" xfId="33706"/>
    <cellStyle name="Saída 2 3 15 3 5" xfId="33707"/>
    <cellStyle name="Saída 2 3 15 4" xfId="33708"/>
    <cellStyle name="Saída 2 3 16" xfId="33709"/>
    <cellStyle name="Saída 2 3 16 2" xfId="33710"/>
    <cellStyle name="Saída 2 3 16 2 2" xfId="33711"/>
    <cellStyle name="Saída 2 3 16 2 3" xfId="33712"/>
    <cellStyle name="Saída 2 3 16 2 4" xfId="33713"/>
    <cellStyle name="Saída 2 3 16 2 5" xfId="33714"/>
    <cellStyle name="Saída 2 3 16 3" xfId="33715"/>
    <cellStyle name="Saída 2 3 16 4" xfId="33716"/>
    <cellStyle name="Saída 2 3 17" xfId="33717"/>
    <cellStyle name="Saída 2 3 17 2" xfId="33718"/>
    <cellStyle name="Saída 2 3 17 3" xfId="33719"/>
    <cellStyle name="Saída 2 3 17 4" xfId="33720"/>
    <cellStyle name="Saída 2 3 18" xfId="33721"/>
    <cellStyle name="Saída 2 3 19" xfId="33722"/>
    <cellStyle name="Saída 2 3 2" xfId="570"/>
    <cellStyle name="Saída 2 3 2 10" xfId="33723"/>
    <cellStyle name="Saída 2 3 2 10 10" xfId="33724"/>
    <cellStyle name="Saída 2 3 2 10 2" xfId="33725"/>
    <cellStyle name="Saída 2 3 2 10 2 2" xfId="33726"/>
    <cellStyle name="Saída 2 3 2 10 2 2 2" xfId="33727"/>
    <cellStyle name="Saída 2 3 2 10 2 2 3" xfId="33728"/>
    <cellStyle name="Saída 2 3 2 10 2 3" xfId="33729"/>
    <cellStyle name="Saída 2 3 2 10 2 3 2" xfId="33730"/>
    <cellStyle name="Saída 2 3 2 10 2 3 3" xfId="33731"/>
    <cellStyle name="Saída 2 3 2 10 2 3 4" xfId="33732"/>
    <cellStyle name="Saída 2 3 2 10 2 3 5" xfId="33733"/>
    <cellStyle name="Saída 2 3 2 10 2 4" xfId="33734"/>
    <cellStyle name="Saída 2 3 2 10 2 4 2" xfId="33735"/>
    <cellStyle name="Saída 2 3 2 10 2 4 3" xfId="33736"/>
    <cellStyle name="Saída 2 3 2 10 2 4 4" xfId="33737"/>
    <cellStyle name="Saída 2 3 2 10 2 5" xfId="33738"/>
    <cellStyle name="Saída 2 3 2 10 2 5 2" xfId="33739"/>
    <cellStyle name="Saída 2 3 2 10 2 5 3" xfId="33740"/>
    <cellStyle name="Saída 2 3 2 10 2 5 4" xfId="33741"/>
    <cellStyle name="Saída 2 3 2 10 2 6" xfId="33742"/>
    <cellStyle name="Saída 2 3 2 10 3" xfId="33743"/>
    <cellStyle name="Saída 2 3 2 10 3 2" xfId="33744"/>
    <cellStyle name="Saída 2 3 2 10 3 2 2" xfId="33745"/>
    <cellStyle name="Saída 2 3 2 10 3 2 3" xfId="33746"/>
    <cellStyle name="Saída 2 3 2 10 3 2 4" xfId="33747"/>
    <cellStyle name="Saída 2 3 2 10 3 2 5" xfId="33748"/>
    <cellStyle name="Saída 2 3 2 10 3 3" xfId="33749"/>
    <cellStyle name="Saída 2 3 2 10 3 3 2" xfId="33750"/>
    <cellStyle name="Saída 2 3 2 10 3 3 3" xfId="33751"/>
    <cellStyle name="Saída 2 3 2 10 3 3 4" xfId="33752"/>
    <cellStyle name="Saída 2 3 2 10 3 3 5" xfId="33753"/>
    <cellStyle name="Saída 2 3 2 10 3 4" xfId="33754"/>
    <cellStyle name="Saída 2 3 2 10 4" xfId="33755"/>
    <cellStyle name="Saída 2 3 2 10 4 2" xfId="33756"/>
    <cellStyle name="Saída 2 3 2 10 4 2 2" xfId="33757"/>
    <cellStyle name="Saída 2 3 2 10 4 2 3" xfId="33758"/>
    <cellStyle name="Saída 2 3 2 10 4 2 4" xfId="33759"/>
    <cellStyle name="Saída 2 3 2 10 4 2 5" xfId="33760"/>
    <cellStyle name="Saída 2 3 2 10 4 3" xfId="33761"/>
    <cellStyle name="Saída 2 3 2 10 4 3 2" xfId="33762"/>
    <cellStyle name="Saída 2 3 2 10 4 3 3" xfId="33763"/>
    <cellStyle name="Saída 2 3 2 10 4 3 4" xfId="33764"/>
    <cellStyle name="Saída 2 3 2 10 4 3 5" xfId="33765"/>
    <cellStyle name="Saída 2 3 2 10 4 4" xfId="33766"/>
    <cellStyle name="Saída 2 3 2 10 5" xfId="33767"/>
    <cellStyle name="Saída 2 3 2 10 5 2" xfId="33768"/>
    <cellStyle name="Saída 2 3 2 10 5 2 2" xfId="33769"/>
    <cellStyle name="Saída 2 3 2 10 5 2 3" xfId="33770"/>
    <cellStyle name="Saída 2 3 2 10 5 2 4" xfId="33771"/>
    <cellStyle name="Saída 2 3 2 10 5 2 5" xfId="33772"/>
    <cellStyle name="Saída 2 3 2 10 5 3" xfId="33773"/>
    <cellStyle name="Saída 2 3 2 10 5 3 2" xfId="33774"/>
    <cellStyle name="Saída 2 3 2 10 5 3 3" xfId="33775"/>
    <cellStyle name="Saída 2 3 2 10 5 3 4" xfId="33776"/>
    <cellStyle name="Saída 2 3 2 10 5 3 5" xfId="33777"/>
    <cellStyle name="Saída 2 3 2 10 5 4" xfId="33778"/>
    <cellStyle name="Saída 2 3 2 10 6" xfId="33779"/>
    <cellStyle name="Saída 2 3 2 10 6 2" xfId="33780"/>
    <cellStyle name="Saída 2 3 2 10 6 2 2" xfId="33781"/>
    <cellStyle name="Saída 2 3 2 10 6 2 3" xfId="33782"/>
    <cellStyle name="Saída 2 3 2 10 6 2 4" xfId="33783"/>
    <cellStyle name="Saída 2 3 2 10 6 3" xfId="33784"/>
    <cellStyle name="Saída 2 3 2 10 6 4" xfId="33785"/>
    <cellStyle name="Saída 2 3 2 10 7" xfId="33786"/>
    <cellStyle name="Saída 2 3 2 10 7 2" xfId="33787"/>
    <cellStyle name="Saída 2 3 2 10 7 3" xfId="33788"/>
    <cellStyle name="Saída 2 3 2 10 7 4" xfId="33789"/>
    <cellStyle name="Saída 2 3 2 10 7 5" xfId="33790"/>
    <cellStyle name="Saída 2 3 2 10 8" xfId="33791"/>
    <cellStyle name="Saída 2 3 2 10 9" xfId="33792"/>
    <cellStyle name="Saída 2 3 2 11" xfId="33793"/>
    <cellStyle name="Saída 2 3 2 11 2" xfId="33794"/>
    <cellStyle name="Saída 2 3 2 11 2 2" xfId="33795"/>
    <cellStyle name="Saída 2 3 2 11 2 3" xfId="33796"/>
    <cellStyle name="Saída 2 3 2 11 3" xfId="33797"/>
    <cellStyle name="Saída 2 3 2 11 3 2" xfId="33798"/>
    <cellStyle name="Saída 2 3 2 11 3 3" xfId="33799"/>
    <cellStyle name="Saída 2 3 2 11 3 4" xfId="33800"/>
    <cellStyle name="Saída 2 3 2 11 3 5" xfId="33801"/>
    <cellStyle name="Saída 2 3 2 11 4" xfId="33802"/>
    <cellStyle name="Saída 2 3 2 11 4 2" xfId="33803"/>
    <cellStyle name="Saída 2 3 2 11 4 3" xfId="33804"/>
    <cellStyle name="Saída 2 3 2 11 4 4" xfId="33805"/>
    <cellStyle name="Saída 2 3 2 11 5" xfId="33806"/>
    <cellStyle name="Saída 2 3 2 11 5 2" xfId="33807"/>
    <cellStyle name="Saída 2 3 2 11 5 3" xfId="33808"/>
    <cellStyle name="Saída 2 3 2 11 5 4" xfId="33809"/>
    <cellStyle name="Saída 2 3 2 11 6" xfId="33810"/>
    <cellStyle name="Saída 2 3 2 12" xfId="33811"/>
    <cellStyle name="Saída 2 3 2 12 2" xfId="33812"/>
    <cellStyle name="Saída 2 3 2 12 2 2" xfId="33813"/>
    <cellStyle name="Saída 2 3 2 12 2 3" xfId="33814"/>
    <cellStyle name="Saída 2 3 2 12 2 4" xfId="33815"/>
    <cellStyle name="Saída 2 3 2 12 2 5" xfId="33816"/>
    <cellStyle name="Saída 2 3 2 12 3" xfId="33817"/>
    <cellStyle name="Saída 2 3 2 12 3 2" xfId="33818"/>
    <cellStyle name="Saída 2 3 2 12 3 3" xfId="33819"/>
    <cellStyle name="Saída 2 3 2 12 3 4" xfId="33820"/>
    <cellStyle name="Saída 2 3 2 12 3 5" xfId="33821"/>
    <cellStyle name="Saída 2 3 2 12 4" xfId="33822"/>
    <cellStyle name="Saída 2 3 2 13" xfId="33823"/>
    <cellStyle name="Saída 2 3 2 13 2" xfId="33824"/>
    <cellStyle name="Saída 2 3 2 13 2 2" xfId="33825"/>
    <cellStyle name="Saída 2 3 2 13 2 3" xfId="33826"/>
    <cellStyle name="Saída 2 3 2 13 2 4" xfId="33827"/>
    <cellStyle name="Saída 2 3 2 13 2 5" xfId="33828"/>
    <cellStyle name="Saída 2 3 2 13 3" xfId="33829"/>
    <cellStyle name="Saída 2 3 2 13 3 2" xfId="33830"/>
    <cellStyle name="Saída 2 3 2 13 3 3" xfId="33831"/>
    <cellStyle name="Saída 2 3 2 13 3 4" xfId="33832"/>
    <cellStyle name="Saída 2 3 2 13 3 5" xfId="33833"/>
    <cellStyle name="Saída 2 3 2 13 4" xfId="33834"/>
    <cellStyle name="Saída 2 3 2 14" xfId="33835"/>
    <cellStyle name="Saída 2 3 2 14 2" xfId="33836"/>
    <cellStyle name="Saída 2 3 2 14 2 2" xfId="33837"/>
    <cellStyle name="Saída 2 3 2 14 2 3" xfId="33838"/>
    <cellStyle name="Saída 2 3 2 14 2 4" xfId="33839"/>
    <cellStyle name="Saída 2 3 2 14 2 5" xfId="33840"/>
    <cellStyle name="Saída 2 3 2 14 3" xfId="33841"/>
    <cellStyle name="Saída 2 3 2 14 3 2" xfId="33842"/>
    <cellStyle name="Saída 2 3 2 14 3 3" xfId="33843"/>
    <cellStyle name="Saída 2 3 2 14 3 4" xfId="33844"/>
    <cellStyle name="Saída 2 3 2 14 3 5" xfId="33845"/>
    <cellStyle name="Saída 2 3 2 14 4" xfId="33846"/>
    <cellStyle name="Saída 2 3 2 15" xfId="33847"/>
    <cellStyle name="Saída 2 3 2 15 2" xfId="33848"/>
    <cellStyle name="Saída 2 3 2 15 2 2" xfId="33849"/>
    <cellStyle name="Saída 2 3 2 15 2 3" xfId="33850"/>
    <cellStyle name="Saída 2 3 2 15 2 4" xfId="33851"/>
    <cellStyle name="Saída 2 3 2 15 2 5" xfId="33852"/>
    <cellStyle name="Saída 2 3 2 15 3" xfId="33853"/>
    <cellStyle name="Saída 2 3 2 15 4" xfId="33854"/>
    <cellStyle name="Saída 2 3 2 16" xfId="33855"/>
    <cellStyle name="Saída 2 3 2 16 2" xfId="33856"/>
    <cellStyle name="Saída 2 3 2 16 3" xfId="33857"/>
    <cellStyle name="Saída 2 3 2 16 4" xfId="33858"/>
    <cellStyle name="Saída 2 3 2 17" xfId="33859"/>
    <cellStyle name="Saída 2 3 2 18" xfId="33860"/>
    <cellStyle name="Saída 2 3 2 19" xfId="33861"/>
    <cellStyle name="Saída 2 3 2 2" xfId="33862"/>
    <cellStyle name="Saída 2 3 2 2 10" xfId="33863"/>
    <cellStyle name="Saída 2 3 2 2 11" xfId="33864"/>
    <cellStyle name="Saída 2 3 2 2 12" xfId="33865"/>
    <cellStyle name="Saída 2 3 2 2 13" xfId="33866"/>
    <cellStyle name="Saída 2 3 2 2 2" xfId="33867"/>
    <cellStyle name="Saída 2 3 2 2 2 10" xfId="33868"/>
    <cellStyle name="Saída 2 3 2 2 2 10 2" xfId="33869"/>
    <cellStyle name="Saída 2 3 2 2 2 10 3" xfId="33870"/>
    <cellStyle name="Saída 2 3 2 2 2 10 4" xfId="33871"/>
    <cellStyle name="Saída 2 3 2 2 2 10 5" xfId="33872"/>
    <cellStyle name="Saída 2 3 2 2 2 11" xfId="33873"/>
    <cellStyle name="Saída 2 3 2 2 2 2" xfId="33874"/>
    <cellStyle name="Saída 2 3 2 2 2 2 2" xfId="33875"/>
    <cellStyle name="Saída 2 3 2 2 2 2 2 2" xfId="33876"/>
    <cellStyle name="Saída 2 3 2 2 2 2 2 3" xfId="33877"/>
    <cellStyle name="Saída 2 3 2 2 2 2 2 4" xfId="33878"/>
    <cellStyle name="Saída 2 3 2 2 2 2 2 5" xfId="33879"/>
    <cellStyle name="Saída 2 3 2 2 2 2 3" xfId="33880"/>
    <cellStyle name="Saída 2 3 2 2 2 2 3 2" xfId="33881"/>
    <cellStyle name="Saída 2 3 2 2 2 2 3 3" xfId="33882"/>
    <cellStyle name="Saída 2 3 2 2 2 2 3 4" xfId="33883"/>
    <cellStyle name="Saída 2 3 2 2 2 2 4" xfId="33884"/>
    <cellStyle name="Saída 2 3 2 2 2 2 4 2" xfId="33885"/>
    <cellStyle name="Saída 2 3 2 2 2 2 4 3" xfId="33886"/>
    <cellStyle name="Saída 2 3 2 2 2 2 4 4" xfId="33887"/>
    <cellStyle name="Saída 2 3 2 2 2 2 5" xfId="33888"/>
    <cellStyle name="Saída 2 3 2 2 2 2 5 2" xfId="33889"/>
    <cellStyle name="Saída 2 3 2 2 2 2 5 3" xfId="33890"/>
    <cellStyle name="Saída 2 3 2 2 2 2 5 4" xfId="33891"/>
    <cellStyle name="Saída 2 3 2 2 2 2 6" xfId="33892"/>
    <cellStyle name="Saída 2 3 2 2 2 3" xfId="33893"/>
    <cellStyle name="Saída 2 3 2 2 2 3 2" xfId="33894"/>
    <cellStyle name="Saída 2 3 2 2 2 3 2 2" xfId="33895"/>
    <cellStyle name="Saída 2 3 2 2 2 3 2 3" xfId="33896"/>
    <cellStyle name="Saída 2 3 2 2 2 3 3" xfId="33897"/>
    <cellStyle name="Saída 2 3 2 2 2 3 3 2" xfId="33898"/>
    <cellStyle name="Saída 2 3 2 2 2 3 3 3" xfId="33899"/>
    <cellStyle name="Saída 2 3 2 2 2 3 3 4" xfId="33900"/>
    <cellStyle name="Saída 2 3 2 2 2 3 3 5" xfId="33901"/>
    <cellStyle name="Saída 2 3 2 2 2 3 4" xfId="33902"/>
    <cellStyle name="Saída 2 3 2 2 2 3 4 2" xfId="33903"/>
    <cellStyle name="Saída 2 3 2 2 2 3 4 3" xfId="33904"/>
    <cellStyle name="Saída 2 3 2 2 2 3 4 4" xfId="33905"/>
    <cellStyle name="Saída 2 3 2 2 2 3 5" xfId="33906"/>
    <cellStyle name="Saída 2 3 2 2 2 3 5 2" xfId="33907"/>
    <cellStyle name="Saída 2 3 2 2 2 3 5 3" xfId="33908"/>
    <cellStyle name="Saída 2 3 2 2 2 3 5 4" xfId="33909"/>
    <cellStyle name="Saída 2 3 2 2 2 3 6" xfId="33910"/>
    <cellStyle name="Saída 2 3 2 2 2 4" xfId="33911"/>
    <cellStyle name="Saída 2 3 2 2 2 4 2" xfId="33912"/>
    <cellStyle name="Saída 2 3 2 2 2 4 2 2" xfId="33913"/>
    <cellStyle name="Saída 2 3 2 2 2 4 2 3" xfId="33914"/>
    <cellStyle name="Saída 2 3 2 2 2 4 2 4" xfId="33915"/>
    <cellStyle name="Saída 2 3 2 2 2 4 2 5" xfId="33916"/>
    <cellStyle name="Saída 2 3 2 2 2 4 3" xfId="33917"/>
    <cellStyle name="Saída 2 3 2 2 2 4 3 2" xfId="33918"/>
    <cellStyle name="Saída 2 3 2 2 2 4 3 3" xfId="33919"/>
    <cellStyle name="Saída 2 3 2 2 2 4 3 4" xfId="33920"/>
    <cellStyle name="Saída 2 3 2 2 2 4 3 5" xfId="33921"/>
    <cellStyle name="Saída 2 3 2 2 2 4 4" xfId="33922"/>
    <cellStyle name="Saída 2 3 2 2 2 5" xfId="33923"/>
    <cellStyle name="Saída 2 3 2 2 2 5 2" xfId="33924"/>
    <cellStyle name="Saída 2 3 2 2 2 5 2 2" xfId="33925"/>
    <cellStyle name="Saída 2 3 2 2 2 5 2 3" xfId="33926"/>
    <cellStyle name="Saída 2 3 2 2 2 5 2 4" xfId="33927"/>
    <cellStyle name="Saída 2 3 2 2 2 5 2 5" xfId="33928"/>
    <cellStyle name="Saída 2 3 2 2 2 5 3" xfId="33929"/>
    <cellStyle name="Saída 2 3 2 2 2 5 3 2" xfId="33930"/>
    <cellStyle name="Saída 2 3 2 2 2 5 3 3" xfId="33931"/>
    <cellStyle name="Saída 2 3 2 2 2 5 3 4" xfId="33932"/>
    <cellStyle name="Saída 2 3 2 2 2 5 3 5" xfId="33933"/>
    <cellStyle name="Saída 2 3 2 2 2 5 4" xfId="33934"/>
    <cellStyle name="Saída 2 3 2 2 2 6" xfId="33935"/>
    <cellStyle name="Saída 2 3 2 2 2 6 2" xfId="33936"/>
    <cellStyle name="Saída 2 3 2 2 2 6 2 2" xfId="33937"/>
    <cellStyle name="Saída 2 3 2 2 2 6 2 3" xfId="33938"/>
    <cellStyle name="Saída 2 3 2 2 2 6 2 4" xfId="33939"/>
    <cellStyle name="Saída 2 3 2 2 2 6 2 5" xfId="33940"/>
    <cellStyle name="Saída 2 3 2 2 2 6 3" xfId="33941"/>
    <cellStyle name="Saída 2 3 2 2 2 6 3 2" xfId="33942"/>
    <cellStyle name="Saída 2 3 2 2 2 6 3 3" xfId="33943"/>
    <cellStyle name="Saída 2 3 2 2 2 6 3 4" xfId="33944"/>
    <cellStyle name="Saída 2 3 2 2 2 6 3 5" xfId="33945"/>
    <cellStyle name="Saída 2 3 2 2 2 6 4" xfId="33946"/>
    <cellStyle name="Saída 2 3 2 2 2 7" xfId="33947"/>
    <cellStyle name="Saída 2 3 2 2 2 7 2" xfId="33948"/>
    <cellStyle name="Saída 2 3 2 2 2 7 3" xfId="33949"/>
    <cellStyle name="Saída 2 3 2 2 2 7 4" xfId="33950"/>
    <cellStyle name="Saída 2 3 2 2 2 8" xfId="33951"/>
    <cellStyle name="Saída 2 3 2 2 2 8 2" xfId="33952"/>
    <cellStyle name="Saída 2 3 2 2 2 8 3" xfId="33953"/>
    <cellStyle name="Saída 2 3 2 2 2 8 4" xfId="33954"/>
    <cellStyle name="Saída 2 3 2 2 2 8 5" xfId="33955"/>
    <cellStyle name="Saída 2 3 2 2 2 9" xfId="33956"/>
    <cellStyle name="Saída 2 3 2 2 2 9 2" xfId="33957"/>
    <cellStyle name="Saída 2 3 2 2 2 9 3" xfId="33958"/>
    <cellStyle name="Saída 2 3 2 2 2 9 4" xfId="33959"/>
    <cellStyle name="Saída 2 3 2 2 2 9 5" xfId="33960"/>
    <cellStyle name="Saída 2 3 2 2 3" xfId="33961"/>
    <cellStyle name="Saída 2 3 2 2 3 2" xfId="33962"/>
    <cellStyle name="Saída 2 3 2 2 3 2 2" xfId="33963"/>
    <cellStyle name="Saída 2 3 2 2 3 2 3" xfId="33964"/>
    <cellStyle name="Saída 2 3 2 2 3 3" xfId="33965"/>
    <cellStyle name="Saída 2 3 2 2 3 3 2" xfId="33966"/>
    <cellStyle name="Saída 2 3 2 2 3 3 3" xfId="33967"/>
    <cellStyle name="Saída 2 3 2 2 3 3 4" xfId="33968"/>
    <cellStyle name="Saída 2 3 2 2 3 3 5" xfId="33969"/>
    <cellStyle name="Saída 2 3 2 2 3 4" xfId="33970"/>
    <cellStyle name="Saída 2 3 2 2 3 4 2" xfId="33971"/>
    <cellStyle name="Saída 2 3 2 2 3 4 3" xfId="33972"/>
    <cellStyle name="Saída 2 3 2 2 3 4 4" xfId="33973"/>
    <cellStyle name="Saída 2 3 2 2 3 5" xfId="33974"/>
    <cellStyle name="Saída 2 3 2 2 3 5 2" xfId="33975"/>
    <cellStyle name="Saída 2 3 2 2 3 5 3" xfId="33976"/>
    <cellStyle name="Saída 2 3 2 2 3 5 4" xfId="33977"/>
    <cellStyle name="Saída 2 3 2 2 3 6" xfId="33978"/>
    <cellStyle name="Saída 2 3 2 2 4" xfId="33979"/>
    <cellStyle name="Saída 2 3 2 2 4 2" xfId="33980"/>
    <cellStyle name="Saída 2 3 2 2 4 2 2" xfId="33981"/>
    <cellStyle name="Saída 2 3 2 2 4 2 3" xfId="33982"/>
    <cellStyle name="Saída 2 3 2 2 4 3" xfId="33983"/>
    <cellStyle name="Saída 2 3 2 2 4 3 2" xfId="33984"/>
    <cellStyle name="Saída 2 3 2 2 4 3 3" xfId="33985"/>
    <cellStyle name="Saída 2 3 2 2 4 3 4" xfId="33986"/>
    <cellStyle name="Saída 2 3 2 2 4 3 5" xfId="33987"/>
    <cellStyle name="Saída 2 3 2 2 4 4" xfId="33988"/>
    <cellStyle name="Saída 2 3 2 2 4 4 2" xfId="33989"/>
    <cellStyle name="Saída 2 3 2 2 4 4 3" xfId="33990"/>
    <cellStyle name="Saída 2 3 2 2 4 4 4" xfId="33991"/>
    <cellStyle name="Saída 2 3 2 2 4 5" xfId="33992"/>
    <cellStyle name="Saída 2 3 2 2 4 5 2" xfId="33993"/>
    <cellStyle name="Saída 2 3 2 2 4 5 3" xfId="33994"/>
    <cellStyle name="Saída 2 3 2 2 4 5 4" xfId="33995"/>
    <cellStyle name="Saída 2 3 2 2 4 6" xfId="33996"/>
    <cellStyle name="Saída 2 3 2 2 5" xfId="33997"/>
    <cellStyle name="Saída 2 3 2 2 5 2" xfId="33998"/>
    <cellStyle name="Saída 2 3 2 2 5 2 2" xfId="33999"/>
    <cellStyle name="Saída 2 3 2 2 5 2 3" xfId="34000"/>
    <cellStyle name="Saída 2 3 2 2 5 2 4" xfId="34001"/>
    <cellStyle name="Saída 2 3 2 2 5 2 5" xfId="34002"/>
    <cellStyle name="Saída 2 3 2 2 5 3" xfId="34003"/>
    <cellStyle name="Saída 2 3 2 2 5 3 2" xfId="34004"/>
    <cellStyle name="Saída 2 3 2 2 5 3 3" xfId="34005"/>
    <cellStyle name="Saída 2 3 2 2 5 3 4" xfId="34006"/>
    <cellStyle name="Saída 2 3 2 2 5 3 5" xfId="34007"/>
    <cellStyle name="Saída 2 3 2 2 5 4" xfId="34008"/>
    <cellStyle name="Saída 2 3 2 2 6" xfId="34009"/>
    <cellStyle name="Saída 2 3 2 2 6 2" xfId="34010"/>
    <cellStyle name="Saída 2 3 2 2 6 2 2" xfId="34011"/>
    <cellStyle name="Saída 2 3 2 2 6 2 3" xfId="34012"/>
    <cellStyle name="Saída 2 3 2 2 6 2 4" xfId="34013"/>
    <cellStyle name="Saída 2 3 2 2 6 2 5" xfId="34014"/>
    <cellStyle name="Saída 2 3 2 2 6 3" xfId="34015"/>
    <cellStyle name="Saída 2 3 2 2 6 3 2" xfId="34016"/>
    <cellStyle name="Saída 2 3 2 2 6 3 3" xfId="34017"/>
    <cellStyle name="Saída 2 3 2 2 6 3 4" xfId="34018"/>
    <cellStyle name="Saída 2 3 2 2 6 3 5" xfId="34019"/>
    <cellStyle name="Saída 2 3 2 2 6 4" xfId="34020"/>
    <cellStyle name="Saída 2 3 2 2 7" xfId="34021"/>
    <cellStyle name="Saída 2 3 2 2 7 2" xfId="34022"/>
    <cellStyle name="Saída 2 3 2 2 7 2 2" xfId="34023"/>
    <cellStyle name="Saída 2 3 2 2 7 2 3" xfId="34024"/>
    <cellStyle name="Saída 2 3 2 2 7 2 4" xfId="34025"/>
    <cellStyle name="Saída 2 3 2 2 7 2 5" xfId="34026"/>
    <cellStyle name="Saída 2 3 2 2 7 3" xfId="34027"/>
    <cellStyle name="Saída 2 3 2 2 7 3 2" xfId="34028"/>
    <cellStyle name="Saída 2 3 2 2 7 3 3" xfId="34029"/>
    <cellStyle name="Saída 2 3 2 2 7 3 4" xfId="34030"/>
    <cellStyle name="Saída 2 3 2 2 7 3 5" xfId="34031"/>
    <cellStyle name="Saída 2 3 2 2 7 4" xfId="34032"/>
    <cellStyle name="Saída 2 3 2 2 8" xfId="34033"/>
    <cellStyle name="Saída 2 3 2 2 8 2" xfId="34034"/>
    <cellStyle name="Saída 2 3 2 2 8 2 2" xfId="34035"/>
    <cellStyle name="Saída 2 3 2 2 8 2 3" xfId="34036"/>
    <cellStyle name="Saída 2 3 2 2 8 2 4" xfId="34037"/>
    <cellStyle name="Saída 2 3 2 2 8 3" xfId="34038"/>
    <cellStyle name="Saída 2 3 2 2 8 4" xfId="34039"/>
    <cellStyle name="Saída 2 3 2 2 9" xfId="34040"/>
    <cellStyle name="Saída 2 3 2 20" xfId="34041"/>
    <cellStyle name="Saída 2 3 2 21" xfId="34042"/>
    <cellStyle name="Saída 2 3 2 3" xfId="34043"/>
    <cellStyle name="Saída 2 3 2 3 10" xfId="34044"/>
    <cellStyle name="Saída 2 3 2 3 11" xfId="34045"/>
    <cellStyle name="Saída 2 3 2 3 12" xfId="34046"/>
    <cellStyle name="Saída 2 3 2 3 13" xfId="34047"/>
    <cellStyle name="Saída 2 3 2 3 2" xfId="34048"/>
    <cellStyle name="Saída 2 3 2 3 2 10" xfId="34049"/>
    <cellStyle name="Saída 2 3 2 3 2 10 2" xfId="34050"/>
    <cellStyle name="Saída 2 3 2 3 2 10 3" xfId="34051"/>
    <cellStyle name="Saída 2 3 2 3 2 10 4" xfId="34052"/>
    <cellStyle name="Saída 2 3 2 3 2 10 5" xfId="34053"/>
    <cellStyle name="Saída 2 3 2 3 2 11" xfId="34054"/>
    <cellStyle name="Saída 2 3 2 3 2 2" xfId="34055"/>
    <cellStyle name="Saída 2 3 2 3 2 2 2" xfId="34056"/>
    <cellStyle name="Saída 2 3 2 3 2 2 2 2" xfId="34057"/>
    <cellStyle name="Saída 2 3 2 3 2 2 2 3" xfId="34058"/>
    <cellStyle name="Saída 2 3 2 3 2 2 2 4" xfId="34059"/>
    <cellStyle name="Saída 2 3 2 3 2 2 2 5" xfId="34060"/>
    <cellStyle name="Saída 2 3 2 3 2 2 3" xfId="34061"/>
    <cellStyle name="Saída 2 3 2 3 2 2 3 2" xfId="34062"/>
    <cellStyle name="Saída 2 3 2 3 2 2 3 3" xfId="34063"/>
    <cellStyle name="Saída 2 3 2 3 2 2 3 4" xfId="34064"/>
    <cellStyle name="Saída 2 3 2 3 2 2 4" xfId="34065"/>
    <cellStyle name="Saída 2 3 2 3 2 2 4 2" xfId="34066"/>
    <cellStyle name="Saída 2 3 2 3 2 2 4 3" xfId="34067"/>
    <cellStyle name="Saída 2 3 2 3 2 2 4 4" xfId="34068"/>
    <cellStyle name="Saída 2 3 2 3 2 2 5" xfId="34069"/>
    <cellStyle name="Saída 2 3 2 3 2 2 5 2" xfId="34070"/>
    <cellStyle name="Saída 2 3 2 3 2 2 5 3" xfId="34071"/>
    <cellStyle name="Saída 2 3 2 3 2 2 5 4" xfId="34072"/>
    <cellStyle name="Saída 2 3 2 3 2 2 6" xfId="34073"/>
    <cellStyle name="Saída 2 3 2 3 2 3" xfId="34074"/>
    <cellStyle name="Saída 2 3 2 3 2 3 2" xfId="34075"/>
    <cellStyle name="Saída 2 3 2 3 2 3 2 2" xfId="34076"/>
    <cellStyle name="Saída 2 3 2 3 2 3 2 3" xfId="34077"/>
    <cellStyle name="Saída 2 3 2 3 2 3 3" xfId="34078"/>
    <cellStyle name="Saída 2 3 2 3 2 3 3 2" xfId="34079"/>
    <cellStyle name="Saída 2 3 2 3 2 3 3 3" xfId="34080"/>
    <cellStyle name="Saída 2 3 2 3 2 3 3 4" xfId="34081"/>
    <cellStyle name="Saída 2 3 2 3 2 3 3 5" xfId="34082"/>
    <cellStyle name="Saída 2 3 2 3 2 3 4" xfId="34083"/>
    <cellStyle name="Saída 2 3 2 3 2 3 4 2" xfId="34084"/>
    <cellStyle name="Saída 2 3 2 3 2 3 4 3" xfId="34085"/>
    <cellStyle name="Saída 2 3 2 3 2 3 4 4" xfId="34086"/>
    <cellStyle name="Saída 2 3 2 3 2 3 5" xfId="34087"/>
    <cellStyle name="Saída 2 3 2 3 2 3 5 2" xfId="34088"/>
    <cellStyle name="Saída 2 3 2 3 2 3 5 3" xfId="34089"/>
    <cellStyle name="Saída 2 3 2 3 2 3 5 4" xfId="34090"/>
    <cellStyle name="Saída 2 3 2 3 2 3 6" xfId="34091"/>
    <cellStyle name="Saída 2 3 2 3 2 4" xfId="34092"/>
    <cellStyle name="Saída 2 3 2 3 2 4 2" xfId="34093"/>
    <cellStyle name="Saída 2 3 2 3 2 4 2 2" xfId="34094"/>
    <cellStyle name="Saída 2 3 2 3 2 4 2 3" xfId="34095"/>
    <cellStyle name="Saída 2 3 2 3 2 4 2 4" xfId="34096"/>
    <cellStyle name="Saída 2 3 2 3 2 4 2 5" xfId="34097"/>
    <cellStyle name="Saída 2 3 2 3 2 4 3" xfId="34098"/>
    <cellStyle name="Saída 2 3 2 3 2 4 3 2" xfId="34099"/>
    <cellStyle name="Saída 2 3 2 3 2 4 3 3" xfId="34100"/>
    <cellStyle name="Saída 2 3 2 3 2 4 3 4" xfId="34101"/>
    <cellStyle name="Saída 2 3 2 3 2 4 3 5" xfId="34102"/>
    <cellStyle name="Saída 2 3 2 3 2 4 4" xfId="34103"/>
    <cellStyle name="Saída 2 3 2 3 2 5" xfId="34104"/>
    <cellStyle name="Saída 2 3 2 3 2 5 2" xfId="34105"/>
    <cellStyle name="Saída 2 3 2 3 2 5 2 2" xfId="34106"/>
    <cellStyle name="Saída 2 3 2 3 2 5 2 3" xfId="34107"/>
    <cellStyle name="Saída 2 3 2 3 2 5 2 4" xfId="34108"/>
    <cellStyle name="Saída 2 3 2 3 2 5 2 5" xfId="34109"/>
    <cellStyle name="Saída 2 3 2 3 2 5 3" xfId="34110"/>
    <cellStyle name="Saída 2 3 2 3 2 5 3 2" xfId="34111"/>
    <cellStyle name="Saída 2 3 2 3 2 5 3 3" xfId="34112"/>
    <cellStyle name="Saída 2 3 2 3 2 5 3 4" xfId="34113"/>
    <cellStyle name="Saída 2 3 2 3 2 5 3 5" xfId="34114"/>
    <cellStyle name="Saída 2 3 2 3 2 5 4" xfId="34115"/>
    <cellStyle name="Saída 2 3 2 3 2 6" xfId="34116"/>
    <cellStyle name="Saída 2 3 2 3 2 6 2" xfId="34117"/>
    <cellStyle name="Saída 2 3 2 3 2 6 2 2" xfId="34118"/>
    <cellStyle name="Saída 2 3 2 3 2 6 2 3" xfId="34119"/>
    <cellStyle name="Saída 2 3 2 3 2 6 2 4" xfId="34120"/>
    <cellStyle name="Saída 2 3 2 3 2 6 2 5" xfId="34121"/>
    <cellStyle name="Saída 2 3 2 3 2 6 3" xfId="34122"/>
    <cellStyle name="Saída 2 3 2 3 2 6 3 2" xfId="34123"/>
    <cellStyle name="Saída 2 3 2 3 2 6 3 3" xfId="34124"/>
    <cellStyle name="Saída 2 3 2 3 2 6 3 4" xfId="34125"/>
    <cellStyle name="Saída 2 3 2 3 2 6 3 5" xfId="34126"/>
    <cellStyle name="Saída 2 3 2 3 2 6 4" xfId="34127"/>
    <cellStyle name="Saída 2 3 2 3 2 7" xfId="34128"/>
    <cellStyle name="Saída 2 3 2 3 2 7 2" xfId="34129"/>
    <cellStyle name="Saída 2 3 2 3 2 7 3" xfId="34130"/>
    <cellStyle name="Saída 2 3 2 3 2 7 4" xfId="34131"/>
    <cellStyle name="Saída 2 3 2 3 2 8" xfId="34132"/>
    <cellStyle name="Saída 2 3 2 3 2 8 2" xfId="34133"/>
    <cellStyle name="Saída 2 3 2 3 2 8 3" xfId="34134"/>
    <cellStyle name="Saída 2 3 2 3 2 8 4" xfId="34135"/>
    <cellStyle name="Saída 2 3 2 3 2 8 5" xfId="34136"/>
    <cellStyle name="Saída 2 3 2 3 2 9" xfId="34137"/>
    <cellStyle name="Saída 2 3 2 3 2 9 2" xfId="34138"/>
    <cellStyle name="Saída 2 3 2 3 2 9 3" xfId="34139"/>
    <cellStyle name="Saída 2 3 2 3 2 9 4" xfId="34140"/>
    <cellStyle name="Saída 2 3 2 3 2 9 5" xfId="34141"/>
    <cellStyle name="Saída 2 3 2 3 3" xfId="34142"/>
    <cellStyle name="Saída 2 3 2 3 3 2" xfId="34143"/>
    <cellStyle name="Saída 2 3 2 3 3 2 2" xfId="34144"/>
    <cellStyle name="Saída 2 3 2 3 3 2 3" xfId="34145"/>
    <cellStyle name="Saída 2 3 2 3 3 3" xfId="34146"/>
    <cellStyle name="Saída 2 3 2 3 3 3 2" xfId="34147"/>
    <cellStyle name="Saída 2 3 2 3 3 3 3" xfId="34148"/>
    <cellStyle name="Saída 2 3 2 3 3 3 4" xfId="34149"/>
    <cellStyle name="Saída 2 3 2 3 3 3 5" xfId="34150"/>
    <cellStyle name="Saída 2 3 2 3 3 4" xfId="34151"/>
    <cellStyle name="Saída 2 3 2 3 3 4 2" xfId="34152"/>
    <cellStyle name="Saída 2 3 2 3 3 4 3" xfId="34153"/>
    <cellStyle name="Saída 2 3 2 3 3 4 4" xfId="34154"/>
    <cellStyle name="Saída 2 3 2 3 3 5" xfId="34155"/>
    <cellStyle name="Saída 2 3 2 3 3 5 2" xfId="34156"/>
    <cellStyle name="Saída 2 3 2 3 3 5 3" xfId="34157"/>
    <cellStyle name="Saída 2 3 2 3 3 5 4" xfId="34158"/>
    <cellStyle name="Saída 2 3 2 3 3 6" xfId="34159"/>
    <cellStyle name="Saída 2 3 2 3 4" xfId="34160"/>
    <cellStyle name="Saída 2 3 2 3 4 2" xfId="34161"/>
    <cellStyle name="Saída 2 3 2 3 4 2 2" xfId="34162"/>
    <cellStyle name="Saída 2 3 2 3 4 2 3" xfId="34163"/>
    <cellStyle name="Saída 2 3 2 3 4 3" xfId="34164"/>
    <cellStyle name="Saída 2 3 2 3 4 3 2" xfId="34165"/>
    <cellStyle name="Saída 2 3 2 3 4 3 3" xfId="34166"/>
    <cellStyle name="Saída 2 3 2 3 4 3 4" xfId="34167"/>
    <cellStyle name="Saída 2 3 2 3 4 3 5" xfId="34168"/>
    <cellStyle name="Saída 2 3 2 3 4 4" xfId="34169"/>
    <cellStyle name="Saída 2 3 2 3 4 4 2" xfId="34170"/>
    <cellStyle name="Saída 2 3 2 3 4 4 3" xfId="34171"/>
    <cellStyle name="Saída 2 3 2 3 4 4 4" xfId="34172"/>
    <cellStyle name="Saída 2 3 2 3 4 5" xfId="34173"/>
    <cellStyle name="Saída 2 3 2 3 4 5 2" xfId="34174"/>
    <cellStyle name="Saída 2 3 2 3 4 5 3" xfId="34175"/>
    <cellStyle name="Saída 2 3 2 3 4 5 4" xfId="34176"/>
    <cellStyle name="Saída 2 3 2 3 4 6" xfId="34177"/>
    <cellStyle name="Saída 2 3 2 3 5" xfId="34178"/>
    <cellStyle name="Saída 2 3 2 3 5 2" xfId="34179"/>
    <cellStyle name="Saída 2 3 2 3 5 2 2" xfId="34180"/>
    <cellStyle name="Saída 2 3 2 3 5 2 3" xfId="34181"/>
    <cellStyle name="Saída 2 3 2 3 5 2 4" xfId="34182"/>
    <cellStyle name="Saída 2 3 2 3 5 2 5" xfId="34183"/>
    <cellStyle name="Saída 2 3 2 3 5 3" xfId="34184"/>
    <cellStyle name="Saída 2 3 2 3 5 3 2" xfId="34185"/>
    <cellStyle name="Saída 2 3 2 3 5 3 3" xfId="34186"/>
    <cellStyle name="Saída 2 3 2 3 5 3 4" xfId="34187"/>
    <cellStyle name="Saída 2 3 2 3 5 3 5" xfId="34188"/>
    <cellStyle name="Saída 2 3 2 3 5 4" xfId="34189"/>
    <cellStyle name="Saída 2 3 2 3 6" xfId="34190"/>
    <cellStyle name="Saída 2 3 2 3 6 2" xfId="34191"/>
    <cellStyle name="Saída 2 3 2 3 6 2 2" xfId="34192"/>
    <cellStyle name="Saída 2 3 2 3 6 2 3" xfId="34193"/>
    <cellStyle name="Saída 2 3 2 3 6 2 4" xfId="34194"/>
    <cellStyle name="Saída 2 3 2 3 6 2 5" xfId="34195"/>
    <cellStyle name="Saída 2 3 2 3 6 3" xfId="34196"/>
    <cellStyle name="Saída 2 3 2 3 6 3 2" xfId="34197"/>
    <cellStyle name="Saída 2 3 2 3 6 3 3" xfId="34198"/>
    <cellStyle name="Saída 2 3 2 3 6 3 4" xfId="34199"/>
    <cellStyle name="Saída 2 3 2 3 6 3 5" xfId="34200"/>
    <cellStyle name="Saída 2 3 2 3 6 4" xfId="34201"/>
    <cellStyle name="Saída 2 3 2 3 7" xfId="34202"/>
    <cellStyle name="Saída 2 3 2 3 7 2" xfId="34203"/>
    <cellStyle name="Saída 2 3 2 3 7 2 2" xfId="34204"/>
    <cellStyle name="Saída 2 3 2 3 7 2 3" xfId="34205"/>
    <cellStyle name="Saída 2 3 2 3 7 2 4" xfId="34206"/>
    <cellStyle name="Saída 2 3 2 3 7 2 5" xfId="34207"/>
    <cellStyle name="Saída 2 3 2 3 7 3" xfId="34208"/>
    <cellStyle name="Saída 2 3 2 3 7 3 2" xfId="34209"/>
    <cellStyle name="Saída 2 3 2 3 7 3 3" xfId="34210"/>
    <cellStyle name="Saída 2 3 2 3 7 3 4" xfId="34211"/>
    <cellStyle name="Saída 2 3 2 3 7 3 5" xfId="34212"/>
    <cellStyle name="Saída 2 3 2 3 7 4" xfId="34213"/>
    <cellStyle name="Saída 2 3 2 3 8" xfId="34214"/>
    <cellStyle name="Saída 2 3 2 3 8 2" xfId="34215"/>
    <cellStyle name="Saída 2 3 2 3 8 2 2" xfId="34216"/>
    <cellStyle name="Saída 2 3 2 3 8 2 3" xfId="34217"/>
    <cellStyle name="Saída 2 3 2 3 8 2 4" xfId="34218"/>
    <cellStyle name="Saída 2 3 2 3 8 3" xfId="34219"/>
    <cellStyle name="Saída 2 3 2 3 8 4" xfId="34220"/>
    <cellStyle name="Saída 2 3 2 3 9" xfId="34221"/>
    <cellStyle name="Saída 2 3 2 4" xfId="34222"/>
    <cellStyle name="Saída 2 3 2 4 10" xfId="34223"/>
    <cellStyle name="Saída 2 3 2 4 11" xfId="34224"/>
    <cellStyle name="Saída 2 3 2 4 12" xfId="34225"/>
    <cellStyle name="Saída 2 3 2 4 13" xfId="34226"/>
    <cellStyle name="Saída 2 3 2 4 2" xfId="34227"/>
    <cellStyle name="Saída 2 3 2 4 2 10" xfId="34228"/>
    <cellStyle name="Saída 2 3 2 4 2 10 2" xfId="34229"/>
    <cellStyle name="Saída 2 3 2 4 2 10 3" xfId="34230"/>
    <cellStyle name="Saída 2 3 2 4 2 10 4" xfId="34231"/>
    <cellStyle name="Saída 2 3 2 4 2 10 5" xfId="34232"/>
    <cellStyle name="Saída 2 3 2 4 2 11" xfId="34233"/>
    <cellStyle name="Saída 2 3 2 4 2 2" xfId="34234"/>
    <cellStyle name="Saída 2 3 2 4 2 2 2" xfId="34235"/>
    <cellStyle name="Saída 2 3 2 4 2 2 2 2" xfId="34236"/>
    <cellStyle name="Saída 2 3 2 4 2 2 2 3" xfId="34237"/>
    <cellStyle name="Saída 2 3 2 4 2 2 2 4" xfId="34238"/>
    <cellStyle name="Saída 2 3 2 4 2 2 2 5" xfId="34239"/>
    <cellStyle name="Saída 2 3 2 4 2 2 3" xfId="34240"/>
    <cellStyle name="Saída 2 3 2 4 2 2 3 2" xfId="34241"/>
    <cellStyle name="Saída 2 3 2 4 2 2 3 3" xfId="34242"/>
    <cellStyle name="Saída 2 3 2 4 2 2 3 4" xfId="34243"/>
    <cellStyle name="Saída 2 3 2 4 2 2 4" xfId="34244"/>
    <cellStyle name="Saída 2 3 2 4 2 2 4 2" xfId="34245"/>
    <cellStyle name="Saída 2 3 2 4 2 2 4 3" xfId="34246"/>
    <cellStyle name="Saída 2 3 2 4 2 2 4 4" xfId="34247"/>
    <cellStyle name="Saída 2 3 2 4 2 2 5" xfId="34248"/>
    <cellStyle name="Saída 2 3 2 4 2 2 5 2" xfId="34249"/>
    <cellStyle name="Saída 2 3 2 4 2 2 5 3" xfId="34250"/>
    <cellStyle name="Saída 2 3 2 4 2 2 5 4" xfId="34251"/>
    <cellStyle name="Saída 2 3 2 4 2 2 6" xfId="34252"/>
    <cellStyle name="Saída 2 3 2 4 2 3" xfId="34253"/>
    <cellStyle name="Saída 2 3 2 4 2 3 2" xfId="34254"/>
    <cellStyle name="Saída 2 3 2 4 2 3 2 2" xfId="34255"/>
    <cellStyle name="Saída 2 3 2 4 2 3 2 3" xfId="34256"/>
    <cellStyle name="Saída 2 3 2 4 2 3 3" xfId="34257"/>
    <cellStyle name="Saída 2 3 2 4 2 3 3 2" xfId="34258"/>
    <cellStyle name="Saída 2 3 2 4 2 3 3 3" xfId="34259"/>
    <cellStyle name="Saída 2 3 2 4 2 3 3 4" xfId="34260"/>
    <cellStyle name="Saída 2 3 2 4 2 3 3 5" xfId="34261"/>
    <cellStyle name="Saída 2 3 2 4 2 3 4" xfId="34262"/>
    <cellStyle name="Saída 2 3 2 4 2 3 4 2" xfId="34263"/>
    <cellStyle name="Saída 2 3 2 4 2 3 4 3" xfId="34264"/>
    <cellStyle name="Saída 2 3 2 4 2 3 4 4" xfId="34265"/>
    <cellStyle name="Saída 2 3 2 4 2 3 5" xfId="34266"/>
    <cellStyle name="Saída 2 3 2 4 2 3 5 2" xfId="34267"/>
    <cellStyle name="Saída 2 3 2 4 2 3 5 3" xfId="34268"/>
    <cellStyle name="Saída 2 3 2 4 2 3 5 4" xfId="34269"/>
    <cellStyle name="Saída 2 3 2 4 2 3 6" xfId="34270"/>
    <cellStyle name="Saída 2 3 2 4 2 4" xfId="34271"/>
    <cellStyle name="Saída 2 3 2 4 2 4 2" xfId="34272"/>
    <cellStyle name="Saída 2 3 2 4 2 4 2 2" xfId="34273"/>
    <cellStyle name="Saída 2 3 2 4 2 4 2 3" xfId="34274"/>
    <cellStyle name="Saída 2 3 2 4 2 4 2 4" xfId="34275"/>
    <cellStyle name="Saída 2 3 2 4 2 4 2 5" xfId="34276"/>
    <cellStyle name="Saída 2 3 2 4 2 4 3" xfId="34277"/>
    <cellStyle name="Saída 2 3 2 4 2 4 3 2" xfId="34278"/>
    <cellStyle name="Saída 2 3 2 4 2 4 3 3" xfId="34279"/>
    <cellStyle name="Saída 2 3 2 4 2 4 3 4" xfId="34280"/>
    <cellStyle name="Saída 2 3 2 4 2 4 3 5" xfId="34281"/>
    <cellStyle name="Saída 2 3 2 4 2 4 4" xfId="34282"/>
    <cellStyle name="Saída 2 3 2 4 2 5" xfId="34283"/>
    <cellStyle name="Saída 2 3 2 4 2 5 2" xfId="34284"/>
    <cellStyle name="Saída 2 3 2 4 2 5 2 2" xfId="34285"/>
    <cellStyle name="Saída 2 3 2 4 2 5 2 3" xfId="34286"/>
    <cellStyle name="Saída 2 3 2 4 2 5 2 4" xfId="34287"/>
    <cellStyle name="Saída 2 3 2 4 2 5 2 5" xfId="34288"/>
    <cellStyle name="Saída 2 3 2 4 2 5 3" xfId="34289"/>
    <cellStyle name="Saída 2 3 2 4 2 5 3 2" xfId="34290"/>
    <cellStyle name="Saída 2 3 2 4 2 5 3 3" xfId="34291"/>
    <cellStyle name="Saída 2 3 2 4 2 5 3 4" xfId="34292"/>
    <cellStyle name="Saída 2 3 2 4 2 5 3 5" xfId="34293"/>
    <cellStyle name="Saída 2 3 2 4 2 5 4" xfId="34294"/>
    <cellStyle name="Saída 2 3 2 4 2 6" xfId="34295"/>
    <cellStyle name="Saída 2 3 2 4 2 6 2" xfId="34296"/>
    <cellStyle name="Saída 2 3 2 4 2 6 2 2" xfId="34297"/>
    <cellStyle name="Saída 2 3 2 4 2 6 2 3" xfId="34298"/>
    <cellStyle name="Saída 2 3 2 4 2 6 2 4" xfId="34299"/>
    <cellStyle name="Saída 2 3 2 4 2 6 2 5" xfId="34300"/>
    <cellStyle name="Saída 2 3 2 4 2 6 3" xfId="34301"/>
    <cellStyle name="Saída 2 3 2 4 2 6 3 2" xfId="34302"/>
    <cellStyle name="Saída 2 3 2 4 2 6 3 3" xfId="34303"/>
    <cellStyle name="Saída 2 3 2 4 2 6 3 4" xfId="34304"/>
    <cellStyle name="Saída 2 3 2 4 2 6 3 5" xfId="34305"/>
    <cellStyle name="Saída 2 3 2 4 2 6 4" xfId="34306"/>
    <cellStyle name="Saída 2 3 2 4 2 7" xfId="34307"/>
    <cellStyle name="Saída 2 3 2 4 2 7 2" xfId="34308"/>
    <cellStyle name="Saída 2 3 2 4 2 7 3" xfId="34309"/>
    <cellStyle name="Saída 2 3 2 4 2 7 4" xfId="34310"/>
    <cellStyle name="Saída 2 3 2 4 2 8" xfId="34311"/>
    <cellStyle name="Saída 2 3 2 4 2 8 2" xfId="34312"/>
    <cellStyle name="Saída 2 3 2 4 2 8 3" xfId="34313"/>
    <cellStyle name="Saída 2 3 2 4 2 8 4" xfId="34314"/>
    <cellStyle name="Saída 2 3 2 4 2 8 5" xfId="34315"/>
    <cellStyle name="Saída 2 3 2 4 2 9" xfId="34316"/>
    <cellStyle name="Saída 2 3 2 4 2 9 2" xfId="34317"/>
    <cellStyle name="Saída 2 3 2 4 2 9 3" xfId="34318"/>
    <cellStyle name="Saída 2 3 2 4 2 9 4" xfId="34319"/>
    <cellStyle name="Saída 2 3 2 4 2 9 5" xfId="34320"/>
    <cellStyle name="Saída 2 3 2 4 3" xfId="34321"/>
    <cellStyle name="Saída 2 3 2 4 3 2" xfId="34322"/>
    <cellStyle name="Saída 2 3 2 4 3 2 2" xfId="34323"/>
    <cellStyle name="Saída 2 3 2 4 3 2 3" xfId="34324"/>
    <cellStyle name="Saída 2 3 2 4 3 3" xfId="34325"/>
    <cellStyle name="Saída 2 3 2 4 3 3 2" xfId="34326"/>
    <cellStyle name="Saída 2 3 2 4 3 3 3" xfId="34327"/>
    <cellStyle name="Saída 2 3 2 4 3 3 4" xfId="34328"/>
    <cellStyle name="Saída 2 3 2 4 3 3 5" xfId="34329"/>
    <cellStyle name="Saída 2 3 2 4 3 4" xfId="34330"/>
    <cellStyle name="Saída 2 3 2 4 3 4 2" xfId="34331"/>
    <cellStyle name="Saída 2 3 2 4 3 4 3" xfId="34332"/>
    <cellStyle name="Saída 2 3 2 4 3 4 4" xfId="34333"/>
    <cellStyle name="Saída 2 3 2 4 3 5" xfId="34334"/>
    <cellStyle name="Saída 2 3 2 4 3 5 2" xfId="34335"/>
    <cellStyle name="Saída 2 3 2 4 3 5 3" xfId="34336"/>
    <cellStyle name="Saída 2 3 2 4 3 5 4" xfId="34337"/>
    <cellStyle name="Saída 2 3 2 4 3 6" xfId="34338"/>
    <cellStyle name="Saída 2 3 2 4 4" xfId="34339"/>
    <cellStyle name="Saída 2 3 2 4 4 2" xfId="34340"/>
    <cellStyle name="Saída 2 3 2 4 4 2 2" xfId="34341"/>
    <cellStyle name="Saída 2 3 2 4 4 2 3" xfId="34342"/>
    <cellStyle name="Saída 2 3 2 4 4 3" xfId="34343"/>
    <cellStyle name="Saída 2 3 2 4 4 3 2" xfId="34344"/>
    <cellStyle name="Saída 2 3 2 4 4 3 3" xfId="34345"/>
    <cellStyle name="Saída 2 3 2 4 4 3 4" xfId="34346"/>
    <cellStyle name="Saída 2 3 2 4 4 3 5" xfId="34347"/>
    <cellStyle name="Saída 2 3 2 4 4 4" xfId="34348"/>
    <cellStyle name="Saída 2 3 2 4 4 4 2" xfId="34349"/>
    <cellStyle name="Saída 2 3 2 4 4 4 3" xfId="34350"/>
    <cellStyle name="Saída 2 3 2 4 4 4 4" xfId="34351"/>
    <cellStyle name="Saída 2 3 2 4 4 5" xfId="34352"/>
    <cellStyle name="Saída 2 3 2 4 4 5 2" xfId="34353"/>
    <cellStyle name="Saída 2 3 2 4 4 5 3" xfId="34354"/>
    <cellStyle name="Saída 2 3 2 4 4 5 4" xfId="34355"/>
    <cellStyle name="Saída 2 3 2 4 4 6" xfId="34356"/>
    <cellStyle name="Saída 2 3 2 4 5" xfId="34357"/>
    <cellStyle name="Saída 2 3 2 4 5 2" xfId="34358"/>
    <cellStyle name="Saída 2 3 2 4 5 2 2" xfId="34359"/>
    <cellStyle name="Saída 2 3 2 4 5 2 3" xfId="34360"/>
    <cellStyle name="Saída 2 3 2 4 5 2 4" xfId="34361"/>
    <cellStyle name="Saída 2 3 2 4 5 2 5" xfId="34362"/>
    <cellStyle name="Saída 2 3 2 4 5 3" xfId="34363"/>
    <cellStyle name="Saída 2 3 2 4 5 3 2" xfId="34364"/>
    <cellStyle name="Saída 2 3 2 4 5 3 3" xfId="34365"/>
    <cellStyle name="Saída 2 3 2 4 5 3 4" xfId="34366"/>
    <cellStyle name="Saída 2 3 2 4 5 3 5" xfId="34367"/>
    <cellStyle name="Saída 2 3 2 4 5 4" xfId="34368"/>
    <cellStyle name="Saída 2 3 2 4 6" xfId="34369"/>
    <cellStyle name="Saída 2 3 2 4 6 2" xfId="34370"/>
    <cellStyle name="Saída 2 3 2 4 6 2 2" xfId="34371"/>
    <cellStyle name="Saída 2 3 2 4 6 2 3" xfId="34372"/>
    <cellStyle name="Saída 2 3 2 4 6 2 4" xfId="34373"/>
    <cellStyle name="Saída 2 3 2 4 6 2 5" xfId="34374"/>
    <cellStyle name="Saída 2 3 2 4 6 3" xfId="34375"/>
    <cellStyle name="Saída 2 3 2 4 6 3 2" xfId="34376"/>
    <cellStyle name="Saída 2 3 2 4 6 3 3" xfId="34377"/>
    <cellStyle name="Saída 2 3 2 4 6 3 4" xfId="34378"/>
    <cellStyle name="Saída 2 3 2 4 6 3 5" xfId="34379"/>
    <cellStyle name="Saída 2 3 2 4 6 4" xfId="34380"/>
    <cellStyle name="Saída 2 3 2 4 7" xfId="34381"/>
    <cellStyle name="Saída 2 3 2 4 7 2" xfId="34382"/>
    <cellStyle name="Saída 2 3 2 4 7 2 2" xfId="34383"/>
    <cellStyle name="Saída 2 3 2 4 7 2 3" xfId="34384"/>
    <cellStyle name="Saída 2 3 2 4 7 2 4" xfId="34385"/>
    <cellStyle name="Saída 2 3 2 4 7 2 5" xfId="34386"/>
    <cellStyle name="Saída 2 3 2 4 7 3" xfId="34387"/>
    <cellStyle name="Saída 2 3 2 4 7 3 2" xfId="34388"/>
    <cellStyle name="Saída 2 3 2 4 7 3 3" xfId="34389"/>
    <cellStyle name="Saída 2 3 2 4 7 3 4" xfId="34390"/>
    <cellStyle name="Saída 2 3 2 4 7 3 5" xfId="34391"/>
    <cellStyle name="Saída 2 3 2 4 7 4" xfId="34392"/>
    <cellStyle name="Saída 2 3 2 4 8" xfId="34393"/>
    <cellStyle name="Saída 2 3 2 4 8 2" xfId="34394"/>
    <cellStyle name="Saída 2 3 2 4 8 2 2" xfId="34395"/>
    <cellStyle name="Saída 2 3 2 4 8 2 3" xfId="34396"/>
    <cellStyle name="Saída 2 3 2 4 8 2 4" xfId="34397"/>
    <cellStyle name="Saída 2 3 2 4 8 3" xfId="34398"/>
    <cellStyle name="Saída 2 3 2 4 8 4" xfId="34399"/>
    <cellStyle name="Saída 2 3 2 4 9" xfId="34400"/>
    <cellStyle name="Saída 2 3 2 5" xfId="34401"/>
    <cellStyle name="Saída 2 3 2 5 10" xfId="34402"/>
    <cellStyle name="Saída 2 3 2 5 11" xfId="34403"/>
    <cellStyle name="Saída 2 3 2 5 12" xfId="34404"/>
    <cellStyle name="Saída 2 3 2 5 13" xfId="34405"/>
    <cellStyle name="Saída 2 3 2 5 2" xfId="34406"/>
    <cellStyle name="Saída 2 3 2 5 2 10" xfId="34407"/>
    <cellStyle name="Saída 2 3 2 5 2 10 2" xfId="34408"/>
    <cellStyle name="Saída 2 3 2 5 2 10 3" xfId="34409"/>
    <cellStyle name="Saída 2 3 2 5 2 10 4" xfId="34410"/>
    <cellStyle name="Saída 2 3 2 5 2 10 5" xfId="34411"/>
    <cellStyle name="Saída 2 3 2 5 2 11" xfId="34412"/>
    <cellStyle name="Saída 2 3 2 5 2 2" xfId="34413"/>
    <cellStyle name="Saída 2 3 2 5 2 2 2" xfId="34414"/>
    <cellStyle name="Saída 2 3 2 5 2 2 2 2" xfId="34415"/>
    <cellStyle name="Saída 2 3 2 5 2 2 2 3" xfId="34416"/>
    <cellStyle name="Saída 2 3 2 5 2 2 2 4" xfId="34417"/>
    <cellStyle name="Saída 2 3 2 5 2 2 2 5" xfId="34418"/>
    <cellStyle name="Saída 2 3 2 5 2 2 3" xfId="34419"/>
    <cellStyle name="Saída 2 3 2 5 2 2 3 2" xfId="34420"/>
    <cellStyle name="Saída 2 3 2 5 2 2 3 3" xfId="34421"/>
    <cellStyle name="Saída 2 3 2 5 2 2 3 4" xfId="34422"/>
    <cellStyle name="Saída 2 3 2 5 2 2 4" xfId="34423"/>
    <cellStyle name="Saída 2 3 2 5 2 2 4 2" xfId="34424"/>
    <cellStyle name="Saída 2 3 2 5 2 2 4 3" xfId="34425"/>
    <cellStyle name="Saída 2 3 2 5 2 2 4 4" xfId="34426"/>
    <cellStyle name="Saída 2 3 2 5 2 2 5" xfId="34427"/>
    <cellStyle name="Saída 2 3 2 5 2 2 5 2" xfId="34428"/>
    <cellStyle name="Saída 2 3 2 5 2 2 5 3" xfId="34429"/>
    <cellStyle name="Saída 2 3 2 5 2 2 5 4" xfId="34430"/>
    <cellStyle name="Saída 2 3 2 5 2 2 6" xfId="34431"/>
    <cellStyle name="Saída 2 3 2 5 2 3" xfId="34432"/>
    <cellStyle name="Saída 2 3 2 5 2 3 2" xfId="34433"/>
    <cellStyle name="Saída 2 3 2 5 2 3 2 2" xfId="34434"/>
    <cellStyle name="Saída 2 3 2 5 2 3 2 3" xfId="34435"/>
    <cellStyle name="Saída 2 3 2 5 2 3 3" xfId="34436"/>
    <cellStyle name="Saída 2 3 2 5 2 3 3 2" xfId="34437"/>
    <cellStyle name="Saída 2 3 2 5 2 3 3 3" xfId="34438"/>
    <cellStyle name="Saída 2 3 2 5 2 3 3 4" xfId="34439"/>
    <cellStyle name="Saída 2 3 2 5 2 3 3 5" xfId="34440"/>
    <cellStyle name="Saída 2 3 2 5 2 3 4" xfId="34441"/>
    <cellStyle name="Saída 2 3 2 5 2 3 4 2" xfId="34442"/>
    <cellStyle name="Saída 2 3 2 5 2 3 4 3" xfId="34443"/>
    <cellStyle name="Saída 2 3 2 5 2 3 4 4" xfId="34444"/>
    <cellStyle name="Saída 2 3 2 5 2 3 5" xfId="34445"/>
    <cellStyle name="Saída 2 3 2 5 2 3 5 2" xfId="34446"/>
    <cellStyle name="Saída 2 3 2 5 2 3 5 3" xfId="34447"/>
    <cellStyle name="Saída 2 3 2 5 2 3 5 4" xfId="34448"/>
    <cellStyle name="Saída 2 3 2 5 2 3 6" xfId="34449"/>
    <cellStyle name="Saída 2 3 2 5 2 4" xfId="34450"/>
    <cellStyle name="Saída 2 3 2 5 2 4 2" xfId="34451"/>
    <cellStyle name="Saída 2 3 2 5 2 4 2 2" xfId="34452"/>
    <cellStyle name="Saída 2 3 2 5 2 4 2 3" xfId="34453"/>
    <cellStyle name="Saída 2 3 2 5 2 4 2 4" xfId="34454"/>
    <cellStyle name="Saída 2 3 2 5 2 4 2 5" xfId="34455"/>
    <cellStyle name="Saída 2 3 2 5 2 4 3" xfId="34456"/>
    <cellStyle name="Saída 2 3 2 5 2 4 3 2" xfId="34457"/>
    <cellStyle name="Saída 2 3 2 5 2 4 3 3" xfId="34458"/>
    <cellStyle name="Saída 2 3 2 5 2 4 3 4" xfId="34459"/>
    <cellStyle name="Saída 2 3 2 5 2 4 3 5" xfId="34460"/>
    <cellStyle name="Saída 2 3 2 5 2 4 4" xfId="34461"/>
    <cellStyle name="Saída 2 3 2 5 2 5" xfId="34462"/>
    <cellStyle name="Saída 2 3 2 5 2 5 2" xfId="34463"/>
    <cellStyle name="Saída 2 3 2 5 2 5 2 2" xfId="34464"/>
    <cellStyle name="Saída 2 3 2 5 2 5 2 3" xfId="34465"/>
    <cellStyle name="Saída 2 3 2 5 2 5 2 4" xfId="34466"/>
    <cellStyle name="Saída 2 3 2 5 2 5 2 5" xfId="34467"/>
    <cellStyle name="Saída 2 3 2 5 2 5 3" xfId="34468"/>
    <cellStyle name="Saída 2 3 2 5 2 5 3 2" xfId="34469"/>
    <cellStyle name="Saída 2 3 2 5 2 5 3 3" xfId="34470"/>
    <cellStyle name="Saída 2 3 2 5 2 5 3 4" xfId="34471"/>
    <cellStyle name="Saída 2 3 2 5 2 5 3 5" xfId="34472"/>
    <cellStyle name="Saída 2 3 2 5 2 5 4" xfId="34473"/>
    <cellStyle name="Saída 2 3 2 5 2 6" xfId="34474"/>
    <cellStyle name="Saída 2 3 2 5 2 6 2" xfId="34475"/>
    <cellStyle name="Saída 2 3 2 5 2 6 2 2" xfId="34476"/>
    <cellStyle name="Saída 2 3 2 5 2 6 2 3" xfId="34477"/>
    <cellStyle name="Saída 2 3 2 5 2 6 2 4" xfId="34478"/>
    <cellStyle name="Saída 2 3 2 5 2 6 2 5" xfId="34479"/>
    <cellStyle name="Saída 2 3 2 5 2 6 3" xfId="34480"/>
    <cellStyle name="Saída 2 3 2 5 2 6 3 2" xfId="34481"/>
    <cellStyle name="Saída 2 3 2 5 2 6 3 3" xfId="34482"/>
    <cellStyle name="Saída 2 3 2 5 2 6 3 4" xfId="34483"/>
    <cellStyle name="Saída 2 3 2 5 2 6 3 5" xfId="34484"/>
    <cellStyle name="Saída 2 3 2 5 2 6 4" xfId="34485"/>
    <cellStyle name="Saída 2 3 2 5 2 7" xfId="34486"/>
    <cellStyle name="Saída 2 3 2 5 2 7 2" xfId="34487"/>
    <cellStyle name="Saída 2 3 2 5 2 7 3" xfId="34488"/>
    <cellStyle name="Saída 2 3 2 5 2 7 4" xfId="34489"/>
    <cellStyle name="Saída 2 3 2 5 2 8" xfId="34490"/>
    <cellStyle name="Saída 2 3 2 5 2 8 2" xfId="34491"/>
    <cellStyle name="Saída 2 3 2 5 2 8 3" xfId="34492"/>
    <cellStyle name="Saída 2 3 2 5 2 8 4" xfId="34493"/>
    <cellStyle name="Saída 2 3 2 5 2 8 5" xfId="34494"/>
    <cellStyle name="Saída 2 3 2 5 2 9" xfId="34495"/>
    <cellStyle name="Saída 2 3 2 5 2 9 2" xfId="34496"/>
    <cellStyle name="Saída 2 3 2 5 2 9 3" xfId="34497"/>
    <cellStyle name="Saída 2 3 2 5 2 9 4" xfId="34498"/>
    <cellStyle name="Saída 2 3 2 5 2 9 5" xfId="34499"/>
    <cellStyle name="Saída 2 3 2 5 3" xfId="34500"/>
    <cellStyle name="Saída 2 3 2 5 3 2" xfId="34501"/>
    <cellStyle name="Saída 2 3 2 5 3 2 2" xfId="34502"/>
    <cellStyle name="Saída 2 3 2 5 3 2 3" xfId="34503"/>
    <cellStyle name="Saída 2 3 2 5 3 3" xfId="34504"/>
    <cellStyle name="Saída 2 3 2 5 3 3 2" xfId="34505"/>
    <cellStyle name="Saída 2 3 2 5 3 3 3" xfId="34506"/>
    <cellStyle name="Saída 2 3 2 5 3 3 4" xfId="34507"/>
    <cellStyle name="Saída 2 3 2 5 3 3 5" xfId="34508"/>
    <cellStyle name="Saída 2 3 2 5 3 4" xfId="34509"/>
    <cellStyle name="Saída 2 3 2 5 3 4 2" xfId="34510"/>
    <cellStyle name="Saída 2 3 2 5 3 4 3" xfId="34511"/>
    <cellStyle name="Saída 2 3 2 5 3 4 4" xfId="34512"/>
    <cellStyle name="Saída 2 3 2 5 3 5" xfId="34513"/>
    <cellStyle name="Saída 2 3 2 5 3 5 2" xfId="34514"/>
    <cellStyle name="Saída 2 3 2 5 3 5 3" xfId="34515"/>
    <cellStyle name="Saída 2 3 2 5 3 5 4" xfId="34516"/>
    <cellStyle name="Saída 2 3 2 5 3 6" xfId="34517"/>
    <cellStyle name="Saída 2 3 2 5 4" xfId="34518"/>
    <cellStyle name="Saída 2 3 2 5 4 2" xfId="34519"/>
    <cellStyle name="Saída 2 3 2 5 4 2 2" xfId="34520"/>
    <cellStyle name="Saída 2 3 2 5 4 2 3" xfId="34521"/>
    <cellStyle name="Saída 2 3 2 5 4 3" xfId="34522"/>
    <cellStyle name="Saída 2 3 2 5 4 3 2" xfId="34523"/>
    <cellStyle name="Saída 2 3 2 5 4 3 3" xfId="34524"/>
    <cellStyle name="Saída 2 3 2 5 4 3 4" xfId="34525"/>
    <cellStyle name="Saída 2 3 2 5 4 3 5" xfId="34526"/>
    <cellStyle name="Saída 2 3 2 5 4 4" xfId="34527"/>
    <cellStyle name="Saída 2 3 2 5 4 4 2" xfId="34528"/>
    <cellStyle name="Saída 2 3 2 5 4 4 3" xfId="34529"/>
    <cellStyle name="Saída 2 3 2 5 4 4 4" xfId="34530"/>
    <cellStyle name="Saída 2 3 2 5 4 5" xfId="34531"/>
    <cellStyle name="Saída 2 3 2 5 4 5 2" xfId="34532"/>
    <cellStyle name="Saída 2 3 2 5 4 5 3" xfId="34533"/>
    <cellStyle name="Saída 2 3 2 5 4 5 4" xfId="34534"/>
    <cellStyle name="Saída 2 3 2 5 4 6" xfId="34535"/>
    <cellStyle name="Saída 2 3 2 5 5" xfId="34536"/>
    <cellStyle name="Saída 2 3 2 5 5 2" xfId="34537"/>
    <cellStyle name="Saída 2 3 2 5 5 2 2" xfId="34538"/>
    <cellStyle name="Saída 2 3 2 5 5 2 3" xfId="34539"/>
    <cellStyle name="Saída 2 3 2 5 5 2 4" xfId="34540"/>
    <cellStyle name="Saída 2 3 2 5 5 2 5" xfId="34541"/>
    <cellStyle name="Saída 2 3 2 5 5 3" xfId="34542"/>
    <cellStyle name="Saída 2 3 2 5 5 3 2" xfId="34543"/>
    <cellStyle name="Saída 2 3 2 5 5 3 3" xfId="34544"/>
    <cellStyle name="Saída 2 3 2 5 5 3 4" xfId="34545"/>
    <cellStyle name="Saída 2 3 2 5 5 3 5" xfId="34546"/>
    <cellStyle name="Saída 2 3 2 5 5 4" xfId="34547"/>
    <cellStyle name="Saída 2 3 2 5 6" xfId="34548"/>
    <cellStyle name="Saída 2 3 2 5 6 2" xfId="34549"/>
    <cellStyle name="Saída 2 3 2 5 6 2 2" xfId="34550"/>
    <cellStyle name="Saída 2 3 2 5 6 2 3" xfId="34551"/>
    <cellStyle name="Saída 2 3 2 5 6 2 4" xfId="34552"/>
    <cellStyle name="Saída 2 3 2 5 6 2 5" xfId="34553"/>
    <cellStyle name="Saída 2 3 2 5 6 3" xfId="34554"/>
    <cellStyle name="Saída 2 3 2 5 6 3 2" xfId="34555"/>
    <cellStyle name="Saída 2 3 2 5 6 3 3" xfId="34556"/>
    <cellStyle name="Saída 2 3 2 5 6 3 4" xfId="34557"/>
    <cellStyle name="Saída 2 3 2 5 6 3 5" xfId="34558"/>
    <cellStyle name="Saída 2 3 2 5 6 4" xfId="34559"/>
    <cellStyle name="Saída 2 3 2 5 7" xfId="34560"/>
    <cellStyle name="Saída 2 3 2 5 7 2" xfId="34561"/>
    <cellStyle name="Saída 2 3 2 5 7 2 2" xfId="34562"/>
    <cellStyle name="Saída 2 3 2 5 7 2 3" xfId="34563"/>
    <cellStyle name="Saída 2 3 2 5 7 2 4" xfId="34564"/>
    <cellStyle name="Saída 2 3 2 5 7 2 5" xfId="34565"/>
    <cellStyle name="Saída 2 3 2 5 7 3" xfId="34566"/>
    <cellStyle name="Saída 2 3 2 5 7 3 2" xfId="34567"/>
    <cellStyle name="Saída 2 3 2 5 7 3 3" xfId="34568"/>
    <cellStyle name="Saída 2 3 2 5 7 3 4" xfId="34569"/>
    <cellStyle name="Saída 2 3 2 5 7 3 5" xfId="34570"/>
    <cellStyle name="Saída 2 3 2 5 7 4" xfId="34571"/>
    <cellStyle name="Saída 2 3 2 5 8" xfId="34572"/>
    <cellStyle name="Saída 2 3 2 5 8 2" xfId="34573"/>
    <cellStyle name="Saída 2 3 2 5 8 2 2" xfId="34574"/>
    <cellStyle name="Saída 2 3 2 5 8 2 3" xfId="34575"/>
    <cellStyle name="Saída 2 3 2 5 8 2 4" xfId="34576"/>
    <cellStyle name="Saída 2 3 2 5 8 3" xfId="34577"/>
    <cellStyle name="Saída 2 3 2 5 8 4" xfId="34578"/>
    <cellStyle name="Saída 2 3 2 5 9" xfId="34579"/>
    <cellStyle name="Saída 2 3 2 6" xfId="34580"/>
    <cellStyle name="Saída 2 3 2 6 10" xfId="34581"/>
    <cellStyle name="Saída 2 3 2 6 11" xfId="34582"/>
    <cellStyle name="Saída 2 3 2 6 12" xfId="34583"/>
    <cellStyle name="Saída 2 3 2 6 13" xfId="34584"/>
    <cellStyle name="Saída 2 3 2 6 2" xfId="34585"/>
    <cellStyle name="Saída 2 3 2 6 2 10" xfId="34586"/>
    <cellStyle name="Saída 2 3 2 6 2 10 2" xfId="34587"/>
    <cellStyle name="Saída 2 3 2 6 2 10 3" xfId="34588"/>
    <cellStyle name="Saída 2 3 2 6 2 10 4" xfId="34589"/>
    <cellStyle name="Saída 2 3 2 6 2 10 5" xfId="34590"/>
    <cellStyle name="Saída 2 3 2 6 2 11" xfId="34591"/>
    <cellStyle name="Saída 2 3 2 6 2 2" xfId="34592"/>
    <cellStyle name="Saída 2 3 2 6 2 2 2" xfId="34593"/>
    <cellStyle name="Saída 2 3 2 6 2 2 2 2" xfId="34594"/>
    <cellStyle name="Saída 2 3 2 6 2 2 2 3" xfId="34595"/>
    <cellStyle name="Saída 2 3 2 6 2 2 2 4" xfId="34596"/>
    <cellStyle name="Saída 2 3 2 6 2 2 2 5" xfId="34597"/>
    <cellStyle name="Saída 2 3 2 6 2 2 3" xfId="34598"/>
    <cellStyle name="Saída 2 3 2 6 2 2 3 2" xfId="34599"/>
    <cellStyle name="Saída 2 3 2 6 2 2 3 3" xfId="34600"/>
    <cellStyle name="Saída 2 3 2 6 2 2 3 4" xfId="34601"/>
    <cellStyle name="Saída 2 3 2 6 2 2 4" xfId="34602"/>
    <cellStyle name="Saída 2 3 2 6 2 2 4 2" xfId="34603"/>
    <cellStyle name="Saída 2 3 2 6 2 2 4 3" xfId="34604"/>
    <cellStyle name="Saída 2 3 2 6 2 2 4 4" xfId="34605"/>
    <cellStyle name="Saída 2 3 2 6 2 2 5" xfId="34606"/>
    <cellStyle name="Saída 2 3 2 6 2 2 5 2" xfId="34607"/>
    <cellStyle name="Saída 2 3 2 6 2 2 5 3" xfId="34608"/>
    <cellStyle name="Saída 2 3 2 6 2 2 5 4" xfId="34609"/>
    <cellStyle name="Saída 2 3 2 6 2 2 6" xfId="34610"/>
    <cellStyle name="Saída 2 3 2 6 2 3" xfId="34611"/>
    <cellStyle name="Saída 2 3 2 6 2 3 2" xfId="34612"/>
    <cellStyle name="Saída 2 3 2 6 2 3 2 2" xfId="34613"/>
    <cellStyle name="Saída 2 3 2 6 2 3 2 3" xfId="34614"/>
    <cellStyle name="Saída 2 3 2 6 2 3 3" xfId="34615"/>
    <cellStyle name="Saída 2 3 2 6 2 3 3 2" xfId="34616"/>
    <cellStyle name="Saída 2 3 2 6 2 3 3 3" xfId="34617"/>
    <cellStyle name="Saída 2 3 2 6 2 3 3 4" xfId="34618"/>
    <cellStyle name="Saída 2 3 2 6 2 3 3 5" xfId="34619"/>
    <cellStyle name="Saída 2 3 2 6 2 3 4" xfId="34620"/>
    <cellStyle name="Saída 2 3 2 6 2 3 4 2" xfId="34621"/>
    <cellStyle name="Saída 2 3 2 6 2 3 4 3" xfId="34622"/>
    <cellStyle name="Saída 2 3 2 6 2 3 4 4" xfId="34623"/>
    <cellStyle name="Saída 2 3 2 6 2 3 5" xfId="34624"/>
    <cellStyle name="Saída 2 3 2 6 2 3 5 2" xfId="34625"/>
    <cellStyle name="Saída 2 3 2 6 2 3 5 3" xfId="34626"/>
    <cellStyle name="Saída 2 3 2 6 2 3 5 4" xfId="34627"/>
    <cellStyle name="Saída 2 3 2 6 2 3 6" xfId="34628"/>
    <cellStyle name="Saída 2 3 2 6 2 4" xfId="34629"/>
    <cellStyle name="Saída 2 3 2 6 2 4 2" xfId="34630"/>
    <cellStyle name="Saída 2 3 2 6 2 4 2 2" xfId="34631"/>
    <cellStyle name="Saída 2 3 2 6 2 4 2 3" xfId="34632"/>
    <cellStyle name="Saída 2 3 2 6 2 4 2 4" xfId="34633"/>
    <cellStyle name="Saída 2 3 2 6 2 4 2 5" xfId="34634"/>
    <cellStyle name="Saída 2 3 2 6 2 4 3" xfId="34635"/>
    <cellStyle name="Saída 2 3 2 6 2 4 3 2" xfId="34636"/>
    <cellStyle name="Saída 2 3 2 6 2 4 3 3" xfId="34637"/>
    <cellStyle name="Saída 2 3 2 6 2 4 3 4" xfId="34638"/>
    <cellStyle name="Saída 2 3 2 6 2 4 3 5" xfId="34639"/>
    <cellStyle name="Saída 2 3 2 6 2 4 4" xfId="34640"/>
    <cellStyle name="Saída 2 3 2 6 2 5" xfId="34641"/>
    <cellStyle name="Saída 2 3 2 6 2 5 2" xfId="34642"/>
    <cellStyle name="Saída 2 3 2 6 2 5 2 2" xfId="34643"/>
    <cellStyle name="Saída 2 3 2 6 2 5 2 3" xfId="34644"/>
    <cellStyle name="Saída 2 3 2 6 2 5 2 4" xfId="34645"/>
    <cellStyle name="Saída 2 3 2 6 2 5 2 5" xfId="34646"/>
    <cellStyle name="Saída 2 3 2 6 2 5 3" xfId="34647"/>
    <cellStyle name="Saída 2 3 2 6 2 5 3 2" xfId="34648"/>
    <cellStyle name="Saída 2 3 2 6 2 5 3 3" xfId="34649"/>
    <cellStyle name="Saída 2 3 2 6 2 5 3 4" xfId="34650"/>
    <cellStyle name="Saída 2 3 2 6 2 5 3 5" xfId="34651"/>
    <cellStyle name="Saída 2 3 2 6 2 5 4" xfId="34652"/>
    <cellStyle name="Saída 2 3 2 6 2 6" xfId="34653"/>
    <cellStyle name="Saída 2 3 2 6 2 6 2" xfId="34654"/>
    <cellStyle name="Saída 2 3 2 6 2 6 2 2" xfId="34655"/>
    <cellStyle name="Saída 2 3 2 6 2 6 2 3" xfId="34656"/>
    <cellStyle name="Saída 2 3 2 6 2 6 2 4" xfId="34657"/>
    <cellStyle name="Saída 2 3 2 6 2 6 2 5" xfId="34658"/>
    <cellStyle name="Saída 2 3 2 6 2 6 3" xfId="34659"/>
    <cellStyle name="Saída 2 3 2 6 2 6 3 2" xfId="34660"/>
    <cellStyle name="Saída 2 3 2 6 2 6 3 3" xfId="34661"/>
    <cellStyle name="Saída 2 3 2 6 2 6 3 4" xfId="34662"/>
    <cellStyle name="Saída 2 3 2 6 2 6 3 5" xfId="34663"/>
    <cellStyle name="Saída 2 3 2 6 2 6 4" xfId="34664"/>
    <cellStyle name="Saída 2 3 2 6 2 7" xfId="34665"/>
    <cellStyle name="Saída 2 3 2 6 2 7 2" xfId="34666"/>
    <cellStyle name="Saída 2 3 2 6 2 7 3" xfId="34667"/>
    <cellStyle name="Saída 2 3 2 6 2 7 4" xfId="34668"/>
    <cellStyle name="Saída 2 3 2 6 2 8" xfId="34669"/>
    <cellStyle name="Saída 2 3 2 6 2 8 2" xfId="34670"/>
    <cellStyle name="Saída 2 3 2 6 2 8 3" xfId="34671"/>
    <cellStyle name="Saída 2 3 2 6 2 8 4" xfId="34672"/>
    <cellStyle name="Saída 2 3 2 6 2 8 5" xfId="34673"/>
    <cellStyle name="Saída 2 3 2 6 2 9" xfId="34674"/>
    <cellStyle name="Saída 2 3 2 6 2 9 2" xfId="34675"/>
    <cellStyle name="Saída 2 3 2 6 2 9 3" xfId="34676"/>
    <cellStyle name="Saída 2 3 2 6 2 9 4" xfId="34677"/>
    <cellStyle name="Saída 2 3 2 6 2 9 5" xfId="34678"/>
    <cellStyle name="Saída 2 3 2 6 3" xfId="34679"/>
    <cellStyle name="Saída 2 3 2 6 3 2" xfId="34680"/>
    <cellStyle name="Saída 2 3 2 6 3 2 2" xfId="34681"/>
    <cellStyle name="Saída 2 3 2 6 3 2 3" xfId="34682"/>
    <cellStyle name="Saída 2 3 2 6 3 3" xfId="34683"/>
    <cellStyle name="Saída 2 3 2 6 3 3 2" xfId="34684"/>
    <cellStyle name="Saída 2 3 2 6 3 3 3" xfId="34685"/>
    <cellStyle name="Saída 2 3 2 6 3 3 4" xfId="34686"/>
    <cellStyle name="Saída 2 3 2 6 3 3 5" xfId="34687"/>
    <cellStyle name="Saída 2 3 2 6 3 4" xfId="34688"/>
    <cellStyle name="Saída 2 3 2 6 3 4 2" xfId="34689"/>
    <cellStyle name="Saída 2 3 2 6 3 4 3" xfId="34690"/>
    <cellStyle name="Saída 2 3 2 6 3 4 4" xfId="34691"/>
    <cellStyle name="Saída 2 3 2 6 3 5" xfId="34692"/>
    <cellStyle name="Saída 2 3 2 6 3 5 2" xfId="34693"/>
    <cellStyle name="Saída 2 3 2 6 3 5 3" xfId="34694"/>
    <cellStyle name="Saída 2 3 2 6 3 5 4" xfId="34695"/>
    <cellStyle name="Saída 2 3 2 6 3 6" xfId="34696"/>
    <cellStyle name="Saída 2 3 2 6 4" xfId="34697"/>
    <cellStyle name="Saída 2 3 2 6 4 2" xfId="34698"/>
    <cellStyle name="Saída 2 3 2 6 4 2 2" xfId="34699"/>
    <cellStyle name="Saída 2 3 2 6 4 2 3" xfId="34700"/>
    <cellStyle name="Saída 2 3 2 6 4 3" xfId="34701"/>
    <cellStyle name="Saída 2 3 2 6 4 3 2" xfId="34702"/>
    <cellStyle name="Saída 2 3 2 6 4 3 3" xfId="34703"/>
    <cellStyle name="Saída 2 3 2 6 4 3 4" xfId="34704"/>
    <cellStyle name="Saída 2 3 2 6 4 3 5" xfId="34705"/>
    <cellStyle name="Saída 2 3 2 6 4 4" xfId="34706"/>
    <cellStyle name="Saída 2 3 2 6 4 4 2" xfId="34707"/>
    <cellStyle name="Saída 2 3 2 6 4 4 3" xfId="34708"/>
    <cellStyle name="Saída 2 3 2 6 4 4 4" xfId="34709"/>
    <cellStyle name="Saída 2 3 2 6 4 5" xfId="34710"/>
    <cellStyle name="Saída 2 3 2 6 4 5 2" xfId="34711"/>
    <cellStyle name="Saída 2 3 2 6 4 5 3" xfId="34712"/>
    <cellStyle name="Saída 2 3 2 6 4 5 4" xfId="34713"/>
    <cellStyle name="Saída 2 3 2 6 4 6" xfId="34714"/>
    <cellStyle name="Saída 2 3 2 6 5" xfId="34715"/>
    <cellStyle name="Saída 2 3 2 6 5 2" xfId="34716"/>
    <cellStyle name="Saída 2 3 2 6 5 2 2" xfId="34717"/>
    <cellStyle name="Saída 2 3 2 6 5 2 3" xfId="34718"/>
    <cellStyle name="Saída 2 3 2 6 5 2 4" xfId="34719"/>
    <cellStyle name="Saída 2 3 2 6 5 2 5" xfId="34720"/>
    <cellStyle name="Saída 2 3 2 6 5 3" xfId="34721"/>
    <cellStyle name="Saída 2 3 2 6 5 3 2" xfId="34722"/>
    <cellStyle name="Saída 2 3 2 6 5 3 3" xfId="34723"/>
    <cellStyle name="Saída 2 3 2 6 5 3 4" xfId="34724"/>
    <cellStyle name="Saída 2 3 2 6 5 3 5" xfId="34725"/>
    <cellStyle name="Saída 2 3 2 6 5 4" xfId="34726"/>
    <cellStyle name="Saída 2 3 2 6 6" xfId="34727"/>
    <cellStyle name="Saída 2 3 2 6 6 2" xfId="34728"/>
    <cellStyle name="Saída 2 3 2 6 6 2 2" xfId="34729"/>
    <cellStyle name="Saída 2 3 2 6 6 2 3" xfId="34730"/>
    <cellStyle name="Saída 2 3 2 6 6 2 4" xfId="34731"/>
    <cellStyle name="Saída 2 3 2 6 6 2 5" xfId="34732"/>
    <cellStyle name="Saída 2 3 2 6 6 3" xfId="34733"/>
    <cellStyle name="Saída 2 3 2 6 6 3 2" xfId="34734"/>
    <cellStyle name="Saída 2 3 2 6 6 3 3" xfId="34735"/>
    <cellStyle name="Saída 2 3 2 6 6 3 4" xfId="34736"/>
    <cellStyle name="Saída 2 3 2 6 6 3 5" xfId="34737"/>
    <cellStyle name="Saída 2 3 2 6 6 4" xfId="34738"/>
    <cellStyle name="Saída 2 3 2 6 7" xfId="34739"/>
    <cellStyle name="Saída 2 3 2 6 7 2" xfId="34740"/>
    <cellStyle name="Saída 2 3 2 6 7 2 2" xfId="34741"/>
    <cellStyle name="Saída 2 3 2 6 7 2 3" xfId="34742"/>
    <cellStyle name="Saída 2 3 2 6 7 2 4" xfId="34743"/>
    <cellStyle name="Saída 2 3 2 6 7 2 5" xfId="34744"/>
    <cellStyle name="Saída 2 3 2 6 7 3" xfId="34745"/>
    <cellStyle name="Saída 2 3 2 6 7 3 2" xfId="34746"/>
    <cellStyle name="Saída 2 3 2 6 7 3 3" xfId="34747"/>
    <cellStyle name="Saída 2 3 2 6 7 3 4" xfId="34748"/>
    <cellStyle name="Saída 2 3 2 6 7 3 5" xfId="34749"/>
    <cellStyle name="Saída 2 3 2 6 7 4" xfId="34750"/>
    <cellStyle name="Saída 2 3 2 6 8" xfId="34751"/>
    <cellStyle name="Saída 2 3 2 6 8 2" xfId="34752"/>
    <cellStyle name="Saída 2 3 2 6 8 2 2" xfId="34753"/>
    <cellStyle name="Saída 2 3 2 6 8 2 3" xfId="34754"/>
    <cellStyle name="Saída 2 3 2 6 8 2 4" xfId="34755"/>
    <cellStyle name="Saída 2 3 2 6 8 3" xfId="34756"/>
    <cellStyle name="Saída 2 3 2 6 8 4" xfId="34757"/>
    <cellStyle name="Saída 2 3 2 6 9" xfId="34758"/>
    <cellStyle name="Saída 2 3 2 7" xfId="34759"/>
    <cellStyle name="Saída 2 3 2 7 10" xfId="34760"/>
    <cellStyle name="Saída 2 3 2 7 11" xfId="34761"/>
    <cellStyle name="Saída 2 3 2 7 12" xfId="34762"/>
    <cellStyle name="Saída 2 3 2 7 13" xfId="34763"/>
    <cellStyle name="Saída 2 3 2 7 2" xfId="34764"/>
    <cellStyle name="Saída 2 3 2 7 2 10" xfId="34765"/>
    <cellStyle name="Saída 2 3 2 7 2 10 2" xfId="34766"/>
    <cellStyle name="Saída 2 3 2 7 2 10 3" xfId="34767"/>
    <cellStyle name="Saída 2 3 2 7 2 10 4" xfId="34768"/>
    <cellStyle name="Saída 2 3 2 7 2 10 5" xfId="34769"/>
    <cellStyle name="Saída 2 3 2 7 2 11" xfId="34770"/>
    <cellStyle name="Saída 2 3 2 7 2 2" xfId="34771"/>
    <cellStyle name="Saída 2 3 2 7 2 2 2" xfId="34772"/>
    <cellStyle name="Saída 2 3 2 7 2 2 2 2" xfId="34773"/>
    <cellStyle name="Saída 2 3 2 7 2 2 2 3" xfId="34774"/>
    <cellStyle name="Saída 2 3 2 7 2 2 2 4" xfId="34775"/>
    <cellStyle name="Saída 2 3 2 7 2 2 2 5" xfId="34776"/>
    <cellStyle name="Saída 2 3 2 7 2 2 3" xfId="34777"/>
    <cellStyle name="Saída 2 3 2 7 2 2 3 2" xfId="34778"/>
    <cellStyle name="Saída 2 3 2 7 2 2 3 3" xfId="34779"/>
    <cellStyle name="Saída 2 3 2 7 2 2 3 4" xfId="34780"/>
    <cellStyle name="Saída 2 3 2 7 2 2 4" xfId="34781"/>
    <cellStyle name="Saída 2 3 2 7 2 2 4 2" xfId="34782"/>
    <cellStyle name="Saída 2 3 2 7 2 2 4 3" xfId="34783"/>
    <cellStyle name="Saída 2 3 2 7 2 2 4 4" xfId="34784"/>
    <cellStyle name="Saída 2 3 2 7 2 2 5" xfId="34785"/>
    <cellStyle name="Saída 2 3 2 7 2 2 5 2" xfId="34786"/>
    <cellStyle name="Saída 2 3 2 7 2 2 5 3" xfId="34787"/>
    <cellStyle name="Saída 2 3 2 7 2 2 5 4" xfId="34788"/>
    <cellStyle name="Saída 2 3 2 7 2 2 6" xfId="34789"/>
    <cellStyle name="Saída 2 3 2 7 2 3" xfId="34790"/>
    <cellStyle name="Saída 2 3 2 7 2 3 2" xfId="34791"/>
    <cellStyle name="Saída 2 3 2 7 2 3 2 2" xfId="34792"/>
    <cellStyle name="Saída 2 3 2 7 2 3 2 3" xfId="34793"/>
    <cellStyle name="Saída 2 3 2 7 2 3 3" xfId="34794"/>
    <cellStyle name="Saída 2 3 2 7 2 3 3 2" xfId="34795"/>
    <cellStyle name="Saída 2 3 2 7 2 3 3 3" xfId="34796"/>
    <cellStyle name="Saída 2 3 2 7 2 3 3 4" xfId="34797"/>
    <cellStyle name="Saída 2 3 2 7 2 3 3 5" xfId="34798"/>
    <cellStyle name="Saída 2 3 2 7 2 3 4" xfId="34799"/>
    <cellStyle name="Saída 2 3 2 7 2 3 4 2" xfId="34800"/>
    <cellStyle name="Saída 2 3 2 7 2 3 4 3" xfId="34801"/>
    <cellStyle name="Saída 2 3 2 7 2 3 4 4" xfId="34802"/>
    <cellStyle name="Saída 2 3 2 7 2 3 5" xfId="34803"/>
    <cellStyle name="Saída 2 3 2 7 2 3 5 2" xfId="34804"/>
    <cellStyle name="Saída 2 3 2 7 2 3 5 3" xfId="34805"/>
    <cellStyle name="Saída 2 3 2 7 2 3 5 4" xfId="34806"/>
    <cellStyle name="Saída 2 3 2 7 2 3 6" xfId="34807"/>
    <cellStyle name="Saída 2 3 2 7 2 4" xfId="34808"/>
    <cellStyle name="Saída 2 3 2 7 2 4 2" xfId="34809"/>
    <cellStyle name="Saída 2 3 2 7 2 4 2 2" xfId="34810"/>
    <cellStyle name="Saída 2 3 2 7 2 4 2 3" xfId="34811"/>
    <cellStyle name="Saída 2 3 2 7 2 4 2 4" xfId="34812"/>
    <cellStyle name="Saída 2 3 2 7 2 4 2 5" xfId="34813"/>
    <cellStyle name="Saída 2 3 2 7 2 4 3" xfId="34814"/>
    <cellStyle name="Saída 2 3 2 7 2 4 3 2" xfId="34815"/>
    <cellStyle name="Saída 2 3 2 7 2 4 3 3" xfId="34816"/>
    <cellStyle name="Saída 2 3 2 7 2 4 3 4" xfId="34817"/>
    <cellStyle name="Saída 2 3 2 7 2 4 3 5" xfId="34818"/>
    <cellStyle name="Saída 2 3 2 7 2 4 4" xfId="34819"/>
    <cellStyle name="Saída 2 3 2 7 2 5" xfId="34820"/>
    <cellStyle name="Saída 2 3 2 7 2 5 2" xfId="34821"/>
    <cellStyle name="Saída 2 3 2 7 2 5 2 2" xfId="34822"/>
    <cellStyle name="Saída 2 3 2 7 2 5 2 3" xfId="34823"/>
    <cellStyle name="Saída 2 3 2 7 2 5 2 4" xfId="34824"/>
    <cellStyle name="Saída 2 3 2 7 2 5 2 5" xfId="34825"/>
    <cellStyle name="Saída 2 3 2 7 2 5 3" xfId="34826"/>
    <cellStyle name="Saída 2 3 2 7 2 5 3 2" xfId="34827"/>
    <cellStyle name="Saída 2 3 2 7 2 5 3 3" xfId="34828"/>
    <cellStyle name="Saída 2 3 2 7 2 5 3 4" xfId="34829"/>
    <cellStyle name="Saída 2 3 2 7 2 5 3 5" xfId="34830"/>
    <cellStyle name="Saída 2 3 2 7 2 5 4" xfId="34831"/>
    <cellStyle name="Saída 2 3 2 7 2 6" xfId="34832"/>
    <cellStyle name="Saída 2 3 2 7 2 6 2" xfId="34833"/>
    <cellStyle name="Saída 2 3 2 7 2 6 2 2" xfId="34834"/>
    <cellStyle name="Saída 2 3 2 7 2 6 2 3" xfId="34835"/>
    <cellStyle name="Saída 2 3 2 7 2 6 2 4" xfId="34836"/>
    <cellStyle name="Saída 2 3 2 7 2 6 2 5" xfId="34837"/>
    <cellStyle name="Saída 2 3 2 7 2 6 3" xfId="34838"/>
    <cellStyle name="Saída 2 3 2 7 2 6 3 2" xfId="34839"/>
    <cellStyle name="Saída 2 3 2 7 2 6 3 3" xfId="34840"/>
    <cellStyle name="Saída 2 3 2 7 2 6 3 4" xfId="34841"/>
    <cellStyle name="Saída 2 3 2 7 2 6 3 5" xfId="34842"/>
    <cellStyle name="Saída 2 3 2 7 2 6 4" xfId="34843"/>
    <cellStyle name="Saída 2 3 2 7 2 7" xfId="34844"/>
    <cellStyle name="Saída 2 3 2 7 2 7 2" xfId="34845"/>
    <cellStyle name="Saída 2 3 2 7 2 7 3" xfId="34846"/>
    <cellStyle name="Saída 2 3 2 7 2 7 4" xfId="34847"/>
    <cellStyle name="Saída 2 3 2 7 2 8" xfId="34848"/>
    <cellStyle name="Saída 2 3 2 7 2 8 2" xfId="34849"/>
    <cellStyle name="Saída 2 3 2 7 2 8 3" xfId="34850"/>
    <cellStyle name="Saída 2 3 2 7 2 8 4" xfId="34851"/>
    <cellStyle name="Saída 2 3 2 7 2 8 5" xfId="34852"/>
    <cellStyle name="Saída 2 3 2 7 2 9" xfId="34853"/>
    <cellStyle name="Saída 2 3 2 7 2 9 2" xfId="34854"/>
    <cellStyle name="Saída 2 3 2 7 2 9 3" xfId="34855"/>
    <cellStyle name="Saída 2 3 2 7 2 9 4" xfId="34856"/>
    <cellStyle name="Saída 2 3 2 7 2 9 5" xfId="34857"/>
    <cellStyle name="Saída 2 3 2 7 3" xfId="34858"/>
    <cellStyle name="Saída 2 3 2 7 3 2" xfId="34859"/>
    <cellStyle name="Saída 2 3 2 7 3 2 2" xfId="34860"/>
    <cellStyle name="Saída 2 3 2 7 3 2 3" xfId="34861"/>
    <cellStyle name="Saída 2 3 2 7 3 3" xfId="34862"/>
    <cellStyle name="Saída 2 3 2 7 3 3 2" xfId="34863"/>
    <cellStyle name="Saída 2 3 2 7 3 3 3" xfId="34864"/>
    <cellStyle name="Saída 2 3 2 7 3 3 4" xfId="34865"/>
    <cellStyle name="Saída 2 3 2 7 3 3 5" xfId="34866"/>
    <cellStyle name="Saída 2 3 2 7 3 4" xfId="34867"/>
    <cellStyle name="Saída 2 3 2 7 3 4 2" xfId="34868"/>
    <cellStyle name="Saída 2 3 2 7 3 4 3" xfId="34869"/>
    <cellStyle name="Saída 2 3 2 7 3 4 4" xfId="34870"/>
    <cellStyle name="Saída 2 3 2 7 3 5" xfId="34871"/>
    <cellStyle name="Saída 2 3 2 7 3 5 2" xfId="34872"/>
    <cellStyle name="Saída 2 3 2 7 3 5 3" xfId="34873"/>
    <cellStyle name="Saída 2 3 2 7 3 5 4" xfId="34874"/>
    <cellStyle name="Saída 2 3 2 7 3 6" xfId="34875"/>
    <cellStyle name="Saída 2 3 2 7 4" xfId="34876"/>
    <cellStyle name="Saída 2 3 2 7 4 2" xfId="34877"/>
    <cellStyle name="Saída 2 3 2 7 4 2 2" xfId="34878"/>
    <cellStyle name="Saída 2 3 2 7 4 2 3" xfId="34879"/>
    <cellStyle name="Saída 2 3 2 7 4 3" xfId="34880"/>
    <cellStyle name="Saída 2 3 2 7 4 3 2" xfId="34881"/>
    <cellStyle name="Saída 2 3 2 7 4 3 3" xfId="34882"/>
    <cellStyle name="Saída 2 3 2 7 4 3 4" xfId="34883"/>
    <cellStyle name="Saída 2 3 2 7 4 3 5" xfId="34884"/>
    <cellStyle name="Saída 2 3 2 7 4 4" xfId="34885"/>
    <cellStyle name="Saída 2 3 2 7 4 4 2" xfId="34886"/>
    <cellStyle name="Saída 2 3 2 7 4 4 3" xfId="34887"/>
    <cellStyle name="Saída 2 3 2 7 4 4 4" xfId="34888"/>
    <cellStyle name="Saída 2 3 2 7 4 5" xfId="34889"/>
    <cellStyle name="Saída 2 3 2 7 4 5 2" xfId="34890"/>
    <cellStyle name="Saída 2 3 2 7 4 5 3" xfId="34891"/>
    <cellStyle name="Saída 2 3 2 7 4 5 4" xfId="34892"/>
    <cellStyle name="Saída 2 3 2 7 4 6" xfId="34893"/>
    <cellStyle name="Saída 2 3 2 7 5" xfId="34894"/>
    <cellStyle name="Saída 2 3 2 7 5 2" xfId="34895"/>
    <cellStyle name="Saída 2 3 2 7 5 2 2" xfId="34896"/>
    <cellStyle name="Saída 2 3 2 7 5 2 3" xfId="34897"/>
    <cellStyle name="Saída 2 3 2 7 5 2 4" xfId="34898"/>
    <cellStyle name="Saída 2 3 2 7 5 2 5" xfId="34899"/>
    <cellStyle name="Saída 2 3 2 7 5 3" xfId="34900"/>
    <cellStyle name="Saída 2 3 2 7 5 3 2" xfId="34901"/>
    <cellStyle name="Saída 2 3 2 7 5 3 3" xfId="34902"/>
    <cellStyle name="Saída 2 3 2 7 5 3 4" xfId="34903"/>
    <cellStyle name="Saída 2 3 2 7 5 3 5" xfId="34904"/>
    <cellStyle name="Saída 2 3 2 7 5 4" xfId="34905"/>
    <cellStyle name="Saída 2 3 2 7 6" xfId="34906"/>
    <cellStyle name="Saída 2 3 2 7 6 2" xfId="34907"/>
    <cellStyle name="Saída 2 3 2 7 6 2 2" xfId="34908"/>
    <cellStyle name="Saída 2 3 2 7 6 2 3" xfId="34909"/>
    <cellStyle name="Saída 2 3 2 7 6 2 4" xfId="34910"/>
    <cellStyle name="Saída 2 3 2 7 6 2 5" xfId="34911"/>
    <cellStyle name="Saída 2 3 2 7 6 3" xfId="34912"/>
    <cellStyle name="Saída 2 3 2 7 6 3 2" xfId="34913"/>
    <cellStyle name="Saída 2 3 2 7 6 3 3" xfId="34914"/>
    <cellStyle name="Saída 2 3 2 7 6 3 4" xfId="34915"/>
    <cellStyle name="Saída 2 3 2 7 6 3 5" xfId="34916"/>
    <cellStyle name="Saída 2 3 2 7 6 4" xfId="34917"/>
    <cellStyle name="Saída 2 3 2 7 7" xfId="34918"/>
    <cellStyle name="Saída 2 3 2 7 7 2" xfId="34919"/>
    <cellStyle name="Saída 2 3 2 7 7 2 2" xfId="34920"/>
    <cellStyle name="Saída 2 3 2 7 7 2 3" xfId="34921"/>
    <cellStyle name="Saída 2 3 2 7 7 2 4" xfId="34922"/>
    <cellStyle name="Saída 2 3 2 7 7 2 5" xfId="34923"/>
    <cellStyle name="Saída 2 3 2 7 7 3" xfId="34924"/>
    <cellStyle name="Saída 2 3 2 7 7 3 2" xfId="34925"/>
    <cellStyle name="Saída 2 3 2 7 7 3 3" xfId="34926"/>
    <cellStyle name="Saída 2 3 2 7 7 3 4" xfId="34927"/>
    <cellStyle name="Saída 2 3 2 7 7 3 5" xfId="34928"/>
    <cellStyle name="Saída 2 3 2 7 7 4" xfId="34929"/>
    <cellStyle name="Saída 2 3 2 7 8" xfId="34930"/>
    <cellStyle name="Saída 2 3 2 7 8 2" xfId="34931"/>
    <cellStyle name="Saída 2 3 2 7 8 2 2" xfId="34932"/>
    <cellStyle name="Saída 2 3 2 7 8 2 3" xfId="34933"/>
    <cellStyle name="Saída 2 3 2 7 8 2 4" xfId="34934"/>
    <cellStyle name="Saída 2 3 2 7 8 3" xfId="34935"/>
    <cellStyle name="Saída 2 3 2 7 8 4" xfId="34936"/>
    <cellStyle name="Saída 2 3 2 7 9" xfId="34937"/>
    <cellStyle name="Saída 2 3 2 8" xfId="34938"/>
    <cellStyle name="Saída 2 3 2 8 10" xfId="34939"/>
    <cellStyle name="Saída 2 3 2 8 11" xfId="34940"/>
    <cellStyle name="Saída 2 3 2 8 12" xfId="34941"/>
    <cellStyle name="Saída 2 3 2 8 13" xfId="34942"/>
    <cellStyle name="Saída 2 3 2 8 2" xfId="34943"/>
    <cellStyle name="Saída 2 3 2 8 2 10" xfId="34944"/>
    <cellStyle name="Saída 2 3 2 8 2 10 2" xfId="34945"/>
    <cellStyle name="Saída 2 3 2 8 2 10 3" xfId="34946"/>
    <cellStyle name="Saída 2 3 2 8 2 10 4" xfId="34947"/>
    <cellStyle name="Saída 2 3 2 8 2 10 5" xfId="34948"/>
    <cellStyle name="Saída 2 3 2 8 2 11" xfId="34949"/>
    <cellStyle name="Saída 2 3 2 8 2 2" xfId="34950"/>
    <cellStyle name="Saída 2 3 2 8 2 2 2" xfId="34951"/>
    <cellStyle name="Saída 2 3 2 8 2 2 2 2" xfId="34952"/>
    <cellStyle name="Saída 2 3 2 8 2 2 2 3" xfId="34953"/>
    <cellStyle name="Saída 2 3 2 8 2 2 2 4" xfId="34954"/>
    <cellStyle name="Saída 2 3 2 8 2 2 2 5" xfId="34955"/>
    <cellStyle name="Saída 2 3 2 8 2 2 3" xfId="34956"/>
    <cellStyle name="Saída 2 3 2 8 2 2 3 2" xfId="34957"/>
    <cellStyle name="Saída 2 3 2 8 2 2 3 3" xfId="34958"/>
    <cellStyle name="Saída 2 3 2 8 2 2 3 4" xfId="34959"/>
    <cellStyle name="Saída 2 3 2 8 2 2 4" xfId="34960"/>
    <cellStyle name="Saída 2 3 2 8 2 2 4 2" xfId="34961"/>
    <cellStyle name="Saída 2 3 2 8 2 2 4 3" xfId="34962"/>
    <cellStyle name="Saída 2 3 2 8 2 2 4 4" xfId="34963"/>
    <cellStyle name="Saída 2 3 2 8 2 2 5" xfId="34964"/>
    <cellStyle name="Saída 2 3 2 8 2 2 5 2" xfId="34965"/>
    <cellStyle name="Saída 2 3 2 8 2 2 5 3" xfId="34966"/>
    <cellStyle name="Saída 2 3 2 8 2 2 5 4" xfId="34967"/>
    <cellStyle name="Saída 2 3 2 8 2 2 6" xfId="34968"/>
    <cellStyle name="Saída 2 3 2 8 2 3" xfId="34969"/>
    <cellStyle name="Saída 2 3 2 8 2 3 2" xfId="34970"/>
    <cellStyle name="Saída 2 3 2 8 2 3 2 2" xfId="34971"/>
    <cellStyle name="Saída 2 3 2 8 2 3 2 3" xfId="34972"/>
    <cellStyle name="Saída 2 3 2 8 2 3 3" xfId="34973"/>
    <cellStyle name="Saída 2 3 2 8 2 3 3 2" xfId="34974"/>
    <cellStyle name="Saída 2 3 2 8 2 3 3 3" xfId="34975"/>
    <cellStyle name="Saída 2 3 2 8 2 3 3 4" xfId="34976"/>
    <cellStyle name="Saída 2 3 2 8 2 3 3 5" xfId="34977"/>
    <cellStyle name="Saída 2 3 2 8 2 3 4" xfId="34978"/>
    <cellStyle name="Saída 2 3 2 8 2 3 4 2" xfId="34979"/>
    <cellStyle name="Saída 2 3 2 8 2 3 4 3" xfId="34980"/>
    <cellStyle name="Saída 2 3 2 8 2 3 4 4" xfId="34981"/>
    <cellStyle name="Saída 2 3 2 8 2 3 5" xfId="34982"/>
    <cellStyle name="Saída 2 3 2 8 2 3 5 2" xfId="34983"/>
    <cellStyle name="Saída 2 3 2 8 2 3 5 3" xfId="34984"/>
    <cellStyle name="Saída 2 3 2 8 2 3 5 4" xfId="34985"/>
    <cellStyle name="Saída 2 3 2 8 2 3 6" xfId="34986"/>
    <cellStyle name="Saída 2 3 2 8 2 4" xfId="34987"/>
    <cellStyle name="Saída 2 3 2 8 2 4 2" xfId="34988"/>
    <cellStyle name="Saída 2 3 2 8 2 4 2 2" xfId="34989"/>
    <cellStyle name="Saída 2 3 2 8 2 4 2 3" xfId="34990"/>
    <cellStyle name="Saída 2 3 2 8 2 4 2 4" xfId="34991"/>
    <cellStyle name="Saída 2 3 2 8 2 4 2 5" xfId="34992"/>
    <cellStyle name="Saída 2 3 2 8 2 4 3" xfId="34993"/>
    <cellStyle name="Saída 2 3 2 8 2 4 3 2" xfId="34994"/>
    <cellStyle name="Saída 2 3 2 8 2 4 3 3" xfId="34995"/>
    <cellStyle name="Saída 2 3 2 8 2 4 3 4" xfId="34996"/>
    <cellStyle name="Saída 2 3 2 8 2 4 3 5" xfId="34997"/>
    <cellStyle name="Saída 2 3 2 8 2 4 4" xfId="34998"/>
    <cellStyle name="Saída 2 3 2 8 2 5" xfId="34999"/>
    <cellStyle name="Saída 2 3 2 8 2 5 2" xfId="35000"/>
    <cellStyle name="Saída 2 3 2 8 2 5 2 2" xfId="35001"/>
    <cellStyle name="Saída 2 3 2 8 2 5 2 3" xfId="35002"/>
    <cellStyle name="Saída 2 3 2 8 2 5 2 4" xfId="35003"/>
    <cellStyle name="Saída 2 3 2 8 2 5 2 5" xfId="35004"/>
    <cellStyle name="Saída 2 3 2 8 2 5 3" xfId="35005"/>
    <cellStyle name="Saída 2 3 2 8 2 5 3 2" xfId="35006"/>
    <cellStyle name="Saída 2 3 2 8 2 5 3 3" xfId="35007"/>
    <cellStyle name="Saída 2 3 2 8 2 5 3 4" xfId="35008"/>
    <cellStyle name="Saída 2 3 2 8 2 5 3 5" xfId="35009"/>
    <cellStyle name="Saída 2 3 2 8 2 5 4" xfId="35010"/>
    <cellStyle name="Saída 2 3 2 8 2 6" xfId="35011"/>
    <cellStyle name="Saída 2 3 2 8 2 6 2" xfId="35012"/>
    <cellStyle name="Saída 2 3 2 8 2 6 2 2" xfId="35013"/>
    <cellStyle name="Saída 2 3 2 8 2 6 2 3" xfId="35014"/>
    <cellStyle name="Saída 2 3 2 8 2 6 2 4" xfId="35015"/>
    <cellStyle name="Saída 2 3 2 8 2 6 2 5" xfId="35016"/>
    <cellStyle name="Saída 2 3 2 8 2 6 3" xfId="35017"/>
    <cellStyle name="Saída 2 3 2 8 2 6 3 2" xfId="35018"/>
    <cellStyle name="Saída 2 3 2 8 2 6 3 3" xfId="35019"/>
    <cellStyle name="Saída 2 3 2 8 2 6 3 4" xfId="35020"/>
    <cellStyle name="Saída 2 3 2 8 2 6 3 5" xfId="35021"/>
    <cellStyle name="Saída 2 3 2 8 2 6 4" xfId="35022"/>
    <cellStyle name="Saída 2 3 2 8 2 7" xfId="35023"/>
    <cellStyle name="Saída 2 3 2 8 2 7 2" xfId="35024"/>
    <cellStyle name="Saída 2 3 2 8 2 7 3" xfId="35025"/>
    <cellStyle name="Saída 2 3 2 8 2 7 4" xfId="35026"/>
    <cellStyle name="Saída 2 3 2 8 2 8" xfId="35027"/>
    <cellStyle name="Saída 2 3 2 8 2 8 2" xfId="35028"/>
    <cellStyle name="Saída 2 3 2 8 2 8 3" xfId="35029"/>
    <cellStyle name="Saída 2 3 2 8 2 8 4" xfId="35030"/>
    <cellStyle name="Saída 2 3 2 8 2 8 5" xfId="35031"/>
    <cellStyle name="Saída 2 3 2 8 2 9" xfId="35032"/>
    <cellStyle name="Saída 2 3 2 8 2 9 2" xfId="35033"/>
    <cellStyle name="Saída 2 3 2 8 2 9 3" xfId="35034"/>
    <cellStyle name="Saída 2 3 2 8 2 9 4" xfId="35035"/>
    <cellStyle name="Saída 2 3 2 8 2 9 5" xfId="35036"/>
    <cellStyle name="Saída 2 3 2 8 3" xfId="35037"/>
    <cellStyle name="Saída 2 3 2 8 3 2" xfId="35038"/>
    <cellStyle name="Saída 2 3 2 8 3 2 2" xfId="35039"/>
    <cellStyle name="Saída 2 3 2 8 3 2 3" xfId="35040"/>
    <cellStyle name="Saída 2 3 2 8 3 3" xfId="35041"/>
    <cellStyle name="Saída 2 3 2 8 3 3 2" xfId="35042"/>
    <cellStyle name="Saída 2 3 2 8 3 3 3" xfId="35043"/>
    <cellStyle name="Saída 2 3 2 8 3 3 4" xfId="35044"/>
    <cellStyle name="Saída 2 3 2 8 3 3 5" xfId="35045"/>
    <cellStyle name="Saída 2 3 2 8 3 4" xfId="35046"/>
    <cellStyle name="Saída 2 3 2 8 3 4 2" xfId="35047"/>
    <cellStyle name="Saída 2 3 2 8 3 4 3" xfId="35048"/>
    <cellStyle name="Saída 2 3 2 8 3 4 4" xfId="35049"/>
    <cellStyle name="Saída 2 3 2 8 3 5" xfId="35050"/>
    <cellStyle name="Saída 2 3 2 8 3 5 2" xfId="35051"/>
    <cellStyle name="Saída 2 3 2 8 3 5 3" xfId="35052"/>
    <cellStyle name="Saída 2 3 2 8 3 5 4" xfId="35053"/>
    <cellStyle name="Saída 2 3 2 8 3 6" xfId="35054"/>
    <cellStyle name="Saída 2 3 2 8 4" xfId="35055"/>
    <cellStyle name="Saída 2 3 2 8 4 2" xfId="35056"/>
    <cellStyle name="Saída 2 3 2 8 4 2 2" xfId="35057"/>
    <cellStyle name="Saída 2 3 2 8 4 2 3" xfId="35058"/>
    <cellStyle name="Saída 2 3 2 8 4 2 4" xfId="35059"/>
    <cellStyle name="Saída 2 3 2 8 4 2 5" xfId="35060"/>
    <cellStyle name="Saída 2 3 2 8 4 3" xfId="35061"/>
    <cellStyle name="Saída 2 3 2 8 4 3 2" xfId="35062"/>
    <cellStyle name="Saída 2 3 2 8 4 3 3" xfId="35063"/>
    <cellStyle name="Saída 2 3 2 8 4 3 4" xfId="35064"/>
    <cellStyle name="Saída 2 3 2 8 4 3 5" xfId="35065"/>
    <cellStyle name="Saída 2 3 2 8 4 4" xfId="35066"/>
    <cellStyle name="Saída 2 3 2 8 5" xfId="35067"/>
    <cellStyle name="Saída 2 3 2 8 5 2" xfId="35068"/>
    <cellStyle name="Saída 2 3 2 8 5 2 2" xfId="35069"/>
    <cellStyle name="Saída 2 3 2 8 5 2 3" xfId="35070"/>
    <cellStyle name="Saída 2 3 2 8 5 2 4" xfId="35071"/>
    <cellStyle name="Saída 2 3 2 8 5 2 5" xfId="35072"/>
    <cellStyle name="Saída 2 3 2 8 5 3" xfId="35073"/>
    <cellStyle name="Saída 2 3 2 8 5 3 2" xfId="35074"/>
    <cellStyle name="Saída 2 3 2 8 5 3 3" xfId="35075"/>
    <cellStyle name="Saída 2 3 2 8 5 3 4" xfId="35076"/>
    <cellStyle name="Saída 2 3 2 8 5 3 5" xfId="35077"/>
    <cellStyle name="Saída 2 3 2 8 5 4" xfId="35078"/>
    <cellStyle name="Saída 2 3 2 8 6" xfId="35079"/>
    <cellStyle name="Saída 2 3 2 8 6 2" xfId="35080"/>
    <cellStyle name="Saída 2 3 2 8 6 2 2" xfId="35081"/>
    <cellStyle name="Saída 2 3 2 8 6 2 3" xfId="35082"/>
    <cellStyle name="Saída 2 3 2 8 6 2 4" xfId="35083"/>
    <cellStyle name="Saída 2 3 2 8 6 2 5" xfId="35084"/>
    <cellStyle name="Saída 2 3 2 8 6 3" xfId="35085"/>
    <cellStyle name="Saída 2 3 2 8 6 3 2" xfId="35086"/>
    <cellStyle name="Saída 2 3 2 8 6 3 3" xfId="35087"/>
    <cellStyle name="Saída 2 3 2 8 6 3 4" xfId="35088"/>
    <cellStyle name="Saída 2 3 2 8 6 3 5" xfId="35089"/>
    <cellStyle name="Saída 2 3 2 8 6 4" xfId="35090"/>
    <cellStyle name="Saída 2 3 2 8 7" xfId="35091"/>
    <cellStyle name="Saída 2 3 2 8 7 2" xfId="35092"/>
    <cellStyle name="Saída 2 3 2 8 7 2 2" xfId="35093"/>
    <cellStyle name="Saída 2 3 2 8 7 2 3" xfId="35094"/>
    <cellStyle name="Saída 2 3 2 8 7 2 4" xfId="35095"/>
    <cellStyle name="Saída 2 3 2 8 7 2 5" xfId="35096"/>
    <cellStyle name="Saída 2 3 2 8 7 3" xfId="35097"/>
    <cellStyle name="Saída 2 3 2 8 7 3 2" xfId="35098"/>
    <cellStyle name="Saída 2 3 2 8 7 3 3" xfId="35099"/>
    <cellStyle name="Saída 2 3 2 8 7 3 4" xfId="35100"/>
    <cellStyle name="Saída 2 3 2 8 7 3 5" xfId="35101"/>
    <cellStyle name="Saída 2 3 2 8 7 4" xfId="35102"/>
    <cellStyle name="Saída 2 3 2 8 8" xfId="35103"/>
    <cellStyle name="Saída 2 3 2 8 8 2" xfId="35104"/>
    <cellStyle name="Saída 2 3 2 8 8 2 2" xfId="35105"/>
    <cellStyle name="Saída 2 3 2 8 8 2 3" xfId="35106"/>
    <cellStyle name="Saída 2 3 2 8 8 2 4" xfId="35107"/>
    <cellStyle name="Saída 2 3 2 8 8 3" xfId="35108"/>
    <cellStyle name="Saída 2 3 2 8 8 4" xfId="35109"/>
    <cellStyle name="Saída 2 3 2 8 9" xfId="35110"/>
    <cellStyle name="Saída 2 3 2 9" xfId="35111"/>
    <cellStyle name="Saída 2 3 2 9 10" xfId="35112"/>
    <cellStyle name="Saída 2 3 2 9 10 2" xfId="35113"/>
    <cellStyle name="Saída 2 3 2 9 10 3" xfId="35114"/>
    <cellStyle name="Saída 2 3 2 9 10 4" xfId="35115"/>
    <cellStyle name="Saída 2 3 2 9 10 5" xfId="35116"/>
    <cellStyle name="Saída 2 3 2 9 11" xfId="35117"/>
    <cellStyle name="Saída 2 3 2 9 2" xfId="35118"/>
    <cellStyle name="Saída 2 3 2 9 2 2" xfId="35119"/>
    <cellStyle name="Saída 2 3 2 9 2 2 2" xfId="35120"/>
    <cellStyle name="Saída 2 3 2 9 2 2 3" xfId="35121"/>
    <cellStyle name="Saída 2 3 2 9 2 2 4" xfId="35122"/>
    <cellStyle name="Saída 2 3 2 9 2 2 5" xfId="35123"/>
    <cellStyle name="Saída 2 3 2 9 2 3" xfId="35124"/>
    <cellStyle name="Saída 2 3 2 9 2 3 2" xfId="35125"/>
    <cellStyle name="Saída 2 3 2 9 2 3 3" xfId="35126"/>
    <cellStyle name="Saída 2 3 2 9 2 3 4" xfId="35127"/>
    <cellStyle name="Saída 2 3 2 9 2 4" xfId="35128"/>
    <cellStyle name="Saída 2 3 2 9 2 4 2" xfId="35129"/>
    <cellStyle name="Saída 2 3 2 9 2 4 3" xfId="35130"/>
    <cellStyle name="Saída 2 3 2 9 2 4 4" xfId="35131"/>
    <cellStyle name="Saída 2 3 2 9 2 5" xfId="35132"/>
    <cellStyle name="Saída 2 3 2 9 2 5 2" xfId="35133"/>
    <cellStyle name="Saída 2 3 2 9 2 5 3" xfId="35134"/>
    <cellStyle name="Saída 2 3 2 9 2 5 4" xfId="35135"/>
    <cellStyle name="Saída 2 3 2 9 2 6" xfId="35136"/>
    <cellStyle name="Saída 2 3 2 9 3" xfId="35137"/>
    <cellStyle name="Saída 2 3 2 9 3 2" xfId="35138"/>
    <cellStyle name="Saída 2 3 2 9 3 2 2" xfId="35139"/>
    <cellStyle name="Saída 2 3 2 9 3 2 3" xfId="35140"/>
    <cellStyle name="Saída 2 3 2 9 3 3" xfId="35141"/>
    <cellStyle name="Saída 2 3 2 9 3 3 2" xfId="35142"/>
    <cellStyle name="Saída 2 3 2 9 3 3 3" xfId="35143"/>
    <cellStyle name="Saída 2 3 2 9 3 3 4" xfId="35144"/>
    <cellStyle name="Saída 2 3 2 9 3 3 5" xfId="35145"/>
    <cellStyle name="Saída 2 3 2 9 3 4" xfId="35146"/>
    <cellStyle name="Saída 2 3 2 9 3 4 2" xfId="35147"/>
    <cellStyle name="Saída 2 3 2 9 3 4 3" xfId="35148"/>
    <cellStyle name="Saída 2 3 2 9 3 4 4" xfId="35149"/>
    <cellStyle name="Saída 2 3 2 9 3 5" xfId="35150"/>
    <cellStyle name="Saída 2 3 2 9 3 5 2" xfId="35151"/>
    <cellStyle name="Saída 2 3 2 9 3 5 3" xfId="35152"/>
    <cellStyle name="Saída 2 3 2 9 3 5 4" xfId="35153"/>
    <cellStyle name="Saída 2 3 2 9 3 6" xfId="35154"/>
    <cellStyle name="Saída 2 3 2 9 4" xfId="35155"/>
    <cellStyle name="Saída 2 3 2 9 4 2" xfId="35156"/>
    <cellStyle name="Saída 2 3 2 9 4 2 2" xfId="35157"/>
    <cellStyle name="Saída 2 3 2 9 4 2 3" xfId="35158"/>
    <cellStyle name="Saída 2 3 2 9 4 2 4" xfId="35159"/>
    <cellStyle name="Saída 2 3 2 9 4 2 5" xfId="35160"/>
    <cellStyle name="Saída 2 3 2 9 4 3" xfId="35161"/>
    <cellStyle name="Saída 2 3 2 9 4 3 2" xfId="35162"/>
    <cellStyle name="Saída 2 3 2 9 4 3 3" xfId="35163"/>
    <cellStyle name="Saída 2 3 2 9 4 3 4" xfId="35164"/>
    <cellStyle name="Saída 2 3 2 9 4 3 5" xfId="35165"/>
    <cellStyle name="Saída 2 3 2 9 4 4" xfId="35166"/>
    <cellStyle name="Saída 2 3 2 9 5" xfId="35167"/>
    <cellStyle name="Saída 2 3 2 9 5 2" xfId="35168"/>
    <cellStyle name="Saída 2 3 2 9 5 2 2" xfId="35169"/>
    <cellStyle name="Saída 2 3 2 9 5 2 3" xfId="35170"/>
    <cellStyle name="Saída 2 3 2 9 5 2 4" xfId="35171"/>
    <cellStyle name="Saída 2 3 2 9 5 2 5" xfId="35172"/>
    <cellStyle name="Saída 2 3 2 9 5 3" xfId="35173"/>
    <cellStyle name="Saída 2 3 2 9 5 3 2" xfId="35174"/>
    <cellStyle name="Saída 2 3 2 9 5 3 3" xfId="35175"/>
    <cellStyle name="Saída 2 3 2 9 5 3 4" xfId="35176"/>
    <cellStyle name="Saída 2 3 2 9 5 3 5" xfId="35177"/>
    <cellStyle name="Saída 2 3 2 9 5 4" xfId="35178"/>
    <cellStyle name="Saída 2 3 2 9 6" xfId="35179"/>
    <cellStyle name="Saída 2 3 2 9 6 2" xfId="35180"/>
    <cellStyle name="Saída 2 3 2 9 6 2 2" xfId="35181"/>
    <cellStyle name="Saída 2 3 2 9 6 2 3" xfId="35182"/>
    <cellStyle name="Saída 2 3 2 9 6 2 4" xfId="35183"/>
    <cellStyle name="Saída 2 3 2 9 6 2 5" xfId="35184"/>
    <cellStyle name="Saída 2 3 2 9 6 3" xfId="35185"/>
    <cellStyle name="Saída 2 3 2 9 6 3 2" xfId="35186"/>
    <cellStyle name="Saída 2 3 2 9 6 3 3" xfId="35187"/>
    <cellStyle name="Saída 2 3 2 9 6 3 4" xfId="35188"/>
    <cellStyle name="Saída 2 3 2 9 6 3 5" xfId="35189"/>
    <cellStyle name="Saída 2 3 2 9 6 4" xfId="35190"/>
    <cellStyle name="Saída 2 3 2 9 7" xfId="35191"/>
    <cellStyle name="Saída 2 3 2 9 7 2" xfId="35192"/>
    <cellStyle name="Saída 2 3 2 9 7 3" xfId="35193"/>
    <cellStyle name="Saída 2 3 2 9 7 4" xfId="35194"/>
    <cellStyle name="Saída 2 3 2 9 8" xfId="35195"/>
    <cellStyle name="Saída 2 3 2 9 8 2" xfId="35196"/>
    <cellStyle name="Saída 2 3 2 9 8 3" xfId="35197"/>
    <cellStyle name="Saída 2 3 2 9 8 4" xfId="35198"/>
    <cellStyle name="Saída 2 3 2 9 8 5" xfId="35199"/>
    <cellStyle name="Saída 2 3 2 9 9" xfId="35200"/>
    <cellStyle name="Saída 2 3 2 9 9 2" xfId="35201"/>
    <cellStyle name="Saída 2 3 2 9 9 3" xfId="35202"/>
    <cellStyle name="Saída 2 3 2 9 9 4" xfId="35203"/>
    <cellStyle name="Saída 2 3 2 9 9 5" xfId="35204"/>
    <cellStyle name="Saída 2 3 20" xfId="35205"/>
    <cellStyle name="Saída 2 3 21" xfId="35206"/>
    <cellStyle name="Saída 2 3 22" xfId="35207"/>
    <cellStyle name="Saída 2 3 3" xfId="35208"/>
    <cellStyle name="Saída 2 3 3 10" xfId="35209"/>
    <cellStyle name="Saída 2 3 3 11" xfId="35210"/>
    <cellStyle name="Saída 2 3 3 12" xfId="35211"/>
    <cellStyle name="Saída 2 3 3 13" xfId="35212"/>
    <cellStyle name="Saída 2 3 3 2" xfId="35213"/>
    <cellStyle name="Saída 2 3 3 2 10" xfId="35214"/>
    <cellStyle name="Saída 2 3 3 2 10 2" xfId="35215"/>
    <cellStyle name="Saída 2 3 3 2 10 3" xfId="35216"/>
    <cellStyle name="Saída 2 3 3 2 10 4" xfId="35217"/>
    <cellStyle name="Saída 2 3 3 2 10 5" xfId="35218"/>
    <cellStyle name="Saída 2 3 3 2 11" xfId="35219"/>
    <cellStyle name="Saída 2 3 3 2 2" xfId="35220"/>
    <cellStyle name="Saída 2 3 3 2 2 2" xfId="35221"/>
    <cellStyle name="Saída 2 3 3 2 2 2 2" xfId="35222"/>
    <cellStyle name="Saída 2 3 3 2 2 2 3" xfId="35223"/>
    <cellStyle name="Saída 2 3 3 2 2 2 4" xfId="35224"/>
    <cellStyle name="Saída 2 3 3 2 2 2 5" xfId="35225"/>
    <cellStyle name="Saída 2 3 3 2 2 3" xfId="35226"/>
    <cellStyle name="Saída 2 3 3 2 2 3 2" xfId="35227"/>
    <cellStyle name="Saída 2 3 3 2 2 3 3" xfId="35228"/>
    <cellStyle name="Saída 2 3 3 2 2 3 4" xfId="35229"/>
    <cellStyle name="Saída 2 3 3 2 2 4" xfId="35230"/>
    <cellStyle name="Saída 2 3 3 2 2 4 2" xfId="35231"/>
    <cellStyle name="Saída 2 3 3 2 2 4 3" xfId="35232"/>
    <cellStyle name="Saída 2 3 3 2 2 4 4" xfId="35233"/>
    <cellStyle name="Saída 2 3 3 2 2 5" xfId="35234"/>
    <cellStyle name="Saída 2 3 3 2 2 5 2" xfId="35235"/>
    <cellStyle name="Saída 2 3 3 2 2 5 3" xfId="35236"/>
    <cellStyle name="Saída 2 3 3 2 2 5 4" xfId="35237"/>
    <cellStyle name="Saída 2 3 3 2 2 6" xfId="35238"/>
    <cellStyle name="Saída 2 3 3 2 3" xfId="35239"/>
    <cellStyle name="Saída 2 3 3 2 3 2" xfId="35240"/>
    <cellStyle name="Saída 2 3 3 2 3 2 2" xfId="35241"/>
    <cellStyle name="Saída 2 3 3 2 3 2 3" xfId="35242"/>
    <cellStyle name="Saída 2 3 3 2 3 3" xfId="35243"/>
    <cellStyle name="Saída 2 3 3 2 3 3 2" xfId="35244"/>
    <cellStyle name="Saída 2 3 3 2 3 3 3" xfId="35245"/>
    <cellStyle name="Saída 2 3 3 2 3 3 4" xfId="35246"/>
    <cellStyle name="Saída 2 3 3 2 3 3 5" xfId="35247"/>
    <cellStyle name="Saída 2 3 3 2 3 4" xfId="35248"/>
    <cellStyle name="Saída 2 3 3 2 3 4 2" xfId="35249"/>
    <cellStyle name="Saída 2 3 3 2 3 4 3" xfId="35250"/>
    <cellStyle name="Saída 2 3 3 2 3 4 4" xfId="35251"/>
    <cellStyle name="Saída 2 3 3 2 3 5" xfId="35252"/>
    <cellStyle name="Saída 2 3 3 2 3 5 2" xfId="35253"/>
    <cellStyle name="Saída 2 3 3 2 3 5 3" xfId="35254"/>
    <cellStyle name="Saída 2 3 3 2 3 5 4" xfId="35255"/>
    <cellStyle name="Saída 2 3 3 2 3 6" xfId="35256"/>
    <cellStyle name="Saída 2 3 3 2 4" xfId="35257"/>
    <cellStyle name="Saída 2 3 3 2 4 2" xfId="35258"/>
    <cellStyle name="Saída 2 3 3 2 4 2 2" xfId="35259"/>
    <cellStyle name="Saída 2 3 3 2 4 2 3" xfId="35260"/>
    <cellStyle name="Saída 2 3 3 2 4 2 4" xfId="35261"/>
    <cellStyle name="Saída 2 3 3 2 4 2 5" xfId="35262"/>
    <cellStyle name="Saída 2 3 3 2 4 3" xfId="35263"/>
    <cellStyle name="Saída 2 3 3 2 4 3 2" xfId="35264"/>
    <cellStyle name="Saída 2 3 3 2 4 3 3" xfId="35265"/>
    <cellStyle name="Saída 2 3 3 2 4 3 4" xfId="35266"/>
    <cellStyle name="Saída 2 3 3 2 4 3 5" xfId="35267"/>
    <cellStyle name="Saída 2 3 3 2 4 4" xfId="35268"/>
    <cellStyle name="Saída 2 3 3 2 5" xfId="35269"/>
    <cellStyle name="Saída 2 3 3 2 5 2" xfId="35270"/>
    <cellStyle name="Saída 2 3 3 2 5 2 2" xfId="35271"/>
    <cellStyle name="Saída 2 3 3 2 5 2 3" xfId="35272"/>
    <cellStyle name="Saída 2 3 3 2 5 2 4" xfId="35273"/>
    <cellStyle name="Saída 2 3 3 2 5 2 5" xfId="35274"/>
    <cellStyle name="Saída 2 3 3 2 5 3" xfId="35275"/>
    <cellStyle name="Saída 2 3 3 2 5 3 2" xfId="35276"/>
    <cellStyle name="Saída 2 3 3 2 5 3 3" xfId="35277"/>
    <cellStyle name="Saída 2 3 3 2 5 3 4" xfId="35278"/>
    <cellStyle name="Saída 2 3 3 2 5 3 5" xfId="35279"/>
    <cellStyle name="Saída 2 3 3 2 5 4" xfId="35280"/>
    <cellStyle name="Saída 2 3 3 2 6" xfId="35281"/>
    <cellStyle name="Saída 2 3 3 2 6 2" xfId="35282"/>
    <cellStyle name="Saída 2 3 3 2 6 2 2" xfId="35283"/>
    <cellStyle name="Saída 2 3 3 2 6 2 3" xfId="35284"/>
    <cellStyle name="Saída 2 3 3 2 6 2 4" xfId="35285"/>
    <cellStyle name="Saída 2 3 3 2 6 2 5" xfId="35286"/>
    <cellStyle name="Saída 2 3 3 2 6 3" xfId="35287"/>
    <cellStyle name="Saída 2 3 3 2 6 3 2" xfId="35288"/>
    <cellStyle name="Saída 2 3 3 2 6 3 3" xfId="35289"/>
    <cellStyle name="Saída 2 3 3 2 6 3 4" xfId="35290"/>
    <cellStyle name="Saída 2 3 3 2 6 3 5" xfId="35291"/>
    <cellStyle name="Saída 2 3 3 2 6 4" xfId="35292"/>
    <cellStyle name="Saída 2 3 3 2 7" xfId="35293"/>
    <cellStyle name="Saída 2 3 3 2 7 2" xfId="35294"/>
    <cellStyle name="Saída 2 3 3 2 7 3" xfId="35295"/>
    <cellStyle name="Saída 2 3 3 2 7 4" xfId="35296"/>
    <cellStyle name="Saída 2 3 3 2 8" xfId="35297"/>
    <cellStyle name="Saída 2 3 3 2 8 2" xfId="35298"/>
    <cellStyle name="Saída 2 3 3 2 8 3" xfId="35299"/>
    <cellStyle name="Saída 2 3 3 2 8 4" xfId="35300"/>
    <cellStyle name="Saída 2 3 3 2 8 5" xfId="35301"/>
    <cellStyle name="Saída 2 3 3 2 9" xfId="35302"/>
    <cellStyle name="Saída 2 3 3 2 9 2" xfId="35303"/>
    <cellStyle name="Saída 2 3 3 2 9 3" xfId="35304"/>
    <cellStyle name="Saída 2 3 3 2 9 4" xfId="35305"/>
    <cellStyle name="Saída 2 3 3 2 9 5" xfId="35306"/>
    <cellStyle name="Saída 2 3 3 3" xfId="35307"/>
    <cellStyle name="Saída 2 3 3 3 2" xfId="35308"/>
    <cellStyle name="Saída 2 3 3 3 2 2" xfId="35309"/>
    <cellStyle name="Saída 2 3 3 3 2 3" xfId="35310"/>
    <cellStyle name="Saída 2 3 3 3 3" xfId="35311"/>
    <cellStyle name="Saída 2 3 3 3 3 2" xfId="35312"/>
    <cellStyle name="Saída 2 3 3 3 3 3" xfId="35313"/>
    <cellStyle name="Saída 2 3 3 3 3 4" xfId="35314"/>
    <cellStyle name="Saída 2 3 3 3 3 5" xfId="35315"/>
    <cellStyle name="Saída 2 3 3 3 4" xfId="35316"/>
    <cellStyle name="Saída 2 3 3 3 4 2" xfId="35317"/>
    <cellStyle name="Saída 2 3 3 3 4 3" xfId="35318"/>
    <cellStyle name="Saída 2 3 3 3 4 4" xfId="35319"/>
    <cellStyle name="Saída 2 3 3 3 5" xfId="35320"/>
    <cellStyle name="Saída 2 3 3 3 5 2" xfId="35321"/>
    <cellStyle name="Saída 2 3 3 3 5 3" xfId="35322"/>
    <cellStyle name="Saída 2 3 3 3 5 4" xfId="35323"/>
    <cellStyle name="Saída 2 3 3 3 6" xfId="35324"/>
    <cellStyle name="Saída 2 3 3 4" xfId="35325"/>
    <cellStyle name="Saída 2 3 3 4 2" xfId="35326"/>
    <cellStyle name="Saída 2 3 3 4 2 2" xfId="35327"/>
    <cellStyle name="Saída 2 3 3 4 2 3" xfId="35328"/>
    <cellStyle name="Saída 2 3 3 4 3" xfId="35329"/>
    <cellStyle name="Saída 2 3 3 4 3 2" xfId="35330"/>
    <cellStyle name="Saída 2 3 3 4 3 3" xfId="35331"/>
    <cellStyle name="Saída 2 3 3 4 3 4" xfId="35332"/>
    <cellStyle name="Saída 2 3 3 4 3 5" xfId="35333"/>
    <cellStyle name="Saída 2 3 3 4 4" xfId="35334"/>
    <cellStyle name="Saída 2 3 3 4 4 2" xfId="35335"/>
    <cellStyle name="Saída 2 3 3 4 4 3" xfId="35336"/>
    <cellStyle name="Saída 2 3 3 4 4 4" xfId="35337"/>
    <cellStyle name="Saída 2 3 3 4 5" xfId="35338"/>
    <cellStyle name="Saída 2 3 3 4 5 2" xfId="35339"/>
    <cellStyle name="Saída 2 3 3 4 5 3" xfId="35340"/>
    <cellStyle name="Saída 2 3 3 4 5 4" xfId="35341"/>
    <cellStyle name="Saída 2 3 3 4 6" xfId="35342"/>
    <cellStyle name="Saída 2 3 3 5" xfId="35343"/>
    <cellStyle name="Saída 2 3 3 5 2" xfId="35344"/>
    <cellStyle name="Saída 2 3 3 5 2 2" xfId="35345"/>
    <cellStyle name="Saída 2 3 3 5 2 3" xfId="35346"/>
    <cellStyle name="Saída 2 3 3 5 2 4" xfId="35347"/>
    <cellStyle name="Saída 2 3 3 5 2 5" xfId="35348"/>
    <cellStyle name="Saída 2 3 3 5 3" xfId="35349"/>
    <cellStyle name="Saída 2 3 3 5 3 2" xfId="35350"/>
    <cellStyle name="Saída 2 3 3 5 3 3" xfId="35351"/>
    <cellStyle name="Saída 2 3 3 5 3 4" xfId="35352"/>
    <cellStyle name="Saída 2 3 3 5 3 5" xfId="35353"/>
    <cellStyle name="Saída 2 3 3 5 4" xfId="35354"/>
    <cellStyle name="Saída 2 3 3 6" xfId="35355"/>
    <cellStyle name="Saída 2 3 3 6 2" xfId="35356"/>
    <cellStyle name="Saída 2 3 3 6 2 2" xfId="35357"/>
    <cellStyle name="Saída 2 3 3 6 2 3" xfId="35358"/>
    <cellStyle name="Saída 2 3 3 6 2 4" xfId="35359"/>
    <cellStyle name="Saída 2 3 3 6 2 5" xfId="35360"/>
    <cellStyle name="Saída 2 3 3 6 3" xfId="35361"/>
    <cellStyle name="Saída 2 3 3 6 3 2" xfId="35362"/>
    <cellStyle name="Saída 2 3 3 6 3 3" xfId="35363"/>
    <cellStyle name="Saída 2 3 3 6 3 4" xfId="35364"/>
    <cellStyle name="Saída 2 3 3 6 3 5" xfId="35365"/>
    <cellStyle name="Saída 2 3 3 6 4" xfId="35366"/>
    <cellStyle name="Saída 2 3 3 7" xfId="35367"/>
    <cellStyle name="Saída 2 3 3 7 2" xfId="35368"/>
    <cellStyle name="Saída 2 3 3 7 2 2" xfId="35369"/>
    <cellStyle name="Saída 2 3 3 7 2 3" xfId="35370"/>
    <cellStyle name="Saída 2 3 3 7 2 4" xfId="35371"/>
    <cellStyle name="Saída 2 3 3 7 2 5" xfId="35372"/>
    <cellStyle name="Saída 2 3 3 7 3" xfId="35373"/>
    <cellStyle name="Saída 2 3 3 7 3 2" xfId="35374"/>
    <cellStyle name="Saída 2 3 3 7 3 3" xfId="35375"/>
    <cellStyle name="Saída 2 3 3 7 3 4" xfId="35376"/>
    <cellStyle name="Saída 2 3 3 7 3 5" xfId="35377"/>
    <cellStyle name="Saída 2 3 3 7 4" xfId="35378"/>
    <cellStyle name="Saída 2 3 3 8" xfId="35379"/>
    <cellStyle name="Saída 2 3 3 8 2" xfId="35380"/>
    <cellStyle name="Saída 2 3 3 8 2 2" xfId="35381"/>
    <cellStyle name="Saída 2 3 3 8 2 3" xfId="35382"/>
    <cellStyle name="Saída 2 3 3 8 2 4" xfId="35383"/>
    <cellStyle name="Saída 2 3 3 8 3" xfId="35384"/>
    <cellStyle name="Saída 2 3 3 8 4" xfId="35385"/>
    <cellStyle name="Saída 2 3 3 9" xfId="35386"/>
    <cellStyle name="Saída 2 3 4" xfId="35387"/>
    <cellStyle name="Saída 2 3 4 10" xfId="35388"/>
    <cellStyle name="Saída 2 3 4 11" xfId="35389"/>
    <cellStyle name="Saída 2 3 4 12" xfId="35390"/>
    <cellStyle name="Saída 2 3 4 13" xfId="35391"/>
    <cellStyle name="Saída 2 3 4 2" xfId="35392"/>
    <cellStyle name="Saída 2 3 4 2 10" xfId="35393"/>
    <cellStyle name="Saída 2 3 4 2 10 2" xfId="35394"/>
    <cellStyle name="Saída 2 3 4 2 10 3" xfId="35395"/>
    <cellStyle name="Saída 2 3 4 2 10 4" xfId="35396"/>
    <cellStyle name="Saída 2 3 4 2 10 5" xfId="35397"/>
    <cellStyle name="Saída 2 3 4 2 11" xfId="35398"/>
    <cellStyle name="Saída 2 3 4 2 2" xfId="35399"/>
    <cellStyle name="Saída 2 3 4 2 2 2" xfId="35400"/>
    <cellStyle name="Saída 2 3 4 2 2 2 2" xfId="35401"/>
    <cellStyle name="Saída 2 3 4 2 2 2 3" xfId="35402"/>
    <cellStyle name="Saída 2 3 4 2 2 2 4" xfId="35403"/>
    <cellStyle name="Saída 2 3 4 2 2 2 5" xfId="35404"/>
    <cellStyle name="Saída 2 3 4 2 2 3" xfId="35405"/>
    <cellStyle name="Saída 2 3 4 2 2 3 2" xfId="35406"/>
    <cellStyle name="Saída 2 3 4 2 2 3 3" xfId="35407"/>
    <cellStyle name="Saída 2 3 4 2 2 3 4" xfId="35408"/>
    <cellStyle name="Saída 2 3 4 2 2 4" xfId="35409"/>
    <cellStyle name="Saída 2 3 4 2 2 4 2" xfId="35410"/>
    <cellStyle name="Saída 2 3 4 2 2 4 3" xfId="35411"/>
    <cellStyle name="Saída 2 3 4 2 2 4 4" xfId="35412"/>
    <cellStyle name="Saída 2 3 4 2 2 5" xfId="35413"/>
    <cellStyle name="Saída 2 3 4 2 2 5 2" xfId="35414"/>
    <cellStyle name="Saída 2 3 4 2 2 5 3" xfId="35415"/>
    <cellStyle name="Saída 2 3 4 2 2 5 4" xfId="35416"/>
    <cellStyle name="Saída 2 3 4 2 2 6" xfId="35417"/>
    <cellStyle name="Saída 2 3 4 2 3" xfId="35418"/>
    <cellStyle name="Saída 2 3 4 2 3 2" xfId="35419"/>
    <cellStyle name="Saída 2 3 4 2 3 2 2" xfId="35420"/>
    <cellStyle name="Saída 2 3 4 2 3 2 3" xfId="35421"/>
    <cellStyle name="Saída 2 3 4 2 3 3" xfId="35422"/>
    <cellStyle name="Saída 2 3 4 2 3 3 2" xfId="35423"/>
    <cellStyle name="Saída 2 3 4 2 3 3 3" xfId="35424"/>
    <cellStyle name="Saída 2 3 4 2 3 3 4" xfId="35425"/>
    <cellStyle name="Saída 2 3 4 2 3 3 5" xfId="35426"/>
    <cellStyle name="Saída 2 3 4 2 3 4" xfId="35427"/>
    <cellStyle name="Saída 2 3 4 2 3 4 2" xfId="35428"/>
    <cellStyle name="Saída 2 3 4 2 3 4 3" xfId="35429"/>
    <cellStyle name="Saída 2 3 4 2 3 4 4" xfId="35430"/>
    <cellStyle name="Saída 2 3 4 2 3 5" xfId="35431"/>
    <cellStyle name="Saída 2 3 4 2 3 5 2" xfId="35432"/>
    <cellStyle name="Saída 2 3 4 2 3 5 3" xfId="35433"/>
    <cellStyle name="Saída 2 3 4 2 3 5 4" xfId="35434"/>
    <cellStyle name="Saída 2 3 4 2 3 6" xfId="35435"/>
    <cellStyle name="Saída 2 3 4 2 4" xfId="35436"/>
    <cellStyle name="Saída 2 3 4 2 4 2" xfId="35437"/>
    <cellStyle name="Saída 2 3 4 2 4 2 2" xfId="35438"/>
    <cellStyle name="Saída 2 3 4 2 4 2 3" xfId="35439"/>
    <cellStyle name="Saída 2 3 4 2 4 2 4" xfId="35440"/>
    <cellStyle name="Saída 2 3 4 2 4 2 5" xfId="35441"/>
    <cellStyle name="Saída 2 3 4 2 4 3" xfId="35442"/>
    <cellStyle name="Saída 2 3 4 2 4 3 2" xfId="35443"/>
    <cellStyle name="Saída 2 3 4 2 4 3 3" xfId="35444"/>
    <cellStyle name="Saída 2 3 4 2 4 3 4" xfId="35445"/>
    <cellStyle name="Saída 2 3 4 2 4 3 5" xfId="35446"/>
    <cellStyle name="Saída 2 3 4 2 4 4" xfId="35447"/>
    <cellStyle name="Saída 2 3 4 2 5" xfId="35448"/>
    <cellStyle name="Saída 2 3 4 2 5 2" xfId="35449"/>
    <cellStyle name="Saída 2 3 4 2 5 2 2" xfId="35450"/>
    <cellStyle name="Saída 2 3 4 2 5 2 3" xfId="35451"/>
    <cellStyle name="Saída 2 3 4 2 5 2 4" xfId="35452"/>
    <cellStyle name="Saída 2 3 4 2 5 2 5" xfId="35453"/>
    <cellStyle name="Saída 2 3 4 2 5 3" xfId="35454"/>
    <cellStyle name="Saída 2 3 4 2 5 3 2" xfId="35455"/>
    <cellStyle name="Saída 2 3 4 2 5 3 3" xfId="35456"/>
    <cellStyle name="Saída 2 3 4 2 5 3 4" xfId="35457"/>
    <cellStyle name="Saída 2 3 4 2 5 3 5" xfId="35458"/>
    <cellStyle name="Saída 2 3 4 2 5 4" xfId="35459"/>
    <cellStyle name="Saída 2 3 4 2 6" xfId="35460"/>
    <cellStyle name="Saída 2 3 4 2 6 2" xfId="35461"/>
    <cellStyle name="Saída 2 3 4 2 6 2 2" xfId="35462"/>
    <cellStyle name="Saída 2 3 4 2 6 2 3" xfId="35463"/>
    <cellStyle name="Saída 2 3 4 2 6 2 4" xfId="35464"/>
    <cellStyle name="Saída 2 3 4 2 6 2 5" xfId="35465"/>
    <cellStyle name="Saída 2 3 4 2 6 3" xfId="35466"/>
    <cellStyle name="Saída 2 3 4 2 6 3 2" xfId="35467"/>
    <cellStyle name="Saída 2 3 4 2 6 3 3" xfId="35468"/>
    <cellStyle name="Saída 2 3 4 2 6 3 4" xfId="35469"/>
    <cellStyle name="Saída 2 3 4 2 6 3 5" xfId="35470"/>
    <cellStyle name="Saída 2 3 4 2 6 4" xfId="35471"/>
    <cellStyle name="Saída 2 3 4 2 7" xfId="35472"/>
    <cellStyle name="Saída 2 3 4 2 7 2" xfId="35473"/>
    <cellStyle name="Saída 2 3 4 2 7 3" xfId="35474"/>
    <cellStyle name="Saída 2 3 4 2 7 4" xfId="35475"/>
    <cellStyle name="Saída 2 3 4 2 8" xfId="35476"/>
    <cellStyle name="Saída 2 3 4 2 8 2" xfId="35477"/>
    <cellStyle name="Saída 2 3 4 2 8 3" xfId="35478"/>
    <cellStyle name="Saída 2 3 4 2 8 4" xfId="35479"/>
    <cellStyle name="Saída 2 3 4 2 8 5" xfId="35480"/>
    <cellStyle name="Saída 2 3 4 2 9" xfId="35481"/>
    <cellStyle name="Saída 2 3 4 2 9 2" xfId="35482"/>
    <cellStyle name="Saída 2 3 4 2 9 3" xfId="35483"/>
    <cellStyle name="Saída 2 3 4 2 9 4" xfId="35484"/>
    <cellStyle name="Saída 2 3 4 2 9 5" xfId="35485"/>
    <cellStyle name="Saída 2 3 4 3" xfId="35486"/>
    <cellStyle name="Saída 2 3 4 3 2" xfId="35487"/>
    <cellStyle name="Saída 2 3 4 3 2 2" xfId="35488"/>
    <cellStyle name="Saída 2 3 4 3 2 3" xfId="35489"/>
    <cellStyle name="Saída 2 3 4 3 3" xfId="35490"/>
    <cellStyle name="Saída 2 3 4 3 3 2" xfId="35491"/>
    <cellStyle name="Saída 2 3 4 3 3 3" xfId="35492"/>
    <cellStyle name="Saída 2 3 4 3 3 4" xfId="35493"/>
    <cellStyle name="Saída 2 3 4 3 3 5" xfId="35494"/>
    <cellStyle name="Saída 2 3 4 3 4" xfId="35495"/>
    <cellStyle name="Saída 2 3 4 3 4 2" xfId="35496"/>
    <cellStyle name="Saída 2 3 4 3 4 3" xfId="35497"/>
    <cellStyle name="Saída 2 3 4 3 4 4" xfId="35498"/>
    <cellStyle name="Saída 2 3 4 3 5" xfId="35499"/>
    <cellStyle name="Saída 2 3 4 3 5 2" xfId="35500"/>
    <cellStyle name="Saída 2 3 4 3 5 3" xfId="35501"/>
    <cellStyle name="Saída 2 3 4 3 5 4" xfId="35502"/>
    <cellStyle name="Saída 2 3 4 3 6" xfId="35503"/>
    <cellStyle name="Saída 2 3 4 4" xfId="35504"/>
    <cellStyle name="Saída 2 3 4 4 2" xfId="35505"/>
    <cellStyle name="Saída 2 3 4 4 2 2" xfId="35506"/>
    <cellStyle name="Saída 2 3 4 4 2 3" xfId="35507"/>
    <cellStyle name="Saída 2 3 4 4 3" xfId="35508"/>
    <cellStyle name="Saída 2 3 4 4 3 2" xfId="35509"/>
    <cellStyle name="Saída 2 3 4 4 3 3" xfId="35510"/>
    <cellStyle name="Saída 2 3 4 4 3 4" xfId="35511"/>
    <cellStyle name="Saída 2 3 4 4 3 5" xfId="35512"/>
    <cellStyle name="Saída 2 3 4 4 4" xfId="35513"/>
    <cellStyle name="Saída 2 3 4 4 4 2" xfId="35514"/>
    <cellStyle name="Saída 2 3 4 4 4 3" xfId="35515"/>
    <cellStyle name="Saída 2 3 4 4 4 4" xfId="35516"/>
    <cellStyle name="Saída 2 3 4 4 5" xfId="35517"/>
    <cellStyle name="Saída 2 3 4 4 5 2" xfId="35518"/>
    <cellStyle name="Saída 2 3 4 4 5 3" xfId="35519"/>
    <cellStyle name="Saída 2 3 4 4 5 4" xfId="35520"/>
    <cellStyle name="Saída 2 3 4 4 6" xfId="35521"/>
    <cellStyle name="Saída 2 3 4 5" xfId="35522"/>
    <cellStyle name="Saída 2 3 4 5 2" xfId="35523"/>
    <cellStyle name="Saída 2 3 4 5 2 2" xfId="35524"/>
    <cellStyle name="Saída 2 3 4 5 2 3" xfId="35525"/>
    <cellStyle name="Saída 2 3 4 5 2 4" xfId="35526"/>
    <cellStyle name="Saída 2 3 4 5 2 5" xfId="35527"/>
    <cellStyle name="Saída 2 3 4 5 3" xfId="35528"/>
    <cellStyle name="Saída 2 3 4 5 3 2" xfId="35529"/>
    <cellStyle name="Saída 2 3 4 5 3 3" xfId="35530"/>
    <cellStyle name="Saída 2 3 4 5 3 4" xfId="35531"/>
    <cellStyle name="Saída 2 3 4 5 3 5" xfId="35532"/>
    <cellStyle name="Saída 2 3 4 5 4" xfId="35533"/>
    <cellStyle name="Saída 2 3 4 6" xfId="35534"/>
    <cellStyle name="Saída 2 3 4 6 2" xfId="35535"/>
    <cellStyle name="Saída 2 3 4 6 2 2" xfId="35536"/>
    <cellStyle name="Saída 2 3 4 6 2 3" xfId="35537"/>
    <cellStyle name="Saída 2 3 4 6 2 4" xfId="35538"/>
    <cellStyle name="Saída 2 3 4 6 2 5" xfId="35539"/>
    <cellStyle name="Saída 2 3 4 6 3" xfId="35540"/>
    <cellStyle name="Saída 2 3 4 6 3 2" xfId="35541"/>
    <cellStyle name="Saída 2 3 4 6 3 3" xfId="35542"/>
    <cellStyle name="Saída 2 3 4 6 3 4" xfId="35543"/>
    <cellStyle name="Saída 2 3 4 6 3 5" xfId="35544"/>
    <cellStyle name="Saída 2 3 4 6 4" xfId="35545"/>
    <cellStyle name="Saída 2 3 4 7" xfId="35546"/>
    <cellStyle name="Saída 2 3 4 7 2" xfId="35547"/>
    <cellStyle name="Saída 2 3 4 7 2 2" xfId="35548"/>
    <cellStyle name="Saída 2 3 4 7 2 3" xfId="35549"/>
    <cellStyle name="Saída 2 3 4 7 2 4" xfId="35550"/>
    <cellStyle name="Saída 2 3 4 7 2 5" xfId="35551"/>
    <cellStyle name="Saída 2 3 4 7 3" xfId="35552"/>
    <cellStyle name="Saída 2 3 4 7 3 2" xfId="35553"/>
    <cellStyle name="Saída 2 3 4 7 3 3" xfId="35554"/>
    <cellStyle name="Saída 2 3 4 7 3 4" xfId="35555"/>
    <cellStyle name="Saída 2 3 4 7 3 5" xfId="35556"/>
    <cellStyle name="Saída 2 3 4 7 4" xfId="35557"/>
    <cellStyle name="Saída 2 3 4 8" xfId="35558"/>
    <cellStyle name="Saída 2 3 4 8 2" xfId="35559"/>
    <cellStyle name="Saída 2 3 4 8 2 2" xfId="35560"/>
    <cellStyle name="Saída 2 3 4 8 2 3" xfId="35561"/>
    <cellStyle name="Saída 2 3 4 8 2 4" xfId="35562"/>
    <cellStyle name="Saída 2 3 4 8 3" xfId="35563"/>
    <cellStyle name="Saída 2 3 4 8 4" xfId="35564"/>
    <cellStyle name="Saída 2 3 4 9" xfId="35565"/>
    <cellStyle name="Saída 2 3 5" xfId="35566"/>
    <cellStyle name="Saída 2 3 5 10" xfId="35567"/>
    <cellStyle name="Saída 2 3 5 11" xfId="35568"/>
    <cellStyle name="Saída 2 3 5 12" xfId="35569"/>
    <cellStyle name="Saída 2 3 5 13" xfId="35570"/>
    <cellStyle name="Saída 2 3 5 2" xfId="35571"/>
    <cellStyle name="Saída 2 3 5 2 10" xfId="35572"/>
    <cellStyle name="Saída 2 3 5 2 10 2" xfId="35573"/>
    <cellStyle name="Saída 2 3 5 2 10 3" xfId="35574"/>
    <cellStyle name="Saída 2 3 5 2 10 4" xfId="35575"/>
    <cellStyle name="Saída 2 3 5 2 10 5" xfId="35576"/>
    <cellStyle name="Saída 2 3 5 2 11" xfId="35577"/>
    <cellStyle name="Saída 2 3 5 2 2" xfId="35578"/>
    <cellStyle name="Saída 2 3 5 2 2 2" xfId="35579"/>
    <cellStyle name="Saída 2 3 5 2 2 2 2" xfId="35580"/>
    <cellStyle name="Saída 2 3 5 2 2 2 3" xfId="35581"/>
    <cellStyle name="Saída 2 3 5 2 2 2 4" xfId="35582"/>
    <cellStyle name="Saída 2 3 5 2 2 2 5" xfId="35583"/>
    <cellStyle name="Saída 2 3 5 2 2 3" xfId="35584"/>
    <cellStyle name="Saída 2 3 5 2 2 3 2" xfId="35585"/>
    <cellStyle name="Saída 2 3 5 2 2 3 3" xfId="35586"/>
    <cellStyle name="Saída 2 3 5 2 2 3 4" xfId="35587"/>
    <cellStyle name="Saída 2 3 5 2 2 4" xfId="35588"/>
    <cellStyle name="Saída 2 3 5 2 2 4 2" xfId="35589"/>
    <cellStyle name="Saída 2 3 5 2 2 4 3" xfId="35590"/>
    <cellStyle name="Saída 2 3 5 2 2 4 4" xfId="35591"/>
    <cellStyle name="Saída 2 3 5 2 2 5" xfId="35592"/>
    <cellStyle name="Saída 2 3 5 2 2 5 2" xfId="35593"/>
    <cellStyle name="Saída 2 3 5 2 2 5 3" xfId="35594"/>
    <cellStyle name="Saída 2 3 5 2 2 5 4" xfId="35595"/>
    <cellStyle name="Saída 2 3 5 2 2 6" xfId="35596"/>
    <cellStyle name="Saída 2 3 5 2 3" xfId="35597"/>
    <cellStyle name="Saída 2 3 5 2 3 2" xfId="35598"/>
    <cellStyle name="Saída 2 3 5 2 3 2 2" xfId="35599"/>
    <cellStyle name="Saída 2 3 5 2 3 2 3" xfId="35600"/>
    <cellStyle name="Saída 2 3 5 2 3 3" xfId="35601"/>
    <cellStyle name="Saída 2 3 5 2 3 3 2" xfId="35602"/>
    <cellStyle name="Saída 2 3 5 2 3 3 3" xfId="35603"/>
    <cellStyle name="Saída 2 3 5 2 3 3 4" xfId="35604"/>
    <cellStyle name="Saída 2 3 5 2 3 3 5" xfId="35605"/>
    <cellStyle name="Saída 2 3 5 2 3 4" xfId="35606"/>
    <cellStyle name="Saída 2 3 5 2 3 4 2" xfId="35607"/>
    <cellStyle name="Saída 2 3 5 2 3 4 3" xfId="35608"/>
    <cellStyle name="Saída 2 3 5 2 3 4 4" xfId="35609"/>
    <cellStyle name="Saída 2 3 5 2 3 5" xfId="35610"/>
    <cellStyle name="Saída 2 3 5 2 3 5 2" xfId="35611"/>
    <cellStyle name="Saída 2 3 5 2 3 5 3" xfId="35612"/>
    <cellStyle name="Saída 2 3 5 2 3 5 4" xfId="35613"/>
    <cellStyle name="Saída 2 3 5 2 3 6" xfId="35614"/>
    <cellStyle name="Saída 2 3 5 2 4" xfId="35615"/>
    <cellStyle name="Saída 2 3 5 2 4 2" xfId="35616"/>
    <cellStyle name="Saída 2 3 5 2 4 2 2" xfId="35617"/>
    <cellStyle name="Saída 2 3 5 2 4 2 3" xfId="35618"/>
    <cellStyle name="Saída 2 3 5 2 4 2 4" xfId="35619"/>
    <cellStyle name="Saída 2 3 5 2 4 2 5" xfId="35620"/>
    <cellStyle name="Saída 2 3 5 2 4 3" xfId="35621"/>
    <cellStyle name="Saída 2 3 5 2 4 3 2" xfId="35622"/>
    <cellStyle name="Saída 2 3 5 2 4 3 3" xfId="35623"/>
    <cellStyle name="Saída 2 3 5 2 4 3 4" xfId="35624"/>
    <cellStyle name="Saída 2 3 5 2 4 3 5" xfId="35625"/>
    <cellStyle name="Saída 2 3 5 2 4 4" xfId="35626"/>
    <cellStyle name="Saída 2 3 5 2 5" xfId="35627"/>
    <cellStyle name="Saída 2 3 5 2 5 2" xfId="35628"/>
    <cellStyle name="Saída 2 3 5 2 5 2 2" xfId="35629"/>
    <cellStyle name="Saída 2 3 5 2 5 2 3" xfId="35630"/>
    <cellStyle name="Saída 2 3 5 2 5 2 4" xfId="35631"/>
    <cellStyle name="Saída 2 3 5 2 5 2 5" xfId="35632"/>
    <cellStyle name="Saída 2 3 5 2 5 3" xfId="35633"/>
    <cellStyle name="Saída 2 3 5 2 5 3 2" xfId="35634"/>
    <cellStyle name="Saída 2 3 5 2 5 3 3" xfId="35635"/>
    <cellStyle name="Saída 2 3 5 2 5 3 4" xfId="35636"/>
    <cellStyle name="Saída 2 3 5 2 5 3 5" xfId="35637"/>
    <cellStyle name="Saída 2 3 5 2 5 4" xfId="35638"/>
    <cellStyle name="Saída 2 3 5 2 6" xfId="35639"/>
    <cellStyle name="Saída 2 3 5 2 6 2" xfId="35640"/>
    <cellStyle name="Saída 2 3 5 2 6 2 2" xfId="35641"/>
    <cellStyle name="Saída 2 3 5 2 6 2 3" xfId="35642"/>
    <cellStyle name="Saída 2 3 5 2 6 2 4" xfId="35643"/>
    <cellStyle name="Saída 2 3 5 2 6 2 5" xfId="35644"/>
    <cellStyle name="Saída 2 3 5 2 6 3" xfId="35645"/>
    <cellStyle name="Saída 2 3 5 2 6 3 2" xfId="35646"/>
    <cellStyle name="Saída 2 3 5 2 6 3 3" xfId="35647"/>
    <cellStyle name="Saída 2 3 5 2 6 3 4" xfId="35648"/>
    <cellStyle name="Saída 2 3 5 2 6 3 5" xfId="35649"/>
    <cellStyle name="Saída 2 3 5 2 6 4" xfId="35650"/>
    <cellStyle name="Saída 2 3 5 2 7" xfId="35651"/>
    <cellStyle name="Saída 2 3 5 2 7 2" xfId="35652"/>
    <cellStyle name="Saída 2 3 5 2 7 3" xfId="35653"/>
    <cellStyle name="Saída 2 3 5 2 7 4" xfId="35654"/>
    <cellStyle name="Saída 2 3 5 2 8" xfId="35655"/>
    <cellStyle name="Saída 2 3 5 2 8 2" xfId="35656"/>
    <cellStyle name="Saída 2 3 5 2 8 3" xfId="35657"/>
    <cellStyle name="Saída 2 3 5 2 8 4" xfId="35658"/>
    <cellStyle name="Saída 2 3 5 2 8 5" xfId="35659"/>
    <cellStyle name="Saída 2 3 5 2 9" xfId="35660"/>
    <cellStyle name="Saída 2 3 5 2 9 2" xfId="35661"/>
    <cellStyle name="Saída 2 3 5 2 9 3" xfId="35662"/>
    <cellStyle name="Saída 2 3 5 2 9 4" xfId="35663"/>
    <cellStyle name="Saída 2 3 5 2 9 5" xfId="35664"/>
    <cellStyle name="Saída 2 3 5 3" xfId="35665"/>
    <cellStyle name="Saída 2 3 5 3 2" xfId="35666"/>
    <cellStyle name="Saída 2 3 5 3 2 2" xfId="35667"/>
    <cellStyle name="Saída 2 3 5 3 2 3" xfId="35668"/>
    <cellStyle name="Saída 2 3 5 3 3" xfId="35669"/>
    <cellStyle name="Saída 2 3 5 3 3 2" xfId="35670"/>
    <cellStyle name="Saída 2 3 5 3 3 3" xfId="35671"/>
    <cellStyle name="Saída 2 3 5 3 3 4" xfId="35672"/>
    <cellStyle name="Saída 2 3 5 3 3 5" xfId="35673"/>
    <cellStyle name="Saída 2 3 5 3 4" xfId="35674"/>
    <cellStyle name="Saída 2 3 5 3 4 2" xfId="35675"/>
    <cellStyle name="Saída 2 3 5 3 4 3" xfId="35676"/>
    <cellStyle name="Saída 2 3 5 3 4 4" xfId="35677"/>
    <cellStyle name="Saída 2 3 5 3 5" xfId="35678"/>
    <cellStyle name="Saída 2 3 5 3 5 2" xfId="35679"/>
    <cellStyle name="Saída 2 3 5 3 5 3" xfId="35680"/>
    <cellStyle name="Saída 2 3 5 3 5 4" xfId="35681"/>
    <cellStyle name="Saída 2 3 5 3 6" xfId="35682"/>
    <cellStyle name="Saída 2 3 5 4" xfId="35683"/>
    <cellStyle name="Saída 2 3 5 4 2" xfId="35684"/>
    <cellStyle name="Saída 2 3 5 4 2 2" xfId="35685"/>
    <cellStyle name="Saída 2 3 5 4 2 3" xfId="35686"/>
    <cellStyle name="Saída 2 3 5 4 3" xfId="35687"/>
    <cellStyle name="Saída 2 3 5 4 3 2" xfId="35688"/>
    <cellStyle name="Saída 2 3 5 4 3 3" xfId="35689"/>
    <cellStyle name="Saída 2 3 5 4 3 4" xfId="35690"/>
    <cellStyle name="Saída 2 3 5 4 3 5" xfId="35691"/>
    <cellStyle name="Saída 2 3 5 4 4" xfId="35692"/>
    <cellStyle name="Saída 2 3 5 4 4 2" xfId="35693"/>
    <cellStyle name="Saída 2 3 5 4 4 3" xfId="35694"/>
    <cellStyle name="Saída 2 3 5 4 4 4" xfId="35695"/>
    <cellStyle name="Saída 2 3 5 4 5" xfId="35696"/>
    <cellStyle name="Saída 2 3 5 4 5 2" xfId="35697"/>
    <cellStyle name="Saída 2 3 5 4 5 3" xfId="35698"/>
    <cellStyle name="Saída 2 3 5 4 5 4" xfId="35699"/>
    <cellStyle name="Saída 2 3 5 4 6" xfId="35700"/>
    <cellStyle name="Saída 2 3 5 5" xfId="35701"/>
    <cellStyle name="Saída 2 3 5 5 2" xfId="35702"/>
    <cellStyle name="Saída 2 3 5 5 2 2" xfId="35703"/>
    <cellStyle name="Saída 2 3 5 5 2 3" xfId="35704"/>
    <cellStyle name="Saída 2 3 5 5 2 4" xfId="35705"/>
    <cellStyle name="Saída 2 3 5 5 2 5" xfId="35706"/>
    <cellStyle name="Saída 2 3 5 5 3" xfId="35707"/>
    <cellStyle name="Saída 2 3 5 5 3 2" xfId="35708"/>
    <cellStyle name="Saída 2 3 5 5 3 3" xfId="35709"/>
    <cellStyle name="Saída 2 3 5 5 3 4" xfId="35710"/>
    <cellStyle name="Saída 2 3 5 5 3 5" xfId="35711"/>
    <cellStyle name="Saída 2 3 5 5 4" xfId="35712"/>
    <cellStyle name="Saída 2 3 5 6" xfId="35713"/>
    <cellStyle name="Saída 2 3 5 6 2" xfId="35714"/>
    <cellStyle name="Saída 2 3 5 6 2 2" xfId="35715"/>
    <cellStyle name="Saída 2 3 5 6 2 3" xfId="35716"/>
    <cellStyle name="Saída 2 3 5 6 2 4" xfId="35717"/>
    <cellStyle name="Saída 2 3 5 6 2 5" xfId="35718"/>
    <cellStyle name="Saída 2 3 5 6 3" xfId="35719"/>
    <cellStyle name="Saída 2 3 5 6 3 2" xfId="35720"/>
    <cellStyle name="Saída 2 3 5 6 3 3" xfId="35721"/>
    <cellStyle name="Saída 2 3 5 6 3 4" xfId="35722"/>
    <cellStyle name="Saída 2 3 5 6 3 5" xfId="35723"/>
    <cellStyle name="Saída 2 3 5 6 4" xfId="35724"/>
    <cellStyle name="Saída 2 3 5 7" xfId="35725"/>
    <cellStyle name="Saída 2 3 5 7 2" xfId="35726"/>
    <cellStyle name="Saída 2 3 5 7 2 2" xfId="35727"/>
    <cellStyle name="Saída 2 3 5 7 2 3" xfId="35728"/>
    <cellStyle name="Saída 2 3 5 7 2 4" xfId="35729"/>
    <cellStyle name="Saída 2 3 5 7 2 5" xfId="35730"/>
    <cellStyle name="Saída 2 3 5 7 3" xfId="35731"/>
    <cellStyle name="Saída 2 3 5 7 3 2" xfId="35732"/>
    <cellStyle name="Saída 2 3 5 7 3 3" xfId="35733"/>
    <cellStyle name="Saída 2 3 5 7 3 4" xfId="35734"/>
    <cellStyle name="Saída 2 3 5 7 3 5" xfId="35735"/>
    <cellStyle name="Saída 2 3 5 7 4" xfId="35736"/>
    <cellStyle name="Saída 2 3 5 8" xfId="35737"/>
    <cellStyle name="Saída 2 3 5 8 2" xfId="35738"/>
    <cellStyle name="Saída 2 3 5 8 2 2" xfId="35739"/>
    <cellStyle name="Saída 2 3 5 8 2 3" xfId="35740"/>
    <cellStyle name="Saída 2 3 5 8 2 4" xfId="35741"/>
    <cellStyle name="Saída 2 3 5 8 3" xfId="35742"/>
    <cellStyle name="Saída 2 3 5 8 4" xfId="35743"/>
    <cellStyle name="Saída 2 3 5 9" xfId="35744"/>
    <cellStyle name="Saída 2 3 6" xfId="35745"/>
    <cellStyle name="Saída 2 3 6 10" xfId="35746"/>
    <cellStyle name="Saída 2 3 6 11" xfId="35747"/>
    <cellStyle name="Saída 2 3 6 12" xfId="35748"/>
    <cellStyle name="Saída 2 3 6 13" xfId="35749"/>
    <cellStyle name="Saída 2 3 6 2" xfId="35750"/>
    <cellStyle name="Saída 2 3 6 2 10" xfId="35751"/>
    <cellStyle name="Saída 2 3 6 2 10 2" xfId="35752"/>
    <cellStyle name="Saída 2 3 6 2 10 3" xfId="35753"/>
    <cellStyle name="Saída 2 3 6 2 10 4" xfId="35754"/>
    <cellStyle name="Saída 2 3 6 2 10 5" xfId="35755"/>
    <cellStyle name="Saída 2 3 6 2 11" xfId="35756"/>
    <cellStyle name="Saída 2 3 6 2 2" xfId="35757"/>
    <cellStyle name="Saída 2 3 6 2 2 2" xfId="35758"/>
    <cellStyle name="Saída 2 3 6 2 2 2 2" xfId="35759"/>
    <cellStyle name="Saída 2 3 6 2 2 2 3" xfId="35760"/>
    <cellStyle name="Saída 2 3 6 2 2 2 4" xfId="35761"/>
    <cellStyle name="Saída 2 3 6 2 2 2 5" xfId="35762"/>
    <cellStyle name="Saída 2 3 6 2 2 3" xfId="35763"/>
    <cellStyle name="Saída 2 3 6 2 2 3 2" xfId="35764"/>
    <cellStyle name="Saída 2 3 6 2 2 3 3" xfId="35765"/>
    <cellStyle name="Saída 2 3 6 2 2 3 4" xfId="35766"/>
    <cellStyle name="Saída 2 3 6 2 2 4" xfId="35767"/>
    <cellStyle name="Saída 2 3 6 2 2 4 2" xfId="35768"/>
    <cellStyle name="Saída 2 3 6 2 2 4 3" xfId="35769"/>
    <cellStyle name="Saída 2 3 6 2 2 4 4" xfId="35770"/>
    <cellStyle name="Saída 2 3 6 2 2 5" xfId="35771"/>
    <cellStyle name="Saída 2 3 6 2 2 5 2" xfId="35772"/>
    <cellStyle name="Saída 2 3 6 2 2 5 3" xfId="35773"/>
    <cellStyle name="Saída 2 3 6 2 2 5 4" xfId="35774"/>
    <cellStyle name="Saída 2 3 6 2 2 6" xfId="35775"/>
    <cellStyle name="Saída 2 3 6 2 3" xfId="35776"/>
    <cellStyle name="Saída 2 3 6 2 3 2" xfId="35777"/>
    <cellStyle name="Saída 2 3 6 2 3 2 2" xfId="35778"/>
    <cellStyle name="Saída 2 3 6 2 3 2 3" xfId="35779"/>
    <cellStyle name="Saída 2 3 6 2 3 3" xfId="35780"/>
    <cellStyle name="Saída 2 3 6 2 3 3 2" xfId="35781"/>
    <cellStyle name="Saída 2 3 6 2 3 3 3" xfId="35782"/>
    <cellStyle name="Saída 2 3 6 2 3 3 4" xfId="35783"/>
    <cellStyle name="Saída 2 3 6 2 3 3 5" xfId="35784"/>
    <cellStyle name="Saída 2 3 6 2 3 4" xfId="35785"/>
    <cellStyle name="Saída 2 3 6 2 3 4 2" xfId="35786"/>
    <cellStyle name="Saída 2 3 6 2 3 4 3" xfId="35787"/>
    <cellStyle name="Saída 2 3 6 2 3 4 4" xfId="35788"/>
    <cellStyle name="Saída 2 3 6 2 3 5" xfId="35789"/>
    <cellStyle name="Saída 2 3 6 2 3 5 2" xfId="35790"/>
    <cellStyle name="Saída 2 3 6 2 3 5 3" xfId="35791"/>
    <cellStyle name="Saída 2 3 6 2 3 5 4" xfId="35792"/>
    <cellStyle name="Saída 2 3 6 2 3 6" xfId="35793"/>
    <cellStyle name="Saída 2 3 6 2 4" xfId="35794"/>
    <cellStyle name="Saída 2 3 6 2 4 2" xfId="35795"/>
    <cellStyle name="Saída 2 3 6 2 4 2 2" xfId="35796"/>
    <cellStyle name="Saída 2 3 6 2 4 2 3" xfId="35797"/>
    <cellStyle name="Saída 2 3 6 2 4 2 4" xfId="35798"/>
    <cellStyle name="Saída 2 3 6 2 4 2 5" xfId="35799"/>
    <cellStyle name="Saída 2 3 6 2 4 3" xfId="35800"/>
    <cellStyle name="Saída 2 3 6 2 4 3 2" xfId="35801"/>
    <cellStyle name="Saída 2 3 6 2 4 3 3" xfId="35802"/>
    <cellStyle name="Saída 2 3 6 2 4 3 4" xfId="35803"/>
    <cellStyle name="Saída 2 3 6 2 4 3 5" xfId="35804"/>
    <cellStyle name="Saída 2 3 6 2 4 4" xfId="35805"/>
    <cellStyle name="Saída 2 3 6 2 5" xfId="35806"/>
    <cellStyle name="Saída 2 3 6 2 5 2" xfId="35807"/>
    <cellStyle name="Saída 2 3 6 2 5 2 2" xfId="35808"/>
    <cellStyle name="Saída 2 3 6 2 5 2 3" xfId="35809"/>
    <cellStyle name="Saída 2 3 6 2 5 2 4" xfId="35810"/>
    <cellStyle name="Saída 2 3 6 2 5 2 5" xfId="35811"/>
    <cellStyle name="Saída 2 3 6 2 5 3" xfId="35812"/>
    <cellStyle name="Saída 2 3 6 2 5 3 2" xfId="35813"/>
    <cellStyle name="Saída 2 3 6 2 5 3 3" xfId="35814"/>
    <cellStyle name="Saída 2 3 6 2 5 3 4" xfId="35815"/>
    <cellStyle name="Saída 2 3 6 2 5 3 5" xfId="35816"/>
    <cellStyle name="Saída 2 3 6 2 5 4" xfId="35817"/>
    <cellStyle name="Saída 2 3 6 2 6" xfId="35818"/>
    <cellStyle name="Saída 2 3 6 2 6 2" xfId="35819"/>
    <cellStyle name="Saída 2 3 6 2 6 2 2" xfId="35820"/>
    <cellStyle name="Saída 2 3 6 2 6 2 3" xfId="35821"/>
    <cellStyle name="Saída 2 3 6 2 6 2 4" xfId="35822"/>
    <cellStyle name="Saída 2 3 6 2 6 2 5" xfId="35823"/>
    <cellStyle name="Saída 2 3 6 2 6 3" xfId="35824"/>
    <cellStyle name="Saída 2 3 6 2 6 3 2" xfId="35825"/>
    <cellStyle name="Saída 2 3 6 2 6 3 3" xfId="35826"/>
    <cellStyle name="Saída 2 3 6 2 6 3 4" xfId="35827"/>
    <cellStyle name="Saída 2 3 6 2 6 3 5" xfId="35828"/>
    <cellStyle name="Saída 2 3 6 2 6 4" xfId="35829"/>
    <cellStyle name="Saída 2 3 6 2 7" xfId="35830"/>
    <cellStyle name="Saída 2 3 6 2 7 2" xfId="35831"/>
    <cellStyle name="Saída 2 3 6 2 7 3" xfId="35832"/>
    <cellStyle name="Saída 2 3 6 2 7 4" xfId="35833"/>
    <cellStyle name="Saída 2 3 6 2 8" xfId="35834"/>
    <cellStyle name="Saída 2 3 6 2 8 2" xfId="35835"/>
    <cellStyle name="Saída 2 3 6 2 8 3" xfId="35836"/>
    <cellStyle name="Saída 2 3 6 2 8 4" xfId="35837"/>
    <cellStyle name="Saída 2 3 6 2 8 5" xfId="35838"/>
    <cellStyle name="Saída 2 3 6 2 9" xfId="35839"/>
    <cellStyle name="Saída 2 3 6 2 9 2" xfId="35840"/>
    <cellStyle name="Saída 2 3 6 2 9 3" xfId="35841"/>
    <cellStyle name="Saída 2 3 6 2 9 4" xfId="35842"/>
    <cellStyle name="Saída 2 3 6 2 9 5" xfId="35843"/>
    <cellStyle name="Saída 2 3 6 3" xfId="35844"/>
    <cellStyle name="Saída 2 3 6 3 2" xfId="35845"/>
    <cellStyle name="Saída 2 3 6 3 2 2" xfId="35846"/>
    <cellStyle name="Saída 2 3 6 3 2 3" xfId="35847"/>
    <cellStyle name="Saída 2 3 6 3 3" xfId="35848"/>
    <cellStyle name="Saída 2 3 6 3 3 2" xfId="35849"/>
    <cellStyle name="Saída 2 3 6 3 3 3" xfId="35850"/>
    <cellStyle name="Saída 2 3 6 3 3 4" xfId="35851"/>
    <cellStyle name="Saída 2 3 6 3 3 5" xfId="35852"/>
    <cellStyle name="Saída 2 3 6 3 4" xfId="35853"/>
    <cellStyle name="Saída 2 3 6 3 4 2" xfId="35854"/>
    <cellStyle name="Saída 2 3 6 3 4 3" xfId="35855"/>
    <cellStyle name="Saída 2 3 6 3 4 4" xfId="35856"/>
    <cellStyle name="Saída 2 3 6 3 5" xfId="35857"/>
    <cellStyle name="Saída 2 3 6 3 5 2" xfId="35858"/>
    <cellStyle name="Saída 2 3 6 3 5 3" xfId="35859"/>
    <cellStyle name="Saída 2 3 6 3 5 4" xfId="35860"/>
    <cellStyle name="Saída 2 3 6 3 6" xfId="35861"/>
    <cellStyle name="Saída 2 3 6 4" xfId="35862"/>
    <cellStyle name="Saída 2 3 6 4 2" xfId="35863"/>
    <cellStyle name="Saída 2 3 6 4 2 2" xfId="35864"/>
    <cellStyle name="Saída 2 3 6 4 2 3" xfId="35865"/>
    <cellStyle name="Saída 2 3 6 4 3" xfId="35866"/>
    <cellStyle name="Saída 2 3 6 4 3 2" xfId="35867"/>
    <cellStyle name="Saída 2 3 6 4 3 3" xfId="35868"/>
    <cellStyle name="Saída 2 3 6 4 3 4" xfId="35869"/>
    <cellStyle name="Saída 2 3 6 4 3 5" xfId="35870"/>
    <cellStyle name="Saída 2 3 6 4 4" xfId="35871"/>
    <cellStyle name="Saída 2 3 6 4 4 2" xfId="35872"/>
    <cellStyle name="Saída 2 3 6 4 4 3" xfId="35873"/>
    <cellStyle name="Saída 2 3 6 4 4 4" xfId="35874"/>
    <cellStyle name="Saída 2 3 6 4 5" xfId="35875"/>
    <cellStyle name="Saída 2 3 6 4 5 2" xfId="35876"/>
    <cellStyle name="Saída 2 3 6 4 5 3" xfId="35877"/>
    <cellStyle name="Saída 2 3 6 4 5 4" xfId="35878"/>
    <cellStyle name="Saída 2 3 6 4 6" xfId="35879"/>
    <cellStyle name="Saída 2 3 6 5" xfId="35880"/>
    <cellStyle name="Saída 2 3 6 5 2" xfId="35881"/>
    <cellStyle name="Saída 2 3 6 5 2 2" xfId="35882"/>
    <cellStyle name="Saída 2 3 6 5 2 3" xfId="35883"/>
    <cellStyle name="Saída 2 3 6 5 2 4" xfId="35884"/>
    <cellStyle name="Saída 2 3 6 5 2 5" xfId="35885"/>
    <cellStyle name="Saída 2 3 6 5 3" xfId="35886"/>
    <cellStyle name="Saída 2 3 6 5 3 2" xfId="35887"/>
    <cellStyle name="Saída 2 3 6 5 3 3" xfId="35888"/>
    <cellStyle name="Saída 2 3 6 5 3 4" xfId="35889"/>
    <cellStyle name="Saída 2 3 6 5 3 5" xfId="35890"/>
    <cellStyle name="Saída 2 3 6 5 4" xfId="35891"/>
    <cellStyle name="Saída 2 3 6 6" xfId="35892"/>
    <cellStyle name="Saída 2 3 6 6 2" xfId="35893"/>
    <cellStyle name="Saída 2 3 6 6 2 2" xfId="35894"/>
    <cellStyle name="Saída 2 3 6 6 2 3" xfId="35895"/>
    <cellStyle name="Saída 2 3 6 6 2 4" xfId="35896"/>
    <cellStyle name="Saída 2 3 6 6 2 5" xfId="35897"/>
    <cellStyle name="Saída 2 3 6 6 3" xfId="35898"/>
    <cellStyle name="Saída 2 3 6 6 3 2" xfId="35899"/>
    <cellStyle name="Saída 2 3 6 6 3 3" xfId="35900"/>
    <cellStyle name="Saída 2 3 6 6 3 4" xfId="35901"/>
    <cellStyle name="Saída 2 3 6 6 3 5" xfId="35902"/>
    <cellStyle name="Saída 2 3 6 6 4" xfId="35903"/>
    <cellStyle name="Saída 2 3 6 7" xfId="35904"/>
    <cellStyle name="Saída 2 3 6 7 2" xfId="35905"/>
    <cellStyle name="Saída 2 3 6 7 2 2" xfId="35906"/>
    <cellStyle name="Saída 2 3 6 7 2 3" xfId="35907"/>
    <cellStyle name="Saída 2 3 6 7 2 4" xfId="35908"/>
    <cellStyle name="Saída 2 3 6 7 2 5" xfId="35909"/>
    <cellStyle name="Saída 2 3 6 7 3" xfId="35910"/>
    <cellStyle name="Saída 2 3 6 7 3 2" xfId="35911"/>
    <cellStyle name="Saída 2 3 6 7 3 3" xfId="35912"/>
    <cellStyle name="Saída 2 3 6 7 3 4" xfId="35913"/>
    <cellStyle name="Saída 2 3 6 7 3 5" xfId="35914"/>
    <cellStyle name="Saída 2 3 6 7 4" xfId="35915"/>
    <cellStyle name="Saída 2 3 6 8" xfId="35916"/>
    <cellStyle name="Saída 2 3 6 8 2" xfId="35917"/>
    <cellStyle name="Saída 2 3 6 8 2 2" xfId="35918"/>
    <cellStyle name="Saída 2 3 6 8 2 3" xfId="35919"/>
    <cellStyle name="Saída 2 3 6 8 2 4" xfId="35920"/>
    <cellStyle name="Saída 2 3 6 8 3" xfId="35921"/>
    <cellStyle name="Saída 2 3 6 8 4" xfId="35922"/>
    <cellStyle name="Saída 2 3 6 9" xfId="35923"/>
    <cellStyle name="Saída 2 3 7" xfId="35924"/>
    <cellStyle name="Saída 2 3 7 10" xfId="35925"/>
    <cellStyle name="Saída 2 3 7 11" xfId="35926"/>
    <cellStyle name="Saída 2 3 7 12" xfId="35927"/>
    <cellStyle name="Saída 2 3 7 13" xfId="35928"/>
    <cellStyle name="Saída 2 3 7 2" xfId="35929"/>
    <cellStyle name="Saída 2 3 7 2 10" xfId="35930"/>
    <cellStyle name="Saída 2 3 7 2 10 2" xfId="35931"/>
    <cellStyle name="Saída 2 3 7 2 10 3" xfId="35932"/>
    <cellStyle name="Saída 2 3 7 2 10 4" xfId="35933"/>
    <cellStyle name="Saída 2 3 7 2 10 5" xfId="35934"/>
    <cellStyle name="Saída 2 3 7 2 11" xfId="35935"/>
    <cellStyle name="Saída 2 3 7 2 2" xfId="35936"/>
    <cellStyle name="Saída 2 3 7 2 2 2" xfId="35937"/>
    <cellStyle name="Saída 2 3 7 2 2 2 2" xfId="35938"/>
    <cellStyle name="Saída 2 3 7 2 2 2 3" xfId="35939"/>
    <cellStyle name="Saída 2 3 7 2 2 2 4" xfId="35940"/>
    <cellStyle name="Saída 2 3 7 2 2 2 5" xfId="35941"/>
    <cellStyle name="Saída 2 3 7 2 2 3" xfId="35942"/>
    <cellStyle name="Saída 2 3 7 2 2 3 2" xfId="35943"/>
    <cellStyle name="Saída 2 3 7 2 2 3 3" xfId="35944"/>
    <cellStyle name="Saída 2 3 7 2 2 3 4" xfId="35945"/>
    <cellStyle name="Saída 2 3 7 2 2 4" xfId="35946"/>
    <cellStyle name="Saída 2 3 7 2 2 4 2" xfId="35947"/>
    <cellStyle name="Saída 2 3 7 2 2 4 3" xfId="35948"/>
    <cellStyle name="Saída 2 3 7 2 2 4 4" xfId="35949"/>
    <cellStyle name="Saída 2 3 7 2 2 5" xfId="35950"/>
    <cellStyle name="Saída 2 3 7 2 2 5 2" xfId="35951"/>
    <cellStyle name="Saída 2 3 7 2 2 5 3" xfId="35952"/>
    <cellStyle name="Saída 2 3 7 2 2 5 4" xfId="35953"/>
    <cellStyle name="Saída 2 3 7 2 2 6" xfId="35954"/>
    <cellStyle name="Saída 2 3 7 2 3" xfId="35955"/>
    <cellStyle name="Saída 2 3 7 2 3 2" xfId="35956"/>
    <cellStyle name="Saída 2 3 7 2 3 2 2" xfId="35957"/>
    <cellStyle name="Saída 2 3 7 2 3 2 3" xfId="35958"/>
    <cellStyle name="Saída 2 3 7 2 3 3" xfId="35959"/>
    <cellStyle name="Saída 2 3 7 2 3 3 2" xfId="35960"/>
    <cellStyle name="Saída 2 3 7 2 3 3 3" xfId="35961"/>
    <cellStyle name="Saída 2 3 7 2 3 3 4" xfId="35962"/>
    <cellStyle name="Saída 2 3 7 2 3 3 5" xfId="35963"/>
    <cellStyle name="Saída 2 3 7 2 3 4" xfId="35964"/>
    <cellStyle name="Saída 2 3 7 2 3 4 2" xfId="35965"/>
    <cellStyle name="Saída 2 3 7 2 3 4 3" xfId="35966"/>
    <cellStyle name="Saída 2 3 7 2 3 4 4" xfId="35967"/>
    <cellStyle name="Saída 2 3 7 2 3 5" xfId="35968"/>
    <cellStyle name="Saída 2 3 7 2 3 5 2" xfId="35969"/>
    <cellStyle name="Saída 2 3 7 2 3 5 3" xfId="35970"/>
    <cellStyle name="Saída 2 3 7 2 3 5 4" xfId="35971"/>
    <cellStyle name="Saída 2 3 7 2 3 6" xfId="35972"/>
    <cellStyle name="Saída 2 3 7 2 4" xfId="35973"/>
    <cellStyle name="Saída 2 3 7 2 4 2" xfId="35974"/>
    <cellStyle name="Saída 2 3 7 2 4 2 2" xfId="35975"/>
    <cellStyle name="Saída 2 3 7 2 4 2 3" xfId="35976"/>
    <cellStyle name="Saída 2 3 7 2 4 2 4" xfId="35977"/>
    <cellStyle name="Saída 2 3 7 2 4 2 5" xfId="35978"/>
    <cellStyle name="Saída 2 3 7 2 4 3" xfId="35979"/>
    <cellStyle name="Saída 2 3 7 2 4 3 2" xfId="35980"/>
    <cellStyle name="Saída 2 3 7 2 4 3 3" xfId="35981"/>
    <cellStyle name="Saída 2 3 7 2 4 3 4" xfId="35982"/>
    <cellStyle name="Saída 2 3 7 2 4 3 5" xfId="35983"/>
    <cellStyle name="Saída 2 3 7 2 4 4" xfId="35984"/>
    <cellStyle name="Saída 2 3 7 2 5" xfId="35985"/>
    <cellStyle name="Saída 2 3 7 2 5 2" xfId="35986"/>
    <cellStyle name="Saída 2 3 7 2 5 2 2" xfId="35987"/>
    <cellStyle name="Saída 2 3 7 2 5 2 3" xfId="35988"/>
    <cellStyle name="Saída 2 3 7 2 5 2 4" xfId="35989"/>
    <cellStyle name="Saída 2 3 7 2 5 2 5" xfId="35990"/>
    <cellStyle name="Saída 2 3 7 2 5 3" xfId="35991"/>
    <cellStyle name="Saída 2 3 7 2 5 3 2" xfId="35992"/>
    <cellStyle name="Saída 2 3 7 2 5 3 3" xfId="35993"/>
    <cellStyle name="Saída 2 3 7 2 5 3 4" xfId="35994"/>
    <cellStyle name="Saída 2 3 7 2 5 3 5" xfId="35995"/>
    <cellStyle name="Saída 2 3 7 2 5 4" xfId="35996"/>
    <cellStyle name="Saída 2 3 7 2 6" xfId="35997"/>
    <cellStyle name="Saída 2 3 7 2 6 2" xfId="35998"/>
    <cellStyle name="Saída 2 3 7 2 6 2 2" xfId="35999"/>
    <cellStyle name="Saída 2 3 7 2 6 2 3" xfId="36000"/>
    <cellStyle name="Saída 2 3 7 2 6 2 4" xfId="36001"/>
    <cellStyle name="Saída 2 3 7 2 6 2 5" xfId="36002"/>
    <cellStyle name="Saída 2 3 7 2 6 3" xfId="36003"/>
    <cellStyle name="Saída 2 3 7 2 6 3 2" xfId="36004"/>
    <cellStyle name="Saída 2 3 7 2 6 3 3" xfId="36005"/>
    <cellStyle name="Saída 2 3 7 2 6 3 4" xfId="36006"/>
    <cellStyle name="Saída 2 3 7 2 6 3 5" xfId="36007"/>
    <cellStyle name="Saída 2 3 7 2 6 4" xfId="36008"/>
    <cellStyle name="Saída 2 3 7 2 7" xfId="36009"/>
    <cellStyle name="Saída 2 3 7 2 7 2" xfId="36010"/>
    <cellStyle name="Saída 2 3 7 2 7 3" xfId="36011"/>
    <cellStyle name="Saída 2 3 7 2 7 4" xfId="36012"/>
    <cellStyle name="Saída 2 3 7 2 8" xfId="36013"/>
    <cellStyle name="Saída 2 3 7 2 8 2" xfId="36014"/>
    <cellStyle name="Saída 2 3 7 2 8 3" xfId="36015"/>
    <cellStyle name="Saída 2 3 7 2 8 4" xfId="36016"/>
    <cellStyle name="Saída 2 3 7 2 8 5" xfId="36017"/>
    <cellStyle name="Saída 2 3 7 2 9" xfId="36018"/>
    <cellStyle name="Saída 2 3 7 2 9 2" xfId="36019"/>
    <cellStyle name="Saída 2 3 7 2 9 3" xfId="36020"/>
    <cellStyle name="Saída 2 3 7 2 9 4" xfId="36021"/>
    <cellStyle name="Saída 2 3 7 2 9 5" xfId="36022"/>
    <cellStyle name="Saída 2 3 7 3" xfId="36023"/>
    <cellStyle name="Saída 2 3 7 3 2" xfId="36024"/>
    <cellStyle name="Saída 2 3 7 3 2 2" xfId="36025"/>
    <cellStyle name="Saída 2 3 7 3 2 3" xfId="36026"/>
    <cellStyle name="Saída 2 3 7 3 3" xfId="36027"/>
    <cellStyle name="Saída 2 3 7 3 3 2" xfId="36028"/>
    <cellStyle name="Saída 2 3 7 3 3 3" xfId="36029"/>
    <cellStyle name="Saída 2 3 7 3 3 4" xfId="36030"/>
    <cellStyle name="Saída 2 3 7 3 3 5" xfId="36031"/>
    <cellStyle name="Saída 2 3 7 3 4" xfId="36032"/>
    <cellStyle name="Saída 2 3 7 3 4 2" xfId="36033"/>
    <cellStyle name="Saída 2 3 7 3 4 3" xfId="36034"/>
    <cellStyle name="Saída 2 3 7 3 4 4" xfId="36035"/>
    <cellStyle name="Saída 2 3 7 3 5" xfId="36036"/>
    <cellStyle name="Saída 2 3 7 3 5 2" xfId="36037"/>
    <cellStyle name="Saída 2 3 7 3 5 3" xfId="36038"/>
    <cellStyle name="Saída 2 3 7 3 5 4" xfId="36039"/>
    <cellStyle name="Saída 2 3 7 3 6" xfId="36040"/>
    <cellStyle name="Saída 2 3 7 4" xfId="36041"/>
    <cellStyle name="Saída 2 3 7 4 2" xfId="36042"/>
    <cellStyle name="Saída 2 3 7 4 2 2" xfId="36043"/>
    <cellStyle name="Saída 2 3 7 4 2 3" xfId="36044"/>
    <cellStyle name="Saída 2 3 7 4 3" xfId="36045"/>
    <cellStyle name="Saída 2 3 7 4 3 2" xfId="36046"/>
    <cellStyle name="Saída 2 3 7 4 3 3" xfId="36047"/>
    <cellStyle name="Saída 2 3 7 4 3 4" xfId="36048"/>
    <cellStyle name="Saída 2 3 7 4 3 5" xfId="36049"/>
    <cellStyle name="Saída 2 3 7 4 4" xfId="36050"/>
    <cellStyle name="Saída 2 3 7 4 4 2" xfId="36051"/>
    <cellStyle name="Saída 2 3 7 4 4 3" xfId="36052"/>
    <cellStyle name="Saída 2 3 7 4 4 4" xfId="36053"/>
    <cellStyle name="Saída 2 3 7 4 5" xfId="36054"/>
    <cellStyle name="Saída 2 3 7 4 5 2" xfId="36055"/>
    <cellStyle name="Saída 2 3 7 4 5 3" xfId="36056"/>
    <cellStyle name="Saída 2 3 7 4 5 4" xfId="36057"/>
    <cellStyle name="Saída 2 3 7 4 6" xfId="36058"/>
    <cellStyle name="Saída 2 3 7 5" xfId="36059"/>
    <cellStyle name="Saída 2 3 7 5 2" xfId="36060"/>
    <cellStyle name="Saída 2 3 7 5 2 2" xfId="36061"/>
    <cellStyle name="Saída 2 3 7 5 2 3" xfId="36062"/>
    <cellStyle name="Saída 2 3 7 5 2 4" xfId="36063"/>
    <cellStyle name="Saída 2 3 7 5 2 5" xfId="36064"/>
    <cellStyle name="Saída 2 3 7 5 3" xfId="36065"/>
    <cellStyle name="Saída 2 3 7 5 3 2" xfId="36066"/>
    <cellStyle name="Saída 2 3 7 5 3 3" xfId="36067"/>
    <cellStyle name="Saída 2 3 7 5 3 4" xfId="36068"/>
    <cellStyle name="Saída 2 3 7 5 3 5" xfId="36069"/>
    <cellStyle name="Saída 2 3 7 5 4" xfId="36070"/>
    <cellStyle name="Saída 2 3 7 6" xfId="36071"/>
    <cellStyle name="Saída 2 3 7 6 2" xfId="36072"/>
    <cellStyle name="Saída 2 3 7 6 2 2" xfId="36073"/>
    <cellStyle name="Saída 2 3 7 6 2 3" xfId="36074"/>
    <cellStyle name="Saída 2 3 7 6 2 4" xfId="36075"/>
    <cellStyle name="Saída 2 3 7 6 2 5" xfId="36076"/>
    <cellStyle name="Saída 2 3 7 6 3" xfId="36077"/>
    <cellStyle name="Saída 2 3 7 6 3 2" xfId="36078"/>
    <cellStyle name="Saída 2 3 7 6 3 3" xfId="36079"/>
    <cellStyle name="Saída 2 3 7 6 3 4" xfId="36080"/>
    <cellStyle name="Saída 2 3 7 6 3 5" xfId="36081"/>
    <cellStyle name="Saída 2 3 7 6 4" xfId="36082"/>
    <cellStyle name="Saída 2 3 7 7" xfId="36083"/>
    <cellStyle name="Saída 2 3 7 7 2" xfId="36084"/>
    <cellStyle name="Saída 2 3 7 7 2 2" xfId="36085"/>
    <cellStyle name="Saída 2 3 7 7 2 3" xfId="36086"/>
    <cellStyle name="Saída 2 3 7 7 2 4" xfId="36087"/>
    <cellStyle name="Saída 2 3 7 7 2 5" xfId="36088"/>
    <cellStyle name="Saída 2 3 7 7 3" xfId="36089"/>
    <cellStyle name="Saída 2 3 7 7 3 2" xfId="36090"/>
    <cellStyle name="Saída 2 3 7 7 3 3" xfId="36091"/>
    <cellStyle name="Saída 2 3 7 7 3 4" xfId="36092"/>
    <cellStyle name="Saída 2 3 7 7 3 5" xfId="36093"/>
    <cellStyle name="Saída 2 3 7 7 4" xfId="36094"/>
    <cellStyle name="Saída 2 3 7 8" xfId="36095"/>
    <cellStyle name="Saída 2 3 7 8 2" xfId="36096"/>
    <cellStyle name="Saída 2 3 7 8 2 2" xfId="36097"/>
    <cellStyle name="Saída 2 3 7 8 2 3" xfId="36098"/>
    <cellStyle name="Saída 2 3 7 8 2 4" xfId="36099"/>
    <cellStyle name="Saída 2 3 7 8 3" xfId="36100"/>
    <cellStyle name="Saída 2 3 7 8 4" xfId="36101"/>
    <cellStyle name="Saída 2 3 7 9" xfId="36102"/>
    <cellStyle name="Saída 2 3 8" xfId="36103"/>
    <cellStyle name="Saída 2 3 8 10" xfId="36104"/>
    <cellStyle name="Saída 2 3 8 11" xfId="36105"/>
    <cellStyle name="Saída 2 3 8 12" xfId="36106"/>
    <cellStyle name="Saída 2 3 8 13" xfId="36107"/>
    <cellStyle name="Saída 2 3 8 2" xfId="36108"/>
    <cellStyle name="Saída 2 3 8 2 10" xfId="36109"/>
    <cellStyle name="Saída 2 3 8 2 10 2" xfId="36110"/>
    <cellStyle name="Saída 2 3 8 2 10 3" xfId="36111"/>
    <cellStyle name="Saída 2 3 8 2 10 4" xfId="36112"/>
    <cellStyle name="Saída 2 3 8 2 10 5" xfId="36113"/>
    <cellStyle name="Saída 2 3 8 2 11" xfId="36114"/>
    <cellStyle name="Saída 2 3 8 2 2" xfId="36115"/>
    <cellStyle name="Saída 2 3 8 2 2 2" xfId="36116"/>
    <cellStyle name="Saída 2 3 8 2 2 2 2" xfId="36117"/>
    <cellStyle name="Saída 2 3 8 2 2 2 3" xfId="36118"/>
    <cellStyle name="Saída 2 3 8 2 2 2 4" xfId="36119"/>
    <cellStyle name="Saída 2 3 8 2 2 2 5" xfId="36120"/>
    <cellStyle name="Saída 2 3 8 2 2 3" xfId="36121"/>
    <cellStyle name="Saída 2 3 8 2 2 3 2" xfId="36122"/>
    <cellStyle name="Saída 2 3 8 2 2 3 3" xfId="36123"/>
    <cellStyle name="Saída 2 3 8 2 2 3 4" xfId="36124"/>
    <cellStyle name="Saída 2 3 8 2 2 4" xfId="36125"/>
    <cellStyle name="Saída 2 3 8 2 2 4 2" xfId="36126"/>
    <cellStyle name="Saída 2 3 8 2 2 4 3" xfId="36127"/>
    <cellStyle name="Saída 2 3 8 2 2 4 4" xfId="36128"/>
    <cellStyle name="Saída 2 3 8 2 2 5" xfId="36129"/>
    <cellStyle name="Saída 2 3 8 2 2 5 2" xfId="36130"/>
    <cellStyle name="Saída 2 3 8 2 2 5 3" xfId="36131"/>
    <cellStyle name="Saída 2 3 8 2 2 5 4" xfId="36132"/>
    <cellStyle name="Saída 2 3 8 2 2 6" xfId="36133"/>
    <cellStyle name="Saída 2 3 8 2 3" xfId="36134"/>
    <cellStyle name="Saída 2 3 8 2 3 2" xfId="36135"/>
    <cellStyle name="Saída 2 3 8 2 3 2 2" xfId="36136"/>
    <cellStyle name="Saída 2 3 8 2 3 2 3" xfId="36137"/>
    <cellStyle name="Saída 2 3 8 2 3 3" xfId="36138"/>
    <cellStyle name="Saída 2 3 8 2 3 3 2" xfId="36139"/>
    <cellStyle name="Saída 2 3 8 2 3 3 3" xfId="36140"/>
    <cellStyle name="Saída 2 3 8 2 3 3 4" xfId="36141"/>
    <cellStyle name="Saída 2 3 8 2 3 3 5" xfId="36142"/>
    <cellStyle name="Saída 2 3 8 2 3 4" xfId="36143"/>
    <cellStyle name="Saída 2 3 8 2 3 4 2" xfId="36144"/>
    <cellStyle name="Saída 2 3 8 2 3 4 3" xfId="36145"/>
    <cellStyle name="Saída 2 3 8 2 3 4 4" xfId="36146"/>
    <cellStyle name="Saída 2 3 8 2 3 5" xfId="36147"/>
    <cellStyle name="Saída 2 3 8 2 3 5 2" xfId="36148"/>
    <cellStyle name="Saída 2 3 8 2 3 5 3" xfId="36149"/>
    <cellStyle name="Saída 2 3 8 2 3 5 4" xfId="36150"/>
    <cellStyle name="Saída 2 3 8 2 3 6" xfId="36151"/>
    <cellStyle name="Saída 2 3 8 2 4" xfId="36152"/>
    <cellStyle name="Saída 2 3 8 2 4 2" xfId="36153"/>
    <cellStyle name="Saída 2 3 8 2 4 2 2" xfId="36154"/>
    <cellStyle name="Saída 2 3 8 2 4 2 3" xfId="36155"/>
    <cellStyle name="Saída 2 3 8 2 4 2 4" xfId="36156"/>
    <cellStyle name="Saída 2 3 8 2 4 2 5" xfId="36157"/>
    <cellStyle name="Saída 2 3 8 2 4 3" xfId="36158"/>
    <cellStyle name="Saída 2 3 8 2 4 3 2" xfId="36159"/>
    <cellStyle name="Saída 2 3 8 2 4 3 3" xfId="36160"/>
    <cellStyle name="Saída 2 3 8 2 4 3 4" xfId="36161"/>
    <cellStyle name="Saída 2 3 8 2 4 3 5" xfId="36162"/>
    <cellStyle name="Saída 2 3 8 2 4 4" xfId="36163"/>
    <cellStyle name="Saída 2 3 8 2 5" xfId="36164"/>
    <cellStyle name="Saída 2 3 8 2 5 2" xfId="36165"/>
    <cellStyle name="Saída 2 3 8 2 5 2 2" xfId="36166"/>
    <cellStyle name="Saída 2 3 8 2 5 2 3" xfId="36167"/>
    <cellStyle name="Saída 2 3 8 2 5 2 4" xfId="36168"/>
    <cellStyle name="Saída 2 3 8 2 5 2 5" xfId="36169"/>
    <cellStyle name="Saída 2 3 8 2 5 3" xfId="36170"/>
    <cellStyle name="Saída 2 3 8 2 5 3 2" xfId="36171"/>
    <cellStyle name="Saída 2 3 8 2 5 3 3" xfId="36172"/>
    <cellStyle name="Saída 2 3 8 2 5 3 4" xfId="36173"/>
    <cellStyle name="Saída 2 3 8 2 5 3 5" xfId="36174"/>
    <cellStyle name="Saída 2 3 8 2 5 4" xfId="36175"/>
    <cellStyle name="Saída 2 3 8 2 6" xfId="36176"/>
    <cellStyle name="Saída 2 3 8 2 6 2" xfId="36177"/>
    <cellStyle name="Saída 2 3 8 2 6 2 2" xfId="36178"/>
    <cellStyle name="Saída 2 3 8 2 6 2 3" xfId="36179"/>
    <cellStyle name="Saída 2 3 8 2 6 2 4" xfId="36180"/>
    <cellStyle name="Saída 2 3 8 2 6 2 5" xfId="36181"/>
    <cellStyle name="Saída 2 3 8 2 6 3" xfId="36182"/>
    <cellStyle name="Saída 2 3 8 2 6 3 2" xfId="36183"/>
    <cellStyle name="Saída 2 3 8 2 6 3 3" xfId="36184"/>
    <cellStyle name="Saída 2 3 8 2 6 3 4" xfId="36185"/>
    <cellStyle name="Saída 2 3 8 2 6 3 5" xfId="36186"/>
    <cellStyle name="Saída 2 3 8 2 6 4" xfId="36187"/>
    <cellStyle name="Saída 2 3 8 2 7" xfId="36188"/>
    <cellStyle name="Saída 2 3 8 2 7 2" xfId="36189"/>
    <cellStyle name="Saída 2 3 8 2 7 3" xfId="36190"/>
    <cellStyle name="Saída 2 3 8 2 7 4" xfId="36191"/>
    <cellStyle name="Saída 2 3 8 2 8" xfId="36192"/>
    <cellStyle name="Saída 2 3 8 2 8 2" xfId="36193"/>
    <cellStyle name="Saída 2 3 8 2 8 3" xfId="36194"/>
    <cellStyle name="Saída 2 3 8 2 8 4" xfId="36195"/>
    <cellStyle name="Saída 2 3 8 2 8 5" xfId="36196"/>
    <cellStyle name="Saída 2 3 8 2 9" xfId="36197"/>
    <cellStyle name="Saída 2 3 8 2 9 2" xfId="36198"/>
    <cellStyle name="Saída 2 3 8 2 9 3" xfId="36199"/>
    <cellStyle name="Saída 2 3 8 2 9 4" xfId="36200"/>
    <cellStyle name="Saída 2 3 8 2 9 5" xfId="36201"/>
    <cellStyle name="Saída 2 3 8 3" xfId="36202"/>
    <cellStyle name="Saída 2 3 8 3 2" xfId="36203"/>
    <cellStyle name="Saída 2 3 8 3 2 2" xfId="36204"/>
    <cellStyle name="Saída 2 3 8 3 2 3" xfId="36205"/>
    <cellStyle name="Saída 2 3 8 3 3" xfId="36206"/>
    <cellStyle name="Saída 2 3 8 3 3 2" xfId="36207"/>
    <cellStyle name="Saída 2 3 8 3 3 3" xfId="36208"/>
    <cellStyle name="Saída 2 3 8 3 3 4" xfId="36209"/>
    <cellStyle name="Saída 2 3 8 3 3 5" xfId="36210"/>
    <cellStyle name="Saída 2 3 8 3 4" xfId="36211"/>
    <cellStyle name="Saída 2 3 8 3 4 2" xfId="36212"/>
    <cellStyle name="Saída 2 3 8 3 4 3" xfId="36213"/>
    <cellStyle name="Saída 2 3 8 3 4 4" xfId="36214"/>
    <cellStyle name="Saída 2 3 8 3 5" xfId="36215"/>
    <cellStyle name="Saída 2 3 8 3 5 2" xfId="36216"/>
    <cellStyle name="Saída 2 3 8 3 5 3" xfId="36217"/>
    <cellStyle name="Saída 2 3 8 3 5 4" xfId="36218"/>
    <cellStyle name="Saída 2 3 8 3 6" xfId="36219"/>
    <cellStyle name="Saída 2 3 8 4" xfId="36220"/>
    <cellStyle name="Saída 2 3 8 4 2" xfId="36221"/>
    <cellStyle name="Saída 2 3 8 4 2 2" xfId="36222"/>
    <cellStyle name="Saída 2 3 8 4 2 3" xfId="36223"/>
    <cellStyle name="Saída 2 3 8 4 3" xfId="36224"/>
    <cellStyle name="Saída 2 3 8 4 3 2" xfId="36225"/>
    <cellStyle name="Saída 2 3 8 4 3 3" xfId="36226"/>
    <cellStyle name="Saída 2 3 8 4 3 4" xfId="36227"/>
    <cellStyle name="Saída 2 3 8 4 3 5" xfId="36228"/>
    <cellStyle name="Saída 2 3 8 4 4" xfId="36229"/>
    <cellStyle name="Saída 2 3 8 4 4 2" xfId="36230"/>
    <cellStyle name="Saída 2 3 8 4 4 3" xfId="36231"/>
    <cellStyle name="Saída 2 3 8 4 4 4" xfId="36232"/>
    <cellStyle name="Saída 2 3 8 4 5" xfId="36233"/>
    <cellStyle name="Saída 2 3 8 4 5 2" xfId="36234"/>
    <cellStyle name="Saída 2 3 8 4 5 3" xfId="36235"/>
    <cellStyle name="Saída 2 3 8 4 5 4" xfId="36236"/>
    <cellStyle name="Saída 2 3 8 4 6" xfId="36237"/>
    <cellStyle name="Saída 2 3 8 5" xfId="36238"/>
    <cellStyle name="Saída 2 3 8 5 2" xfId="36239"/>
    <cellStyle name="Saída 2 3 8 5 2 2" xfId="36240"/>
    <cellStyle name="Saída 2 3 8 5 2 3" xfId="36241"/>
    <cellStyle name="Saída 2 3 8 5 2 4" xfId="36242"/>
    <cellStyle name="Saída 2 3 8 5 2 5" xfId="36243"/>
    <cellStyle name="Saída 2 3 8 5 3" xfId="36244"/>
    <cellStyle name="Saída 2 3 8 5 3 2" xfId="36245"/>
    <cellStyle name="Saída 2 3 8 5 3 3" xfId="36246"/>
    <cellStyle name="Saída 2 3 8 5 3 4" xfId="36247"/>
    <cellStyle name="Saída 2 3 8 5 3 5" xfId="36248"/>
    <cellStyle name="Saída 2 3 8 5 4" xfId="36249"/>
    <cellStyle name="Saída 2 3 8 6" xfId="36250"/>
    <cellStyle name="Saída 2 3 8 6 2" xfId="36251"/>
    <cellStyle name="Saída 2 3 8 6 2 2" xfId="36252"/>
    <cellStyle name="Saída 2 3 8 6 2 3" xfId="36253"/>
    <cellStyle name="Saída 2 3 8 6 2 4" xfId="36254"/>
    <cellStyle name="Saída 2 3 8 6 2 5" xfId="36255"/>
    <cellStyle name="Saída 2 3 8 6 3" xfId="36256"/>
    <cellStyle name="Saída 2 3 8 6 3 2" xfId="36257"/>
    <cellStyle name="Saída 2 3 8 6 3 3" xfId="36258"/>
    <cellStyle name="Saída 2 3 8 6 3 4" xfId="36259"/>
    <cellStyle name="Saída 2 3 8 6 3 5" xfId="36260"/>
    <cellStyle name="Saída 2 3 8 6 4" xfId="36261"/>
    <cellStyle name="Saída 2 3 8 7" xfId="36262"/>
    <cellStyle name="Saída 2 3 8 7 2" xfId="36263"/>
    <cellStyle name="Saída 2 3 8 7 2 2" xfId="36264"/>
    <cellStyle name="Saída 2 3 8 7 2 3" xfId="36265"/>
    <cellStyle name="Saída 2 3 8 7 2 4" xfId="36266"/>
    <cellStyle name="Saída 2 3 8 7 2 5" xfId="36267"/>
    <cellStyle name="Saída 2 3 8 7 3" xfId="36268"/>
    <cellStyle name="Saída 2 3 8 7 3 2" xfId="36269"/>
    <cellStyle name="Saída 2 3 8 7 3 3" xfId="36270"/>
    <cellStyle name="Saída 2 3 8 7 3 4" xfId="36271"/>
    <cellStyle name="Saída 2 3 8 7 3 5" xfId="36272"/>
    <cellStyle name="Saída 2 3 8 7 4" xfId="36273"/>
    <cellStyle name="Saída 2 3 8 8" xfId="36274"/>
    <cellStyle name="Saída 2 3 8 8 2" xfId="36275"/>
    <cellStyle name="Saída 2 3 8 8 2 2" xfId="36276"/>
    <cellStyle name="Saída 2 3 8 8 2 3" xfId="36277"/>
    <cellStyle name="Saída 2 3 8 8 2 4" xfId="36278"/>
    <cellStyle name="Saída 2 3 8 8 3" xfId="36279"/>
    <cellStyle name="Saída 2 3 8 8 4" xfId="36280"/>
    <cellStyle name="Saída 2 3 8 9" xfId="36281"/>
    <cellStyle name="Saída 2 3 9" xfId="36282"/>
    <cellStyle name="Saída 2 3 9 10" xfId="36283"/>
    <cellStyle name="Saída 2 3 9 11" xfId="36284"/>
    <cellStyle name="Saída 2 3 9 12" xfId="36285"/>
    <cellStyle name="Saída 2 3 9 13" xfId="36286"/>
    <cellStyle name="Saída 2 3 9 2" xfId="36287"/>
    <cellStyle name="Saída 2 3 9 2 10" xfId="36288"/>
    <cellStyle name="Saída 2 3 9 2 10 2" xfId="36289"/>
    <cellStyle name="Saída 2 3 9 2 10 3" xfId="36290"/>
    <cellStyle name="Saída 2 3 9 2 10 4" xfId="36291"/>
    <cellStyle name="Saída 2 3 9 2 10 5" xfId="36292"/>
    <cellStyle name="Saída 2 3 9 2 11" xfId="36293"/>
    <cellStyle name="Saída 2 3 9 2 2" xfId="36294"/>
    <cellStyle name="Saída 2 3 9 2 2 2" xfId="36295"/>
    <cellStyle name="Saída 2 3 9 2 2 2 2" xfId="36296"/>
    <cellStyle name="Saída 2 3 9 2 2 2 3" xfId="36297"/>
    <cellStyle name="Saída 2 3 9 2 2 2 4" xfId="36298"/>
    <cellStyle name="Saída 2 3 9 2 2 2 5" xfId="36299"/>
    <cellStyle name="Saída 2 3 9 2 2 3" xfId="36300"/>
    <cellStyle name="Saída 2 3 9 2 2 3 2" xfId="36301"/>
    <cellStyle name="Saída 2 3 9 2 2 3 3" xfId="36302"/>
    <cellStyle name="Saída 2 3 9 2 2 3 4" xfId="36303"/>
    <cellStyle name="Saída 2 3 9 2 2 4" xfId="36304"/>
    <cellStyle name="Saída 2 3 9 2 2 4 2" xfId="36305"/>
    <cellStyle name="Saída 2 3 9 2 2 4 3" xfId="36306"/>
    <cellStyle name="Saída 2 3 9 2 2 4 4" xfId="36307"/>
    <cellStyle name="Saída 2 3 9 2 2 5" xfId="36308"/>
    <cellStyle name="Saída 2 3 9 2 2 5 2" xfId="36309"/>
    <cellStyle name="Saída 2 3 9 2 2 5 3" xfId="36310"/>
    <cellStyle name="Saída 2 3 9 2 2 5 4" xfId="36311"/>
    <cellStyle name="Saída 2 3 9 2 2 6" xfId="36312"/>
    <cellStyle name="Saída 2 3 9 2 3" xfId="36313"/>
    <cellStyle name="Saída 2 3 9 2 3 2" xfId="36314"/>
    <cellStyle name="Saída 2 3 9 2 3 2 2" xfId="36315"/>
    <cellStyle name="Saída 2 3 9 2 3 2 3" xfId="36316"/>
    <cellStyle name="Saída 2 3 9 2 3 3" xfId="36317"/>
    <cellStyle name="Saída 2 3 9 2 3 3 2" xfId="36318"/>
    <cellStyle name="Saída 2 3 9 2 3 3 3" xfId="36319"/>
    <cellStyle name="Saída 2 3 9 2 3 3 4" xfId="36320"/>
    <cellStyle name="Saída 2 3 9 2 3 3 5" xfId="36321"/>
    <cellStyle name="Saída 2 3 9 2 3 4" xfId="36322"/>
    <cellStyle name="Saída 2 3 9 2 3 4 2" xfId="36323"/>
    <cellStyle name="Saída 2 3 9 2 3 4 3" xfId="36324"/>
    <cellStyle name="Saída 2 3 9 2 3 4 4" xfId="36325"/>
    <cellStyle name="Saída 2 3 9 2 3 5" xfId="36326"/>
    <cellStyle name="Saída 2 3 9 2 3 5 2" xfId="36327"/>
    <cellStyle name="Saída 2 3 9 2 3 5 3" xfId="36328"/>
    <cellStyle name="Saída 2 3 9 2 3 5 4" xfId="36329"/>
    <cellStyle name="Saída 2 3 9 2 3 6" xfId="36330"/>
    <cellStyle name="Saída 2 3 9 2 4" xfId="36331"/>
    <cellStyle name="Saída 2 3 9 2 4 2" xfId="36332"/>
    <cellStyle name="Saída 2 3 9 2 4 2 2" xfId="36333"/>
    <cellStyle name="Saída 2 3 9 2 4 2 3" xfId="36334"/>
    <cellStyle name="Saída 2 3 9 2 4 2 4" xfId="36335"/>
    <cellStyle name="Saída 2 3 9 2 4 2 5" xfId="36336"/>
    <cellStyle name="Saída 2 3 9 2 4 3" xfId="36337"/>
    <cellStyle name="Saída 2 3 9 2 4 3 2" xfId="36338"/>
    <cellStyle name="Saída 2 3 9 2 4 3 3" xfId="36339"/>
    <cellStyle name="Saída 2 3 9 2 4 3 4" xfId="36340"/>
    <cellStyle name="Saída 2 3 9 2 4 3 5" xfId="36341"/>
    <cellStyle name="Saída 2 3 9 2 4 4" xfId="36342"/>
    <cellStyle name="Saída 2 3 9 2 5" xfId="36343"/>
    <cellStyle name="Saída 2 3 9 2 5 2" xfId="36344"/>
    <cellStyle name="Saída 2 3 9 2 5 2 2" xfId="36345"/>
    <cellStyle name="Saída 2 3 9 2 5 2 3" xfId="36346"/>
    <cellStyle name="Saída 2 3 9 2 5 2 4" xfId="36347"/>
    <cellStyle name="Saída 2 3 9 2 5 2 5" xfId="36348"/>
    <cellStyle name="Saída 2 3 9 2 5 3" xfId="36349"/>
    <cellStyle name="Saída 2 3 9 2 5 3 2" xfId="36350"/>
    <cellStyle name="Saída 2 3 9 2 5 3 3" xfId="36351"/>
    <cellStyle name="Saída 2 3 9 2 5 3 4" xfId="36352"/>
    <cellStyle name="Saída 2 3 9 2 5 3 5" xfId="36353"/>
    <cellStyle name="Saída 2 3 9 2 5 4" xfId="36354"/>
    <cellStyle name="Saída 2 3 9 2 6" xfId="36355"/>
    <cellStyle name="Saída 2 3 9 2 6 2" xfId="36356"/>
    <cellStyle name="Saída 2 3 9 2 6 2 2" xfId="36357"/>
    <cellStyle name="Saída 2 3 9 2 6 2 3" xfId="36358"/>
    <cellStyle name="Saída 2 3 9 2 6 2 4" xfId="36359"/>
    <cellStyle name="Saída 2 3 9 2 6 2 5" xfId="36360"/>
    <cellStyle name="Saída 2 3 9 2 6 3" xfId="36361"/>
    <cellStyle name="Saída 2 3 9 2 6 3 2" xfId="36362"/>
    <cellStyle name="Saída 2 3 9 2 6 3 3" xfId="36363"/>
    <cellStyle name="Saída 2 3 9 2 6 3 4" xfId="36364"/>
    <cellStyle name="Saída 2 3 9 2 6 3 5" xfId="36365"/>
    <cellStyle name="Saída 2 3 9 2 6 4" xfId="36366"/>
    <cellStyle name="Saída 2 3 9 2 7" xfId="36367"/>
    <cellStyle name="Saída 2 3 9 2 7 2" xfId="36368"/>
    <cellStyle name="Saída 2 3 9 2 7 3" xfId="36369"/>
    <cellStyle name="Saída 2 3 9 2 7 4" xfId="36370"/>
    <cellStyle name="Saída 2 3 9 2 8" xfId="36371"/>
    <cellStyle name="Saída 2 3 9 2 8 2" xfId="36372"/>
    <cellStyle name="Saída 2 3 9 2 8 3" xfId="36373"/>
    <cellStyle name="Saída 2 3 9 2 8 4" xfId="36374"/>
    <cellStyle name="Saída 2 3 9 2 8 5" xfId="36375"/>
    <cellStyle name="Saída 2 3 9 2 9" xfId="36376"/>
    <cellStyle name="Saída 2 3 9 2 9 2" xfId="36377"/>
    <cellStyle name="Saída 2 3 9 2 9 3" xfId="36378"/>
    <cellStyle name="Saída 2 3 9 2 9 4" xfId="36379"/>
    <cellStyle name="Saída 2 3 9 2 9 5" xfId="36380"/>
    <cellStyle name="Saída 2 3 9 3" xfId="36381"/>
    <cellStyle name="Saída 2 3 9 3 2" xfId="36382"/>
    <cellStyle name="Saída 2 3 9 3 2 2" xfId="36383"/>
    <cellStyle name="Saída 2 3 9 3 2 3" xfId="36384"/>
    <cellStyle name="Saída 2 3 9 3 3" xfId="36385"/>
    <cellStyle name="Saída 2 3 9 3 3 2" xfId="36386"/>
    <cellStyle name="Saída 2 3 9 3 3 3" xfId="36387"/>
    <cellStyle name="Saída 2 3 9 3 3 4" xfId="36388"/>
    <cellStyle name="Saída 2 3 9 3 3 5" xfId="36389"/>
    <cellStyle name="Saída 2 3 9 3 4" xfId="36390"/>
    <cellStyle name="Saída 2 3 9 3 4 2" xfId="36391"/>
    <cellStyle name="Saída 2 3 9 3 4 3" xfId="36392"/>
    <cellStyle name="Saída 2 3 9 3 4 4" xfId="36393"/>
    <cellStyle name="Saída 2 3 9 3 5" xfId="36394"/>
    <cellStyle name="Saída 2 3 9 3 5 2" xfId="36395"/>
    <cellStyle name="Saída 2 3 9 3 5 3" xfId="36396"/>
    <cellStyle name="Saída 2 3 9 3 5 4" xfId="36397"/>
    <cellStyle name="Saída 2 3 9 3 6" xfId="36398"/>
    <cellStyle name="Saída 2 3 9 4" xfId="36399"/>
    <cellStyle name="Saída 2 3 9 4 2" xfId="36400"/>
    <cellStyle name="Saída 2 3 9 4 2 2" xfId="36401"/>
    <cellStyle name="Saída 2 3 9 4 2 3" xfId="36402"/>
    <cellStyle name="Saída 2 3 9 4 2 4" xfId="36403"/>
    <cellStyle name="Saída 2 3 9 4 2 5" xfId="36404"/>
    <cellStyle name="Saída 2 3 9 4 3" xfId="36405"/>
    <cellStyle name="Saída 2 3 9 4 3 2" xfId="36406"/>
    <cellStyle name="Saída 2 3 9 4 3 3" xfId="36407"/>
    <cellStyle name="Saída 2 3 9 4 3 4" xfId="36408"/>
    <cellStyle name="Saída 2 3 9 4 3 5" xfId="36409"/>
    <cellStyle name="Saída 2 3 9 4 4" xfId="36410"/>
    <cellStyle name="Saída 2 3 9 5" xfId="36411"/>
    <cellStyle name="Saída 2 3 9 5 2" xfId="36412"/>
    <cellStyle name="Saída 2 3 9 5 2 2" xfId="36413"/>
    <cellStyle name="Saída 2 3 9 5 2 3" xfId="36414"/>
    <cellStyle name="Saída 2 3 9 5 2 4" xfId="36415"/>
    <cellStyle name="Saída 2 3 9 5 2 5" xfId="36416"/>
    <cellStyle name="Saída 2 3 9 5 3" xfId="36417"/>
    <cellStyle name="Saída 2 3 9 5 3 2" xfId="36418"/>
    <cellStyle name="Saída 2 3 9 5 3 3" xfId="36419"/>
    <cellStyle name="Saída 2 3 9 5 3 4" xfId="36420"/>
    <cellStyle name="Saída 2 3 9 5 3 5" xfId="36421"/>
    <cellStyle name="Saída 2 3 9 5 4" xfId="36422"/>
    <cellStyle name="Saída 2 3 9 6" xfId="36423"/>
    <cellStyle name="Saída 2 3 9 6 2" xfId="36424"/>
    <cellStyle name="Saída 2 3 9 6 2 2" xfId="36425"/>
    <cellStyle name="Saída 2 3 9 6 2 3" xfId="36426"/>
    <cellStyle name="Saída 2 3 9 6 2 4" xfId="36427"/>
    <cellStyle name="Saída 2 3 9 6 2 5" xfId="36428"/>
    <cellStyle name="Saída 2 3 9 6 3" xfId="36429"/>
    <cellStyle name="Saída 2 3 9 6 3 2" xfId="36430"/>
    <cellStyle name="Saída 2 3 9 6 3 3" xfId="36431"/>
    <cellStyle name="Saída 2 3 9 6 3 4" xfId="36432"/>
    <cellStyle name="Saída 2 3 9 6 3 5" xfId="36433"/>
    <cellStyle name="Saída 2 3 9 6 4" xfId="36434"/>
    <cellStyle name="Saída 2 3 9 7" xfId="36435"/>
    <cellStyle name="Saída 2 3 9 7 2" xfId="36436"/>
    <cellStyle name="Saída 2 3 9 7 2 2" xfId="36437"/>
    <cellStyle name="Saída 2 3 9 7 2 3" xfId="36438"/>
    <cellStyle name="Saída 2 3 9 7 2 4" xfId="36439"/>
    <cellStyle name="Saída 2 3 9 7 2 5" xfId="36440"/>
    <cellStyle name="Saída 2 3 9 7 3" xfId="36441"/>
    <cellStyle name="Saída 2 3 9 7 3 2" xfId="36442"/>
    <cellStyle name="Saída 2 3 9 7 3 3" xfId="36443"/>
    <cellStyle name="Saída 2 3 9 7 3 4" xfId="36444"/>
    <cellStyle name="Saída 2 3 9 7 3 5" xfId="36445"/>
    <cellStyle name="Saída 2 3 9 7 4" xfId="36446"/>
    <cellStyle name="Saída 2 3 9 8" xfId="36447"/>
    <cellStyle name="Saída 2 3 9 8 2" xfId="36448"/>
    <cellStyle name="Saída 2 3 9 8 2 2" xfId="36449"/>
    <cellStyle name="Saída 2 3 9 8 2 3" xfId="36450"/>
    <cellStyle name="Saída 2 3 9 8 2 4" xfId="36451"/>
    <cellStyle name="Saída 2 3 9 8 3" xfId="36452"/>
    <cellStyle name="Saída 2 3 9 8 4" xfId="36453"/>
    <cellStyle name="Saída 2 3 9 9" xfId="36454"/>
    <cellStyle name="Saída 2 3_CÁLCULO DE HORAS - tabela MARÇO 2014" xfId="571"/>
    <cellStyle name="Saída 2 4" xfId="572"/>
    <cellStyle name="Saída 2 4 10" xfId="36455"/>
    <cellStyle name="Saída 2 4 10 10" xfId="36456"/>
    <cellStyle name="Saída 2 4 10 2" xfId="36457"/>
    <cellStyle name="Saída 2 4 10 2 2" xfId="36458"/>
    <cellStyle name="Saída 2 4 10 2 2 2" xfId="36459"/>
    <cellStyle name="Saída 2 4 10 2 2 3" xfId="36460"/>
    <cellStyle name="Saída 2 4 10 2 3" xfId="36461"/>
    <cellStyle name="Saída 2 4 10 2 3 2" xfId="36462"/>
    <cellStyle name="Saída 2 4 10 2 3 3" xfId="36463"/>
    <cellStyle name="Saída 2 4 10 2 3 4" xfId="36464"/>
    <cellStyle name="Saída 2 4 10 2 3 5" xfId="36465"/>
    <cellStyle name="Saída 2 4 10 2 4" xfId="36466"/>
    <cellStyle name="Saída 2 4 10 2 4 2" xfId="36467"/>
    <cellStyle name="Saída 2 4 10 2 4 3" xfId="36468"/>
    <cellStyle name="Saída 2 4 10 2 4 4" xfId="36469"/>
    <cellStyle name="Saída 2 4 10 2 5" xfId="36470"/>
    <cellStyle name="Saída 2 4 10 2 5 2" xfId="36471"/>
    <cellStyle name="Saída 2 4 10 2 5 3" xfId="36472"/>
    <cellStyle name="Saída 2 4 10 2 5 4" xfId="36473"/>
    <cellStyle name="Saída 2 4 10 2 6" xfId="36474"/>
    <cellStyle name="Saída 2 4 10 3" xfId="36475"/>
    <cellStyle name="Saída 2 4 10 3 2" xfId="36476"/>
    <cellStyle name="Saída 2 4 10 3 2 2" xfId="36477"/>
    <cellStyle name="Saída 2 4 10 3 2 3" xfId="36478"/>
    <cellStyle name="Saída 2 4 10 3 2 4" xfId="36479"/>
    <cellStyle name="Saída 2 4 10 3 2 5" xfId="36480"/>
    <cellStyle name="Saída 2 4 10 3 3" xfId="36481"/>
    <cellStyle name="Saída 2 4 10 3 3 2" xfId="36482"/>
    <cellStyle name="Saída 2 4 10 3 3 3" xfId="36483"/>
    <cellStyle name="Saída 2 4 10 3 3 4" xfId="36484"/>
    <cellStyle name="Saída 2 4 10 3 3 5" xfId="36485"/>
    <cellStyle name="Saída 2 4 10 3 4" xfId="36486"/>
    <cellStyle name="Saída 2 4 10 4" xfId="36487"/>
    <cellStyle name="Saída 2 4 10 4 2" xfId="36488"/>
    <cellStyle name="Saída 2 4 10 4 2 2" xfId="36489"/>
    <cellStyle name="Saída 2 4 10 4 2 3" xfId="36490"/>
    <cellStyle name="Saída 2 4 10 4 2 4" xfId="36491"/>
    <cellStyle name="Saída 2 4 10 4 2 5" xfId="36492"/>
    <cellStyle name="Saída 2 4 10 4 3" xfId="36493"/>
    <cellStyle name="Saída 2 4 10 4 3 2" xfId="36494"/>
    <cellStyle name="Saída 2 4 10 4 3 3" xfId="36495"/>
    <cellStyle name="Saída 2 4 10 4 3 4" xfId="36496"/>
    <cellStyle name="Saída 2 4 10 4 3 5" xfId="36497"/>
    <cellStyle name="Saída 2 4 10 4 4" xfId="36498"/>
    <cellStyle name="Saída 2 4 10 5" xfId="36499"/>
    <cellStyle name="Saída 2 4 10 5 2" xfId="36500"/>
    <cellStyle name="Saída 2 4 10 5 2 2" xfId="36501"/>
    <cellStyle name="Saída 2 4 10 5 2 3" xfId="36502"/>
    <cellStyle name="Saída 2 4 10 5 2 4" xfId="36503"/>
    <cellStyle name="Saída 2 4 10 5 2 5" xfId="36504"/>
    <cellStyle name="Saída 2 4 10 5 3" xfId="36505"/>
    <cellStyle name="Saída 2 4 10 5 3 2" xfId="36506"/>
    <cellStyle name="Saída 2 4 10 5 3 3" xfId="36507"/>
    <cellStyle name="Saída 2 4 10 5 3 4" xfId="36508"/>
    <cellStyle name="Saída 2 4 10 5 3 5" xfId="36509"/>
    <cellStyle name="Saída 2 4 10 5 4" xfId="36510"/>
    <cellStyle name="Saída 2 4 10 6" xfId="36511"/>
    <cellStyle name="Saída 2 4 10 6 2" xfId="36512"/>
    <cellStyle name="Saída 2 4 10 6 2 2" xfId="36513"/>
    <cellStyle name="Saída 2 4 10 6 2 3" xfId="36514"/>
    <cellStyle name="Saída 2 4 10 6 2 4" xfId="36515"/>
    <cellStyle name="Saída 2 4 10 6 3" xfId="36516"/>
    <cellStyle name="Saída 2 4 10 6 4" xfId="36517"/>
    <cellStyle name="Saída 2 4 10 7" xfId="36518"/>
    <cellStyle name="Saída 2 4 10 7 2" xfId="36519"/>
    <cellStyle name="Saída 2 4 10 7 3" xfId="36520"/>
    <cellStyle name="Saída 2 4 10 7 4" xfId="36521"/>
    <cellStyle name="Saída 2 4 10 7 5" xfId="36522"/>
    <cellStyle name="Saída 2 4 10 8" xfId="36523"/>
    <cellStyle name="Saída 2 4 10 9" xfId="36524"/>
    <cellStyle name="Saída 2 4 11" xfId="36525"/>
    <cellStyle name="Saída 2 4 11 2" xfId="36526"/>
    <cellStyle name="Saída 2 4 11 2 2" xfId="36527"/>
    <cellStyle name="Saída 2 4 11 2 3" xfId="36528"/>
    <cellStyle name="Saída 2 4 11 3" xfId="36529"/>
    <cellStyle name="Saída 2 4 11 3 2" xfId="36530"/>
    <cellStyle name="Saída 2 4 11 3 3" xfId="36531"/>
    <cellStyle name="Saída 2 4 11 3 4" xfId="36532"/>
    <cellStyle name="Saída 2 4 11 3 5" xfId="36533"/>
    <cellStyle name="Saída 2 4 11 4" xfId="36534"/>
    <cellStyle name="Saída 2 4 11 4 2" xfId="36535"/>
    <cellStyle name="Saída 2 4 11 4 3" xfId="36536"/>
    <cellStyle name="Saída 2 4 11 4 4" xfId="36537"/>
    <cellStyle name="Saída 2 4 11 5" xfId="36538"/>
    <cellStyle name="Saída 2 4 11 5 2" xfId="36539"/>
    <cellStyle name="Saída 2 4 11 5 3" xfId="36540"/>
    <cellStyle name="Saída 2 4 11 5 4" xfId="36541"/>
    <cellStyle name="Saída 2 4 11 6" xfId="36542"/>
    <cellStyle name="Saída 2 4 12" xfId="36543"/>
    <cellStyle name="Saída 2 4 12 2" xfId="36544"/>
    <cellStyle name="Saída 2 4 12 2 2" xfId="36545"/>
    <cellStyle name="Saída 2 4 12 2 3" xfId="36546"/>
    <cellStyle name="Saída 2 4 12 2 4" xfId="36547"/>
    <cellStyle name="Saída 2 4 12 2 5" xfId="36548"/>
    <cellStyle name="Saída 2 4 12 3" xfId="36549"/>
    <cellStyle name="Saída 2 4 12 3 2" xfId="36550"/>
    <cellStyle name="Saída 2 4 12 3 3" xfId="36551"/>
    <cellStyle name="Saída 2 4 12 3 4" xfId="36552"/>
    <cellStyle name="Saída 2 4 12 3 5" xfId="36553"/>
    <cellStyle name="Saída 2 4 12 4" xfId="36554"/>
    <cellStyle name="Saída 2 4 13" xfId="36555"/>
    <cellStyle name="Saída 2 4 13 2" xfId="36556"/>
    <cellStyle name="Saída 2 4 13 2 2" xfId="36557"/>
    <cellStyle name="Saída 2 4 13 2 3" xfId="36558"/>
    <cellStyle name="Saída 2 4 13 2 4" xfId="36559"/>
    <cellStyle name="Saída 2 4 13 2 5" xfId="36560"/>
    <cellStyle name="Saída 2 4 13 3" xfId="36561"/>
    <cellStyle name="Saída 2 4 13 3 2" xfId="36562"/>
    <cellStyle name="Saída 2 4 13 3 3" xfId="36563"/>
    <cellStyle name="Saída 2 4 13 3 4" xfId="36564"/>
    <cellStyle name="Saída 2 4 13 3 5" xfId="36565"/>
    <cellStyle name="Saída 2 4 13 4" xfId="36566"/>
    <cellStyle name="Saída 2 4 14" xfId="36567"/>
    <cellStyle name="Saída 2 4 14 2" xfId="36568"/>
    <cellStyle name="Saída 2 4 14 2 2" xfId="36569"/>
    <cellStyle name="Saída 2 4 14 2 3" xfId="36570"/>
    <cellStyle name="Saída 2 4 14 2 4" xfId="36571"/>
    <cellStyle name="Saída 2 4 14 2 5" xfId="36572"/>
    <cellStyle name="Saída 2 4 14 3" xfId="36573"/>
    <cellStyle name="Saída 2 4 14 3 2" xfId="36574"/>
    <cellStyle name="Saída 2 4 14 3 3" xfId="36575"/>
    <cellStyle name="Saída 2 4 14 3 4" xfId="36576"/>
    <cellStyle name="Saída 2 4 14 3 5" xfId="36577"/>
    <cellStyle name="Saída 2 4 14 4" xfId="36578"/>
    <cellStyle name="Saída 2 4 15" xfId="36579"/>
    <cellStyle name="Saída 2 4 15 2" xfId="36580"/>
    <cellStyle name="Saída 2 4 15 2 2" xfId="36581"/>
    <cellStyle name="Saída 2 4 15 2 3" xfId="36582"/>
    <cellStyle name="Saída 2 4 15 2 4" xfId="36583"/>
    <cellStyle name="Saída 2 4 15 2 5" xfId="36584"/>
    <cellStyle name="Saída 2 4 15 3" xfId="36585"/>
    <cellStyle name="Saída 2 4 15 4" xfId="36586"/>
    <cellStyle name="Saída 2 4 16" xfId="36587"/>
    <cellStyle name="Saída 2 4 16 2" xfId="36588"/>
    <cellStyle name="Saída 2 4 16 3" xfId="36589"/>
    <cellStyle name="Saída 2 4 16 4" xfId="36590"/>
    <cellStyle name="Saída 2 4 17" xfId="36591"/>
    <cellStyle name="Saída 2 4 18" xfId="36592"/>
    <cellStyle name="Saída 2 4 19" xfId="36593"/>
    <cellStyle name="Saída 2 4 2" xfId="36594"/>
    <cellStyle name="Saída 2 4 2 10" xfId="36595"/>
    <cellStyle name="Saída 2 4 2 11" xfId="36596"/>
    <cellStyle name="Saída 2 4 2 12" xfId="36597"/>
    <cellStyle name="Saída 2 4 2 13" xfId="36598"/>
    <cellStyle name="Saída 2 4 2 2" xfId="36599"/>
    <cellStyle name="Saída 2 4 2 2 10" xfId="36600"/>
    <cellStyle name="Saída 2 4 2 2 10 2" xfId="36601"/>
    <cellStyle name="Saída 2 4 2 2 10 3" xfId="36602"/>
    <cellStyle name="Saída 2 4 2 2 10 4" xfId="36603"/>
    <cellStyle name="Saída 2 4 2 2 10 5" xfId="36604"/>
    <cellStyle name="Saída 2 4 2 2 11" xfId="36605"/>
    <cellStyle name="Saída 2 4 2 2 2" xfId="36606"/>
    <cellStyle name="Saída 2 4 2 2 2 2" xfId="36607"/>
    <cellStyle name="Saída 2 4 2 2 2 2 2" xfId="36608"/>
    <cellStyle name="Saída 2 4 2 2 2 2 3" xfId="36609"/>
    <cellStyle name="Saída 2 4 2 2 2 2 4" xfId="36610"/>
    <cellStyle name="Saída 2 4 2 2 2 2 5" xfId="36611"/>
    <cellStyle name="Saída 2 4 2 2 2 3" xfId="36612"/>
    <cellStyle name="Saída 2 4 2 2 2 3 2" xfId="36613"/>
    <cellStyle name="Saída 2 4 2 2 2 3 3" xfId="36614"/>
    <cellStyle name="Saída 2 4 2 2 2 3 4" xfId="36615"/>
    <cellStyle name="Saída 2 4 2 2 2 4" xfId="36616"/>
    <cellStyle name="Saída 2 4 2 2 2 4 2" xfId="36617"/>
    <cellStyle name="Saída 2 4 2 2 2 4 3" xfId="36618"/>
    <cellStyle name="Saída 2 4 2 2 2 4 4" xfId="36619"/>
    <cellStyle name="Saída 2 4 2 2 2 5" xfId="36620"/>
    <cellStyle name="Saída 2 4 2 2 2 5 2" xfId="36621"/>
    <cellStyle name="Saída 2 4 2 2 2 5 3" xfId="36622"/>
    <cellStyle name="Saída 2 4 2 2 2 5 4" xfId="36623"/>
    <cellStyle name="Saída 2 4 2 2 2 6" xfId="36624"/>
    <cellStyle name="Saída 2 4 2 2 3" xfId="36625"/>
    <cellStyle name="Saída 2 4 2 2 3 2" xfId="36626"/>
    <cellStyle name="Saída 2 4 2 2 3 2 2" xfId="36627"/>
    <cellStyle name="Saída 2 4 2 2 3 2 3" xfId="36628"/>
    <cellStyle name="Saída 2 4 2 2 3 3" xfId="36629"/>
    <cellStyle name="Saída 2 4 2 2 3 3 2" xfId="36630"/>
    <cellStyle name="Saída 2 4 2 2 3 3 3" xfId="36631"/>
    <cellStyle name="Saída 2 4 2 2 3 3 4" xfId="36632"/>
    <cellStyle name="Saída 2 4 2 2 3 3 5" xfId="36633"/>
    <cellStyle name="Saída 2 4 2 2 3 4" xfId="36634"/>
    <cellStyle name="Saída 2 4 2 2 3 4 2" xfId="36635"/>
    <cellStyle name="Saída 2 4 2 2 3 4 3" xfId="36636"/>
    <cellStyle name="Saída 2 4 2 2 3 4 4" xfId="36637"/>
    <cellStyle name="Saída 2 4 2 2 3 5" xfId="36638"/>
    <cellStyle name="Saída 2 4 2 2 3 5 2" xfId="36639"/>
    <cellStyle name="Saída 2 4 2 2 3 5 3" xfId="36640"/>
    <cellStyle name="Saída 2 4 2 2 3 5 4" xfId="36641"/>
    <cellStyle name="Saída 2 4 2 2 3 6" xfId="36642"/>
    <cellStyle name="Saída 2 4 2 2 4" xfId="36643"/>
    <cellStyle name="Saída 2 4 2 2 4 2" xfId="36644"/>
    <cellStyle name="Saída 2 4 2 2 4 2 2" xfId="36645"/>
    <cellStyle name="Saída 2 4 2 2 4 2 3" xfId="36646"/>
    <cellStyle name="Saída 2 4 2 2 4 2 4" xfId="36647"/>
    <cellStyle name="Saída 2 4 2 2 4 2 5" xfId="36648"/>
    <cellStyle name="Saída 2 4 2 2 4 3" xfId="36649"/>
    <cellStyle name="Saída 2 4 2 2 4 3 2" xfId="36650"/>
    <cellStyle name="Saída 2 4 2 2 4 3 3" xfId="36651"/>
    <cellStyle name="Saída 2 4 2 2 4 3 4" xfId="36652"/>
    <cellStyle name="Saída 2 4 2 2 4 3 5" xfId="36653"/>
    <cellStyle name="Saída 2 4 2 2 4 4" xfId="36654"/>
    <cellStyle name="Saída 2 4 2 2 5" xfId="36655"/>
    <cellStyle name="Saída 2 4 2 2 5 2" xfId="36656"/>
    <cellStyle name="Saída 2 4 2 2 5 2 2" xfId="36657"/>
    <cellStyle name="Saída 2 4 2 2 5 2 3" xfId="36658"/>
    <cellStyle name="Saída 2 4 2 2 5 2 4" xfId="36659"/>
    <cellStyle name="Saída 2 4 2 2 5 2 5" xfId="36660"/>
    <cellStyle name="Saída 2 4 2 2 5 3" xfId="36661"/>
    <cellStyle name="Saída 2 4 2 2 5 3 2" xfId="36662"/>
    <cellStyle name="Saída 2 4 2 2 5 3 3" xfId="36663"/>
    <cellStyle name="Saída 2 4 2 2 5 3 4" xfId="36664"/>
    <cellStyle name="Saída 2 4 2 2 5 3 5" xfId="36665"/>
    <cellStyle name="Saída 2 4 2 2 5 4" xfId="36666"/>
    <cellStyle name="Saída 2 4 2 2 6" xfId="36667"/>
    <cellStyle name="Saída 2 4 2 2 6 2" xfId="36668"/>
    <cellStyle name="Saída 2 4 2 2 6 2 2" xfId="36669"/>
    <cellStyle name="Saída 2 4 2 2 6 2 3" xfId="36670"/>
    <cellStyle name="Saída 2 4 2 2 6 2 4" xfId="36671"/>
    <cellStyle name="Saída 2 4 2 2 6 2 5" xfId="36672"/>
    <cellStyle name="Saída 2 4 2 2 6 3" xfId="36673"/>
    <cellStyle name="Saída 2 4 2 2 6 3 2" xfId="36674"/>
    <cellStyle name="Saída 2 4 2 2 6 3 3" xfId="36675"/>
    <cellStyle name="Saída 2 4 2 2 6 3 4" xfId="36676"/>
    <cellStyle name="Saída 2 4 2 2 6 3 5" xfId="36677"/>
    <cellStyle name="Saída 2 4 2 2 6 4" xfId="36678"/>
    <cellStyle name="Saída 2 4 2 2 7" xfId="36679"/>
    <cellStyle name="Saída 2 4 2 2 7 2" xfId="36680"/>
    <cellStyle name="Saída 2 4 2 2 7 3" xfId="36681"/>
    <cellStyle name="Saída 2 4 2 2 7 4" xfId="36682"/>
    <cellStyle name="Saída 2 4 2 2 8" xfId="36683"/>
    <cellStyle name="Saída 2 4 2 2 8 2" xfId="36684"/>
    <cellStyle name="Saída 2 4 2 2 8 3" xfId="36685"/>
    <cellStyle name="Saída 2 4 2 2 8 4" xfId="36686"/>
    <cellStyle name="Saída 2 4 2 2 8 5" xfId="36687"/>
    <cellStyle name="Saída 2 4 2 2 9" xfId="36688"/>
    <cellStyle name="Saída 2 4 2 2 9 2" xfId="36689"/>
    <cellStyle name="Saída 2 4 2 2 9 3" xfId="36690"/>
    <cellStyle name="Saída 2 4 2 2 9 4" xfId="36691"/>
    <cellStyle name="Saída 2 4 2 2 9 5" xfId="36692"/>
    <cellStyle name="Saída 2 4 2 3" xfId="36693"/>
    <cellStyle name="Saída 2 4 2 3 2" xfId="36694"/>
    <cellStyle name="Saída 2 4 2 3 2 2" xfId="36695"/>
    <cellStyle name="Saída 2 4 2 3 2 3" xfId="36696"/>
    <cellStyle name="Saída 2 4 2 3 3" xfId="36697"/>
    <cellStyle name="Saída 2 4 2 3 3 2" xfId="36698"/>
    <cellStyle name="Saída 2 4 2 3 3 3" xfId="36699"/>
    <cellStyle name="Saída 2 4 2 3 3 4" xfId="36700"/>
    <cellStyle name="Saída 2 4 2 3 3 5" xfId="36701"/>
    <cellStyle name="Saída 2 4 2 3 4" xfId="36702"/>
    <cellStyle name="Saída 2 4 2 3 4 2" xfId="36703"/>
    <cellStyle name="Saída 2 4 2 3 4 3" xfId="36704"/>
    <cellStyle name="Saída 2 4 2 3 4 4" xfId="36705"/>
    <cellStyle name="Saída 2 4 2 3 5" xfId="36706"/>
    <cellStyle name="Saída 2 4 2 3 5 2" xfId="36707"/>
    <cellStyle name="Saída 2 4 2 3 5 3" xfId="36708"/>
    <cellStyle name="Saída 2 4 2 3 5 4" xfId="36709"/>
    <cellStyle name="Saída 2 4 2 3 6" xfId="36710"/>
    <cellStyle name="Saída 2 4 2 4" xfId="36711"/>
    <cellStyle name="Saída 2 4 2 4 2" xfId="36712"/>
    <cellStyle name="Saída 2 4 2 4 2 2" xfId="36713"/>
    <cellStyle name="Saída 2 4 2 4 2 3" xfId="36714"/>
    <cellStyle name="Saída 2 4 2 4 3" xfId="36715"/>
    <cellStyle name="Saída 2 4 2 4 3 2" xfId="36716"/>
    <cellStyle name="Saída 2 4 2 4 3 3" xfId="36717"/>
    <cellStyle name="Saída 2 4 2 4 3 4" xfId="36718"/>
    <cellStyle name="Saída 2 4 2 4 3 5" xfId="36719"/>
    <cellStyle name="Saída 2 4 2 4 4" xfId="36720"/>
    <cellStyle name="Saída 2 4 2 4 4 2" xfId="36721"/>
    <cellStyle name="Saída 2 4 2 4 4 3" xfId="36722"/>
    <cellStyle name="Saída 2 4 2 4 4 4" xfId="36723"/>
    <cellStyle name="Saída 2 4 2 4 5" xfId="36724"/>
    <cellStyle name="Saída 2 4 2 4 5 2" xfId="36725"/>
    <cellStyle name="Saída 2 4 2 4 5 3" xfId="36726"/>
    <cellStyle name="Saída 2 4 2 4 5 4" xfId="36727"/>
    <cellStyle name="Saída 2 4 2 4 6" xfId="36728"/>
    <cellStyle name="Saída 2 4 2 5" xfId="36729"/>
    <cellStyle name="Saída 2 4 2 5 2" xfId="36730"/>
    <cellStyle name="Saída 2 4 2 5 2 2" xfId="36731"/>
    <cellStyle name="Saída 2 4 2 5 2 3" xfId="36732"/>
    <cellStyle name="Saída 2 4 2 5 2 4" xfId="36733"/>
    <cellStyle name="Saída 2 4 2 5 2 5" xfId="36734"/>
    <cellStyle name="Saída 2 4 2 5 3" xfId="36735"/>
    <cellStyle name="Saída 2 4 2 5 3 2" xfId="36736"/>
    <cellStyle name="Saída 2 4 2 5 3 3" xfId="36737"/>
    <cellStyle name="Saída 2 4 2 5 3 4" xfId="36738"/>
    <cellStyle name="Saída 2 4 2 5 3 5" xfId="36739"/>
    <cellStyle name="Saída 2 4 2 5 4" xfId="36740"/>
    <cellStyle name="Saída 2 4 2 6" xfId="36741"/>
    <cellStyle name="Saída 2 4 2 6 2" xfId="36742"/>
    <cellStyle name="Saída 2 4 2 6 2 2" xfId="36743"/>
    <cellStyle name="Saída 2 4 2 6 2 3" xfId="36744"/>
    <cellStyle name="Saída 2 4 2 6 2 4" xfId="36745"/>
    <cellStyle name="Saída 2 4 2 6 2 5" xfId="36746"/>
    <cellStyle name="Saída 2 4 2 6 3" xfId="36747"/>
    <cellStyle name="Saída 2 4 2 6 3 2" xfId="36748"/>
    <cellStyle name="Saída 2 4 2 6 3 3" xfId="36749"/>
    <cellStyle name="Saída 2 4 2 6 3 4" xfId="36750"/>
    <cellStyle name="Saída 2 4 2 6 3 5" xfId="36751"/>
    <cellStyle name="Saída 2 4 2 6 4" xfId="36752"/>
    <cellStyle name="Saída 2 4 2 7" xfId="36753"/>
    <cellStyle name="Saída 2 4 2 7 2" xfId="36754"/>
    <cellStyle name="Saída 2 4 2 7 2 2" xfId="36755"/>
    <cellStyle name="Saída 2 4 2 7 2 3" xfId="36756"/>
    <cellStyle name="Saída 2 4 2 7 2 4" xfId="36757"/>
    <cellStyle name="Saída 2 4 2 7 2 5" xfId="36758"/>
    <cellStyle name="Saída 2 4 2 7 3" xfId="36759"/>
    <cellStyle name="Saída 2 4 2 7 3 2" xfId="36760"/>
    <cellStyle name="Saída 2 4 2 7 3 3" xfId="36761"/>
    <cellStyle name="Saída 2 4 2 7 3 4" xfId="36762"/>
    <cellStyle name="Saída 2 4 2 7 3 5" xfId="36763"/>
    <cellStyle name="Saída 2 4 2 7 4" xfId="36764"/>
    <cellStyle name="Saída 2 4 2 8" xfId="36765"/>
    <cellStyle name="Saída 2 4 2 8 2" xfId="36766"/>
    <cellStyle name="Saída 2 4 2 8 2 2" xfId="36767"/>
    <cellStyle name="Saída 2 4 2 8 2 3" xfId="36768"/>
    <cellStyle name="Saída 2 4 2 8 2 4" xfId="36769"/>
    <cellStyle name="Saída 2 4 2 8 3" xfId="36770"/>
    <cellStyle name="Saída 2 4 2 8 4" xfId="36771"/>
    <cellStyle name="Saída 2 4 2 9" xfId="36772"/>
    <cellStyle name="Saída 2 4 20" xfId="36773"/>
    <cellStyle name="Saída 2 4 21" xfId="36774"/>
    <cellStyle name="Saída 2 4 3" xfId="36775"/>
    <cellStyle name="Saída 2 4 3 10" xfId="36776"/>
    <cellStyle name="Saída 2 4 3 11" xfId="36777"/>
    <cellStyle name="Saída 2 4 3 12" xfId="36778"/>
    <cellStyle name="Saída 2 4 3 13" xfId="36779"/>
    <cellStyle name="Saída 2 4 3 2" xfId="36780"/>
    <cellStyle name="Saída 2 4 3 2 10" xfId="36781"/>
    <cellStyle name="Saída 2 4 3 2 10 2" xfId="36782"/>
    <cellStyle name="Saída 2 4 3 2 10 3" xfId="36783"/>
    <cellStyle name="Saída 2 4 3 2 10 4" xfId="36784"/>
    <cellStyle name="Saída 2 4 3 2 10 5" xfId="36785"/>
    <cellStyle name="Saída 2 4 3 2 11" xfId="36786"/>
    <cellStyle name="Saída 2 4 3 2 2" xfId="36787"/>
    <cellStyle name="Saída 2 4 3 2 2 2" xfId="36788"/>
    <cellStyle name="Saída 2 4 3 2 2 2 2" xfId="36789"/>
    <cellStyle name="Saída 2 4 3 2 2 2 3" xfId="36790"/>
    <cellStyle name="Saída 2 4 3 2 2 2 4" xfId="36791"/>
    <cellStyle name="Saída 2 4 3 2 2 2 5" xfId="36792"/>
    <cellStyle name="Saída 2 4 3 2 2 3" xfId="36793"/>
    <cellStyle name="Saída 2 4 3 2 2 3 2" xfId="36794"/>
    <cellStyle name="Saída 2 4 3 2 2 3 3" xfId="36795"/>
    <cellStyle name="Saída 2 4 3 2 2 3 4" xfId="36796"/>
    <cellStyle name="Saída 2 4 3 2 2 4" xfId="36797"/>
    <cellStyle name="Saída 2 4 3 2 2 4 2" xfId="36798"/>
    <cellStyle name="Saída 2 4 3 2 2 4 3" xfId="36799"/>
    <cellStyle name="Saída 2 4 3 2 2 4 4" xfId="36800"/>
    <cellStyle name="Saída 2 4 3 2 2 5" xfId="36801"/>
    <cellStyle name="Saída 2 4 3 2 2 5 2" xfId="36802"/>
    <cellStyle name="Saída 2 4 3 2 2 5 3" xfId="36803"/>
    <cellStyle name="Saída 2 4 3 2 2 5 4" xfId="36804"/>
    <cellStyle name="Saída 2 4 3 2 2 6" xfId="36805"/>
    <cellStyle name="Saída 2 4 3 2 3" xfId="36806"/>
    <cellStyle name="Saída 2 4 3 2 3 2" xfId="36807"/>
    <cellStyle name="Saída 2 4 3 2 3 2 2" xfId="36808"/>
    <cellStyle name="Saída 2 4 3 2 3 2 3" xfId="36809"/>
    <cellStyle name="Saída 2 4 3 2 3 3" xfId="36810"/>
    <cellStyle name="Saída 2 4 3 2 3 3 2" xfId="36811"/>
    <cellStyle name="Saída 2 4 3 2 3 3 3" xfId="36812"/>
    <cellStyle name="Saída 2 4 3 2 3 3 4" xfId="36813"/>
    <cellStyle name="Saída 2 4 3 2 3 3 5" xfId="36814"/>
    <cellStyle name="Saída 2 4 3 2 3 4" xfId="36815"/>
    <cellStyle name="Saída 2 4 3 2 3 4 2" xfId="36816"/>
    <cellStyle name="Saída 2 4 3 2 3 4 3" xfId="36817"/>
    <cellStyle name="Saída 2 4 3 2 3 4 4" xfId="36818"/>
    <cellStyle name="Saída 2 4 3 2 3 5" xfId="36819"/>
    <cellStyle name="Saída 2 4 3 2 3 5 2" xfId="36820"/>
    <cellStyle name="Saída 2 4 3 2 3 5 3" xfId="36821"/>
    <cellStyle name="Saída 2 4 3 2 3 5 4" xfId="36822"/>
    <cellStyle name="Saída 2 4 3 2 3 6" xfId="36823"/>
    <cellStyle name="Saída 2 4 3 2 4" xfId="36824"/>
    <cellStyle name="Saída 2 4 3 2 4 2" xfId="36825"/>
    <cellStyle name="Saída 2 4 3 2 4 2 2" xfId="36826"/>
    <cellStyle name="Saída 2 4 3 2 4 2 3" xfId="36827"/>
    <cellStyle name="Saída 2 4 3 2 4 2 4" xfId="36828"/>
    <cellStyle name="Saída 2 4 3 2 4 2 5" xfId="36829"/>
    <cellStyle name="Saída 2 4 3 2 4 3" xfId="36830"/>
    <cellStyle name="Saída 2 4 3 2 4 3 2" xfId="36831"/>
    <cellStyle name="Saída 2 4 3 2 4 3 3" xfId="36832"/>
    <cellStyle name="Saída 2 4 3 2 4 3 4" xfId="36833"/>
    <cellStyle name="Saída 2 4 3 2 4 3 5" xfId="36834"/>
    <cellStyle name="Saída 2 4 3 2 4 4" xfId="36835"/>
    <cellStyle name="Saída 2 4 3 2 5" xfId="36836"/>
    <cellStyle name="Saída 2 4 3 2 5 2" xfId="36837"/>
    <cellStyle name="Saída 2 4 3 2 5 2 2" xfId="36838"/>
    <cellStyle name="Saída 2 4 3 2 5 2 3" xfId="36839"/>
    <cellStyle name="Saída 2 4 3 2 5 2 4" xfId="36840"/>
    <cellStyle name="Saída 2 4 3 2 5 2 5" xfId="36841"/>
    <cellStyle name="Saída 2 4 3 2 5 3" xfId="36842"/>
    <cellStyle name="Saída 2 4 3 2 5 3 2" xfId="36843"/>
    <cellStyle name="Saída 2 4 3 2 5 3 3" xfId="36844"/>
    <cellStyle name="Saída 2 4 3 2 5 3 4" xfId="36845"/>
    <cellStyle name="Saída 2 4 3 2 5 3 5" xfId="36846"/>
    <cellStyle name="Saída 2 4 3 2 5 4" xfId="36847"/>
    <cellStyle name="Saída 2 4 3 2 6" xfId="36848"/>
    <cellStyle name="Saída 2 4 3 2 6 2" xfId="36849"/>
    <cellStyle name="Saída 2 4 3 2 6 2 2" xfId="36850"/>
    <cellStyle name="Saída 2 4 3 2 6 2 3" xfId="36851"/>
    <cellStyle name="Saída 2 4 3 2 6 2 4" xfId="36852"/>
    <cellStyle name="Saída 2 4 3 2 6 2 5" xfId="36853"/>
    <cellStyle name="Saída 2 4 3 2 6 3" xfId="36854"/>
    <cellStyle name="Saída 2 4 3 2 6 3 2" xfId="36855"/>
    <cellStyle name="Saída 2 4 3 2 6 3 3" xfId="36856"/>
    <cellStyle name="Saída 2 4 3 2 6 3 4" xfId="36857"/>
    <cellStyle name="Saída 2 4 3 2 6 3 5" xfId="36858"/>
    <cellStyle name="Saída 2 4 3 2 6 4" xfId="36859"/>
    <cellStyle name="Saída 2 4 3 2 7" xfId="36860"/>
    <cellStyle name="Saída 2 4 3 2 7 2" xfId="36861"/>
    <cellStyle name="Saída 2 4 3 2 7 3" xfId="36862"/>
    <cellStyle name="Saída 2 4 3 2 7 4" xfId="36863"/>
    <cellStyle name="Saída 2 4 3 2 8" xfId="36864"/>
    <cellStyle name="Saída 2 4 3 2 8 2" xfId="36865"/>
    <cellStyle name="Saída 2 4 3 2 8 3" xfId="36866"/>
    <cellStyle name="Saída 2 4 3 2 8 4" xfId="36867"/>
    <cellStyle name="Saída 2 4 3 2 8 5" xfId="36868"/>
    <cellStyle name="Saída 2 4 3 2 9" xfId="36869"/>
    <cellStyle name="Saída 2 4 3 2 9 2" xfId="36870"/>
    <cellStyle name="Saída 2 4 3 2 9 3" xfId="36871"/>
    <cellStyle name="Saída 2 4 3 2 9 4" xfId="36872"/>
    <cellStyle name="Saída 2 4 3 2 9 5" xfId="36873"/>
    <cellStyle name="Saída 2 4 3 3" xfId="36874"/>
    <cellStyle name="Saída 2 4 3 3 2" xfId="36875"/>
    <cellStyle name="Saída 2 4 3 3 2 2" xfId="36876"/>
    <cellStyle name="Saída 2 4 3 3 2 3" xfId="36877"/>
    <cellStyle name="Saída 2 4 3 3 3" xfId="36878"/>
    <cellStyle name="Saída 2 4 3 3 3 2" xfId="36879"/>
    <cellStyle name="Saída 2 4 3 3 3 3" xfId="36880"/>
    <cellStyle name="Saída 2 4 3 3 3 4" xfId="36881"/>
    <cellStyle name="Saída 2 4 3 3 3 5" xfId="36882"/>
    <cellStyle name="Saída 2 4 3 3 4" xfId="36883"/>
    <cellStyle name="Saída 2 4 3 3 4 2" xfId="36884"/>
    <cellStyle name="Saída 2 4 3 3 4 3" xfId="36885"/>
    <cellStyle name="Saída 2 4 3 3 4 4" xfId="36886"/>
    <cellStyle name="Saída 2 4 3 3 5" xfId="36887"/>
    <cellStyle name="Saída 2 4 3 3 5 2" xfId="36888"/>
    <cellStyle name="Saída 2 4 3 3 5 3" xfId="36889"/>
    <cellStyle name="Saída 2 4 3 3 5 4" xfId="36890"/>
    <cellStyle name="Saída 2 4 3 3 6" xfId="36891"/>
    <cellStyle name="Saída 2 4 3 4" xfId="36892"/>
    <cellStyle name="Saída 2 4 3 4 2" xfId="36893"/>
    <cellStyle name="Saída 2 4 3 4 2 2" xfId="36894"/>
    <cellStyle name="Saída 2 4 3 4 2 3" xfId="36895"/>
    <cellStyle name="Saída 2 4 3 4 3" xfId="36896"/>
    <cellStyle name="Saída 2 4 3 4 3 2" xfId="36897"/>
    <cellStyle name="Saída 2 4 3 4 3 3" xfId="36898"/>
    <cellStyle name="Saída 2 4 3 4 3 4" xfId="36899"/>
    <cellStyle name="Saída 2 4 3 4 3 5" xfId="36900"/>
    <cellStyle name="Saída 2 4 3 4 4" xfId="36901"/>
    <cellStyle name="Saída 2 4 3 4 4 2" xfId="36902"/>
    <cellStyle name="Saída 2 4 3 4 4 3" xfId="36903"/>
    <cellStyle name="Saída 2 4 3 4 4 4" xfId="36904"/>
    <cellStyle name="Saída 2 4 3 4 5" xfId="36905"/>
    <cellStyle name="Saída 2 4 3 4 5 2" xfId="36906"/>
    <cellStyle name="Saída 2 4 3 4 5 3" xfId="36907"/>
    <cellStyle name="Saída 2 4 3 4 5 4" xfId="36908"/>
    <cellStyle name="Saída 2 4 3 4 6" xfId="36909"/>
    <cellStyle name="Saída 2 4 3 5" xfId="36910"/>
    <cellStyle name="Saída 2 4 3 5 2" xfId="36911"/>
    <cellStyle name="Saída 2 4 3 5 2 2" xfId="36912"/>
    <cellStyle name="Saída 2 4 3 5 2 3" xfId="36913"/>
    <cellStyle name="Saída 2 4 3 5 2 4" xfId="36914"/>
    <cellStyle name="Saída 2 4 3 5 2 5" xfId="36915"/>
    <cellStyle name="Saída 2 4 3 5 3" xfId="36916"/>
    <cellStyle name="Saída 2 4 3 5 3 2" xfId="36917"/>
    <cellStyle name="Saída 2 4 3 5 3 3" xfId="36918"/>
    <cellStyle name="Saída 2 4 3 5 3 4" xfId="36919"/>
    <cellStyle name="Saída 2 4 3 5 3 5" xfId="36920"/>
    <cellStyle name="Saída 2 4 3 5 4" xfId="36921"/>
    <cellStyle name="Saída 2 4 3 6" xfId="36922"/>
    <cellStyle name="Saída 2 4 3 6 2" xfId="36923"/>
    <cellStyle name="Saída 2 4 3 6 2 2" xfId="36924"/>
    <cellStyle name="Saída 2 4 3 6 2 3" xfId="36925"/>
    <cellStyle name="Saída 2 4 3 6 2 4" xfId="36926"/>
    <cellStyle name="Saída 2 4 3 6 2 5" xfId="36927"/>
    <cellStyle name="Saída 2 4 3 6 3" xfId="36928"/>
    <cellStyle name="Saída 2 4 3 6 3 2" xfId="36929"/>
    <cellStyle name="Saída 2 4 3 6 3 3" xfId="36930"/>
    <cellStyle name="Saída 2 4 3 6 3 4" xfId="36931"/>
    <cellStyle name="Saída 2 4 3 6 3 5" xfId="36932"/>
    <cellStyle name="Saída 2 4 3 6 4" xfId="36933"/>
    <cellStyle name="Saída 2 4 3 7" xfId="36934"/>
    <cellStyle name="Saída 2 4 3 7 2" xfId="36935"/>
    <cellStyle name="Saída 2 4 3 7 2 2" xfId="36936"/>
    <cellStyle name="Saída 2 4 3 7 2 3" xfId="36937"/>
    <cellStyle name="Saída 2 4 3 7 2 4" xfId="36938"/>
    <cellStyle name="Saída 2 4 3 7 2 5" xfId="36939"/>
    <cellStyle name="Saída 2 4 3 7 3" xfId="36940"/>
    <cellStyle name="Saída 2 4 3 7 3 2" xfId="36941"/>
    <cellStyle name="Saída 2 4 3 7 3 3" xfId="36942"/>
    <cellStyle name="Saída 2 4 3 7 3 4" xfId="36943"/>
    <cellStyle name="Saída 2 4 3 7 3 5" xfId="36944"/>
    <cellStyle name="Saída 2 4 3 7 4" xfId="36945"/>
    <cellStyle name="Saída 2 4 3 8" xfId="36946"/>
    <cellStyle name="Saída 2 4 3 8 2" xfId="36947"/>
    <cellStyle name="Saída 2 4 3 8 2 2" xfId="36948"/>
    <cellStyle name="Saída 2 4 3 8 2 3" xfId="36949"/>
    <cellStyle name="Saída 2 4 3 8 2 4" xfId="36950"/>
    <cellStyle name="Saída 2 4 3 8 3" xfId="36951"/>
    <cellStyle name="Saída 2 4 3 8 4" xfId="36952"/>
    <cellStyle name="Saída 2 4 3 9" xfId="36953"/>
    <cellStyle name="Saída 2 4 4" xfId="36954"/>
    <cellStyle name="Saída 2 4 4 10" xfId="36955"/>
    <cellStyle name="Saída 2 4 4 11" xfId="36956"/>
    <cellStyle name="Saída 2 4 4 12" xfId="36957"/>
    <cellStyle name="Saída 2 4 4 13" xfId="36958"/>
    <cellStyle name="Saída 2 4 4 2" xfId="36959"/>
    <cellStyle name="Saída 2 4 4 2 10" xfId="36960"/>
    <cellStyle name="Saída 2 4 4 2 10 2" xfId="36961"/>
    <cellStyle name="Saída 2 4 4 2 10 3" xfId="36962"/>
    <cellStyle name="Saída 2 4 4 2 10 4" xfId="36963"/>
    <cellStyle name="Saída 2 4 4 2 10 5" xfId="36964"/>
    <cellStyle name="Saída 2 4 4 2 11" xfId="36965"/>
    <cellStyle name="Saída 2 4 4 2 2" xfId="36966"/>
    <cellStyle name="Saída 2 4 4 2 2 2" xfId="36967"/>
    <cellStyle name="Saída 2 4 4 2 2 2 2" xfId="36968"/>
    <cellStyle name="Saída 2 4 4 2 2 2 3" xfId="36969"/>
    <cellStyle name="Saída 2 4 4 2 2 2 4" xfId="36970"/>
    <cellStyle name="Saída 2 4 4 2 2 2 5" xfId="36971"/>
    <cellStyle name="Saída 2 4 4 2 2 3" xfId="36972"/>
    <cellStyle name="Saída 2 4 4 2 2 3 2" xfId="36973"/>
    <cellStyle name="Saída 2 4 4 2 2 3 3" xfId="36974"/>
    <cellStyle name="Saída 2 4 4 2 2 3 4" xfId="36975"/>
    <cellStyle name="Saída 2 4 4 2 2 4" xfId="36976"/>
    <cellStyle name="Saída 2 4 4 2 2 4 2" xfId="36977"/>
    <cellStyle name="Saída 2 4 4 2 2 4 3" xfId="36978"/>
    <cellStyle name="Saída 2 4 4 2 2 4 4" xfId="36979"/>
    <cellStyle name="Saída 2 4 4 2 2 5" xfId="36980"/>
    <cellStyle name="Saída 2 4 4 2 2 5 2" xfId="36981"/>
    <cellStyle name="Saída 2 4 4 2 2 5 3" xfId="36982"/>
    <cellStyle name="Saída 2 4 4 2 2 5 4" xfId="36983"/>
    <cellStyle name="Saída 2 4 4 2 2 6" xfId="36984"/>
    <cellStyle name="Saída 2 4 4 2 3" xfId="36985"/>
    <cellStyle name="Saída 2 4 4 2 3 2" xfId="36986"/>
    <cellStyle name="Saída 2 4 4 2 3 2 2" xfId="36987"/>
    <cellStyle name="Saída 2 4 4 2 3 2 3" xfId="36988"/>
    <cellStyle name="Saída 2 4 4 2 3 3" xfId="36989"/>
    <cellStyle name="Saída 2 4 4 2 3 3 2" xfId="36990"/>
    <cellStyle name="Saída 2 4 4 2 3 3 3" xfId="36991"/>
    <cellStyle name="Saída 2 4 4 2 3 3 4" xfId="36992"/>
    <cellStyle name="Saída 2 4 4 2 3 3 5" xfId="36993"/>
    <cellStyle name="Saída 2 4 4 2 3 4" xfId="36994"/>
    <cellStyle name="Saída 2 4 4 2 3 4 2" xfId="36995"/>
    <cellStyle name="Saída 2 4 4 2 3 4 3" xfId="36996"/>
    <cellStyle name="Saída 2 4 4 2 3 4 4" xfId="36997"/>
    <cellStyle name="Saída 2 4 4 2 3 5" xfId="36998"/>
    <cellStyle name="Saída 2 4 4 2 3 5 2" xfId="36999"/>
    <cellStyle name="Saída 2 4 4 2 3 5 3" xfId="37000"/>
    <cellStyle name="Saída 2 4 4 2 3 5 4" xfId="37001"/>
    <cellStyle name="Saída 2 4 4 2 3 6" xfId="37002"/>
    <cellStyle name="Saída 2 4 4 2 4" xfId="37003"/>
    <cellStyle name="Saída 2 4 4 2 4 2" xfId="37004"/>
    <cellStyle name="Saída 2 4 4 2 4 2 2" xfId="37005"/>
    <cellStyle name="Saída 2 4 4 2 4 2 3" xfId="37006"/>
    <cellStyle name="Saída 2 4 4 2 4 2 4" xfId="37007"/>
    <cellStyle name="Saída 2 4 4 2 4 2 5" xfId="37008"/>
    <cellStyle name="Saída 2 4 4 2 4 3" xfId="37009"/>
    <cellStyle name="Saída 2 4 4 2 4 3 2" xfId="37010"/>
    <cellStyle name="Saída 2 4 4 2 4 3 3" xfId="37011"/>
    <cellStyle name="Saída 2 4 4 2 4 3 4" xfId="37012"/>
    <cellStyle name="Saída 2 4 4 2 4 3 5" xfId="37013"/>
    <cellStyle name="Saída 2 4 4 2 4 4" xfId="37014"/>
    <cellStyle name="Saída 2 4 4 2 5" xfId="37015"/>
    <cellStyle name="Saída 2 4 4 2 5 2" xfId="37016"/>
    <cellStyle name="Saída 2 4 4 2 5 2 2" xfId="37017"/>
    <cellStyle name="Saída 2 4 4 2 5 2 3" xfId="37018"/>
    <cellStyle name="Saída 2 4 4 2 5 2 4" xfId="37019"/>
    <cellStyle name="Saída 2 4 4 2 5 2 5" xfId="37020"/>
    <cellStyle name="Saída 2 4 4 2 5 3" xfId="37021"/>
    <cellStyle name="Saída 2 4 4 2 5 3 2" xfId="37022"/>
    <cellStyle name="Saída 2 4 4 2 5 3 3" xfId="37023"/>
    <cellStyle name="Saída 2 4 4 2 5 3 4" xfId="37024"/>
    <cellStyle name="Saída 2 4 4 2 5 3 5" xfId="37025"/>
    <cellStyle name="Saída 2 4 4 2 5 4" xfId="37026"/>
    <cellStyle name="Saída 2 4 4 2 6" xfId="37027"/>
    <cellStyle name="Saída 2 4 4 2 6 2" xfId="37028"/>
    <cellStyle name="Saída 2 4 4 2 6 2 2" xfId="37029"/>
    <cellStyle name="Saída 2 4 4 2 6 2 3" xfId="37030"/>
    <cellStyle name="Saída 2 4 4 2 6 2 4" xfId="37031"/>
    <cellStyle name="Saída 2 4 4 2 6 2 5" xfId="37032"/>
    <cellStyle name="Saída 2 4 4 2 6 3" xfId="37033"/>
    <cellStyle name="Saída 2 4 4 2 6 3 2" xfId="37034"/>
    <cellStyle name="Saída 2 4 4 2 6 3 3" xfId="37035"/>
    <cellStyle name="Saída 2 4 4 2 6 3 4" xfId="37036"/>
    <cellStyle name="Saída 2 4 4 2 6 3 5" xfId="37037"/>
    <cellStyle name="Saída 2 4 4 2 6 4" xfId="37038"/>
    <cellStyle name="Saída 2 4 4 2 7" xfId="37039"/>
    <cellStyle name="Saída 2 4 4 2 7 2" xfId="37040"/>
    <cellStyle name="Saída 2 4 4 2 7 3" xfId="37041"/>
    <cellStyle name="Saída 2 4 4 2 7 4" xfId="37042"/>
    <cellStyle name="Saída 2 4 4 2 8" xfId="37043"/>
    <cellStyle name="Saída 2 4 4 2 8 2" xfId="37044"/>
    <cellStyle name="Saída 2 4 4 2 8 3" xfId="37045"/>
    <cellStyle name="Saída 2 4 4 2 8 4" xfId="37046"/>
    <cellStyle name="Saída 2 4 4 2 8 5" xfId="37047"/>
    <cellStyle name="Saída 2 4 4 2 9" xfId="37048"/>
    <cellStyle name="Saída 2 4 4 2 9 2" xfId="37049"/>
    <cellStyle name="Saída 2 4 4 2 9 3" xfId="37050"/>
    <cellStyle name="Saída 2 4 4 2 9 4" xfId="37051"/>
    <cellStyle name="Saída 2 4 4 2 9 5" xfId="37052"/>
    <cellStyle name="Saída 2 4 4 3" xfId="37053"/>
    <cellStyle name="Saída 2 4 4 3 2" xfId="37054"/>
    <cellStyle name="Saída 2 4 4 3 2 2" xfId="37055"/>
    <cellStyle name="Saída 2 4 4 3 2 3" xfId="37056"/>
    <cellStyle name="Saída 2 4 4 3 3" xfId="37057"/>
    <cellStyle name="Saída 2 4 4 3 3 2" xfId="37058"/>
    <cellStyle name="Saída 2 4 4 3 3 3" xfId="37059"/>
    <cellStyle name="Saída 2 4 4 3 3 4" xfId="37060"/>
    <cellStyle name="Saída 2 4 4 3 3 5" xfId="37061"/>
    <cellStyle name="Saída 2 4 4 3 4" xfId="37062"/>
    <cellStyle name="Saída 2 4 4 3 4 2" xfId="37063"/>
    <cellStyle name="Saída 2 4 4 3 4 3" xfId="37064"/>
    <cellStyle name="Saída 2 4 4 3 4 4" xfId="37065"/>
    <cellStyle name="Saída 2 4 4 3 5" xfId="37066"/>
    <cellStyle name="Saída 2 4 4 3 5 2" xfId="37067"/>
    <cellStyle name="Saída 2 4 4 3 5 3" xfId="37068"/>
    <cellStyle name="Saída 2 4 4 3 5 4" xfId="37069"/>
    <cellStyle name="Saída 2 4 4 3 6" xfId="37070"/>
    <cellStyle name="Saída 2 4 4 4" xfId="37071"/>
    <cellStyle name="Saída 2 4 4 4 2" xfId="37072"/>
    <cellStyle name="Saída 2 4 4 4 2 2" xfId="37073"/>
    <cellStyle name="Saída 2 4 4 4 2 3" xfId="37074"/>
    <cellStyle name="Saída 2 4 4 4 3" xfId="37075"/>
    <cellStyle name="Saída 2 4 4 4 3 2" xfId="37076"/>
    <cellStyle name="Saída 2 4 4 4 3 3" xfId="37077"/>
    <cellStyle name="Saída 2 4 4 4 3 4" xfId="37078"/>
    <cellStyle name="Saída 2 4 4 4 3 5" xfId="37079"/>
    <cellStyle name="Saída 2 4 4 4 4" xfId="37080"/>
    <cellStyle name="Saída 2 4 4 4 4 2" xfId="37081"/>
    <cellStyle name="Saída 2 4 4 4 4 3" xfId="37082"/>
    <cellStyle name="Saída 2 4 4 4 4 4" xfId="37083"/>
    <cellStyle name="Saída 2 4 4 4 5" xfId="37084"/>
    <cellStyle name="Saída 2 4 4 4 5 2" xfId="37085"/>
    <cellStyle name="Saída 2 4 4 4 5 3" xfId="37086"/>
    <cellStyle name="Saída 2 4 4 4 5 4" xfId="37087"/>
    <cellStyle name="Saída 2 4 4 4 6" xfId="37088"/>
    <cellStyle name="Saída 2 4 4 5" xfId="37089"/>
    <cellStyle name="Saída 2 4 4 5 2" xfId="37090"/>
    <cellStyle name="Saída 2 4 4 5 2 2" xfId="37091"/>
    <cellStyle name="Saída 2 4 4 5 2 3" xfId="37092"/>
    <cellStyle name="Saída 2 4 4 5 2 4" xfId="37093"/>
    <cellStyle name="Saída 2 4 4 5 2 5" xfId="37094"/>
    <cellStyle name="Saída 2 4 4 5 3" xfId="37095"/>
    <cellStyle name="Saída 2 4 4 5 3 2" xfId="37096"/>
    <cellStyle name="Saída 2 4 4 5 3 3" xfId="37097"/>
    <cellStyle name="Saída 2 4 4 5 3 4" xfId="37098"/>
    <cellStyle name="Saída 2 4 4 5 3 5" xfId="37099"/>
    <cellStyle name="Saída 2 4 4 5 4" xfId="37100"/>
    <cellStyle name="Saída 2 4 4 6" xfId="37101"/>
    <cellStyle name="Saída 2 4 4 6 2" xfId="37102"/>
    <cellStyle name="Saída 2 4 4 6 2 2" xfId="37103"/>
    <cellStyle name="Saída 2 4 4 6 2 3" xfId="37104"/>
    <cellStyle name="Saída 2 4 4 6 2 4" xfId="37105"/>
    <cellStyle name="Saída 2 4 4 6 2 5" xfId="37106"/>
    <cellStyle name="Saída 2 4 4 6 3" xfId="37107"/>
    <cellStyle name="Saída 2 4 4 6 3 2" xfId="37108"/>
    <cellStyle name="Saída 2 4 4 6 3 3" xfId="37109"/>
    <cellStyle name="Saída 2 4 4 6 3 4" xfId="37110"/>
    <cellStyle name="Saída 2 4 4 6 3 5" xfId="37111"/>
    <cellStyle name="Saída 2 4 4 6 4" xfId="37112"/>
    <cellStyle name="Saída 2 4 4 7" xfId="37113"/>
    <cellStyle name="Saída 2 4 4 7 2" xfId="37114"/>
    <cellStyle name="Saída 2 4 4 7 2 2" xfId="37115"/>
    <cellStyle name="Saída 2 4 4 7 2 3" xfId="37116"/>
    <cellStyle name="Saída 2 4 4 7 2 4" xfId="37117"/>
    <cellStyle name="Saída 2 4 4 7 2 5" xfId="37118"/>
    <cellStyle name="Saída 2 4 4 7 3" xfId="37119"/>
    <cellStyle name="Saída 2 4 4 7 3 2" xfId="37120"/>
    <cellStyle name="Saída 2 4 4 7 3 3" xfId="37121"/>
    <cellStyle name="Saída 2 4 4 7 3 4" xfId="37122"/>
    <cellStyle name="Saída 2 4 4 7 3 5" xfId="37123"/>
    <cellStyle name="Saída 2 4 4 7 4" xfId="37124"/>
    <cellStyle name="Saída 2 4 4 8" xfId="37125"/>
    <cellStyle name="Saída 2 4 4 8 2" xfId="37126"/>
    <cellStyle name="Saída 2 4 4 8 2 2" xfId="37127"/>
    <cellStyle name="Saída 2 4 4 8 2 3" xfId="37128"/>
    <cellStyle name="Saída 2 4 4 8 2 4" xfId="37129"/>
    <cellStyle name="Saída 2 4 4 8 3" xfId="37130"/>
    <cellStyle name="Saída 2 4 4 8 4" xfId="37131"/>
    <cellStyle name="Saída 2 4 4 9" xfId="37132"/>
    <cellStyle name="Saída 2 4 5" xfId="37133"/>
    <cellStyle name="Saída 2 4 5 10" xfId="37134"/>
    <cellStyle name="Saída 2 4 5 11" xfId="37135"/>
    <cellStyle name="Saída 2 4 5 12" xfId="37136"/>
    <cellStyle name="Saída 2 4 5 13" xfId="37137"/>
    <cellStyle name="Saída 2 4 5 2" xfId="37138"/>
    <cellStyle name="Saída 2 4 5 2 10" xfId="37139"/>
    <cellStyle name="Saída 2 4 5 2 10 2" xfId="37140"/>
    <cellStyle name="Saída 2 4 5 2 10 3" xfId="37141"/>
    <cellStyle name="Saída 2 4 5 2 10 4" xfId="37142"/>
    <cellStyle name="Saída 2 4 5 2 10 5" xfId="37143"/>
    <cellStyle name="Saída 2 4 5 2 11" xfId="37144"/>
    <cellStyle name="Saída 2 4 5 2 2" xfId="37145"/>
    <cellStyle name="Saída 2 4 5 2 2 2" xfId="37146"/>
    <cellStyle name="Saída 2 4 5 2 2 2 2" xfId="37147"/>
    <cellStyle name="Saída 2 4 5 2 2 2 3" xfId="37148"/>
    <cellStyle name="Saída 2 4 5 2 2 2 4" xfId="37149"/>
    <cellStyle name="Saída 2 4 5 2 2 2 5" xfId="37150"/>
    <cellStyle name="Saída 2 4 5 2 2 3" xfId="37151"/>
    <cellStyle name="Saída 2 4 5 2 2 3 2" xfId="37152"/>
    <cellStyle name="Saída 2 4 5 2 2 3 3" xfId="37153"/>
    <cellStyle name="Saída 2 4 5 2 2 3 4" xfId="37154"/>
    <cellStyle name="Saída 2 4 5 2 2 4" xfId="37155"/>
    <cellStyle name="Saída 2 4 5 2 2 4 2" xfId="37156"/>
    <cellStyle name="Saída 2 4 5 2 2 4 3" xfId="37157"/>
    <cellStyle name="Saída 2 4 5 2 2 4 4" xfId="37158"/>
    <cellStyle name="Saída 2 4 5 2 2 5" xfId="37159"/>
    <cellStyle name="Saída 2 4 5 2 2 5 2" xfId="37160"/>
    <cellStyle name="Saída 2 4 5 2 2 5 3" xfId="37161"/>
    <cellStyle name="Saída 2 4 5 2 2 5 4" xfId="37162"/>
    <cellStyle name="Saída 2 4 5 2 2 6" xfId="37163"/>
    <cellStyle name="Saída 2 4 5 2 3" xfId="37164"/>
    <cellStyle name="Saída 2 4 5 2 3 2" xfId="37165"/>
    <cellStyle name="Saída 2 4 5 2 3 2 2" xfId="37166"/>
    <cellStyle name="Saída 2 4 5 2 3 2 3" xfId="37167"/>
    <cellStyle name="Saída 2 4 5 2 3 3" xfId="37168"/>
    <cellStyle name="Saída 2 4 5 2 3 3 2" xfId="37169"/>
    <cellStyle name="Saída 2 4 5 2 3 3 3" xfId="37170"/>
    <cellStyle name="Saída 2 4 5 2 3 3 4" xfId="37171"/>
    <cellStyle name="Saída 2 4 5 2 3 3 5" xfId="37172"/>
    <cellStyle name="Saída 2 4 5 2 3 4" xfId="37173"/>
    <cellStyle name="Saída 2 4 5 2 3 4 2" xfId="37174"/>
    <cellStyle name="Saída 2 4 5 2 3 4 3" xfId="37175"/>
    <cellStyle name="Saída 2 4 5 2 3 4 4" xfId="37176"/>
    <cellStyle name="Saída 2 4 5 2 3 5" xfId="37177"/>
    <cellStyle name="Saída 2 4 5 2 3 5 2" xfId="37178"/>
    <cellStyle name="Saída 2 4 5 2 3 5 3" xfId="37179"/>
    <cellStyle name="Saída 2 4 5 2 3 5 4" xfId="37180"/>
    <cellStyle name="Saída 2 4 5 2 3 6" xfId="37181"/>
    <cellStyle name="Saída 2 4 5 2 4" xfId="37182"/>
    <cellStyle name="Saída 2 4 5 2 4 2" xfId="37183"/>
    <cellStyle name="Saída 2 4 5 2 4 2 2" xfId="37184"/>
    <cellStyle name="Saída 2 4 5 2 4 2 3" xfId="37185"/>
    <cellStyle name="Saída 2 4 5 2 4 2 4" xfId="37186"/>
    <cellStyle name="Saída 2 4 5 2 4 2 5" xfId="37187"/>
    <cellStyle name="Saída 2 4 5 2 4 3" xfId="37188"/>
    <cellStyle name="Saída 2 4 5 2 4 3 2" xfId="37189"/>
    <cellStyle name="Saída 2 4 5 2 4 3 3" xfId="37190"/>
    <cellStyle name="Saída 2 4 5 2 4 3 4" xfId="37191"/>
    <cellStyle name="Saída 2 4 5 2 4 3 5" xfId="37192"/>
    <cellStyle name="Saída 2 4 5 2 4 4" xfId="37193"/>
    <cellStyle name="Saída 2 4 5 2 5" xfId="37194"/>
    <cellStyle name="Saída 2 4 5 2 5 2" xfId="37195"/>
    <cellStyle name="Saída 2 4 5 2 5 2 2" xfId="37196"/>
    <cellStyle name="Saída 2 4 5 2 5 2 3" xfId="37197"/>
    <cellStyle name="Saída 2 4 5 2 5 2 4" xfId="37198"/>
    <cellStyle name="Saída 2 4 5 2 5 2 5" xfId="37199"/>
    <cellStyle name="Saída 2 4 5 2 5 3" xfId="37200"/>
    <cellStyle name="Saída 2 4 5 2 5 3 2" xfId="37201"/>
    <cellStyle name="Saída 2 4 5 2 5 3 3" xfId="37202"/>
    <cellStyle name="Saída 2 4 5 2 5 3 4" xfId="37203"/>
    <cellStyle name="Saída 2 4 5 2 5 3 5" xfId="37204"/>
    <cellStyle name="Saída 2 4 5 2 5 4" xfId="37205"/>
    <cellStyle name="Saída 2 4 5 2 6" xfId="37206"/>
    <cellStyle name="Saída 2 4 5 2 6 2" xfId="37207"/>
    <cellStyle name="Saída 2 4 5 2 6 2 2" xfId="37208"/>
    <cellStyle name="Saída 2 4 5 2 6 2 3" xfId="37209"/>
    <cellStyle name="Saída 2 4 5 2 6 2 4" xfId="37210"/>
    <cellStyle name="Saída 2 4 5 2 6 2 5" xfId="37211"/>
    <cellStyle name="Saída 2 4 5 2 6 3" xfId="37212"/>
    <cellStyle name="Saída 2 4 5 2 6 3 2" xfId="37213"/>
    <cellStyle name="Saída 2 4 5 2 6 3 3" xfId="37214"/>
    <cellStyle name="Saída 2 4 5 2 6 3 4" xfId="37215"/>
    <cellStyle name="Saída 2 4 5 2 6 3 5" xfId="37216"/>
    <cellStyle name="Saída 2 4 5 2 6 4" xfId="37217"/>
    <cellStyle name="Saída 2 4 5 2 7" xfId="37218"/>
    <cellStyle name="Saída 2 4 5 2 7 2" xfId="37219"/>
    <cellStyle name="Saída 2 4 5 2 7 3" xfId="37220"/>
    <cellStyle name="Saída 2 4 5 2 7 4" xfId="37221"/>
    <cellStyle name="Saída 2 4 5 2 8" xfId="37222"/>
    <cellStyle name="Saída 2 4 5 2 8 2" xfId="37223"/>
    <cellStyle name="Saída 2 4 5 2 8 3" xfId="37224"/>
    <cellStyle name="Saída 2 4 5 2 8 4" xfId="37225"/>
    <cellStyle name="Saída 2 4 5 2 8 5" xfId="37226"/>
    <cellStyle name="Saída 2 4 5 2 9" xfId="37227"/>
    <cellStyle name="Saída 2 4 5 2 9 2" xfId="37228"/>
    <cellStyle name="Saída 2 4 5 2 9 3" xfId="37229"/>
    <cellStyle name="Saída 2 4 5 2 9 4" xfId="37230"/>
    <cellStyle name="Saída 2 4 5 2 9 5" xfId="37231"/>
    <cellStyle name="Saída 2 4 5 3" xfId="37232"/>
    <cellStyle name="Saída 2 4 5 3 2" xfId="37233"/>
    <cellStyle name="Saída 2 4 5 3 2 2" xfId="37234"/>
    <cellStyle name="Saída 2 4 5 3 2 3" xfId="37235"/>
    <cellStyle name="Saída 2 4 5 3 3" xfId="37236"/>
    <cellStyle name="Saída 2 4 5 3 3 2" xfId="37237"/>
    <cellStyle name="Saída 2 4 5 3 3 3" xfId="37238"/>
    <cellStyle name="Saída 2 4 5 3 3 4" xfId="37239"/>
    <cellStyle name="Saída 2 4 5 3 3 5" xfId="37240"/>
    <cellStyle name="Saída 2 4 5 3 4" xfId="37241"/>
    <cellStyle name="Saída 2 4 5 3 4 2" xfId="37242"/>
    <cellStyle name="Saída 2 4 5 3 4 3" xfId="37243"/>
    <cellStyle name="Saída 2 4 5 3 4 4" xfId="37244"/>
    <cellStyle name="Saída 2 4 5 3 5" xfId="37245"/>
    <cellStyle name="Saída 2 4 5 3 5 2" xfId="37246"/>
    <cellStyle name="Saída 2 4 5 3 5 3" xfId="37247"/>
    <cellStyle name="Saída 2 4 5 3 5 4" xfId="37248"/>
    <cellStyle name="Saída 2 4 5 3 6" xfId="37249"/>
    <cellStyle name="Saída 2 4 5 4" xfId="37250"/>
    <cellStyle name="Saída 2 4 5 4 2" xfId="37251"/>
    <cellStyle name="Saída 2 4 5 4 2 2" xfId="37252"/>
    <cellStyle name="Saída 2 4 5 4 2 3" xfId="37253"/>
    <cellStyle name="Saída 2 4 5 4 3" xfId="37254"/>
    <cellStyle name="Saída 2 4 5 4 3 2" xfId="37255"/>
    <cellStyle name="Saída 2 4 5 4 3 3" xfId="37256"/>
    <cellStyle name="Saída 2 4 5 4 3 4" xfId="37257"/>
    <cellStyle name="Saída 2 4 5 4 3 5" xfId="37258"/>
    <cellStyle name="Saída 2 4 5 4 4" xfId="37259"/>
    <cellStyle name="Saída 2 4 5 4 4 2" xfId="37260"/>
    <cellStyle name="Saída 2 4 5 4 4 3" xfId="37261"/>
    <cellStyle name="Saída 2 4 5 4 4 4" xfId="37262"/>
    <cellStyle name="Saída 2 4 5 4 5" xfId="37263"/>
    <cellStyle name="Saída 2 4 5 4 5 2" xfId="37264"/>
    <cellStyle name="Saída 2 4 5 4 5 3" xfId="37265"/>
    <cellStyle name="Saída 2 4 5 4 5 4" xfId="37266"/>
    <cellStyle name="Saída 2 4 5 4 6" xfId="37267"/>
    <cellStyle name="Saída 2 4 5 5" xfId="37268"/>
    <cellStyle name="Saída 2 4 5 5 2" xfId="37269"/>
    <cellStyle name="Saída 2 4 5 5 2 2" xfId="37270"/>
    <cellStyle name="Saída 2 4 5 5 2 3" xfId="37271"/>
    <cellStyle name="Saída 2 4 5 5 2 4" xfId="37272"/>
    <cellStyle name="Saída 2 4 5 5 2 5" xfId="37273"/>
    <cellStyle name="Saída 2 4 5 5 3" xfId="37274"/>
    <cellStyle name="Saída 2 4 5 5 3 2" xfId="37275"/>
    <cellStyle name="Saída 2 4 5 5 3 3" xfId="37276"/>
    <cellStyle name="Saída 2 4 5 5 3 4" xfId="37277"/>
    <cellStyle name="Saída 2 4 5 5 3 5" xfId="37278"/>
    <cellStyle name="Saída 2 4 5 5 4" xfId="37279"/>
    <cellStyle name="Saída 2 4 5 6" xfId="37280"/>
    <cellStyle name="Saída 2 4 5 6 2" xfId="37281"/>
    <cellStyle name="Saída 2 4 5 6 2 2" xfId="37282"/>
    <cellStyle name="Saída 2 4 5 6 2 3" xfId="37283"/>
    <cellStyle name="Saída 2 4 5 6 2 4" xfId="37284"/>
    <cellStyle name="Saída 2 4 5 6 2 5" xfId="37285"/>
    <cellStyle name="Saída 2 4 5 6 3" xfId="37286"/>
    <cellStyle name="Saída 2 4 5 6 3 2" xfId="37287"/>
    <cellStyle name="Saída 2 4 5 6 3 3" xfId="37288"/>
    <cellStyle name="Saída 2 4 5 6 3 4" xfId="37289"/>
    <cellStyle name="Saída 2 4 5 6 3 5" xfId="37290"/>
    <cellStyle name="Saída 2 4 5 6 4" xfId="37291"/>
    <cellStyle name="Saída 2 4 5 7" xfId="37292"/>
    <cellStyle name="Saída 2 4 5 7 2" xfId="37293"/>
    <cellStyle name="Saída 2 4 5 7 2 2" xfId="37294"/>
    <cellStyle name="Saída 2 4 5 7 2 3" xfId="37295"/>
    <cellStyle name="Saída 2 4 5 7 2 4" xfId="37296"/>
    <cellStyle name="Saída 2 4 5 7 2 5" xfId="37297"/>
    <cellStyle name="Saída 2 4 5 7 3" xfId="37298"/>
    <cellStyle name="Saída 2 4 5 7 3 2" xfId="37299"/>
    <cellStyle name="Saída 2 4 5 7 3 3" xfId="37300"/>
    <cellStyle name="Saída 2 4 5 7 3 4" xfId="37301"/>
    <cellStyle name="Saída 2 4 5 7 3 5" xfId="37302"/>
    <cellStyle name="Saída 2 4 5 7 4" xfId="37303"/>
    <cellStyle name="Saída 2 4 5 8" xfId="37304"/>
    <cellStyle name="Saída 2 4 5 8 2" xfId="37305"/>
    <cellStyle name="Saída 2 4 5 8 2 2" xfId="37306"/>
    <cellStyle name="Saída 2 4 5 8 2 3" xfId="37307"/>
    <cellStyle name="Saída 2 4 5 8 2 4" xfId="37308"/>
    <cellStyle name="Saída 2 4 5 8 3" xfId="37309"/>
    <cellStyle name="Saída 2 4 5 8 4" xfId="37310"/>
    <cellStyle name="Saída 2 4 5 9" xfId="37311"/>
    <cellStyle name="Saída 2 4 6" xfId="37312"/>
    <cellStyle name="Saída 2 4 6 10" xfId="37313"/>
    <cellStyle name="Saída 2 4 6 11" xfId="37314"/>
    <cellStyle name="Saída 2 4 6 12" xfId="37315"/>
    <cellStyle name="Saída 2 4 6 13" xfId="37316"/>
    <cellStyle name="Saída 2 4 6 2" xfId="37317"/>
    <cellStyle name="Saída 2 4 6 2 10" xfId="37318"/>
    <cellStyle name="Saída 2 4 6 2 10 2" xfId="37319"/>
    <cellStyle name="Saída 2 4 6 2 10 3" xfId="37320"/>
    <cellStyle name="Saída 2 4 6 2 10 4" xfId="37321"/>
    <cellStyle name="Saída 2 4 6 2 10 5" xfId="37322"/>
    <cellStyle name="Saída 2 4 6 2 11" xfId="37323"/>
    <cellStyle name="Saída 2 4 6 2 2" xfId="37324"/>
    <cellStyle name="Saída 2 4 6 2 2 2" xfId="37325"/>
    <cellStyle name="Saída 2 4 6 2 2 2 2" xfId="37326"/>
    <cellStyle name="Saída 2 4 6 2 2 2 3" xfId="37327"/>
    <cellStyle name="Saída 2 4 6 2 2 2 4" xfId="37328"/>
    <cellStyle name="Saída 2 4 6 2 2 2 5" xfId="37329"/>
    <cellStyle name="Saída 2 4 6 2 2 3" xfId="37330"/>
    <cellStyle name="Saída 2 4 6 2 2 3 2" xfId="37331"/>
    <cellStyle name="Saída 2 4 6 2 2 3 3" xfId="37332"/>
    <cellStyle name="Saída 2 4 6 2 2 3 4" xfId="37333"/>
    <cellStyle name="Saída 2 4 6 2 2 4" xfId="37334"/>
    <cellStyle name="Saída 2 4 6 2 2 4 2" xfId="37335"/>
    <cellStyle name="Saída 2 4 6 2 2 4 3" xfId="37336"/>
    <cellStyle name="Saída 2 4 6 2 2 4 4" xfId="37337"/>
    <cellStyle name="Saída 2 4 6 2 2 5" xfId="37338"/>
    <cellStyle name="Saída 2 4 6 2 2 5 2" xfId="37339"/>
    <cellStyle name="Saída 2 4 6 2 2 5 3" xfId="37340"/>
    <cellStyle name="Saída 2 4 6 2 2 5 4" xfId="37341"/>
    <cellStyle name="Saída 2 4 6 2 2 6" xfId="37342"/>
    <cellStyle name="Saída 2 4 6 2 3" xfId="37343"/>
    <cellStyle name="Saída 2 4 6 2 3 2" xfId="37344"/>
    <cellStyle name="Saída 2 4 6 2 3 2 2" xfId="37345"/>
    <cellStyle name="Saída 2 4 6 2 3 2 3" xfId="37346"/>
    <cellStyle name="Saída 2 4 6 2 3 3" xfId="37347"/>
    <cellStyle name="Saída 2 4 6 2 3 3 2" xfId="37348"/>
    <cellStyle name="Saída 2 4 6 2 3 3 3" xfId="37349"/>
    <cellStyle name="Saída 2 4 6 2 3 3 4" xfId="37350"/>
    <cellStyle name="Saída 2 4 6 2 3 3 5" xfId="37351"/>
    <cellStyle name="Saída 2 4 6 2 3 4" xfId="37352"/>
    <cellStyle name="Saída 2 4 6 2 3 4 2" xfId="37353"/>
    <cellStyle name="Saída 2 4 6 2 3 4 3" xfId="37354"/>
    <cellStyle name="Saída 2 4 6 2 3 4 4" xfId="37355"/>
    <cellStyle name="Saída 2 4 6 2 3 5" xfId="37356"/>
    <cellStyle name="Saída 2 4 6 2 3 5 2" xfId="37357"/>
    <cellStyle name="Saída 2 4 6 2 3 5 3" xfId="37358"/>
    <cellStyle name="Saída 2 4 6 2 3 5 4" xfId="37359"/>
    <cellStyle name="Saída 2 4 6 2 3 6" xfId="37360"/>
    <cellStyle name="Saída 2 4 6 2 4" xfId="37361"/>
    <cellStyle name="Saída 2 4 6 2 4 2" xfId="37362"/>
    <cellStyle name="Saída 2 4 6 2 4 2 2" xfId="37363"/>
    <cellStyle name="Saída 2 4 6 2 4 2 3" xfId="37364"/>
    <cellStyle name="Saída 2 4 6 2 4 2 4" xfId="37365"/>
    <cellStyle name="Saída 2 4 6 2 4 2 5" xfId="37366"/>
    <cellStyle name="Saída 2 4 6 2 4 3" xfId="37367"/>
    <cellStyle name="Saída 2 4 6 2 4 3 2" xfId="37368"/>
    <cellStyle name="Saída 2 4 6 2 4 3 3" xfId="37369"/>
    <cellStyle name="Saída 2 4 6 2 4 3 4" xfId="37370"/>
    <cellStyle name="Saída 2 4 6 2 4 3 5" xfId="37371"/>
    <cellStyle name="Saída 2 4 6 2 4 4" xfId="37372"/>
    <cellStyle name="Saída 2 4 6 2 5" xfId="37373"/>
    <cellStyle name="Saída 2 4 6 2 5 2" xfId="37374"/>
    <cellStyle name="Saída 2 4 6 2 5 2 2" xfId="37375"/>
    <cellStyle name="Saída 2 4 6 2 5 2 3" xfId="37376"/>
    <cellStyle name="Saída 2 4 6 2 5 2 4" xfId="37377"/>
    <cellStyle name="Saída 2 4 6 2 5 2 5" xfId="37378"/>
    <cellStyle name="Saída 2 4 6 2 5 3" xfId="37379"/>
    <cellStyle name="Saída 2 4 6 2 5 3 2" xfId="37380"/>
    <cellStyle name="Saída 2 4 6 2 5 3 3" xfId="37381"/>
    <cellStyle name="Saída 2 4 6 2 5 3 4" xfId="37382"/>
    <cellStyle name="Saída 2 4 6 2 5 3 5" xfId="37383"/>
    <cellStyle name="Saída 2 4 6 2 5 4" xfId="37384"/>
    <cellStyle name="Saída 2 4 6 2 6" xfId="37385"/>
    <cellStyle name="Saída 2 4 6 2 6 2" xfId="37386"/>
    <cellStyle name="Saída 2 4 6 2 6 2 2" xfId="37387"/>
    <cellStyle name="Saída 2 4 6 2 6 2 3" xfId="37388"/>
    <cellStyle name="Saída 2 4 6 2 6 2 4" xfId="37389"/>
    <cellStyle name="Saída 2 4 6 2 6 2 5" xfId="37390"/>
    <cellStyle name="Saída 2 4 6 2 6 3" xfId="37391"/>
    <cellStyle name="Saída 2 4 6 2 6 3 2" xfId="37392"/>
    <cellStyle name="Saída 2 4 6 2 6 3 3" xfId="37393"/>
    <cellStyle name="Saída 2 4 6 2 6 3 4" xfId="37394"/>
    <cellStyle name="Saída 2 4 6 2 6 3 5" xfId="37395"/>
    <cellStyle name="Saída 2 4 6 2 6 4" xfId="37396"/>
    <cellStyle name="Saída 2 4 6 2 7" xfId="37397"/>
    <cellStyle name="Saída 2 4 6 2 7 2" xfId="37398"/>
    <cellStyle name="Saída 2 4 6 2 7 3" xfId="37399"/>
    <cellStyle name="Saída 2 4 6 2 7 4" xfId="37400"/>
    <cellStyle name="Saída 2 4 6 2 8" xfId="37401"/>
    <cellStyle name="Saída 2 4 6 2 8 2" xfId="37402"/>
    <cellStyle name="Saída 2 4 6 2 8 3" xfId="37403"/>
    <cellStyle name="Saída 2 4 6 2 8 4" xfId="37404"/>
    <cellStyle name="Saída 2 4 6 2 8 5" xfId="37405"/>
    <cellStyle name="Saída 2 4 6 2 9" xfId="37406"/>
    <cellStyle name="Saída 2 4 6 2 9 2" xfId="37407"/>
    <cellStyle name="Saída 2 4 6 2 9 3" xfId="37408"/>
    <cellStyle name="Saída 2 4 6 2 9 4" xfId="37409"/>
    <cellStyle name="Saída 2 4 6 2 9 5" xfId="37410"/>
    <cellStyle name="Saída 2 4 6 3" xfId="37411"/>
    <cellStyle name="Saída 2 4 6 3 2" xfId="37412"/>
    <cellStyle name="Saída 2 4 6 3 2 2" xfId="37413"/>
    <cellStyle name="Saída 2 4 6 3 2 3" xfId="37414"/>
    <cellStyle name="Saída 2 4 6 3 3" xfId="37415"/>
    <cellStyle name="Saída 2 4 6 3 3 2" xfId="37416"/>
    <cellStyle name="Saída 2 4 6 3 3 3" xfId="37417"/>
    <cellStyle name="Saída 2 4 6 3 3 4" xfId="37418"/>
    <cellStyle name="Saída 2 4 6 3 3 5" xfId="37419"/>
    <cellStyle name="Saída 2 4 6 3 4" xfId="37420"/>
    <cellStyle name="Saída 2 4 6 3 4 2" xfId="37421"/>
    <cellStyle name="Saída 2 4 6 3 4 3" xfId="37422"/>
    <cellStyle name="Saída 2 4 6 3 4 4" xfId="37423"/>
    <cellStyle name="Saída 2 4 6 3 5" xfId="37424"/>
    <cellStyle name="Saída 2 4 6 3 5 2" xfId="37425"/>
    <cellStyle name="Saída 2 4 6 3 5 3" xfId="37426"/>
    <cellStyle name="Saída 2 4 6 3 5 4" xfId="37427"/>
    <cellStyle name="Saída 2 4 6 3 6" xfId="37428"/>
    <cellStyle name="Saída 2 4 6 4" xfId="37429"/>
    <cellStyle name="Saída 2 4 6 4 2" xfId="37430"/>
    <cellStyle name="Saída 2 4 6 4 2 2" xfId="37431"/>
    <cellStyle name="Saída 2 4 6 4 2 3" xfId="37432"/>
    <cellStyle name="Saída 2 4 6 4 3" xfId="37433"/>
    <cellStyle name="Saída 2 4 6 4 3 2" xfId="37434"/>
    <cellStyle name="Saída 2 4 6 4 3 3" xfId="37435"/>
    <cellStyle name="Saída 2 4 6 4 3 4" xfId="37436"/>
    <cellStyle name="Saída 2 4 6 4 3 5" xfId="37437"/>
    <cellStyle name="Saída 2 4 6 4 4" xfId="37438"/>
    <cellStyle name="Saída 2 4 6 4 4 2" xfId="37439"/>
    <cellStyle name="Saída 2 4 6 4 4 3" xfId="37440"/>
    <cellStyle name="Saída 2 4 6 4 4 4" xfId="37441"/>
    <cellStyle name="Saída 2 4 6 4 5" xfId="37442"/>
    <cellStyle name="Saída 2 4 6 4 5 2" xfId="37443"/>
    <cellStyle name="Saída 2 4 6 4 5 3" xfId="37444"/>
    <cellStyle name="Saída 2 4 6 4 5 4" xfId="37445"/>
    <cellStyle name="Saída 2 4 6 4 6" xfId="37446"/>
    <cellStyle name="Saída 2 4 6 5" xfId="37447"/>
    <cellStyle name="Saída 2 4 6 5 2" xfId="37448"/>
    <cellStyle name="Saída 2 4 6 5 2 2" xfId="37449"/>
    <cellStyle name="Saída 2 4 6 5 2 3" xfId="37450"/>
    <cellStyle name="Saída 2 4 6 5 2 4" xfId="37451"/>
    <cellStyle name="Saída 2 4 6 5 2 5" xfId="37452"/>
    <cellStyle name="Saída 2 4 6 5 3" xfId="37453"/>
    <cellStyle name="Saída 2 4 6 5 3 2" xfId="37454"/>
    <cellStyle name="Saída 2 4 6 5 3 3" xfId="37455"/>
    <cellStyle name="Saída 2 4 6 5 3 4" xfId="37456"/>
    <cellStyle name="Saída 2 4 6 5 3 5" xfId="37457"/>
    <cellStyle name="Saída 2 4 6 5 4" xfId="37458"/>
    <cellStyle name="Saída 2 4 6 6" xfId="37459"/>
    <cellStyle name="Saída 2 4 6 6 2" xfId="37460"/>
    <cellStyle name="Saída 2 4 6 6 2 2" xfId="37461"/>
    <cellStyle name="Saída 2 4 6 6 2 3" xfId="37462"/>
    <cellStyle name="Saída 2 4 6 6 2 4" xfId="37463"/>
    <cellStyle name="Saída 2 4 6 6 2 5" xfId="37464"/>
    <cellStyle name="Saída 2 4 6 6 3" xfId="37465"/>
    <cellStyle name="Saída 2 4 6 6 3 2" xfId="37466"/>
    <cellStyle name="Saída 2 4 6 6 3 3" xfId="37467"/>
    <cellStyle name="Saída 2 4 6 6 3 4" xfId="37468"/>
    <cellStyle name="Saída 2 4 6 6 3 5" xfId="37469"/>
    <cellStyle name="Saída 2 4 6 6 4" xfId="37470"/>
    <cellStyle name="Saída 2 4 6 7" xfId="37471"/>
    <cellStyle name="Saída 2 4 6 7 2" xfId="37472"/>
    <cellStyle name="Saída 2 4 6 7 2 2" xfId="37473"/>
    <cellStyle name="Saída 2 4 6 7 2 3" xfId="37474"/>
    <cellStyle name="Saída 2 4 6 7 2 4" xfId="37475"/>
    <cellStyle name="Saída 2 4 6 7 2 5" xfId="37476"/>
    <cellStyle name="Saída 2 4 6 7 3" xfId="37477"/>
    <cellStyle name="Saída 2 4 6 7 3 2" xfId="37478"/>
    <cellStyle name="Saída 2 4 6 7 3 3" xfId="37479"/>
    <cellStyle name="Saída 2 4 6 7 3 4" xfId="37480"/>
    <cellStyle name="Saída 2 4 6 7 3 5" xfId="37481"/>
    <cellStyle name="Saída 2 4 6 7 4" xfId="37482"/>
    <cellStyle name="Saída 2 4 6 8" xfId="37483"/>
    <cellStyle name="Saída 2 4 6 8 2" xfId="37484"/>
    <cellStyle name="Saída 2 4 6 8 2 2" xfId="37485"/>
    <cellStyle name="Saída 2 4 6 8 2 3" xfId="37486"/>
    <cellStyle name="Saída 2 4 6 8 2 4" xfId="37487"/>
    <cellStyle name="Saída 2 4 6 8 3" xfId="37488"/>
    <cellStyle name="Saída 2 4 6 8 4" xfId="37489"/>
    <cellStyle name="Saída 2 4 6 9" xfId="37490"/>
    <cellStyle name="Saída 2 4 7" xfId="37491"/>
    <cellStyle name="Saída 2 4 7 10" xfId="37492"/>
    <cellStyle name="Saída 2 4 7 11" xfId="37493"/>
    <cellStyle name="Saída 2 4 7 12" xfId="37494"/>
    <cellStyle name="Saída 2 4 7 13" xfId="37495"/>
    <cellStyle name="Saída 2 4 7 2" xfId="37496"/>
    <cellStyle name="Saída 2 4 7 2 10" xfId="37497"/>
    <cellStyle name="Saída 2 4 7 2 10 2" xfId="37498"/>
    <cellStyle name="Saída 2 4 7 2 10 3" xfId="37499"/>
    <cellStyle name="Saída 2 4 7 2 10 4" xfId="37500"/>
    <cellStyle name="Saída 2 4 7 2 10 5" xfId="37501"/>
    <cellStyle name="Saída 2 4 7 2 11" xfId="37502"/>
    <cellStyle name="Saída 2 4 7 2 2" xfId="37503"/>
    <cellStyle name="Saída 2 4 7 2 2 2" xfId="37504"/>
    <cellStyle name="Saída 2 4 7 2 2 2 2" xfId="37505"/>
    <cellStyle name="Saída 2 4 7 2 2 2 3" xfId="37506"/>
    <cellStyle name="Saída 2 4 7 2 2 2 4" xfId="37507"/>
    <cellStyle name="Saída 2 4 7 2 2 2 5" xfId="37508"/>
    <cellStyle name="Saída 2 4 7 2 2 3" xfId="37509"/>
    <cellStyle name="Saída 2 4 7 2 2 3 2" xfId="37510"/>
    <cellStyle name="Saída 2 4 7 2 2 3 3" xfId="37511"/>
    <cellStyle name="Saída 2 4 7 2 2 3 4" xfId="37512"/>
    <cellStyle name="Saída 2 4 7 2 2 4" xfId="37513"/>
    <cellStyle name="Saída 2 4 7 2 2 4 2" xfId="37514"/>
    <cellStyle name="Saída 2 4 7 2 2 4 3" xfId="37515"/>
    <cellStyle name="Saída 2 4 7 2 2 4 4" xfId="37516"/>
    <cellStyle name="Saída 2 4 7 2 2 5" xfId="37517"/>
    <cellStyle name="Saída 2 4 7 2 2 5 2" xfId="37518"/>
    <cellStyle name="Saída 2 4 7 2 2 5 3" xfId="37519"/>
    <cellStyle name="Saída 2 4 7 2 2 5 4" xfId="37520"/>
    <cellStyle name="Saída 2 4 7 2 2 6" xfId="37521"/>
    <cellStyle name="Saída 2 4 7 2 3" xfId="37522"/>
    <cellStyle name="Saída 2 4 7 2 3 2" xfId="37523"/>
    <cellStyle name="Saída 2 4 7 2 3 2 2" xfId="37524"/>
    <cellStyle name="Saída 2 4 7 2 3 2 3" xfId="37525"/>
    <cellStyle name="Saída 2 4 7 2 3 3" xfId="37526"/>
    <cellStyle name="Saída 2 4 7 2 3 3 2" xfId="37527"/>
    <cellStyle name="Saída 2 4 7 2 3 3 3" xfId="37528"/>
    <cellStyle name="Saída 2 4 7 2 3 3 4" xfId="37529"/>
    <cellStyle name="Saída 2 4 7 2 3 3 5" xfId="37530"/>
    <cellStyle name="Saída 2 4 7 2 3 4" xfId="37531"/>
    <cellStyle name="Saída 2 4 7 2 3 4 2" xfId="37532"/>
    <cellStyle name="Saída 2 4 7 2 3 4 3" xfId="37533"/>
    <cellStyle name="Saída 2 4 7 2 3 4 4" xfId="37534"/>
    <cellStyle name="Saída 2 4 7 2 3 5" xfId="37535"/>
    <cellStyle name="Saída 2 4 7 2 3 5 2" xfId="37536"/>
    <cellStyle name="Saída 2 4 7 2 3 5 3" xfId="37537"/>
    <cellStyle name="Saída 2 4 7 2 3 5 4" xfId="37538"/>
    <cellStyle name="Saída 2 4 7 2 3 6" xfId="37539"/>
    <cellStyle name="Saída 2 4 7 2 4" xfId="37540"/>
    <cellStyle name="Saída 2 4 7 2 4 2" xfId="37541"/>
    <cellStyle name="Saída 2 4 7 2 4 2 2" xfId="37542"/>
    <cellStyle name="Saída 2 4 7 2 4 2 3" xfId="37543"/>
    <cellStyle name="Saída 2 4 7 2 4 2 4" xfId="37544"/>
    <cellStyle name="Saída 2 4 7 2 4 2 5" xfId="37545"/>
    <cellStyle name="Saída 2 4 7 2 4 3" xfId="37546"/>
    <cellStyle name="Saída 2 4 7 2 4 3 2" xfId="37547"/>
    <cellStyle name="Saída 2 4 7 2 4 3 3" xfId="37548"/>
    <cellStyle name="Saída 2 4 7 2 4 3 4" xfId="37549"/>
    <cellStyle name="Saída 2 4 7 2 4 3 5" xfId="37550"/>
    <cellStyle name="Saída 2 4 7 2 4 4" xfId="37551"/>
    <cellStyle name="Saída 2 4 7 2 5" xfId="37552"/>
    <cellStyle name="Saída 2 4 7 2 5 2" xfId="37553"/>
    <cellStyle name="Saída 2 4 7 2 5 2 2" xfId="37554"/>
    <cellStyle name="Saída 2 4 7 2 5 2 3" xfId="37555"/>
    <cellStyle name="Saída 2 4 7 2 5 2 4" xfId="37556"/>
    <cellStyle name="Saída 2 4 7 2 5 2 5" xfId="37557"/>
    <cellStyle name="Saída 2 4 7 2 5 3" xfId="37558"/>
    <cellStyle name="Saída 2 4 7 2 5 3 2" xfId="37559"/>
    <cellStyle name="Saída 2 4 7 2 5 3 3" xfId="37560"/>
    <cellStyle name="Saída 2 4 7 2 5 3 4" xfId="37561"/>
    <cellStyle name="Saída 2 4 7 2 5 3 5" xfId="37562"/>
    <cellStyle name="Saída 2 4 7 2 5 4" xfId="37563"/>
    <cellStyle name="Saída 2 4 7 2 6" xfId="37564"/>
    <cellStyle name="Saída 2 4 7 2 6 2" xfId="37565"/>
    <cellStyle name="Saída 2 4 7 2 6 2 2" xfId="37566"/>
    <cellStyle name="Saída 2 4 7 2 6 2 3" xfId="37567"/>
    <cellStyle name="Saída 2 4 7 2 6 2 4" xfId="37568"/>
    <cellStyle name="Saída 2 4 7 2 6 2 5" xfId="37569"/>
    <cellStyle name="Saída 2 4 7 2 6 3" xfId="37570"/>
    <cellStyle name="Saída 2 4 7 2 6 3 2" xfId="37571"/>
    <cellStyle name="Saída 2 4 7 2 6 3 3" xfId="37572"/>
    <cellStyle name="Saída 2 4 7 2 6 3 4" xfId="37573"/>
    <cellStyle name="Saída 2 4 7 2 6 3 5" xfId="37574"/>
    <cellStyle name="Saída 2 4 7 2 6 4" xfId="37575"/>
    <cellStyle name="Saída 2 4 7 2 7" xfId="37576"/>
    <cellStyle name="Saída 2 4 7 2 7 2" xfId="37577"/>
    <cellStyle name="Saída 2 4 7 2 7 3" xfId="37578"/>
    <cellStyle name="Saída 2 4 7 2 7 4" xfId="37579"/>
    <cellStyle name="Saída 2 4 7 2 8" xfId="37580"/>
    <cellStyle name="Saída 2 4 7 2 8 2" xfId="37581"/>
    <cellStyle name="Saída 2 4 7 2 8 3" xfId="37582"/>
    <cellStyle name="Saída 2 4 7 2 8 4" xfId="37583"/>
    <cellStyle name="Saída 2 4 7 2 8 5" xfId="37584"/>
    <cellStyle name="Saída 2 4 7 2 9" xfId="37585"/>
    <cellStyle name="Saída 2 4 7 2 9 2" xfId="37586"/>
    <cellStyle name="Saída 2 4 7 2 9 3" xfId="37587"/>
    <cellStyle name="Saída 2 4 7 2 9 4" xfId="37588"/>
    <cellStyle name="Saída 2 4 7 2 9 5" xfId="37589"/>
    <cellStyle name="Saída 2 4 7 3" xfId="37590"/>
    <cellStyle name="Saída 2 4 7 3 2" xfId="37591"/>
    <cellStyle name="Saída 2 4 7 3 2 2" xfId="37592"/>
    <cellStyle name="Saída 2 4 7 3 2 3" xfId="37593"/>
    <cellStyle name="Saída 2 4 7 3 3" xfId="37594"/>
    <cellStyle name="Saída 2 4 7 3 3 2" xfId="37595"/>
    <cellStyle name="Saída 2 4 7 3 3 3" xfId="37596"/>
    <cellStyle name="Saída 2 4 7 3 3 4" xfId="37597"/>
    <cellStyle name="Saída 2 4 7 3 3 5" xfId="37598"/>
    <cellStyle name="Saída 2 4 7 3 4" xfId="37599"/>
    <cellStyle name="Saída 2 4 7 3 4 2" xfId="37600"/>
    <cellStyle name="Saída 2 4 7 3 4 3" xfId="37601"/>
    <cellStyle name="Saída 2 4 7 3 4 4" xfId="37602"/>
    <cellStyle name="Saída 2 4 7 3 5" xfId="37603"/>
    <cellStyle name="Saída 2 4 7 3 5 2" xfId="37604"/>
    <cellStyle name="Saída 2 4 7 3 5 3" xfId="37605"/>
    <cellStyle name="Saída 2 4 7 3 5 4" xfId="37606"/>
    <cellStyle name="Saída 2 4 7 3 6" xfId="37607"/>
    <cellStyle name="Saída 2 4 7 4" xfId="37608"/>
    <cellStyle name="Saída 2 4 7 4 2" xfId="37609"/>
    <cellStyle name="Saída 2 4 7 4 2 2" xfId="37610"/>
    <cellStyle name="Saída 2 4 7 4 2 3" xfId="37611"/>
    <cellStyle name="Saída 2 4 7 4 3" xfId="37612"/>
    <cellStyle name="Saída 2 4 7 4 3 2" xfId="37613"/>
    <cellStyle name="Saída 2 4 7 4 3 3" xfId="37614"/>
    <cellStyle name="Saída 2 4 7 4 3 4" xfId="37615"/>
    <cellStyle name="Saída 2 4 7 4 3 5" xfId="37616"/>
    <cellStyle name="Saída 2 4 7 4 4" xfId="37617"/>
    <cellStyle name="Saída 2 4 7 4 4 2" xfId="37618"/>
    <cellStyle name="Saída 2 4 7 4 4 3" xfId="37619"/>
    <cellStyle name="Saída 2 4 7 4 4 4" xfId="37620"/>
    <cellStyle name="Saída 2 4 7 4 5" xfId="37621"/>
    <cellStyle name="Saída 2 4 7 4 5 2" xfId="37622"/>
    <cellStyle name="Saída 2 4 7 4 5 3" xfId="37623"/>
    <cellStyle name="Saída 2 4 7 4 5 4" xfId="37624"/>
    <cellStyle name="Saída 2 4 7 4 6" xfId="37625"/>
    <cellStyle name="Saída 2 4 7 5" xfId="37626"/>
    <cellStyle name="Saída 2 4 7 5 2" xfId="37627"/>
    <cellStyle name="Saída 2 4 7 5 2 2" xfId="37628"/>
    <cellStyle name="Saída 2 4 7 5 2 3" xfId="37629"/>
    <cellStyle name="Saída 2 4 7 5 2 4" xfId="37630"/>
    <cellStyle name="Saída 2 4 7 5 2 5" xfId="37631"/>
    <cellStyle name="Saída 2 4 7 5 3" xfId="37632"/>
    <cellStyle name="Saída 2 4 7 5 3 2" xfId="37633"/>
    <cellStyle name="Saída 2 4 7 5 3 3" xfId="37634"/>
    <cellStyle name="Saída 2 4 7 5 3 4" xfId="37635"/>
    <cellStyle name="Saída 2 4 7 5 3 5" xfId="37636"/>
    <cellStyle name="Saída 2 4 7 5 4" xfId="37637"/>
    <cellStyle name="Saída 2 4 7 6" xfId="37638"/>
    <cellStyle name="Saída 2 4 7 6 2" xfId="37639"/>
    <cellStyle name="Saída 2 4 7 6 2 2" xfId="37640"/>
    <cellStyle name="Saída 2 4 7 6 2 3" xfId="37641"/>
    <cellStyle name="Saída 2 4 7 6 2 4" xfId="37642"/>
    <cellStyle name="Saída 2 4 7 6 2 5" xfId="37643"/>
    <cellStyle name="Saída 2 4 7 6 3" xfId="37644"/>
    <cellStyle name="Saída 2 4 7 6 3 2" xfId="37645"/>
    <cellStyle name="Saída 2 4 7 6 3 3" xfId="37646"/>
    <cellStyle name="Saída 2 4 7 6 3 4" xfId="37647"/>
    <cellStyle name="Saída 2 4 7 6 3 5" xfId="37648"/>
    <cellStyle name="Saída 2 4 7 6 4" xfId="37649"/>
    <cellStyle name="Saída 2 4 7 7" xfId="37650"/>
    <cellStyle name="Saída 2 4 7 7 2" xfId="37651"/>
    <cellStyle name="Saída 2 4 7 7 2 2" xfId="37652"/>
    <cellStyle name="Saída 2 4 7 7 2 3" xfId="37653"/>
    <cellStyle name="Saída 2 4 7 7 2 4" xfId="37654"/>
    <cellStyle name="Saída 2 4 7 7 2 5" xfId="37655"/>
    <cellStyle name="Saída 2 4 7 7 3" xfId="37656"/>
    <cellStyle name="Saída 2 4 7 7 3 2" xfId="37657"/>
    <cellStyle name="Saída 2 4 7 7 3 3" xfId="37658"/>
    <cellStyle name="Saída 2 4 7 7 3 4" xfId="37659"/>
    <cellStyle name="Saída 2 4 7 7 3 5" xfId="37660"/>
    <cellStyle name="Saída 2 4 7 7 4" xfId="37661"/>
    <cellStyle name="Saída 2 4 7 8" xfId="37662"/>
    <cellStyle name="Saída 2 4 7 8 2" xfId="37663"/>
    <cellStyle name="Saída 2 4 7 8 2 2" xfId="37664"/>
    <cellStyle name="Saída 2 4 7 8 2 3" xfId="37665"/>
    <cellStyle name="Saída 2 4 7 8 2 4" xfId="37666"/>
    <cellStyle name="Saída 2 4 7 8 3" xfId="37667"/>
    <cellStyle name="Saída 2 4 7 8 4" xfId="37668"/>
    <cellStyle name="Saída 2 4 7 9" xfId="37669"/>
    <cellStyle name="Saída 2 4 8" xfId="37670"/>
    <cellStyle name="Saída 2 4 8 10" xfId="37671"/>
    <cellStyle name="Saída 2 4 8 11" xfId="37672"/>
    <cellStyle name="Saída 2 4 8 12" xfId="37673"/>
    <cellStyle name="Saída 2 4 8 13" xfId="37674"/>
    <cellStyle name="Saída 2 4 8 2" xfId="37675"/>
    <cellStyle name="Saída 2 4 8 2 10" xfId="37676"/>
    <cellStyle name="Saída 2 4 8 2 10 2" xfId="37677"/>
    <cellStyle name="Saída 2 4 8 2 10 3" xfId="37678"/>
    <cellStyle name="Saída 2 4 8 2 10 4" xfId="37679"/>
    <cellStyle name="Saída 2 4 8 2 10 5" xfId="37680"/>
    <cellStyle name="Saída 2 4 8 2 11" xfId="37681"/>
    <cellStyle name="Saída 2 4 8 2 2" xfId="37682"/>
    <cellStyle name="Saída 2 4 8 2 2 2" xfId="37683"/>
    <cellStyle name="Saída 2 4 8 2 2 2 2" xfId="37684"/>
    <cellStyle name="Saída 2 4 8 2 2 2 3" xfId="37685"/>
    <cellStyle name="Saída 2 4 8 2 2 2 4" xfId="37686"/>
    <cellStyle name="Saída 2 4 8 2 2 2 5" xfId="37687"/>
    <cellStyle name="Saída 2 4 8 2 2 3" xfId="37688"/>
    <cellStyle name="Saída 2 4 8 2 2 3 2" xfId="37689"/>
    <cellStyle name="Saída 2 4 8 2 2 3 3" xfId="37690"/>
    <cellStyle name="Saída 2 4 8 2 2 3 4" xfId="37691"/>
    <cellStyle name="Saída 2 4 8 2 2 4" xfId="37692"/>
    <cellStyle name="Saída 2 4 8 2 2 4 2" xfId="37693"/>
    <cellStyle name="Saída 2 4 8 2 2 4 3" xfId="37694"/>
    <cellStyle name="Saída 2 4 8 2 2 4 4" xfId="37695"/>
    <cellStyle name="Saída 2 4 8 2 2 5" xfId="37696"/>
    <cellStyle name="Saída 2 4 8 2 2 5 2" xfId="37697"/>
    <cellStyle name="Saída 2 4 8 2 2 5 3" xfId="37698"/>
    <cellStyle name="Saída 2 4 8 2 2 5 4" xfId="37699"/>
    <cellStyle name="Saída 2 4 8 2 2 6" xfId="37700"/>
    <cellStyle name="Saída 2 4 8 2 3" xfId="37701"/>
    <cellStyle name="Saída 2 4 8 2 3 2" xfId="37702"/>
    <cellStyle name="Saída 2 4 8 2 3 2 2" xfId="37703"/>
    <cellStyle name="Saída 2 4 8 2 3 2 3" xfId="37704"/>
    <cellStyle name="Saída 2 4 8 2 3 3" xfId="37705"/>
    <cellStyle name="Saída 2 4 8 2 3 3 2" xfId="37706"/>
    <cellStyle name="Saída 2 4 8 2 3 3 3" xfId="37707"/>
    <cellStyle name="Saída 2 4 8 2 3 3 4" xfId="37708"/>
    <cellStyle name="Saída 2 4 8 2 3 3 5" xfId="37709"/>
    <cellStyle name="Saída 2 4 8 2 3 4" xfId="37710"/>
    <cellStyle name="Saída 2 4 8 2 3 4 2" xfId="37711"/>
    <cellStyle name="Saída 2 4 8 2 3 4 3" xfId="37712"/>
    <cellStyle name="Saída 2 4 8 2 3 4 4" xfId="37713"/>
    <cellStyle name="Saída 2 4 8 2 3 5" xfId="37714"/>
    <cellStyle name="Saída 2 4 8 2 3 5 2" xfId="37715"/>
    <cellStyle name="Saída 2 4 8 2 3 5 3" xfId="37716"/>
    <cellStyle name="Saída 2 4 8 2 3 5 4" xfId="37717"/>
    <cellStyle name="Saída 2 4 8 2 3 6" xfId="37718"/>
    <cellStyle name="Saída 2 4 8 2 4" xfId="37719"/>
    <cellStyle name="Saída 2 4 8 2 4 2" xfId="37720"/>
    <cellStyle name="Saída 2 4 8 2 4 2 2" xfId="37721"/>
    <cellStyle name="Saída 2 4 8 2 4 2 3" xfId="37722"/>
    <cellStyle name="Saída 2 4 8 2 4 2 4" xfId="37723"/>
    <cellStyle name="Saída 2 4 8 2 4 2 5" xfId="37724"/>
    <cellStyle name="Saída 2 4 8 2 4 3" xfId="37725"/>
    <cellStyle name="Saída 2 4 8 2 4 3 2" xfId="37726"/>
    <cellStyle name="Saída 2 4 8 2 4 3 3" xfId="37727"/>
    <cellStyle name="Saída 2 4 8 2 4 3 4" xfId="37728"/>
    <cellStyle name="Saída 2 4 8 2 4 3 5" xfId="37729"/>
    <cellStyle name="Saída 2 4 8 2 4 4" xfId="37730"/>
    <cellStyle name="Saída 2 4 8 2 5" xfId="37731"/>
    <cellStyle name="Saída 2 4 8 2 5 2" xfId="37732"/>
    <cellStyle name="Saída 2 4 8 2 5 2 2" xfId="37733"/>
    <cellStyle name="Saída 2 4 8 2 5 2 3" xfId="37734"/>
    <cellStyle name="Saída 2 4 8 2 5 2 4" xfId="37735"/>
    <cellStyle name="Saída 2 4 8 2 5 2 5" xfId="37736"/>
    <cellStyle name="Saída 2 4 8 2 5 3" xfId="37737"/>
    <cellStyle name="Saída 2 4 8 2 5 3 2" xfId="37738"/>
    <cellStyle name="Saída 2 4 8 2 5 3 3" xfId="37739"/>
    <cellStyle name="Saída 2 4 8 2 5 3 4" xfId="37740"/>
    <cellStyle name="Saída 2 4 8 2 5 3 5" xfId="37741"/>
    <cellStyle name="Saída 2 4 8 2 5 4" xfId="37742"/>
    <cellStyle name="Saída 2 4 8 2 6" xfId="37743"/>
    <cellStyle name="Saída 2 4 8 2 6 2" xfId="37744"/>
    <cellStyle name="Saída 2 4 8 2 6 2 2" xfId="37745"/>
    <cellStyle name="Saída 2 4 8 2 6 2 3" xfId="37746"/>
    <cellStyle name="Saída 2 4 8 2 6 2 4" xfId="37747"/>
    <cellStyle name="Saída 2 4 8 2 6 2 5" xfId="37748"/>
    <cellStyle name="Saída 2 4 8 2 6 3" xfId="37749"/>
    <cellStyle name="Saída 2 4 8 2 6 3 2" xfId="37750"/>
    <cellStyle name="Saída 2 4 8 2 6 3 3" xfId="37751"/>
    <cellStyle name="Saída 2 4 8 2 6 3 4" xfId="37752"/>
    <cellStyle name="Saída 2 4 8 2 6 3 5" xfId="37753"/>
    <cellStyle name="Saída 2 4 8 2 6 4" xfId="37754"/>
    <cellStyle name="Saída 2 4 8 2 7" xfId="37755"/>
    <cellStyle name="Saída 2 4 8 2 7 2" xfId="37756"/>
    <cellStyle name="Saída 2 4 8 2 7 3" xfId="37757"/>
    <cellStyle name="Saída 2 4 8 2 7 4" xfId="37758"/>
    <cellStyle name="Saída 2 4 8 2 8" xfId="37759"/>
    <cellStyle name="Saída 2 4 8 2 8 2" xfId="37760"/>
    <cellStyle name="Saída 2 4 8 2 8 3" xfId="37761"/>
    <cellStyle name="Saída 2 4 8 2 8 4" xfId="37762"/>
    <cellStyle name="Saída 2 4 8 2 8 5" xfId="37763"/>
    <cellStyle name="Saída 2 4 8 2 9" xfId="37764"/>
    <cellStyle name="Saída 2 4 8 2 9 2" xfId="37765"/>
    <cellStyle name="Saída 2 4 8 2 9 3" xfId="37766"/>
    <cellStyle name="Saída 2 4 8 2 9 4" xfId="37767"/>
    <cellStyle name="Saída 2 4 8 2 9 5" xfId="37768"/>
    <cellStyle name="Saída 2 4 8 3" xfId="37769"/>
    <cellStyle name="Saída 2 4 8 3 2" xfId="37770"/>
    <cellStyle name="Saída 2 4 8 3 2 2" xfId="37771"/>
    <cellStyle name="Saída 2 4 8 3 2 3" xfId="37772"/>
    <cellStyle name="Saída 2 4 8 3 3" xfId="37773"/>
    <cellStyle name="Saída 2 4 8 3 3 2" xfId="37774"/>
    <cellStyle name="Saída 2 4 8 3 3 3" xfId="37775"/>
    <cellStyle name="Saída 2 4 8 3 3 4" xfId="37776"/>
    <cellStyle name="Saída 2 4 8 3 3 5" xfId="37777"/>
    <cellStyle name="Saída 2 4 8 3 4" xfId="37778"/>
    <cellStyle name="Saída 2 4 8 3 4 2" xfId="37779"/>
    <cellStyle name="Saída 2 4 8 3 4 3" xfId="37780"/>
    <cellStyle name="Saída 2 4 8 3 4 4" xfId="37781"/>
    <cellStyle name="Saída 2 4 8 3 5" xfId="37782"/>
    <cellStyle name="Saída 2 4 8 3 5 2" xfId="37783"/>
    <cellStyle name="Saída 2 4 8 3 5 3" xfId="37784"/>
    <cellStyle name="Saída 2 4 8 3 5 4" xfId="37785"/>
    <cellStyle name="Saída 2 4 8 3 6" xfId="37786"/>
    <cellStyle name="Saída 2 4 8 4" xfId="37787"/>
    <cellStyle name="Saída 2 4 8 4 2" xfId="37788"/>
    <cellStyle name="Saída 2 4 8 4 2 2" xfId="37789"/>
    <cellStyle name="Saída 2 4 8 4 2 3" xfId="37790"/>
    <cellStyle name="Saída 2 4 8 4 2 4" xfId="37791"/>
    <cellStyle name="Saída 2 4 8 4 2 5" xfId="37792"/>
    <cellStyle name="Saída 2 4 8 4 3" xfId="37793"/>
    <cellStyle name="Saída 2 4 8 4 3 2" xfId="37794"/>
    <cellStyle name="Saída 2 4 8 4 3 3" xfId="37795"/>
    <cellStyle name="Saída 2 4 8 4 3 4" xfId="37796"/>
    <cellStyle name="Saída 2 4 8 4 3 5" xfId="37797"/>
    <cellStyle name="Saída 2 4 8 4 4" xfId="37798"/>
    <cellStyle name="Saída 2 4 8 5" xfId="37799"/>
    <cellStyle name="Saída 2 4 8 5 2" xfId="37800"/>
    <cellStyle name="Saída 2 4 8 5 2 2" xfId="37801"/>
    <cellStyle name="Saída 2 4 8 5 2 3" xfId="37802"/>
    <cellStyle name="Saída 2 4 8 5 2 4" xfId="37803"/>
    <cellStyle name="Saída 2 4 8 5 2 5" xfId="37804"/>
    <cellStyle name="Saída 2 4 8 5 3" xfId="37805"/>
    <cellStyle name="Saída 2 4 8 5 3 2" xfId="37806"/>
    <cellStyle name="Saída 2 4 8 5 3 3" xfId="37807"/>
    <cellStyle name="Saída 2 4 8 5 3 4" xfId="37808"/>
    <cellStyle name="Saída 2 4 8 5 3 5" xfId="37809"/>
    <cellStyle name="Saída 2 4 8 5 4" xfId="37810"/>
    <cellStyle name="Saída 2 4 8 6" xfId="37811"/>
    <cellStyle name="Saída 2 4 8 6 2" xfId="37812"/>
    <cellStyle name="Saída 2 4 8 6 2 2" xfId="37813"/>
    <cellStyle name="Saída 2 4 8 6 2 3" xfId="37814"/>
    <cellStyle name="Saída 2 4 8 6 2 4" xfId="37815"/>
    <cellStyle name="Saída 2 4 8 6 2 5" xfId="37816"/>
    <cellStyle name="Saída 2 4 8 6 3" xfId="37817"/>
    <cellStyle name="Saída 2 4 8 6 3 2" xfId="37818"/>
    <cellStyle name="Saída 2 4 8 6 3 3" xfId="37819"/>
    <cellStyle name="Saída 2 4 8 6 3 4" xfId="37820"/>
    <cellStyle name="Saída 2 4 8 6 3 5" xfId="37821"/>
    <cellStyle name="Saída 2 4 8 6 4" xfId="37822"/>
    <cellStyle name="Saída 2 4 8 7" xfId="37823"/>
    <cellStyle name="Saída 2 4 8 7 2" xfId="37824"/>
    <cellStyle name="Saída 2 4 8 7 2 2" xfId="37825"/>
    <cellStyle name="Saída 2 4 8 7 2 3" xfId="37826"/>
    <cellStyle name="Saída 2 4 8 7 2 4" xfId="37827"/>
    <cellStyle name="Saída 2 4 8 7 2 5" xfId="37828"/>
    <cellStyle name="Saída 2 4 8 7 3" xfId="37829"/>
    <cellStyle name="Saída 2 4 8 7 3 2" xfId="37830"/>
    <cellStyle name="Saída 2 4 8 7 3 3" xfId="37831"/>
    <cellStyle name="Saída 2 4 8 7 3 4" xfId="37832"/>
    <cellStyle name="Saída 2 4 8 7 3 5" xfId="37833"/>
    <cellStyle name="Saída 2 4 8 7 4" xfId="37834"/>
    <cellStyle name="Saída 2 4 8 8" xfId="37835"/>
    <cellStyle name="Saída 2 4 8 8 2" xfId="37836"/>
    <cellStyle name="Saída 2 4 8 8 2 2" xfId="37837"/>
    <cellStyle name="Saída 2 4 8 8 2 3" xfId="37838"/>
    <cellStyle name="Saída 2 4 8 8 2 4" xfId="37839"/>
    <cellStyle name="Saída 2 4 8 8 3" xfId="37840"/>
    <cellStyle name="Saída 2 4 8 8 4" xfId="37841"/>
    <cellStyle name="Saída 2 4 8 9" xfId="37842"/>
    <cellStyle name="Saída 2 4 9" xfId="37843"/>
    <cellStyle name="Saída 2 4 9 10" xfId="37844"/>
    <cellStyle name="Saída 2 4 9 10 2" xfId="37845"/>
    <cellStyle name="Saída 2 4 9 10 3" xfId="37846"/>
    <cellStyle name="Saída 2 4 9 10 4" xfId="37847"/>
    <cellStyle name="Saída 2 4 9 10 5" xfId="37848"/>
    <cellStyle name="Saída 2 4 9 11" xfId="37849"/>
    <cellStyle name="Saída 2 4 9 2" xfId="37850"/>
    <cellStyle name="Saída 2 4 9 2 2" xfId="37851"/>
    <cellStyle name="Saída 2 4 9 2 2 2" xfId="37852"/>
    <cellStyle name="Saída 2 4 9 2 2 3" xfId="37853"/>
    <cellStyle name="Saída 2 4 9 2 2 4" xfId="37854"/>
    <cellStyle name="Saída 2 4 9 2 2 5" xfId="37855"/>
    <cellStyle name="Saída 2 4 9 2 3" xfId="37856"/>
    <cellStyle name="Saída 2 4 9 2 3 2" xfId="37857"/>
    <cellStyle name="Saída 2 4 9 2 3 3" xfId="37858"/>
    <cellStyle name="Saída 2 4 9 2 3 4" xfId="37859"/>
    <cellStyle name="Saída 2 4 9 2 4" xfId="37860"/>
    <cellStyle name="Saída 2 4 9 2 4 2" xfId="37861"/>
    <cellStyle name="Saída 2 4 9 2 4 3" xfId="37862"/>
    <cellStyle name="Saída 2 4 9 2 4 4" xfId="37863"/>
    <cellStyle name="Saída 2 4 9 2 5" xfId="37864"/>
    <cellStyle name="Saída 2 4 9 2 5 2" xfId="37865"/>
    <cellStyle name="Saída 2 4 9 2 5 3" xfId="37866"/>
    <cellStyle name="Saída 2 4 9 2 5 4" xfId="37867"/>
    <cellStyle name="Saída 2 4 9 2 6" xfId="37868"/>
    <cellStyle name="Saída 2 4 9 3" xfId="37869"/>
    <cellStyle name="Saída 2 4 9 3 2" xfId="37870"/>
    <cellStyle name="Saída 2 4 9 3 2 2" xfId="37871"/>
    <cellStyle name="Saída 2 4 9 3 2 3" xfId="37872"/>
    <cellStyle name="Saída 2 4 9 3 3" xfId="37873"/>
    <cellStyle name="Saída 2 4 9 3 3 2" xfId="37874"/>
    <cellStyle name="Saída 2 4 9 3 3 3" xfId="37875"/>
    <cellStyle name="Saída 2 4 9 3 3 4" xfId="37876"/>
    <cellStyle name="Saída 2 4 9 3 3 5" xfId="37877"/>
    <cellStyle name="Saída 2 4 9 3 4" xfId="37878"/>
    <cellStyle name="Saída 2 4 9 3 4 2" xfId="37879"/>
    <cellStyle name="Saída 2 4 9 3 4 3" xfId="37880"/>
    <cellStyle name="Saída 2 4 9 3 4 4" xfId="37881"/>
    <cellStyle name="Saída 2 4 9 3 5" xfId="37882"/>
    <cellStyle name="Saída 2 4 9 3 5 2" xfId="37883"/>
    <cellStyle name="Saída 2 4 9 3 5 3" xfId="37884"/>
    <cellStyle name="Saída 2 4 9 3 5 4" xfId="37885"/>
    <cellStyle name="Saída 2 4 9 3 6" xfId="37886"/>
    <cellStyle name="Saída 2 4 9 4" xfId="37887"/>
    <cellStyle name="Saída 2 4 9 4 2" xfId="37888"/>
    <cellStyle name="Saída 2 4 9 4 2 2" xfId="37889"/>
    <cellStyle name="Saída 2 4 9 4 2 3" xfId="37890"/>
    <cellStyle name="Saída 2 4 9 4 2 4" xfId="37891"/>
    <cellStyle name="Saída 2 4 9 4 2 5" xfId="37892"/>
    <cellStyle name="Saída 2 4 9 4 3" xfId="37893"/>
    <cellStyle name="Saída 2 4 9 4 3 2" xfId="37894"/>
    <cellStyle name="Saída 2 4 9 4 3 3" xfId="37895"/>
    <cellStyle name="Saída 2 4 9 4 3 4" xfId="37896"/>
    <cellStyle name="Saída 2 4 9 4 3 5" xfId="37897"/>
    <cellStyle name="Saída 2 4 9 4 4" xfId="37898"/>
    <cellStyle name="Saída 2 4 9 5" xfId="37899"/>
    <cellStyle name="Saída 2 4 9 5 2" xfId="37900"/>
    <cellStyle name="Saída 2 4 9 5 2 2" xfId="37901"/>
    <cellStyle name="Saída 2 4 9 5 2 3" xfId="37902"/>
    <cellStyle name="Saída 2 4 9 5 2 4" xfId="37903"/>
    <cellStyle name="Saída 2 4 9 5 2 5" xfId="37904"/>
    <cellStyle name="Saída 2 4 9 5 3" xfId="37905"/>
    <cellStyle name="Saída 2 4 9 5 3 2" xfId="37906"/>
    <cellStyle name="Saída 2 4 9 5 3 3" xfId="37907"/>
    <cellStyle name="Saída 2 4 9 5 3 4" xfId="37908"/>
    <cellStyle name="Saída 2 4 9 5 3 5" xfId="37909"/>
    <cellStyle name="Saída 2 4 9 5 4" xfId="37910"/>
    <cellStyle name="Saída 2 4 9 6" xfId="37911"/>
    <cellStyle name="Saída 2 4 9 6 2" xfId="37912"/>
    <cellStyle name="Saída 2 4 9 6 2 2" xfId="37913"/>
    <cellStyle name="Saída 2 4 9 6 2 3" xfId="37914"/>
    <cellStyle name="Saída 2 4 9 6 2 4" xfId="37915"/>
    <cellStyle name="Saída 2 4 9 6 2 5" xfId="37916"/>
    <cellStyle name="Saída 2 4 9 6 3" xfId="37917"/>
    <cellStyle name="Saída 2 4 9 6 3 2" xfId="37918"/>
    <cellStyle name="Saída 2 4 9 6 3 3" xfId="37919"/>
    <cellStyle name="Saída 2 4 9 6 3 4" xfId="37920"/>
    <cellStyle name="Saída 2 4 9 6 3 5" xfId="37921"/>
    <cellStyle name="Saída 2 4 9 6 4" xfId="37922"/>
    <cellStyle name="Saída 2 4 9 7" xfId="37923"/>
    <cellStyle name="Saída 2 4 9 7 2" xfId="37924"/>
    <cellStyle name="Saída 2 4 9 7 3" xfId="37925"/>
    <cellStyle name="Saída 2 4 9 7 4" xfId="37926"/>
    <cellStyle name="Saída 2 4 9 8" xfId="37927"/>
    <cellStyle name="Saída 2 4 9 8 2" xfId="37928"/>
    <cellStyle name="Saída 2 4 9 8 3" xfId="37929"/>
    <cellStyle name="Saída 2 4 9 8 4" xfId="37930"/>
    <cellStyle name="Saída 2 4 9 8 5" xfId="37931"/>
    <cellStyle name="Saída 2 4 9 9" xfId="37932"/>
    <cellStyle name="Saída 2 4 9 9 2" xfId="37933"/>
    <cellStyle name="Saída 2 4 9 9 3" xfId="37934"/>
    <cellStyle name="Saída 2 4 9 9 4" xfId="37935"/>
    <cellStyle name="Saída 2 4 9 9 5" xfId="37936"/>
    <cellStyle name="Saída 2 5" xfId="37937"/>
    <cellStyle name="Saída 2 5 10" xfId="37938"/>
    <cellStyle name="Saída 2 5 11" xfId="37939"/>
    <cellStyle name="Saída 2 5 12" xfId="37940"/>
    <cellStyle name="Saída 2 5 13" xfId="37941"/>
    <cellStyle name="Saída 2 5 2" xfId="37942"/>
    <cellStyle name="Saída 2 5 2 10" xfId="37943"/>
    <cellStyle name="Saída 2 5 2 10 2" xfId="37944"/>
    <cellStyle name="Saída 2 5 2 10 3" xfId="37945"/>
    <cellStyle name="Saída 2 5 2 10 4" xfId="37946"/>
    <cellStyle name="Saída 2 5 2 10 5" xfId="37947"/>
    <cellStyle name="Saída 2 5 2 11" xfId="37948"/>
    <cellStyle name="Saída 2 5 2 2" xfId="37949"/>
    <cellStyle name="Saída 2 5 2 2 2" xfId="37950"/>
    <cellStyle name="Saída 2 5 2 2 2 2" xfId="37951"/>
    <cellStyle name="Saída 2 5 2 2 2 3" xfId="37952"/>
    <cellStyle name="Saída 2 5 2 2 2 4" xfId="37953"/>
    <cellStyle name="Saída 2 5 2 2 2 5" xfId="37954"/>
    <cellStyle name="Saída 2 5 2 2 3" xfId="37955"/>
    <cellStyle name="Saída 2 5 2 2 3 2" xfId="37956"/>
    <cellStyle name="Saída 2 5 2 2 3 3" xfId="37957"/>
    <cellStyle name="Saída 2 5 2 2 3 4" xfId="37958"/>
    <cellStyle name="Saída 2 5 2 2 4" xfId="37959"/>
    <cellStyle name="Saída 2 5 2 2 4 2" xfId="37960"/>
    <cellStyle name="Saída 2 5 2 2 4 3" xfId="37961"/>
    <cellStyle name="Saída 2 5 2 2 4 4" xfId="37962"/>
    <cellStyle name="Saída 2 5 2 2 5" xfId="37963"/>
    <cellStyle name="Saída 2 5 2 2 5 2" xfId="37964"/>
    <cellStyle name="Saída 2 5 2 2 5 3" xfId="37965"/>
    <cellStyle name="Saída 2 5 2 2 5 4" xfId="37966"/>
    <cellStyle name="Saída 2 5 2 2 6" xfId="37967"/>
    <cellStyle name="Saída 2 5 2 3" xfId="37968"/>
    <cellStyle name="Saída 2 5 2 3 2" xfId="37969"/>
    <cellStyle name="Saída 2 5 2 3 2 2" xfId="37970"/>
    <cellStyle name="Saída 2 5 2 3 2 3" xfId="37971"/>
    <cellStyle name="Saída 2 5 2 3 3" xfId="37972"/>
    <cellStyle name="Saída 2 5 2 3 3 2" xfId="37973"/>
    <cellStyle name="Saída 2 5 2 3 3 3" xfId="37974"/>
    <cellStyle name="Saída 2 5 2 3 3 4" xfId="37975"/>
    <cellStyle name="Saída 2 5 2 3 3 5" xfId="37976"/>
    <cellStyle name="Saída 2 5 2 3 4" xfId="37977"/>
    <cellStyle name="Saída 2 5 2 3 4 2" xfId="37978"/>
    <cellStyle name="Saída 2 5 2 3 4 3" xfId="37979"/>
    <cellStyle name="Saída 2 5 2 3 4 4" xfId="37980"/>
    <cellStyle name="Saída 2 5 2 3 5" xfId="37981"/>
    <cellStyle name="Saída 2 5 2 3 5 2" xfId="37982"/>
    <cellStyle name="Saída 2 5 2 3 5 3" xfId="37983"/>
    <cellStyle name="Saída 2 5 2 3 5 4" xfId="37984"/>
    <cellStyle name="Saída 2 5 2 3 6" xfId="37985"/>
    <cellStyle name="Saída 2 5 2 4" xfId="37986"/>
    <cellStyle name="Saída 2 5 2 4 2" xfId="37987"/>
    <cellStyle name="Saída 2 5 2 4 2 2" xfId="37988"/>
    <cellStyle name="Saída 2 5 2 4 2 3" xfId="37989"/>
    <cellStyle name="Saída 2 5 2 4 2 4" xfId="37990"/>
    <cellStyle name="Saída 2 5 2 4 2 5" xfId="37991"/>
    <cellStyle name="Saída 2 5 2 4 3" xfId="37992"/>
    <cellStyle name="Saída 2 5 2 4 3 2" xfId="37993"/>
    <cellStyle name="Saída 2 5 2 4 3 3" xfId="37994"/>
    <cellStyle name="Saída 2 5 2 4 3 4" xfId="37995"/>
    <cellStyle name="Saída 2 5 2 4 3 5" xfId="37996"/>
    <cellStyle name="Saída 2 5 2 4 4" xfId="37997"/>
    <cellStyle name="Saída 2 5 2 5" xfId="37998"/>
    <cellStyle name="Saída 2 5 2 5 2" xfId="37999"/>
    <cellStyle name="Saída 2 5 2 5 2 2" xfId="38000"/>
    <cellStyle name="Saída 2 5 2 5 2 3" xfId="38001"/>
    <cellStyle name="Saída 2 5 2 5 2 4" xfId="38002"/>
    <cellStyle name="Saída 2 5 2 5 2 5" xfId="38003"/>
    <cellStyle name="Saída 2 5 2 5 3" xfId="38004"/>
    <cellStyle name="Saída 2 5 2 5 3 2" xfId="38005"/>
    <cellStyle name="Saída 2 5 2 5 3 3" xfId="38006"/>
    <cellStyle name="Saída 2 5 2 5 3 4" xfId="38007"/>
    <cellStyle name="Saída 2 5 2 5 3 5" xfId="38008"/>
    <cellStyle name="Saída 2 5 2 5 4" xfId="38009"/>
    <cellStyle name="Saída 2 5 2 6" xfId="38010"/>
    <cellStyle name="Saída 2 5 2 6 2" xfId="38011"/>
    <cellStyle name="Saída 2 5 2 6 2 2" xfId="38012"/>
    <cellStyle name="Saída 2 5 2 6 2 3" xfId="38013"/>
    <cellStyle name="Saída 2 5 2 6 2 4" xfId="38014"/>
    <cellStyle name="Saída 2 5 2 6 2 5" xfId="38015"/>
    <cellStyle name="Saída 2 5 2 6 3" xfId="38016"/>
    <cellStyle name="Saída 2 5 2 6 3 2" xfId="38017"/>
    <cellStyle name="Saída 2 5 2 6 3 3" xfId="38018"/>
    <cellStyle name="Saída 2 5 2 6 3 4" xfId="38019"/>
    <cellStyle name="Saída 2 5 2 6 3 5" xfId="38020"/>
    <cellStyle name="Saída 2 5 2 6 4" xfId="38021"/>
    <cellStyle name="Saída 2 5 2 7" xfId="38022"/>
    <cellStyle name="Saída 2 5 2 7 2" xfId="38023"/>
    <cellStyle name="Saída 2 5 2 7 3" xfId="38024"/>
    <cellStyle name="Saída 2 5 2 7 4" xfId="38025"/>
    <cellStyle name="Saída 2 5 2 8" xfId="38026"/>
    <cellStyle name="Saída 2 5 2 8 2" xfId="38027"/>
    <cellStyle name="Saída 2 5 2 8 3" xfId="38028"/>
    <cellStyle name="Saída 2 5 2 8 4" xfId="38029"/>
    <cellStyle name="Saída 2 5 2 8 5" xfId="38030"/>
    <cellStyle name="Saída 2 5 2 9" xfId="38031"/>
    <cellStyle name="Saída 2 5 2 9 2" xfId="38032"/>
    <cellStyle name="Saída 2 5 2 9 3" xfId="38033"/>
    <cellStyle name="Saída 2 5 2 9 4" xfId="38034"/>
    <cellStyle name="Saída 2 5 2 9 5" xfId="38035"/>
    <cellStyle name="Saída 2 5 3" xfId="38036"/>
    <cellStyle name="Saída 2 5 3 2" xfId="38037"/>
    <cellStyle name="Saída 2 5 3 2 2" xfId="38038"/>
    <cellStyle name="Saída 2 5 3 2 3" xfId="38039"/>
    <cellStyle name="Saída 2 5 3 3" xfId="38040"/>
    <cellStyle name="Saída 2 5 3 3 2" xfId="38041"/>
    <cellStyle name="Saída 2 5 3 3 3" xfId="38042"/>
    <cellStyle name="Saída 2 5 3 3 4" xfId="38043"/>
    <cellStyle name="Saída 2 5 3 3 5" xfId="38044"/>
    <cellStyle name="Saída 2 5 3 4" xfId="38045"/>
    <cellStyle name="Saída 2 5 3 4 2" xfId="38046"/>
    <cellStyle name="Saída 2 5 3 4 3" xfId="38047"/>
    <cellStyle name="Saída 2 5 3 4 4" xfId="38048"/>
    <cellStyle name="Saída 2 5 3 5" xfId="38049"/>
    <cellStyle name="Saída 2 5 3 5 2" xfId="38050"/>
    <cellStyle name="Saída 2 5 3 5 3" xfId="38051"/>
    <cellStyle name="Saída 2 5 3 5 4" xfId="38052"/>
    <cellStyle name="Saída 2 5 3 6" xfId="38053"/>
    <cellStyle name="Saída 2 5 4" xfId="38054"/>
    <cellStyle name="Saída 2 5 4 2" xfId="38055"/>
    <cellStyle name="Saída 2 5 4 2 2" xfId="38056"/>
    <cellStyle name="Saída 2 5 4 2 3" xfId="38057"/>
    <cellStyle name="Saída 2 5 4 3" xfId="38058"/>
    <cellStyle name="Saída 2 5 4 3 2" xfId="38059"/>
    <cellStyle name="Saída 2 5 4 3 3" xfId="38060"/>
    <cellStyle name="Saída 2 5 4 3 4" xfId="38061"/>
    <cellStyle name="Saída 2 5 4 3 5" xfId="38062"/>
    <cellStyle name="Saída 2 5 4 4" xfId="38063"/>
    <cellStyle name="Saída 2 5 4 4 2" xfId="38064"/>
    <cellStyle name="Saída 2 5 4 4 3" xfId="38065"/>
    <cellStyle name="Saída 2 5 4 4 4" xfId="38066"/>
    <cellStyle name="Saída 2 5 4 5" xfId="38067"/>
    <cellStyle name="Saída 2 5 4 5 2" xfId="38068"/>
    <cellStyle name="Saída 2 5 4 5 3" xfId="38069"/>
    <cellStyle name="Saída 2 5 4 5 4" xfId="38070"/>
    <cellStyle name="Saída 2 5 4 6" xfId="38071"/>
    <cellStyle name="Saída 2 5 5" xfId="38072"/>
    <cellStyle name="Saída 2 5 5 2" xfId="38073"/>
    <cellStyle name="Saída 2 5 5 2 2" xfId="38074"/>
    <cellStyle name="Saída 2 5 5 2 3" xfId="38075"/>
    <cellStyle name="Saída 2 5 5 2 4" xfId="38076"/>
    <cellStyle name="Saída 2 5 5 2 5" xfId="38077"/>
    <cellStyle name="Saída 2 5 5 3" xfId="38078"/>
    <cellStyle name="Saída 2 5 5 3 2" xfId="38079"/>
    <cellStyle name="Saída 2 5 5 3 3" xfId="38080"/>
    <cellStyle name="Saída 2 5 5 3 4" xfId="38081"/>
    <cellStyle name="Saída 2 5 5 3 5" xfId="38082"/>
    <cellStyle name="Saída 2 5 5 4" xfId="38083"/>
    <cellStyle name="Saída 2 5 6" xfId="38084"/>
    <cellStyle name="Saída 2 5 6 2" xfId="38085"/>
    <cellStyle name="Saída 2 5 6 2 2" xfId="38086"/>
    <cellStyle name="Saída 2 5 6 2 3" xfId="38087"/>
    <cellStyle name="Saída 2 5 6 2 4" xfId="38088"/>
    <cellStyle name="Saída 2 5 6 2 5" xfId="38089"/>
    <cellStyle name="Saída 2 5 6 3" xfId="38090"/>
    <cellStyle name="Saída 2 5 6 3 2" xfId="38091"/>
    <cellStyle name="Saída 2 5 6 3 3" xfId="38092"/>
    <cellStyle name="Saída 2 5 6 3 4" xfId="38093"/>
    <cellStyle name="Saída 2 5 6 3 5" xfId="38094"/>
    <cellStyle name="Saída 2 5 6 4" xfId="38095"/>
    <cellStyle name="Saída 2 5 7" xfId="38096"/>
    <cellStyle name="Saída 2 5 7 2" xfId="38097"/>
    <cellStyle name="Saída 2 5 7 2 2" xfId="38098"/>
    <cellStyle name="Saída 2 5 7 2 3" xfId="38099"/>
    <cellStyle name="Saída 2 5 7 2 4" xfId="38100"/>
    <cellStyle name="Saída 2 5 7 2 5" xfId="38101"/>
    <cellStyle name="Saída 2 5 7 3" xfId="38102"/>
    <cellStyle name="Saída 2 5 7 3 2" xfId="38103"/>
    <cellStyle name="Saída 2 5 7 3 3" xfId="38104"/>
    <cellStyle name="Saída 2 5 7 3 4" xfId="38105"/>
    <cellStyle name="Saída 2 5 7 3 5" xfId="38106"/>
    <cellStyle name="Saída 2 5 7 4" xfId="38107"/>
    <cellStyle name="Saída 2 5 8" xfId="38108"/>
    <cellStyle name="Saída 2 5 8 2" xfId="38109"/>
    <cellStyle name="Saída 2 5 8 2 2" xfId="38110"/>
    <cellStyle name="Saída 2 5 8 2 3" xfId="38111"/>
    <cellStyle name="Saída 2 5 8 2 4" xfId="38112"/>
    <cellStyle name="Saída 2 5 8 3" xfId="38113"/>
    <cellStyle name="Saída 2 5 8 4" xfId="38114"/>
    <cellStyle name="Saída 2 5 9" xfId="38115"/>
    <cellStyle name="Saída 2 6" xfId="38116"/>
    <cellStyle name="Saída 2 6 10" xfId="38117"/>
    <cellStyle name="Saída 2 6 11" xfId="38118"/>
    <cellStyle name="Saída 2 6 12" xfId="38119"/>
    <cellStyle name="Saída 2 6 13" xfId="38120"/>
    <cellStyle name="Saída 2 6 2" xfId="38121"/>
    <cellStyle name="Saída 2 6 2 10" xfId="38122"/>
    <cellStyle name="Saída 2 6 2 10 2" xfId="38123"/>
    <cellStyle name="Saída 2 6 2 10 3" xfId="38124"/>
    <cellStyle name="Saída 2 6 2 10 4" xfId="38125"/>
    <cellStyle name="Saída 2 6 2 10 5" xfId="38126"/>
    <cellStyle name="Saída 2 6 2 11" xfId="38127"/>
    <cellStyle name="Saída 2 6 2 2" xfId="38128"/>
    <cellStyle name="Saída 2 6 2 2 2" xfId="38129"/>
    <cellStyle name="Saída 2 6 2 2 2 2" xfId="38130"/>
    <cellStyle name="Saída 2 6 2 2 2 3" xfId="38131"/>
    <cellStyle name="Saída 2 6 2 2 2 4" xfId="38132"/>
    <cellStyle name="Saída 2 6 2 2 2 5" xfId="38133"/>
    <cellStyle name="Saída 2 6 2 2 3" xfId="38134"/>
    <cellStyle name="Saída 2 6 2 2 3 2" xfId="38135"/>
    <cellStyle name="Saída 2 6 2 2 3 3" xfId="38136"/>
    <cellStyle name="Saída 2 6 2 2 3 4" xfId="38137"/>
    <cellStyle name="Saída 2 6 2 2 4" xfId="38138"/>
    <cellStyle name="Saída 2 6 2 2 4 2" xfId="38139"/>
    <cellStyle name="Saída 2 6 2 2 4 3" xfId="38140"/>
    <cellStyle name="Saída 2 6 2 2 4 4" xfId="38141"/>
    <cellStyle name="Saída 2 6 2 2 5" xfId="38142"/>
    <cellStyle name="Saída 2 6 2 2 5 2" xfId="38143"/>
    <cellStyle name="Saída 2 6 2 2 5 3" xfId="38144"/>
    <cellStyle name="Saída 2 6 2 2 5 4" xfId="38145"/>
    <cellStyle name="Saída 2 6 2 2 6" xfId="38146"/>
    <cellStyle name="Saída 2 6 2 3" xfId="38147"/>
    <cellStyle name="Saída 2 6 2 3 2" xfId="38148"/>
    <cellStyle name="Saída 2 6 2 3 2 2" xfId="38149"/>
    <cellStyle name="Saída 2 6 2 3 2 3" xfId="38150"/>
    <cellStyle name="Saída 2 6 2 3 3" xfId="38151"/>
    <cellStyle name="Saída 2 6 2 3 3 2" xfId="38152"/>
    <cellStyle name="Saída 2 6 2 3 3 3" xfId="38153"/>
    <cellStyle name="Saída 2 6 2 3 3 4" xfId="38154"/>
    <cellStyle name="Saída 2 6 2 3 3 5" xfId="38155"/>
    <cellStyle name="Saída 2 6 2 3 4" xfId="38156"/>
    <cellStyle name="Saída 2 6 2 3 4 2" xfId="38157"/>
    <cellStyle name="Saída 2 6 2 3 4 3" xfId="38158"/>
    <cellStyle name="Saída 2 6 2 3 4 4" xfId="38159"/>
    <cellStyle name="Saída 2 6 2 3 5" xfId="38160"/>
    <cellStyle name="Saída 2 6 2 3 5 2" xfId="38161"/>
    <cellStyle name="Saída 2 6 2 3 5 3" xfId="38162"/>
    <cellStyle name="Saída 2 6 2 3 5 4" xfId="38163"/>
    <cellStyle name="Saída 2 6 2 3 6" xfId="38164"/>
    <cellStyle name="Saída 2 6 2 4" xfId="38165"/>
    <cellStyle name="Saída 2 6 2 4 2" xfId="38166"/>
    <cellStyle name="Saída 2 6 2 4 2 2" xfId="38167"/>
    <cellStyle name="Saída 2 6 2 4 2 3" xfId="38168"/>
    <cellStyle name="Saída 2 6 2 4 2 4" xfId="38169"/>
    <cellStyle name="Saída 2 6 2 4 2 5" xfId="38170"/>
    <cellStyle name="Saída 2 6 2 4 3" xfId="38171"/>
    <cellStyle name="Saída 2 6 2 4 3 2" xfId="38172"/>
    <cellStyle name="Saída 2 6 2 4 3 3" xfId="38173"/>
    <cellStyle name="Saída 2 6 2 4 3 4" xfId="38174"/>
    <cellStyle name="Saída 2 6 2 4 3 5" xfId="38175"/>
    <cellStyle name="Saída 2 6 2 4 4" xfId="38176"/>
    <cellStyle name="Saída 2 6 2 5" xfId="38177"/>
    <cellStyle name="Saída 2 6 2 5 2" xfId="38178"/>
    <cellStyle name="Saída 2 6 2 5 2 2" xfId="38179"/>
    <cellStyle name="Saída 2 6 2 5 2 3" xfId="38180"/>
    <cellStyle name="Saída 2 6 2 5 2 4" xfId="38181"/>
    <cellStyle name="Saída 2 6 2 5 2 5" xfId="38182"/>
    <cellStyle name="Saída 2 6 2 5 3" xfId="38183"/>
    <cellStyle name="Saída 2 6 2 5 3 2" xfId="38184"/>
    <cellStyle name="Saída 2 6 2 5 3 3" xfId="38185"/>
    <cellStyle name="Saída 2 6 2 5 3 4" xfId="38186"/>
    <cellStyle name="Saída 2 6 2 5 3 5" xfId="38187"/>
    <cellStyle name="Saída 2 6 2 5 4" xfId="38188"/>
    <cellStyle name="Saída 2 6 2 6" xfId="38189"/>
    <cellStyle name="Saída 2 6 2 6 2" xfId="38190"/>
    <cellStyle name="Saída 2 6 2 6 2 2" xfId="38191"/>
    <cellStyle name="Saída 2 6 2 6 2 3" xfId="38192"/>
    <cellStyle name="Saída 2 6 2 6 2 4" xfId="38193"/>
    <cellStyle name="Saída 2 6 2 6 2 5" xfId="38194"/>
    <cellStyle name="Saída 2 6 2 6 3" xfId="38195"/>
    <cellStyle name="Saída 2 6 2 6 3 2" xfId="38196"/>
    <cellStyle name="Saída 2 6 2 6 3 3" xfId="38197"/>
    <cellStyle name="Saída 2 6 2 6 3 4" xfId="38198"/>
    <cellStyle name="Saída 2 6 2 6 3 5" xfId="38199"/>
    <cellStyle name="Saída 2 6 2 6 4" xfId="38200"/>
    <cellStyle name="Saída 2 6 2 7" xfId="38201"/>
    <cellStyle name="Saída 2 6 2 7 2" xfId="38202"/>
    <cellStyle name="Saída 2 6 2 7 3" xfId="38203"/>
    <cellStyle name="Saída 2 6 2 7 4" xfId="38204"/>
    <cellStyle name="Saída 2 6 2 8" xfId="38205"/>
    <cellStyle name="Saída 2 6 2 8 2" xfId="38206"/>
    <cellStyle name="Saída 2 6 2 8 3" xfId="38207"/>
    <cellStyle name="Saída 2 6 2 8 4" xfId="38208"/>
    <cellStyle name="Saída 2 6 2 8 5" xfId="38209"/>
    <cellStyle name="Saída 2 6 2 9" xfId="38210"/>
    <cellStyle name="Saída 2 6 2 9 2" xfId="38211"/>
    <cellStyle name="Saída 2 6 2 9 3" xfId="38212"/>
    <cellStyle name="Saída 2 6 2 9 4" xfId="38213"/>
    <cellStyle name="Saída 2 6 2 9 5" xfId="38214"/>
    <cellStyle name="Saída 2 6 3" xfId="38215"/>
    <cellStyle name="Saída 2 6 3 2" xfId="38216"/>
    <cellStyle name="Saída 2 6 3 2 2" xfId="38217"/>
    <cellStyle name="Saída 2 6 3 2 3" xfId="38218"/>
    <cellStyle name="Saída 2 6 3 3" xfId="38219"/>
    <cellStyle name="Saída 2 6 3 3 2" xfId="38220"/>
    <cellStyle name="Saída 2 6 3 3 3" xfId="38221"/>
    <cellStyle name="Saída 2 6 3 3 4" xfId="38222"/>
    <cellStyle name="Saída 2 6 3 3 5" xfId="38223"/>
    <cellStyle name="Saída 2 6 3 4" xfId="38224"/>
    <cellStyle name="Saída 2 6 3 4 2" xfId="38225"/>
    <cellStyle name="Saída 2 6 3 4 3" xfId="38226"/>
    <cellStyle name="Saída 2 6 3 4 4" xfId="38227"/>
    <cellStyle name="Saída 2 6 3 5" xfId="38228"/>
    <cellStyle name="Saída 2 6 3 5 2" xfId="38229"/>
    <cellStyle name="Saída 2 6 3 5 3" xfId="38230"/>
    <cellStyle name="Saída 2 6 3 5 4" xfId="38231"/>
    <cellStyle name="Saída 2 6 3 6" xfId="38232"/>
    <cellStyle name="Saída 2 6 4" xfId="38233"/>
    <cellStyle name="Saída 2 6 4 2" xfId="38234"/>
    <cellStyle name="Saída 2 6 4 2 2" xfId="38235"/>
    <cellStyle name="Saída 2 6 4 2 3" xfId="38236"/>
    <cellStyle name="Saída 2 6 4 3" xfId="38237"/>
    <cellStyle name="Saída 2 6 4 3 2" xfId="38238"/>
    <cellStyle name="Saída 2 6 4 3 3" xfId="38239"/>
    <cellStyle name="Saída 2 6 4 3 4" xfId="38240"/>
    <cellStyle name="Saída 2 6 4 3 5" xfId="38241"/>
    <cellStyle name="Saída 2 6 4 4" xfId="38242"/>
    <cellStyle name="Saída 2 6 4 4 2" xfId="38243"/>
    <cellStyle name="Saída 2 6 4 4 3" xfId="38244"/>
    <cellStyle name="Saída 2 6 4 4 4" xfId="38245"/>
    <cellStyle name="Saída 2 6 4 5" xfId="38246"/>
    <cellStyle name="Saída 2 6 4 5 2" xfId="38247"/>
    <cellStyle name="Saída 2 6 4 5 3" xfId="38248"/>
    <cellStyle name="Saída 2 6 4 5 4" xfId="38249"/>
    <cellStyle name="Saída 2 6 4 6" xfId="38250"/>
    <cellStyle name="Saída 2 6 5" xfId="38251"/>
    <cellStyle name="Saída 2 6 5 2" xfId="38252"/>
    <cellStyle name="Saída 2 6 5 2 2" xfId="38253"/>
    <cellStyle name="Saída 2 6 5 2 3" xfId="38254"/>
    <cellStyle name="Saída 2 6 5 2 4" xfId="38255"/>
    <cellStyle name="Saída 2 6 5 2 5" xfId="38256"/>
    <cellStyle name="Saída 2 6 5 3" xfId="38257"/>
    <cellStyle name="Saída 2 6 5 3 2" xfId="38258"/>
    <cellStyle name="Saída 2 6 5 3 3" xfId="38259"/>
    <cellStyle name="Saída 2 6 5 3 4" xfId="38260"/>
    <cellStyle name="Saída 2 6 5 3 5" xfId="38261"/>
    <cellStyle name="Saída 2 6 5 4" xfId="38262"/>
    <cellStyle name="Saída 2 6 6" xfId="38263"/>
    <cellStyle name="Saída 2 6 6 2" xfId="38264"/>
    <cellStyle name="Saída 2 6 6 2 2" xfId="38265"/>
    <cellStyle name="Saída 2 6 6 2 3" xfId="38266"/>
    <cellStyle name="Saída 2 6 6 2 4" xfId="38267"/>
    <cellStyle name="Saída 2 6 6 2 5" xfId="38268"/>
    <cellStyle name="Saída 2 6 6 3" xfId="38269"/>
    <cellStyle name="Saída 2 6 6 3 2" xfId="38270"/>
    <cellStyle name="Saída 2 6 6 3 3" xfId="38271"/>
    <cellStyle name="Saída 2 6 6 3 4" xfId="38272"/>
    <cellStyle name="Saída 2 6 6 3 5" xfId="38273"/>
    <cellStyle name="Saída 2 6 6 4" xfId="38274"/>
    <cellStyle name="Saída 2 6 7" xfId="38275"/>
    <cellStyle name="Saída 2 6 7 2" xfId="38276"/>
    <cellStyle name="Saída 2 6 7 2 2" xfId="38277"/>
    <cellStyle name="Saída 2 6 7 2 3" xfId="38278"/>
    <cellStyle name="Saída 2 6 7 2 4" xfId="38279"/>
    <cellStyle name="Saída 2 6 7 2 5" xfId="38280"/>
    <cellStyle name="Saída 2 6 7 3" xfId="38281"/>
    <cellStyle name="Saída 2 6 7 3 2" xfId="38282"/>
    <cellStyle name="Saída 2 6 7 3 3" xfId="38283"/>
    <cellStyle name="Saída 2 6 7 3 4" xfId="38284"/>
    <cellStyle name="Saída 2 6 7 3 5" xfId="38285"/>
    <cellStyle name="Saída 2 6 7 4" xfId="38286"/>
    <cellStyle name="Saída 2 6 8" xfId="38287"/>
    <cellStyle name="Saída 2 6 8 2" xfId="38288"/>
    <cellStyle name="Saída 2 6 8 2 2" xfId="38289"/>
    <cellStyle name="Saída 2 6 8 2 3" xfId="38290"/>
    <cellStyle name="Saída 2 6 8 2 4" xfId="38291"/>
    <cellStyle name="Saída 2 6 8 3" xfId="38292"/>
    <cellStyle name="Saída 2 6 8 4" xfId="38293"/>
    <cellStyle name="Saída 2 6 9" xfId="38294"/>
    <cellStyle name="Saída 2 7" xfId="38295"/>
    <cellStyle name="Saída 2 7 10" xfId="38296"/>
    <cellStyle name="Saída 2 7 11" xfId="38297"/>
    <cellStyle name="Saída 2 7 12" xfId="38298"/>
    <cellStyle name="Saída 2 7 13" xfId="38299"/>
    <cellStyle name="Saída 2 7 2" xfId="38300"/>
    <cellStyle name="Saída 2 7 2 10" xfId="38301"/>
    <cellStyle name="Saída 2 7 2 10 2" xfId="38302"/>
    <cellStyle name="Saída 2 7 2 10 3" xfId="38303"/>
    <cellStyle name="Saída 2 7 2 10 4" xfId="38304"/>
    <cellStyle name="Saída 2 7 2 10 5" xfId="38305"/>
    <cellStyle name="Saída 2 7 2 11" xfId="38306"/>
    <cellStyle name="Saída 2 7 2 2" xfId="38307"/>
    <cellStyle name="Saída 2 7 2 2 2" xfId="38308"/>
    <cellStyle name="Saída 2 7 2 2 2 2" xfId="38309"/>
    <cellStyle name="Saída 2 7 2 2 2 3" xfId="38310"/>
    <cellStyle name="Saída 2 7 2 2 2 4" xfId="38311"/>
    <cellStyle name="Saída 2 7 2 2 2 5" xfId="38312"/>
    <cellStyle name="Saída 2 7 2 2 3" xfId="38313"/>
    <cellStyle name="Saída 2 7 2 2 3 2" xfId="38314"/>
    <cellStyle name="Saída 2 7 2 2 3 3" xfId="38315"/>
    <cellStyle name="Saída 2 7 2 2 3 4" xfId="38316"/>
    <cellStyle name="Saída 2 7 2 2 4" xfId="38317"/>
    <cellStyle name="Saída 2 7 2 2 4 2" xfId="38318"/>
    <cellStyle name="Saída 2 7 2 2 4 3" xfId="38319"/>
    <cellStyle name="Saída 2 7 2 2 4 4" xfId="38320"/>
    <cellStyle name="Saída 2 7 2 2 5" xfId="38321"/>
    <cellStyle name="Saída 2 7 2 2 5 2" xfId="38322"/>
    <cellStyle name="Saída 2 7 2 2 5 3" xfId="38323"/>
    <cellStyle name="Saída 2 7 2 2 5 4" xfId="38324"/>
    <cellStyle name="Saída 2 7 2 2 6" xfId="38325"/>
    <cellStyle name="Saída 2 7 2 3" xfId="38326"/>
    <cellStyle name="Saída 2 7 2 3 2" xfId="38327"/>
    <cellStyle name="Saída 2 7 2 3 2 2" xfId="38328"/>
    <cellStyle name="Saída 2 7 2 3 2 3" xfId="38329"/>
    <cellStyle name="Saída 2 7 2 3 3" xfId="38330"/>
    <cellStyle name="Saída 2 7 2 3 3 2" xfId="38331"/>
    <cellStyle name="Saída 2 7 2 3 3 3" xfId="38332"/>
    <cellStyle name="Saída 2 7 2 3 3 4" xfId="38333"/>
    <cellStyle name="Saída 2 7 2 3 3 5" xfId="38334"/>
    <cellStyle name="Saída 2 7 2 3 4" xfId="38335"/>
    <cellStyle name="Saída 2 7 2 3 4 2" xfId="38336"/>
    <cellStyle name="Saída 2 7 2 3 4 3" xfId="38337"/>
    <cellStyle name="Saída 2 7 2 3 4 4" xfId="38338"/>
    <cellStyle name="Saída 2 7 2 3 5" xfId="38339"/>
    <cellStyle name="Saída 2 7 2 3 5 2" xfId="38340"/>
    <cellStyle name="Saída 2 7 2 3 5 3" xfId="38341"/>
    <cellStyle name="Saída 2 7 2 3 5 4" xfId="38342"/>
    <cellStyle name="Saída 2 7 2 3 6" xfId="38343"/>
    <cellStyle name="Saída 2 7 2 4" xfId="38344"/>
    <cellStyle name="Saída 2 7 2 4 2" xfId="38345"/>
    <cellStyle name="Saída 2 7 2 4 2 2" xfId="38346"/>
    <cellStyle name="Saída 2 7 2 4 2 3" xfId="38347"/>
    <cellStyle name="Saída 2 7 2 4 2 4" xfId="38348"/>
    <cellStyle name="Saída 2 7 2 4 2 5" xfId="38349"/>
    <cellStyle name="Saída 2 7 2 4 3" xfId="38350"/>
    <cellStyle name="Saída 2 7 2 4 3 2" xfId="38351"/>
    <cellStyle name="Saída 2 7 2 4 3 3" xfId="38352"/>
    <cellStyle name="Saída 2 7 2 4 3 4" xfId="38353"/>
    <cellStyle name="Saída 2 7 2 4 3 5" xfId="38354"/>
    <cellStyle name="Saída 2 7 2 4 4" xfId="38355"/>
    <cellStyle name="Saída 2 7 2 5" xfId="38356"/>
    <cellStyle name="Saída 2 7 2 5 2" xfId="38357"/>
    <cellStyle name="Saída 2 7 2 5 2 2" xfId="38358"/>
    <cellStyle name="Saída 2 7 2 5 2 3" xfId="38359"/>
    <cellStyle name="Saída 2 7 2 5 2 4" xfId="38360"/>
    <cellStyle name="Saída 2 7 2 5 2 5" xfId="38361"/>
    <cellStyle name="Saída 2 7 2 5 3" xfId="38362"/>
    <cellStyle name="Saída 2 7 2 5 3 2" xfId="38363"/>
    <cellStyle name="Saída 2 7 2 5 3 3" xfId="38364"/>
    <cellStyle name="Saída 2 7 2 5 3 4" xfId="38365"/>
    <cellStyle name="Saída 2 7 2 5 3 5" xfId="38366"/>
    <cellStyle name="Saída 2 7 2 5 4" xfId="38367"/>
    <cellStyle name="Saída 2 7 2 6" xfId="38368"/>
    <cellStyle name="Saída 2 7 2 6 2" xfId="38369"/>
    <cellStyle name="Saída 2 7 2 6 2 2" xfId="38370"/>
    <cellStyle name="Saída 2 7 2 6 2 3" xfId="38371"/>
    <cellStyle name="Saída 2 7 2 6 2 4" xfId="38372"/>
    <cellStyle name="Saída 2 7 2 6 2 5" xfId="38373"/>
    <cellStyle name="Saída 2 7 2 6 3" xfId="38374"/>
    <cellStyle name="Saída 2 7 2 6 3 2" xfId="38375"/>
    <cellStyle name="Saída 2 7 2 6 3 3" xfId="38376"/>
    <cellStyle name="Saída 2 7 2 6 3 4" xfId="38377"/>
    <cellStyle name="Saída 2 7 2 6 3 5" xfId="38378"/>
    <cellStyle name="Saída 2 7 2 6 4" xfId="38379"/>
    <cellStyle name="Saída 2 7 2 7" xfId="38380"/>
    <cellStyle name="Saída 2 7 2 7 2" xfId="38381"/>
    <cellStyle name="Saída 2 7 2 7 3" xfId="38382"/>
    <cellStyle name="Saída 2 7 2 7 4" xfId="38383"/>
    <cellStyle name="Saída 2 7 2 8" xfId="38384"/>
    <cellStyle name="Saída 2 7 2 8 2" xfId="38385"/>
    <cellStyle name="Saída 2 7 2 8 3" xfId="38386"/>
    <cellStyle name="Saída 2 7 2 8 4" xfId="38387"/>
    <cellStyle name="Saída 2 7 2 8 5" xfId="38388"/>
    <cellStyle name="Saída 2 7 2 9" xfId="38389"/>
    <cellStyle name="Saída 2 7 2 9 2" xfId="38390"/>
    <cellStyle name="Saída 2 7 2 9 3" xfId="38391"/>
    <cellStyle name="Saída 2 7 2 9 4" xfId="38392"/>
    <cellStyle name="Saída 2 7 2 9 5" xfId="38393"/>
    <cellStyle name="Saída 2 7 3" xfId="38394"/>
    <cellStyle name="Saída 2 7 3 2" xfId="38395"/>
    <cellStyle name="Saída 2 7 3 2 2" xfId="38396"/>
    <cellStyle name="Saída 2 7 3 2 3" xfId="38397"/>
    <cellStyle name="Saída 2 7 3 3" xfId="38398"/>
    <cellStyle name="Saída 2 7 3 3 2" xfId="38399"/>
    <cellStyle name="Saída 2 7 3 3 3" xfId="38400"/>
    <cellStyle name="Saída 2 7 3 3 4" xfId="38401"/>
    <cellStyle name="Saída 2 7 3 3 5" xfId="38402"/>
    <cellStyle name="Saída 2 7 3 4" xfId="38403"/>
    <cellStyle name="Saída 2 7 3 4 2" xfId="38404"/>
    <cellStyle name="Saída 2 7 3 4 3" xfId="38405"/>
    <cellStyle name="Saída 2 7 3 4 4" xfId="38406"/>
    <cellStyle name="Saída 2 7 3 5" xfId="38407"/>
    <cellStyle name="Saída 2 7 3 5 2" xfId="38408"/>
    <cellStyle name="Saída 2 7 3 5 3" xfId="38409"/>
    <cellStyle name="Saída 2 7 3 5 4" xfId="38410"/>
    <cellStyle name="Saída 2 7 3 6" xfId="38411"/>
    <cellStyle name="Saída 2 7 4" xfId="38412"/>
    <cellStyle name="Saída 2 7 4 2" xfId="38413"/>
    <cellStyle name="Saída 2 7 4 2 2" xfId="38414"/>
    <cellStyle name="Saída 2 7 4 2 3" xfId="38415"/>
    <cellStyle name="Saída 2 7 4 3" xfId="38416"/>
    <cellStyle name="Saída 2 7 4 3 2" xfId="38417"/>
    <cellStyle name="Saída 2 7 4 3 3" xfId="38418"/>
    <cellStyle name="Saída 2 7 4 3 4" xfId="38419"/>
    <cellStyle name="Saída 2 7 4 3 5" xfId="38420"/>
    <cellStyle name="Saída 2 7 4 4" xfId="38421"/>
    <cellStyle name="Saída 2 7 4 4 2" xfId="38422"/>
    <cellStyle name="Saída 2 7 4 4 3" xfId="38423"/>
    <cellStyle name="Saída 2 7 4 4 4" xfId="38424"/>
    <cellStyle name="Saída 2 7 4 5" xfId="38425"/>
    <cellStyle name="Saída 2 7 4 5 2" xfId="38426"/>
    <cellStyle name="Saída 2 7 4 5 3" xfId="38427"/>
    <cellStyle name="Saída 2 7 4 5 4" xfId="38428"/>
    <cellStyle name="Saída 2 7 4 6" xfId="38429"/>
    <cellStyle name="Saída 2 7 5" xfId="38430"/>
    <cellStyle name="Saída 2 7 5 2" xfId="38431"/>
    <cellStyle name="Saída 2 7 5 2 2" xfId="38432"/>
    <cellStyle name="Saída 2 7 5 2 3" xfId="38433"/>
    <cellStyle name="Saída 2 7 5 2 4" xfId="38434"/>
    <cellStyle name="Saída 2 7 5 2 5" xfId="38435"/>
    <cellStyle name="Saída 2 7 5 3" xfId="38436"/>
    <cellStyle name="Saída 2 7 5 3 2" xfId="38437"/>
    <cellStyle name="Saída 2 7 5 3 3" xfId="38438"/>
    <cellStyle name="Saída 2 7 5 3 4" xfId="38439"/>
    <cellStyle name="Saída 2 7 5 3 5" xfId="38440"/>
    <cellStyle name="Saída 2 7 5 4" xfId="38441"/>
    <cellStyle name="Saída 2 7 6" xfId="38442"/>
    <cellStyle name="Saída 2 7 6 2" xfId="38443"/>
    <cellStyle name="Saída 2 7 6 2 2" xfId="38444"/>
    <cellStyle name="Saída 2 7 6 2 3" xfId="38445"/>
    <cellStyle name="Saída 2 7 6 2 4" xfId="38446"/>
    <cellStyle name="Saída 2 7 6 2 5" xfId="38447"/>
    <cellStyle name="Saída 2 7 6 3" xfId="38448"/>
    <cellStyle name="Saída 2 7 6 3 2" xfId="38449"/>
    <cellStyle name="Saída 2 7 6 3 3" xfId="38450"/>
    <cellStyle name="Saída 2 7 6 3 4" xfId="38451"/>
    <cellStyle name="Saída 2 7 6 3 5" xfId="38452"/>
    <cellStyle name="Saída 2 7 6 4" xfId="38453"/>
    <cellStyle name="Saída 2 7 7" xfId="38454"/>
    <cellStyle name="Saída 2 7 7 2" xfId="38455"/>
    <cellStyle name="Saída 2 7 7 2 2" xfId="38456"/>
    <cellStyle name="Saída 2 7 7 2 3" xfId="38457"/>
    <cellStyle name="Saída 2 7 7 2 4" xfId="38458"/>
    <cellStyle name="Saída 2 7 7 2 5" xfId="38459"/>
    <cellStyle name="Saída 2 7 7 3" xfId="38460"/>
    <cellStyle name="Saída 2 7 7 3 2" xfId="38461"/>
    <cellStyle name="Saída 2 7 7 3 3" xfId="38462"/>
    <cellStyle name="Saída 2 7 7 3 4" xfId="38463"/>
    <cellStyle name="Saída 2 7 7 3 5" xfId="38464"/>
    <cellStyle name="Saída 2 7 7 4" xfId="38465"/>
    <cellStyle name="Saída 2 7 8" xfId="38466"/>
    <cellStyle name="Saída 2 7 8 2" xfId="38467"/>
    <cellStyle name="Saída 2 7 8 2 2" xfId="38468"/>
    <cellStyle name="Saída 2 7 8 2 3" xfId="38469"/>
    <cellStyle name="Saída 2 7 8 2 4" xfId="38470"/>
    <cellStyle name="Saída 2 7 8 3" xfId="38471"/>
    <cellStyle name="Saída 2 7 8 4" xfId="38472"/>
    <cellStyle name="Saída 2 7 9" xfId="38473"/>
    <cellStyle name="Saída 2 8" xfId="38474"/>
    <cellStyle name="Saída 2 8 10" xfId="38475"/>
    <cellStyle name="Saída 2 8 11" xfId="38476"/>
    <cellStyle name="Saída 2 8 12" xfId="38477"/>
    <cellStyle name="Saída 2 8 13" xfId="38478"/>
    <cellStyle name="Saída 2 8 2" xfId="38479"/>
    <cellStyle name="Saída 2 8 2 10" xfId="38480"/>
    <cellStyle name="Saída 2 8 2 10 2" xfId="38481"/>
    <cellStyle name="Saída 2 8 2 10 3" xfId="38482"/>
    <cellStyle name="Saída 2 8 2 10 4" xfId="38483"/>
    <cellStyle name="Saída 2 8 2 10 5" xfId="38484"/>
    <cellStyle name="Saída 2 8 2 11" xfId="38485"/>
    <cellStyle name="Saída 2 8 2 2" xfId="38486"/>
    <cellStyle name="Saída 2 8 2 2 2" xfId="38487"/>
    <cellStyle name="Saída 2 8 2 2 2 2" xfId="38488"/>
    <cellStyle name="Saída 2 8 2 2 2 3" xfId="38489"/>
    <cellStyle name="Saída 2 8 2 2 2 4" xfId="38490"/>
    <cellStyle name="Saída 2 8 2 2 2 5" xfId="38491"/>
    <cellStyle name="Saída 2 8 2 2 3" xfId="38492"/>
    <cellStyle name="Saída 2 8 2 2 3 2" xfId="38493"/>
    <cellStyle name="Saída 2 8 2 2 3 3" xfId="38494"/>
    <cellStyle name="Saída 2 8 2 2 3 4" xfId="38495"/>
    <cellStyle name="Saída 2 8 2 2 4" xfId="38496"/>
    <cellStyle name="Saída 2 8 2 2 4 2" xfId="38497"/>
    <cellStyle name="Saída 2 8 2 2 4 3" xfId="38498"/>
    <cellStyle name="Saída 2 8 2 2 4 4" xfId="38499"/>
    <cellStyle name="Saída 2 8 2 2 5" xfId="38500"/>
    <cellStyle name="Saída 2 8 2 2 5 2" xfId="38501"/>
    <cellStyle name="Saída 2 8 2 2 5 3" xfId="38502"/>
    <cellStyle name="Saída 2 8 2 2 5 4" xfId="38503"/>
    <cellStyle name="Saída 2 8 2 2 6" xfId="38504"/>
    <cellStyle name="Saída 2 8 2 3" xfId="38505"/>
    <cellStyle name="Saída 2 8 2 3 2" xfId="38506"/>
    <cellStyle name="Saída 2 8 2 3 2 2" xfId="38507"/>
    <cellStyle name="Saída 2 8 2 3 2 3" xfId="38508"/>
    <cellStyle name="Saída 2 8 2 3 3" xfId="38509"/>
    <cellStyle name="Saída 2 8 2 3 3 2" xfId="38510"/>
    <cellStyle name="Saída 2 8 2 3 3 3" xfId="38511"/>
    <cellStyle name="Saída 2 8 2 3 3 4" xfId="38512"/>
    <cellStyle name="Saída 2 8 2 3 3 5" xfId="38513"/>
    <cellStyle name="Saída 2 8 2 3 4" xfId="38514"/>
    <cellStyle name="Saída 2 8 2 3 4 2" xfId="38515"/>
    <cellStyle name="Saída 2 8 2 3 4 3" xfId="38516"/>
    <cellStyle name="Saída 2 8 2 3 4 4" xfId="38517"/>
    <cellStyle name="Saída 2 8 2 3 5" xfId="38518"/>
    <cellStyle name="Saída 2 8 2 3 5 2" xfId="38519"/>
    <cellStyle name="Saída 2 8 2 3 5 3" xfId="38520"/>
    <cellStyle name="Saída 2 8 2 3 5 4" xfId="38521"/>
    <cellStyle name="Saída 2 8 2 3 6" xfId="38522"/>
    <cellStyle name="Saída 2 8 2 4" xfId="38523"/>
    <cellStyle name="Saída 2 8 2 4 2" xfId="38524"/>
    <cellStyle name="Saída 2 8 2 4 2 2" xfId="38525"/>
    <cellStyle name="Saída 2 8 2 4 2 3" xfId="38526"/>
    <cellStyle name="Saída 2 8 2 4 2 4" xfId="38527"/>
    <cellStyle name="Saída 2 8 2 4 2 5" xfId="38528"/>
    <cellStyle name="Saída 2 8 2 4 3" xfId="38529"/>
    <cellStyle name="Saída 2 8 2 4 3 2" xfId="38530"/>
    <cellStyle name="Saída 2 8 2 4 3 3" xfId="38531"/>
    <cellStyle name="Saída 2 8 2 4 3 4" xfId="38532"/>
    <cellStyle name="Saída 2 8 2 4 3 5" xfId="38533"/>
    <cellStyle name="Saída 2 8 2 4 4" xfId="38534"/>
    <cellStyle name="Saída 2 8 2 5" xfId="38535"/>
    <cellStyle name="Saída 2 8 2 5 2" xfId="38536"/>
    <cellStyle name="Saída 2 8 2 5 2 2" xfId="38537"/>
    <cellStyle name="Saída 2 8 2 5 2 3" xfId="38538"/>
    <cellStyle name="Saída 2 8 2 5 2 4" xfId="38539"/>
    <cellStyle name="Saída 2 8 2 5 2 5" xfId="38540"/>
    <cellStyle name="Saída 2 8 2 5 3" xfId="38541"/>
    <cellStyle name="Saída 2 8 2 5 3 2" xfId="38542"/>
    <cellStyle name="Saída 2 8 2 5 3 3" xfId="38543"/>
    <cellStyle name="Saída 2 8 2 5 3 4" xfId="38544"/>
    <cellStyle name="Saída 2 8 2 5 3 5" xfId="38545"/>
    <cellStyle name="Saída 2 8 2 5 4" xfId="38546"/>
    <cellStyle name="Saída 2 8 2 6" xfId="38547"/>
    <cellStyle name="Saída 2 8 2 6 2" xfId="38548"/>
    <cellStyle name="Saída 2 8 2 6 2 2" xfId="38549"/>
    <cellStyle name="Saída 2 8 2 6 2 3" xfId="38550"/>
    <cellStyle name="Saída 2 8 2 6 2 4" xfId="38551"/>
    <cellStyle name="Saída 2 8 2 6 2 5" xfId="38552"/>
    <cellStyle name="Saída 2 8 2 6 3" xfId="38553"/>
    <cellStyle name="Saída 2 8 2 6 3 2" xfId="38554"/>
    <cellStyle name="Saída 2 8 2 6 3 3" xfId="38555"/>
    <cellStyle name="Saída 2 8 2 6 3 4" xfId="38556"/>
    <cellStyle name="Saída 2 8 2 6 3 5" xfId="38557"/>
    <cellStyle name="Saída 2 8 2 6 4" xfId="38558"/>
    <cellStyle name="Saída 2 8 2 7" xfId="38559"/>
    <cellStyle name="Saída 2 8 2 7 2" xfId="38560"/>
    <cellStyle name="Saída 2 8 2 7 3" xfId="38561"/>
    <cellStyle name="Saída 2 8 2 7 4" xfId="38562"/>
    <cellStyle name="Saída 2 8 2 8" xfId="38563"/>
    <cellStyle name="Saída 2 8 2 8 2" xfId="38564"/>
    <cellStyle name="Saída 2 8 2 8 3" xfId="38565"/>
    <cellStyle name="Saída 2 8 2 8 4" xfId="38566"/>
    <cellStyle name="Saída 2 8 2 8 5" xfId="38567"/>
    <cellStyle name="Saída 2 8 2 9" xfId="38568"/>
    <cellStyle name="Saída 2 8 2 9 2" xfId="38569"/>
    <cellStyle name="Saída 2 8 2 9 3" xfId="38570"/>
    <cellStyle name="Saída 2 8 2 9 4" xfId="38571"/>
    <cellStyle name="Saída 2 8 2 9 5" xfId="38572"/>
    <cellStyle name="Saída 2 8 3" xfId="38573"/>
    <cellStyle name="Saída 2 8 3 2" xfId="38574"/>
    <cellStyle name="Saída 2 8 3 2 2" xfId="38575"/>
    <cellStyle name="Saída 2 8 3 2 3" xfId="38576"/>
    <cellStyle name="Saída 2 8 3 3" xfId="38577"/>
    <cellStyle name="Saída 2 8 3 3 2" xfId="38578"/>
    <cellStyle name="Saída 2 8 3 3 3" xfId="38579"/>
    <cellStyle name="Saída 2 8 3 3 4" xfId="38580"/>
    <cellStyle name="Saída 2 8 3 3 5" xfId="38581"/>
    <cellStyle name="Saída 2 8 3 4" xfId="38582"/>
    <cellStyle name="Saída 2 8 3 4 2" xfId="38583"/>
    <cellStyle name="Saída 2 8 3 4 3" xfId="38584"/>
    <cellStyle name="Saída 2 8 3 4 4" xfId="38585"/>
    <cellStyle name="Saída 2 8 3 5" xfId="38586"/>
    <cellStyle name="Saída 2 8 3 5 2" xfId="38587"/>
    <cellStyle name="Saída 2 8 3 5 3" xfId="38588"/>
    <cellStyle name="Saída 2 8 3 5 4" xfId="38589"/>
    <cellStyle name="Saída 2 8 3 6" xfId="38590"/>
    <cellStyle name="Saída 2 8 4" xfId="38591"/>
    <cellStyle name="Saída 2 8 4 2" xfId="38592"/>
    <cellStyle name="Saída 2 8 4 2 2" xfId="38593"/>
    <cellStyle name="Saída 2 8 4 2 3" xfId="38594"/>
    <cellStyle name="Saída 2 8 4 3" xfId="38595"/>
    <cellStyle name="Saída 2 8 4 3 2" xfId="38596"/>
    <cellStyle name="Saída 2 8 4 3 3" xfId="38597"/>
    <cellStyle name="Saída 2 8 4 3 4" xfId="38598"/>
    <cellStyle name="Saída 2 8 4 3 5" xfId="38599"/>
    <cellStyle name="Saída 2 8 4 4" xfId="38600"/>
    <cellStyle name="Saída 2 8 4 4 2" xfId="38601"/>
    <cellStyle name="Saída 2 8 4 4 3" xfId="38602"/>
    <cellStyle name="Saída 2 8 4 4 4" xfId="38603"/>
    <cellStyle name="Saída 2 8 4 5" xfId="38604"/>
    <cellStyle name="Saída 2 8 4 5 2" xfId="38605"/>
    <cellStyle name="Saída 2 8 4 5 3" xfId="38606"/>
    <cellStyle name="Saída 2 8 4 5 4" xfId="38607"/>
    <cellStyle name="Saída 2 8 4 6" xfId="38608"/>
    <cellStyle name="Saída 2 8 5" xfId="38609"/>
    <cellStyle name="Saída 2 8 5 2" xfId="38610"/>
    <cellStyle name="Saída 2 8 5 2 2" xfId="38611"/>
    <cellStyle name="Saída 2 8 5 2 3" xfId="38612"/>
    <cellStyle name="Saída 2 8 5 2 4" xfId="38613"/>
    <cellStyle name="Saída 2 8 5 2 5" xfId="38614"/>
    <cellStyle name="Saída 2 8 5 3" xfId="38615"/>
    <cellStyle name="Saída 2 8 5 3 2" xfId="38616"/>
    <cellStyle name="Saída 2 8 5 3 3" xfId="38617"/>
    <cellStyle name="Saída 2 8 5 3 4" xfId="38618"/>
    <cellStyle name="Saída 2 8 5 3 5" xfId="38619"/>
    <cellStyle name="Saída 2 8 5 4" xfId="38620"/>
    <cellStyle name="Saída 2 8 6" xfId="38621"/>
    <cellStyle name="Saída 2 8 6 2" xfId="38622"/>
    <cellStyle name="Saída 2 8 6 2 2" xfId="38623"/>
    <cellStyle name="Saída 2 8 6 2 3" xfId="38624"/>
    <cellStyle name="Saída 2 8 6 2 4" xfId="38625"/>
    <cellStyle name="Saída 2 8 6 2 5" xfId="38626"/>
    <cellStyle name="Saída 2 8 6 3" xfId="38627"/>
    <cellStyle name="Saída 2 8 6 3 2" xfId="38628"/>
    <cellStyle name="Saída 2 8 6 3 3" xfId="38629"/>
    <cellStyle name="Saída 2 8 6 3 4" xfId="38630"/>
    <cellStyle name="Saída 2 8 6 3 5" xfId="38631"/>
    <cellStyle name="Saída 2 8 6 4" xfId="38632"/>
    <cellStyle name="Saída 2 8 7" xfId="38633"/>
    <cellStyle name="Saída 2 8 7 2" xfId="38634"/>
    <cellStyle name="Saída 2 8 7 2 2" xfId="38635"/>
    <cellStyle name="Saída 2 8 7 2 3" xfId="38636"/>
    <cellStyle name="Saída 2 8 7 2 4" xfId="38637"/>
    <cellStyle name="Saída 2 8 7 2 5" xfId="38638"/>
    <cellStyle name="Saída 2 8 7 3" xfId="38639"/>
    <cellStyle name="Saída 2 8 7 3 2" xfId="38640"/>
    <cellStyle name="Saída 2 8 7 3 3" xfId="38641"/>
    <cellStyle name="Saída 2 8 7 3 4" xfId="38642"/>
    <cellStyle name="Saída 2 8 7 3 5" xfId="38643"/>
    <cellStyle name="Saída 2 8 7 4" xfId="38644"/>
    <cellStyle name="Saída 2 8 8" xfId="38645"/>
    <cellStyle name="Saída 2 8 8 2" xfId="38646"/>
    <cellStyle name="Saída 2 8 8 2 2" xfId="38647"/>
    <cellStyle name="Saída 2 8 8 2 3" xfId="38648"/>
    <cellStyle name="Saída 2 8 8 2 4" xfId="38649"/>
    <cellStyle name="Saída 2 8 8 3" xfId="38650"/>
    <cellStyle name="Saída 2 8 8 4" xfId="38651"/>
    <cellStyle name="Saída 2 8 9" xfId="38652"/>
    <cellStyle name="Saída 2 9" xfId="38653"/>
    <cellStyle name="Saída 2 9 10" xfId="38654"/>
    <cellStyle name="Saída 2 9 11" xfId="38655"/>
    <cellStyle name="Saída 2 9 12" xfId="38656"/>
    <cellStyle name="Saída 2 9 13" xfId="38657"/>
    <cellStyle name="Saída 2 9 2" xfId="38658"/>
    <cellStyle name="Saída 2 9 2 10" xfId="38659"/>
    <cellStyle name="Saída 2 9 2 10 2" xfId="38660"/>
    <cellStyle name="Saída 2 9 2 10 3" xfId="38661"/>
    <cellStyle name="Saída 2 9 2 10 4" xfId="38662"/>
    <cellStyle name="Saída 2 9 2 10 5" xfId="38663"/>
    <cellStyle name="Saída 2 9 2 11" xfId="38664"/>
    <cellStyle name="Saída 2 9 2 2" xfId="38665"/>
    <cellStyle name="Saída 2 9 2 2 2" xfId="38666"/>
    <cellStyle name="Saída 2 9 2 2 2 2" xfId="38667"/>
    <cellStyle name="Saída 2 9 2 2 2 3" xfId="38668"/>
    <cellStyle name="Saída 2 9 2 2 2 4" xfId="38669"/>
    <cellStyle name="Saída 2 9 2 2 2 5" xfId="38670"/>
    <cellStyle name="Saída 2 9 2 2 3" xfId="38671"/>
    <cellStyle name="Saída 2 9 2 2 3 2" xfId="38672"/>
    <cellStyle name="Saída 2 9 2 2 3 3" xfId="38673"/>
    <cellStyle name="Saída 2 9 2 2 3 4" xfId="38674"/>
    <cellStyle name="Saída 2 9 2 2 4" xfId="38675"/>
    <cellStyle name="Saída 2 9 2 2 4 2" xfId="38676"/>
    <cellStyle name="Saída 2 9 2 2 4 3" xfId="38677"/>
    <cellStyle name="Saída 2 9 2 2 4 4" xfId="38678"/>
    <cellStyle name="Saída 2 9 2 2 5" xfId="38679"/>
    <cellStyle name="Saída 2 9 2 2 5 2" xfId="38680"/>
    <cellStyle name="Saída 2 9 2 2 5 3" xfId="38681"/>
    <cellStyle name="Saída 2 9 2 2 5 4" xfId="38682"/>
    <cellStyle name="Saída 2 9 2 2 6" xfId="38683"/>
    <cellStyle name="Saída 2 9 2 3" xfId="38684"/>
    <cellStyle name="Saída 2 9 2 3 2" xfId="38685"/>
    <cellStyle name="Saída 2 9 2 3 2 2" xfId="38686"/>
    <cellStyle name="Saída 2 9 2 3 2 3" xfId="38687"/>
    <cellStyle name="Saída 2 9 2 3 3" xfId="38688"/>
    <cellStyle name="Saída 2 9 2 3 3 2" xfId="38689"/>
    <cellStyle name="Saída 2 9 2 3 3 3" xfId="38690"/>
    <cellStyle name="Saída 2 9 2 3 3 4" xfId="38691"/>
    <cellStyle name="Saída 2 9 2 3 3 5" xfId="38692"/>
    <cellStyle name="Saída 2 9 2 3 4" xfId="38693"/>
    <cellStyle name="Saída 2 9 2 3 4 2" xfId="38694"/>
    <cellStyle name="Saída 2 9 2 3 4 3" xfId="38695"/>
    <cellStyle name="Saída 2 9 2 3 4 4" xfId="38696"/>
    <cellStyle name="Saída 2 9 2 3 5" xfId="38697"/>
    <cellStyle name="Saída 2 9 2 3 5 2" xfId="38698"/>
    <cellStyle name="Saída 2 9 2 3 5 3" xfId="38699"/>
    <cellStyle name="Saída 2 9 2 3 5 4" xfId="38700"/>
    <cellStyle name="Saída 2 9 2 3 6" xfId="38701"/>
    <cellStyle name="Saída 2 9 2 4" xfId="38702"/>
    <cellStyle name="Saída 2 9 2 4 2" xfId="38703"/>
    <cellStyle name="Saída 2 9 2 4 2 2" xfId="38704"/>
    <cellStyle name="Saída 2 9 2 4 2 3" xfId="38705"/>
    <cellStyle name="Saída 2 9 2 4 2 4" xfId="38706"/>
    <cellStyle name="Saída 2 9 2 4 2 5" xfId="38707"/>
    <cellStyle name="Saída 2 9 2 4 3" xfId="38708"/>
    <cellStyle name="Saída 2 9 2 4 3 2" xfId="38709"/>
    <cellStyle name="Saída 2 9 2 4 3 3" xfId="38710"/>
    <cellStyle name="Saída 2 9 2 4 3 4" xfId="38711"/>
    <cellStyle name="Saída 2 9 2 4 3 5" xfId="38712"/>
    <cellStyle name="Saída 2 9 2 4 4" xfId="38713"/>
    <cellStyle name="Saída 2 9 2 5" xfId="38714"/>
    <cellStyle name="Saída 2 9 2 5 2" xfId="38715"/>
    <cellStyle name="Saída 2 9 2 5 2 2" xfId="38716"/>
    <cellStyle name="Saída 2 9 2 5 2 3" xfId="38717"/>
    <cellStyle name="Saída 2 9 2 5 2 4" xfId="38718"/>
    <cellStyle name="Saída 2 9 2 5 2 5" xfId="38719"/>
    <cellStyle name="Saída 2 9 2 5 3" xfId="38720"/>
    <cellStyle name="Saída 2 9 2 5 3 2" xfId="38721"/>
    <cellStyle name="Saída 2 9 2 5 3 3" xfId="38722"/>
    <cellStyle name="Saída 2 9 2 5 3 4" xfId="38723"/>
    <cellStyle name="Saída 2 9 2 5 3 5" xfId="38724"/>
    <cellStyle name="Saída 2 9 2 5 4" xfId="38725"/>
    <cellStyle name="Saída 2 9 2 6" xfId="38726"/>
    <cellStyle name="Saída 2 9 2 6 2" xfId="38727"/>
    <cellStyle name="Saída 2 9 2 6 2 2" xfId="38728"/>
    <cellStyle name="Saída 2 9 2 6 2 3" xfId="38729"/>
    <cellStyle name="Saída 2 9 2 6 2 4" xfId="38730"/>
    <cellStyle name="Saída 2 9 2 6 2 5" xfId="38731"/>
    <cellStyle name="Saída 2 9 2 6 3" xfId="38732"/>
    <cellStyle name="Saída 2 9 2 6 3 2" xfId="38733"/>
    <cellStyle name="Saída 2 9 2 6 3 3" xfId="38734"/>
    <cellStyle name="Saída 2 9 2 6 3 4" xfId="38735"/>
    <cellStyle name="Saída 2 9 2 6 3 5" xfId="38736"/>
    <cellStyle name="Saída 2 9 2 6 4" xfId="38737"/>
    <cellStyle name="Saída 2 9 2 7" xfId="38738"/>
    <cellStyle name="Saída 2 9 2 7 2" xfId="38739"/>
    <cellStyle name="Saída 2 9 2 7 3" xfId="38740"/>
    <cellStyle name="Saída 2 9 2 7 4" xfId="38741"/>
    <cellStyle name="Saída 2 9 2 8" xfId="38742"/>
    <cellStyle name="Saída 2 9 2 8 2" xfId="38743"/>
    <cellStyle name="Saída 2 9 2 8 3" xfId="38744"/>
    <cellStyle name="Saída 2 9 2 8 4" xfId="38745"/>
    <cellStyle name="Saída 2 9 2 8 5" xfId="38746"/>
    <cellStyle name="Saída 2 9 2 9" xfId="38747"/>
    <cellStyle name="Saída 2 9 2 9 2" xfId="38748"/>
    <cellStyle name="Saída 2 9 2 9 3" xfId="38749"/>
    <cellStyle name="Saída 2 9 2 9 4" xfId="38750"/>
    <cellStyle name="Saída 2 9 2 9 5" xfId="38751"/>
    <cellStyle name="Saída 2 9 3" xfId="38752"/>
    <cellStyle name="Saída 2 9 3 2" xfId="38753"/>
    <cellStyle name="Saída 2 9 3 2 2" xfId="38754"/>
    <cellStyle name="Saída 2 9 3 2 3" xfId="38755"/>
    <cellStyle name="Saída 2 9 3 3" xfId="38756"/>
    <cellStyle name="Saída 2 9 3 3 2" xfId="38757"/>
    <cellStyle name="Saída 2 9 3 3 3" xfId="38758"/>
    <cellStyle name="Saída 2 9 3 3 4" xfId="38759"/>
    <cellStyle name="Saída 2 9 3 3 5" xfId="38760"/>
    <cellStyle name="Saída 2 9 3 4" xfId="38761"/>
    <cellStyle name="Saída 2 9 3 4 2" xfId="38762"/>
    <cellStyle name="Saída 2 9 3 4 3" xfId="38763"/>
    <cellStyle name="Saída 2 9 3 4 4" xfId="38764"/>
    <cellStyle name="Saída 2 9 3 5" xfId="38765"/>
    <cellStyle name="Saída 2 9 3 5 2" xfId="38766"/>
    <cellStyle name="Saída 2 9 3 5 3" xfId="38767"/>
    <cellStyle name="Saída 2 9 3 5 4" xfId="38768"/>
    <cellStyle name="Saída 2 9 3 6" xfId="38769"/>
    <cellStyle name="Saída 2 9 4" xfId="38770"/>
    <cellStyle name="Saída 2 9 4 2" xfId="38771"/>
    <cellStyle name="Saída 2 9 4 2 2" xfId="38772"/>
    <cellStyle name="Saída 2 9 4 2 3" xfId="38773"/>
    <cellStyle name="Saída 2 9 4 3" xfId="38774"/>
    <cellStyle name="Saída 2 9 4 3 2" xfId="38775"/>
    <cellStyle name="Saída 2 9 4 3 3" xfId="38776"/>
    <cellStyle name="Saída 2 9 4 3 4" xfId="38777"/>
    <cellStyle name="Saída 2 9 4 3 5" xfId="38778"/>
    <cellStyle name="Saída 2 9 4 4" xfId="38779"/>
    <cellStyle name="Saída 2 9 4 4 2" xfId="38780"/>
    <cellStyle name="Saída 2 9 4 4 3" xfId="38781"/>
    <cellStyle name="Saída 2 9 4 4 4" xfId="38782"/>
    <cellStyle name="Saída 2 9 4 5" xfId="38783"/>
    <cellStyle name="Saída 2 9 4 5 2" xfId="38784"/>
    <cellStyle name="Saída 2 9 4 5 3" xfId="38785"/>
    <cellStyle name="Saída 2 9 4 5 4" xfId="38786"/>
    <cellStyle name="Saída 2 9 4 6" xfId="38787"/>
    <cellStyle name="Saída 2 9 5" xfId="38788"/>
    <cellStyle name="Saída 2 9 5 2" xfId="38789"/>
    <cellStyle name="Saída 2 9 5 2 2" xfId="38790"/>
    <cellStyle name="Saída 2 9 5 2 3" xfId="38791"/>
    <cellStyle name="Saída 2 9 5 2 4" xfId="38792"/>
    <cellStyle name="Saída 2 9 5 2 5" xfId="38793"/>
    <cellStyle name="Saída 2 9 5 3" xfId="38794"/>
    <cellStyle name="Saída 2 9 5 3 2" xfId="38795"/>
    <cellStyle name="Saída 2 9 5 3 3" xfId="38796"/>
    <cellStyle name="Saída 2 9 5 3 4" xfId="38797"/>
    <cellStyle name="Saída 2 9 5 3 5" xfId="38798"/>
    <cellStyle name="Saída 2 9 5 4" xfId="38799"/>
    <cellStyle name="Saída 2 9 6" xfId="38800"/>
    <cellStyle name="Saída 2 9 6 2" xfId="38801"/>
    <cellStyle name="Saída 2 9 6 2 2" xfId="38802"/>
    <cellStyle name="Saída 2 9 6 2 3" xfId="38803"/>
    <cellStyle name="Saída 2 9 6 2 4" xfId="38804"/>
    <cellStyle name="Saída 2 9 6 2 5" xfId="38805"/>
    <cellStyle name="Saída 2 9 6 3" xfId="38806"/>
    <cellStyle name="Saída 2 9 6 3 2" xfId="38807"/>
    <cellStyle name="Saída 2 9 6 3 3" xfId="38808"/>
    <cellStyle name="Saída 2 9 6 3 4" xfId="38809"/>
    <cellStyle name="Saída 2 9 6 3 5" xfId="38810"/>
    <cellStyle name="Saída 2 9 6 4" xfId="38811"/>
    <cellStyle name="Saída 2 9 7" xfId="38812"/>
    <cellStyle name="Saída 2 9 7 2" xfId="38813"/>
    <cellStyle name="Saída 2 9 7 2 2" xfId="38814"/>
    <cellStyle name="Saída 2 9 7 2 3" xfId="38815"/>
    <cellStyle name="Saída 2 9 7 2 4" xfId="38816"/>
    <cellStyle name="Saída 2 9 7 2 5" xfId="38817"/>
    <cellStyle name="Saída 2 9 7 3" xfId="38818"/>
    <cellStyle name="Saída 2 9 7 3 2" xfId="38819"/>
    <cellStyle name="Saída 2 9 7 3 3" xfId="38820"/>
    <cellStyle name="Saída 2 9 7 3 4" xfId="38821"/>
    <cellStyle name="Saída 2 9 7 3 5" xfId="38822"/>
    <cellStyle name="Saída 2 9 7 4" xfId="38823"/>
    <cellStyle name="Saída 2 9 8" xfId="38824"/>
    <cellStyle name="Saída 2 9 8 2" xfId="38825"/>
    <cellStyle name="Saída 2 9 8 2 2" xfId="38826"/>
    <cellStyle name="Saída 2 9 8 2 3" xfId="38827"/>
    <cellStyle name="Saída 2 9 8 2 4" xfId="38828"/>
    <cellStyle name="Saída 2 9 8 3" xfId="38829"/>
    <cellStyle name="Saída 2 9 8 4" xfId="38830"/>
    <cellStyle name="Saída 2 9 9" xfId="38831"/>
    <cellStyle name="Saída 2_AQPNG_ORC_R01_2013_11_22(OBRA COMPLETA) 29112013-2" xfId="573"/>
    <cellStyle name="Saída 3" xfId="574"/>
    <cellStyle name="Saída 3 10" xfId="38832"/>
    <cellStyle name="Saída 3 10 10" xfId="38833"/>
    <cellStyle name="Saída 3 10 10 2" xfId="38834"/>
    <cellStyle name="Saída 3 10 10 3" xfId="38835"/>
    <cellStyle name="Saída 3 10 10 4" xfId="38836"/>
    <cellStyle name="Saída 3 10 10 5" xfId="38837"/>
    <cellStyle name="Saída 3 10 11" xfId="38838"/>
    <cellStyle name="Saída 3 10 2" xfId="38839"/>
    <cellStyle name="Saída 3 10 2 2" xfId="38840"/>
    <cellStyle name="Saída 3 10 2 2 2" xfId="38841"/>
    <cellStyle name="Saída 3 10 2 2 3" xfId="38842"/>
    <cellStyle name="Saída 3 10 2 2 4" xfId="38843"/>
    <cellStyle name="Saída 3 10 2 2 5" xfId="38844"/>
    <cellStyle name="Saída 3 10 2 3" xfId="38845"/>
    <cellStyle name="Saída 3 10 2 3 2" xfId="38846"/>
    <cellStyle name="Saída 3 10 2 3 3" xfId="38847"/>
    <cellStyle name="Saída 3 10 2 3 4" xfId="38848"/>
    <cellStyle name="Saída 3 10 2 4" xfId="38849"/>
    <cellStyle name="Saída 3 10 2 4 2" xfId="38850"/>
    <cellStyle name="Saída 3 10 2 4 3" xfId="38851"/>
    <cellStyle name="Saída 3 10 2 4 4" xfId="38852"/>
    <cellStyle name="Saída 3 10 2 5" xfId="38853"/>
    <cellStyle name="Saída 3 10 2 5 2" xfId="38854"/>
    <cellStyle name="Saída 3 10 2 5 3" xfId="38855"/>
    <cellStyle name="Saída 3 10 2 5 4" xfId="38856"/>
    <cellStyle name="Saída 3 10 2 6" xfId="38857"/>
    <cellStyle name="Saída 3 10 3" xfId="38858"/>
    <cellStyle name="Saída 3 10 3 2" xfId="38859"/>
    <cellStyle name="Saída 3 10 3 2 2" xfId="38860"/>
    <cellStyle name="Saída 3 10 3 2 3" xfId="38861"/>
    <cellStyle name="Saída 3 10 3 3" xfId="38862"/>
    <cellStyle name="Saída 3 10 3 3 2" xfId="38863"/>
    <cellStyle name="Saída 3 10 3 3 3" xfId="38864"/>
    <cellStyle name="Saída 3 10 3 3 4" xfId="38865"/>
    <cellStyle name="Saída 3 10 3 3 5" xfId="38866"/>
    <cellStyle name="Saída 3 10 3 4" xfId="38867"/>
    <cellStyle name="Saída 3 10 3 4 2" xfId="38868"/>
    <cellStyle name="Saída 3 10 3 4 3" xfId="38869"/>
    <cellStyle name="Saída 3 10 3 4 4" xfId="38870"/>
    <cellStyle name="Saída 3 10 3 5" xfId="38871"/>
    <cellStyle name="Saída 3 10 3 5 2" xfId="38872"/>
    <cellStyle name="Saída 3 10 3 5 3" xfId="38873"/>
    <cellStyle name="Saída 3 10 3 5 4" xfId="38874"/>
    <cellStyle name="Saída 3 10 3 6" xfId="38875"/>
    <cellStyle name="Saída 3 10 4" xfId="38876"/>
    <cellStyle name="Saída 3 10 4 2" xfId="38877"/>
    <cellStyle name="Saída 3 10 4 2 2" xfId="38878"/>
    <cellStyle name="Saída 3 10 4 2 3" xfId="38879"/>
    <cellStyle name="Saída 3 10 4 2 4" xfId="38880"/>
    <cellStyle name="Saída 3 10 4 2 5" xfId="38881"/>
    <cellStyle name="Saída 3 10 4 3" xfId="38882"/>
    <cellStyle name="Saída 3 10 4 3 2" xfId="38883"/>
    <cellStyle name="Saída 3 10 4 3 3" xfId="38884"/>
    <cellStyle name="Saída 3 10 4 3 4" xfId="38885"/>
    <cellStyle name="Saída 3 10 4 3 5" xfId="38886"/>
    <cellStyle name="Saída 3 10 4 4" xfId="38887"/>
    <cellStyle name="Saída 3 10 5" xfId="38888"/>
    <cellStyle name="Saída 3 10 5 2" xfId="38889"/>
    <cellStyle name="Saída 3 10 5 2 2" xfId="38890"/>
    <cellStyle name="Saída 3 10 5 2 3" xfId="38891"/>
    <cellStyle name="Saída 3 10 5 2 4" xfId="38892"/>
    <cellStyle name="Saída 3 10 5 2 5" xfId="38893"/>
    <cellStyle name="Saída 3 10 5 3" xfId="38894"/>
    <cellStyle name="Saída 3 10 5 3 2" xfId="38895"/>
    <cellStyle name="Saída 3 10 5 3 3" xfId="38896"/>
    <cellStyle name="Saída 3 10 5 3 4" xfId="38897"/>
    <cellStyle name="Saída 3 10 5 3 5" xfId="38898"/>
    <cellStyle name="Saída 3 10 5 4" xfId="38899"/>
    <cellStyle name="Saída 3 10 6" xfId="38900"/>
    <cellStyle name="Saída 3 10 6 2" xfId="38901"/>
    <cellStyle name="Saída 3 10 6 2 2" xfId="38902"/>
    <cellStyle name="Saída 3 10 6 2 3" xfId="38903"/>
    <cellStyle name="Saída 3 10 6 2 4" xfId="38904"/>
    <cellStyle name="Saída 3 10 6 2 5" xfId="38905"/>
    <cellStyle name="Saída 3 10 6 3" xfId="38906"/>
    <cellStyle name="Saída 3 10 6 3 2" xfId="38907"/>
    <cellStyle name="Saída 3 10 6 3 3" xfId="38908"/>
    <cellStyle name="Saída 3 10 6 3 4" xfId="38909"/>
    <cellStyle name="Saída 3 10 6 3 5" xfId="38910"/>
    <cellStyle name="Saída 3 10 6 4" xfId="38911"/>
    <cellStyle name="Saída 3 10 7" xfId="38912"/>
    <cellStyle name="Saída 3 10 7 2" xfId="38913"/>
    <cellStyle name="Saída 3 10 7 3" xfId="38914"/>
    <cellStyle name="Saída 3 10 7 4" xfId="38915"/>
    <cellStyle name="Saída 3 10 8" xfId="38916"/>
    <cellStyle name="Saída 3 10 8 2" xfId="38917"/>
    <cellStyle name="Saída 3 10 8 3" xfId="38918"/>
    <cellStyle name="Saída 3 10 8 4" xfId="38919"/>
    <cellStyle name="Saída 3 10 8 5" xfId="38920"/>
    <cellStyle name="Saída 3 10 9" xfId="38921"/>
    <cellStyle name="Saída 3 10 9 2" xfId="38922"/>
    <cellStyle name="Saída 3 10 9 3" xfId="38923"/>
    <cellStyle name="Saída 3 10 9 4" xfId="38924"/>
    <cellStyle name="Saída 3 10 9 5" xfId="38925"/>
    <cellStyle name="Saída 3 11" xfId="38926"/>
    <cellStyle name="Saída 3 11 10" xfId="38927"/>
    <cellStyle name="Saída 3 11 2" xfId="38928"/>
    <cellStyle name="Saída 3 11 2 2" xfId="38929"/>
    <cellStyle name="Saída 3 11 2 2 2" xfId="38930"/>
    <cellStyle name="Saída 3 11 2 2 3" xfId="38931"/>
    <cellStyle name="Saída 3 11 2 3" xfId="38932"/>
    <cellStyle name="Saída 3 11 2 3 2" xfId="38933"/>
    <cellStyle name="Saída 3 11 2 3 3" xfId="38934"/>
    <cellStyle name="Saída 3 11 2 3 4" xfId="38935"/>
    <cellStyle name="Saída 3 11 2 3 5" xfId="38936"/>
    <cellStyle name="Saída 3 11 2 4" xfId="38937"/>
    <cellStyle name="Saída 3 11 2 4 2" xfId="38938"/>
    <cellStyle name="Saída 3 11 2 4 3" xfId="38939"/>
    <cellStyle name="Saída 3 11 2 4 4" xfId="38940"/>
    <cellStyle name="Saída 3 11 2 5" xfId="38941"/>
    <cellStyle name="Saída 3 11 2 5 2" xfId="38942"/>
    <cellStyle name="Saída 3 11 2 5 3" xfId="38943"/>
    <cellStyle name="Saída 3 11 2 5 4" xfId="38944"/>
    <cellStyle name="Saída 3 11 2 6" xfId="38945"/>
    <cellStyle name="Saída 3 11 3" xfId="38946"/>
    <cellStyle name="Saída 3 11 3 2" xfId="38947"/>
    <cellStyle name="Saída 3 11 3 2 2" xfId="38948"/>
    <cellStyle name="Saída 3 11 3 2 3" xfId="38949"/>
    <cellStyle name="Saída 3 11 3 2 4" xfId="38950"/>
    <cellStyle name="Saída 3 11 3 2 5" xfId="38951"/>
    <cellStyle name="Saída 3 11 3 3" xfId="38952"/>
    <cellStyle name="Saída 3 11 3 3 2" xfId="38953"/>
    <cellStyle name="Saída 3 11 3 3 3" xfId="38954"/>
    <cellStyle name="Saída 3 11 3 3 4" xfId="38955"/>
    <cellStyle name="Saída 3 11 3 3 5" xfId="38956"/>
    <cellStyle name="Saída 3 11 3 4" xfId="38957"/>
    <cellStyle name="Saída 3 11 4" xfId="38958"/>
    <cellStyle name="Saída 3 11 4 2" xfId="38959"/>
    <cellStyle name="Saída 3 11 4 2 2" xfId="38960"/>
    <cellStyle name="Saída 3 11 4 2 3" xfId="38961"/>
    <cellStyle name="Saída 3 11 4 2 4" xfId="38962"/>
    <cellStyle name="Saída 3 11 4 2 5" xfId="38963"/>
    <cellStyle name="Saída 3 11 4 3" xfId="38964"/>
    <cellStyle name="Saída 3 11 4 3 2" xfId="38965"/>
    <cellStyle name="Saída 3 11 4 3 3" xfId="38966"/>
    <cellStyle name="Saída 3 11 4 3 4" xfId="38967"/>
    <cellStyle name="Saída 3 11 4 3 5" xfId="38968"/>
    <cellStyle name="Saída 3 11 4 4" xfId="38969"/>
    <cellStyle name="Saída 3 11 5" xfId="38970"/>
    <cellStyle name="Saída 3 11 5 2" xfId="38971"/>
    <cellStyle name="Saída 3 11 5 2 2" xfId="38972"/>
    <cellStyle name="Saída 3 11 5 2 3" xfId="38973"/>
    <cellStyle name="Saída 3 11 5 2 4" xfId="38974"/>
    <cellStyle name="Saída 3 11 5 2 5" xfId="38975"/>
    <cellStyle name="Saída 3 11 5 3" xfId="38976"/>
    <cellStyle name="Saída 3 11 5 3 2" xfId="38977"/>
    <cellStyle name="Saída 3 11 5 3 3" xfId="38978"/>
    <cellStyle name="Saída 3 11 5 3 4" xfId="38979"/>
    <cellStyle name="Saída 3 11 5 3 5" xfId="38980"/>
    <cellStyle name="Saída 3 11 5 4" xfId="38981"/>
    <cellStyle name="Saída 3 11 6" xfId="38982"/>
    <cellStyle name="Saída 3 11 6 2" xfId="38983"/>
    <cellStyle name="Saída 3 11 6 2 2" xfId="38984"/>
    <cellStyle name="Saída 3 11 6 2 3" xfId="38985"/>
    <cellStyle name="Saída 3 11 6 2 4" xfId="38986"/>
    <cellStyle name="Saída 3 11 6 3" xfId="38987"/>
    <cellStyle name="Saída 3 11 6 4" xfId="38988"/>
    <cellStyle name="Saída 3 11 7" xfId="38989"/>
    <cellStyle name="Saída 3 11 7 2" xfId="38990"/>
    <cellStyle name="Saída 3 11 7 3" xfId="38991"/>
    <cellStyle name="Saída 3 11 7 4" xfId="38992"/>
    <cellStyle name="Saída 3 11 7 5" xfId="38993"/>
    <cellStyle name="Saída 3 11 8" xfId="38994"/>
    <cellStyle name="Saída 3 11 9" xfId="38995"/>
    <cellStyle name="Saída 3 12" xfId="38996"/>
    <cellStyle name="Saída 3 12 2" xfId="38997"/>
    <cellStyle name="Saída 3 12 2 2" xfId="38998"/>
    <cellStyle name="Saída 3 12 2 3" xfId="38999"/>
    <cellStyle name="Saída 3 12 3" xfId="39000"/>
    <cellStyle name="Saída 3 12 3 2" xfId="39001"/>
    <cellStyle name="Saída 3 12 3 3" xfId="39002"/>
    <cellStyle name="Saída 3 12 3 4" xfId="39003"/>
    <cellStyle name="Saída 3 12 3 5" xfId="39004"/>
    <cellStyle name="Saída 3 12 4" xfId="39005"/>
    <cellStyle name="Saída 3 12 4 2" xfId="39006"/>
    <cellStyle name="Saída 3 12 4 3" xfId="39007"/>
    <cellStyle name="Saída 3 12 4 4" xfId="39008"/>
    <cellStyle name="Saída 3 12 5" xfId="39009"/>
    <cellStyle name="Saída 3 12 5 2" xfId="39010"/>
    <cellStyle name="Saída 3 12 5 3" xfId="39011"/>
    <cellStyle name="Saída 3 12 5 4" xfId="39012"/>
    <cellStyle name="Saída 3 12 6" xfId="39013"/>
    <cellStyle name="Saída 3 13" xfId="39014"/>
    <cellStyle name="Saída 3 13 2" xfId="39015"/>
    <cellStyle name="Saída 3 13 2 2" xfId="39016"/>
    <cellStyle name="Saída 3 13 2 3" xfId="39017"/>
    <cellStyle name="Saída 3 13 2 4" xfId="39018"/>
    <cellStyle name="Saída 3 13 2 5" xfId="39019"/>
    <cellStyle name="Saída 3 13 3" xfId="39020"/>
    <cellStyle name="Saída 3 13 3 2" xfId="39021"/>
    <cellStyle name="Saída 3 13 3 3" xfId="39022"/>
    <cellStyle name="Saída 3 13 3 4" xfId="39023"/>
    <cellStyle name="Saída 3 13 3 5" xfId="39024"/>
    <cellStyle name="Saída 3 13 4" xfId="39025"/>
    <cellStyle name="Saída 3 14" xfId="39026"/>
    <cellStyle name="Saída 3 14 2" xfId="39027"/>
    <cellStyle name="Saída 3 14 2 2" xfId="39028"/>
    <cellStyle name="Saída 3 14 2 3" xfId="39029"/>
    <cellStyle name="Saída 3 14 2 4" xfId="39030"/>
    <cellStyle name="Saída 3 14 2 5" xfId="39031"/>
    <cellStyle name="Saída 3 14 3" xfId="39032"/>
    <cellStyle name="Saída 3 14 3 2" xfId="39033"/>
    <cellStyle name="Saída 3 14 3 3" xfId="39034"/>
    <cellStyle name="Saída 3 14 3 4" xfId="39035"/>
    <cellStyle name="Saída 3 14 3 5" xfId="39036"/>
    <cellStyle name="Saída 3 14 4" xfId="39037"/>
    <cellStyle name="Saída 3 15" xfId="39038"/>
    <cellStyle name="Saída 3 15 2" xfId="39039"/>
    <cellStyle name="Saída 3 15 2 2" xfId="39040"/>
    <cellStyle name="Saída 3 15 2 3" xfId="39041"/>
    <cellStyle name="Saída 3 15 2 4" xfId="39042"/>
    <cellStyle name="Saída 3 15 2 5" xfId="39043"/>
    <cellStyle name="Saída 3 15 3" xfId="39044"/>
    <cellStyle name="Saída 3 15 3 2" xfId="39045"/>
    <cellStyle name="Saída 3 15 3 3" xfId="39046"/>
    <cellStyle name="Saída 3 15 3 4" xfId="39047"/>
    <cellStyle name="Saída 3 15 3 5" xfId="39048"/>
    <cellStyle name="Saída 3 15 4" xfId="39049"/>
    <cellStyle name="Saída 3 16" xfId="39050"/>
    <cellStyle name="Saída 3 16 2" xfId="39051"/>
    <cellStyle name="Saída 3 16 2 2" xfId="39052"/>
    <cellStyle name="Saída 3 16 2 3" xfId="39053"/>
    <cellStyle name="Saída 3 16 2 4" xfId="39054"/>
    <cellStyle name="Saída 3 16 2 5" xfId="39055"/>
    <cellStyle name="Saída 3 16 3" xfId="39056"/>
    <cellStyle name="Saída 3 16 4" xfId="39057"/>
    <cellStyle name="Saída 3 17" xfId="39058"/>
    <cellStyle name="Saída 3 17 2" xfId="39059"/>
    <cellStyle name="Saída 3 17 3" xfId="39060"/>
    <cellStyle name="Saída 3 17 4" xfId="39061"/>
    <cellStyle name="Saída 3 18" xfId="39062"/>
    <cellStyle name="Saída 3 19" xfId="39063"/>
    <cellStyle name="Saída 3 2" xfId="575"/>
    <cellStyle name="Saída 3 2 10" xfId="39064"/>
    <cellStyle name="Saída 3 2 10 10" xfId="39065"/>
    <cellStyle name="Saída 3 2 10 2" xfId="39066"/>
    <cellStyle name="Saída 3 2 10 2 2" xfId="39067"/>
    <cellStyle name="Saída 3 2 10 2 2 2" xfId="39068"/>
    <cellStyle name="Saída 3 2 10 2 2 3" xfId="39069"/>
    <cellStyle name="Saída 3 2 10 2 3" xfId="39070"/>
    <cellStyle name="Saída 3 2 10 2 3 2" xfId="39071"/>
    <cellStyle name="Saída 3 2 10 2 3 3" xfId="39072"/>
    <cellStyle name="Saída 3 2 10 2 3 4" xfId="39073"/>
    <cellStyle name="Saída 3 2 10 2 3 5" xfId="39074"/>
    <cellStyle name="Saída 3 2 10 2 4" xfId="39075"/>
    <cellStyle name="Saída 3 2 10 2 4 2" xfId="39076"/>
    <cellStyle name="Saída 3 2 10 2 4 3" xfId="39077"/>
    <cellStyle name="Saída 3 2 10 2 4 4" xfId="39078"/>
    <cellStyle name="Saída 3 2 10 2 5" xfId="39079"/>
    <cellStyle name="Saída 3 2 10 2 5 2" xfId="39080"/>
    <cellStyle name="Saída 3 2 10 2 5 3" xfId="39081"/>
    <cellStyle name="Saída 3 2 10 2 5 4" xfId="39082"/>
    <cellStyle name="Saída 3 2 10 2 6" xfId="39083"/>
    <cellStyle name="Saída 3 2 10 3" xfId="39084"/>
    <cellStyle name="Saída 3 2 10 3 2" xfId="39085"/>
    <cellStyle name="Saída 3 2 10 3 2 2" xfId="39086"/>
    <cellStyle name="Saída 3 2 10 3 2 3" xfId="39087"/>
    <cellStyle name="Saída 3 2 10 3 2 4" xfId="39088"/>
    <cellStyle name="Saída 3 2 10 3 2 5" xfId="39089"/>
    <cellStyle name="Saída 3 2 10 3 3" xfId="39090"/>
    <cellStyle name="Saída 3 2 10 3 3 2" xfId="39091"/>
    <cellStyle name="Saída 3 2 10 3 3 3" xfId="39092"/>
    <cellStyle name="Saída 3 2 10 3 3 4" xfId="39093"/>
    <cellStyle name="Saída 3 2 10 3 3 5" xfId="39094"/>
    <cellStyle name="Saída 3 2 10 3 4" xfId="39095"/>
    <cellStyle name="Saída 3 2 10 4" xfId="39096"/>
    <cellStyle name="Saída 3 2 10 4 2" xfId="39097"/>
    <cellStyle name="Saída 3 2 10 4 2 2" xfId="39098"/>
    <cellStyle name="Saída 3 2 10 4 2 3" xfId="39099"/>
    <cellStyle name="Saída 3 2 10 4 2 4" xfId="39100"/>
    <cellStyle name="Saída 3 2 10 4 2 5" xfId="39101"/>
    <cellStyle name="Saída 3 2 10 4 3" xfId="39102"/>
    <cellStyle name="Saída 3 2 10 4 3 2" xfId="39103"/>
    <cellStyle name="Saída 3 2 10 4 3 3" xfId="39104"/>
    <cellStyle name="Saída 3 2 10 4 3 4" xfId="39105"/>
    <cellStyle name="Saída 3 2 10 4 3 5" xfId="39106"/>
    <cellStyle name="Saída 3 2 10 4 4" xfId="39107"/>
    <cellStyle name="Saída 3 2 10 5" xfId="39108"/>
    <cellStyle name="Saída 3 2 10 5 2" xfId="39109"/>
    <cellStyle name="Saída 3 2 10 5 2 2" xfId="39110"/>
    <cellStyle name="Saída 3 2 10 5 2 3" xfId="39111"/>
    <cellStyle name="Saída 3 2 10 5 2 4" xfId="39112"/>
    <cellStyle name="Saída 3 2 10 5 2 5" xfId="39113"/>
    <cellStyle name="Saída 3 2 10 5 3" xfId="39114"/>
    <cellStyle name="Saída 3 2 10 5 3 2" xfId="39115"/>
    <cellStyle name="Saída 3 2 10 5 3 3" xfId="39116"/>
    <cellStyle name="Saída 3 2 10 5 3 4" xfId="39117"/>
    <cellStyle name="Saída 3 2 10 5 3 5" xfId="39118"/>
    <cellStyle name="Saída 3 2 10 5 4" xfId="39119"/>
    <cellStyle name="Saída 3 2 10 6" xfId="39120"/>
    <cellStyle name="Saída 3 2 10 6 2" xfId="39121"/>
    <cellStyle name="Saída 3 2 10 6 2 2" xfId="39122"/>
    <cellStyle name="Saída 3 2 10 6 2 3" xfId="39123"/>
    <cellStyle name="Saída 3 2 10 6 2 4" xfId="39124"/>
    <cellStyle name="Saída 3 2 10 6 3" xfId="39125"/>
    <cellStyle name="Saída 3 2 10 6 4" xfId="39126"/>
    <cellStyle name="Saída 3 2 10 7" xfId="39127"/>
    <cellStyle name="Saída 3 2 10 7 2" xfId="39128"/>
    <cellStyle name="Saída 3 2 10 7 3" xfId="39129"/>
    <cellStyle name="Saída 3 2 10 7 4" xfId="39130"/>
    <cellStyle name="Saída 3 2 10 7 5" xfId="39131"/>
    <cellStyle name="Saída 3 2 10 8" xfId="39132"/>
    <cellStyle name="Saída 3 2 10 9" xfId="39133"/>
    <cellStyle name="Saída 3 2 11" xfId="39134"/>
    <cellStyle name="Saída 3 2 11 2" xfId="39135"/>
    <cellStyle name="Saída 3 2 11 2 2" xfId="39136"/>
    <cellStyle name="Saída 3 2 11 2 3" xfId="39137"/>
    <cellStyle name="Saída 3 2 11 3" xfId="39138"/>
    <cellStyle name="Saída 3 2 11 3 2" xfId="39139"/>
    <cellStyle name="Saída 3 2 11 3 3" xfId="39140"/>
    <cellStyle name="Saída 3 2 11 3 4" xfId="39141"/>
    <cellStyle name="Saída 3 2 11 3 5" xfId="39142"/>
    <cellStyle name="Saída 3 2 11 4" xfId="39143"/>
    <cellStyle name="Saída 3 2 11 4 2" xfId="39144"/>
    <cellStyle name="Saída 3 2 11 4 3" xfId="39145"/>
    <cellStyle name="Saída 3 2 11 4 4" xfId="39146"/>
    <cellStyle name="Saída 3 2 11 5" xfId="39147"/>
    <cellStyle name="Saída 3 2 11 5 2" xfId="39148"/>
    <cellStyle name="Saída 3 2 11 5 3" xfId="39149"/>
    <cellStyle name="Saída 3 2 11 5 4" xfId="39150"/>
    <cellStyle name="Saída 3 2 11 6" xfId="39151"/>
    <cellStyle name="Saída 3 2 12" xfId="39152"/>
    <cellStyle name="Saída 3 2 12 2" xfId="39153"/>
    <cellStyle name="Saída 3 2 12 2 2" xfId="39154"/>
    <cellStyle name="Saída 3 2 12 2 3" xfId="39155"/>
    <cellStyle name="Saída 3 2 12 2 4" xfId="39156"/>
    <cellStyle name="Saída 3 2 12 2 5" xfId="39157"/>
    <cellStyle name="Saída 3 2 12 3" xfId="39158"/>
    <cellStyle name="Saída 3 2 12 3 2" xfId="39159"/>
    <cellStyle name="Saída 3 2 12 3 3" xfId="39160"/>
    <cellStyle name="Saída 3 2 12 3 4" xfId="39161"/>
    <cellStyle name="Saída 3 2 12 3 5" xfId="39162"/>
    <cellStyle name="Saída 3 2 12 4" xfId="39163"/>
    <cellStyle name="Saída 3 2 13" xfId="39164"/>
    <cellStyle name="Saída 3 2 13 2" xfId="39165"/>
    <cellStyle name="Saída 3 2 13 2 2" xfId="39166"/>
    <cellStyle name="Saída 3 2 13 2 3" xfId="39167"/>
    <cellStyle name="Saída 3 2 13 2 4" xfId="39168"/>
    <cellStyle name="Saída 3 2 13 2 5" xfId="39169"/>
    <cellStyle name="Saída 3 2 13 3" xfId="39170"/>
    <cellStyle name="Saída 3 2 13 3 2" xfId="39171"/>
    <cellStyle name="Saída 3 2 13 3 3" xfId="39172"/>
    <cellStyle name="Saída 3 2 13 3 4" xfId="39173"/>
    <cellStyle name="Saída 3 2 13 3 5" xfId="39174"/>
    <cellStyle name="Saída 3 2 13 4" xfId="39175"/>
    <cellStyle name="Saída 3 2 14" xfId="39176"/>
    <cellStyle name="Saída 3 2 14 2" xfId="39177"/>
    <cellStyle name="Saída 3 2 14 2 2" xfId="39178"/>
    <cellStyle name="Saída 3 2 14 2 3" xfId="39179"/>
    <cellStyle name="Saída 3 2 14 2 4" xfId="39180"/>
    <cellStyle name="Saída 3 2 14 2 5" xfId="39181"/>
    <cellStyle name="Saída 3 2 14 3" xfId="39182"/>
    <cellStyle name="Saída 3 2 14 3 2" xfId="39183"/>
    <cellStyle name="Saída 3 2 14 3 3" xfId="39184"/>
    <cellStyle name="Saída 3 2 14 3 4" xfId="39185"/>
    <cellStyle name="Saída 3 2 14 3 5" xfId="39186"/>
    <cellStyle name="Saída 3 2 14 4" xfId="39187"/>
    <cellStyle name="Saída 3 2 15" xfId="39188"/>
    <cellStyle name="Saída 3 2 15 2" xfId="39189"/>
    <cellStyle name="Saída 3 2 15 2 2" xfId="39190"/>
    <cellStyle name="Saída 3 2 15 2 3" xfId="39191"/>
    <cellStyle name="Saída 3 2 15 2 4" xfId="39192"/>
    <cellStyle name="Saída 3 2 15 2 5" xfId="39193"/>
    <cellStyle name="Saída 3 2 15 3" xfId="39194"/>
    <cellStyle name="Saída 3 2 15 4" xfId="39195"/>
    <cellStyle name="Saída 3 2 16" xfId="39196"/>
    <cellStyle name="Saída 3 2 16 2" xfId="39197"/>
    <cellStyle name="Saída 3 2 16 3" xfId="39198"/>
    <cellStyle name="Saída 3 2 16 4" xfId="39199"/>
    <cellStyle name="Saída 3 2 17" xfId="39200"/>
    <cellStyle name="Saída 3 2 18" xfId="39201"/>
    <cellStyle name="Saída 3 2 19" xfId="39202"/>
    <cellStyle name="Saída 3 2 2" xfId="39203"/>
    <cellStyle name="Saída 3 2 2 10" xfId="39204"/>
    <cellStyle name="Saída 3 2 2 11" xfId="39205"/>
    <cellStyle name="Saída 3 2 2 12" xfId="39206"/>
    <cellStyle name="Saída 3 2 2 13" xfId="39207"/>
    <cellStyle name="Saída 3 2 2 2" xfId="39208"/>
    <cellStyle name="Saída 3 2 2 2 10" xfId="39209"/>
    <cellStyle name="Saída 3 2 2 2 10 2" xfId="39210"/>
    <cellStyle name="Saída 3 2 2 2 10 3" xfId="39211"/>
    <cellStyle name="Saída 3 2 2 2 10 4" xfId="39212"/>
    <cellStyle name="Saída 3 2 2 2 10 5" xfId="39213"/>
    <cellStyle name="Saída 3 2 2 2 11" xfId="39214"/>
    <cellStyle name="Saída 3 2 2 2 2" xfId="39215"/>
    <cellStyle name="Saída 3 2 2 2 2 2" xfId="39216"/>
    <cellStyle name="Saída 3 2 2 2 2 2 2" xfId="39217"/>
    <cellStyle name="Saída 3 2 2 2 2 2 3" xfId="39218"/>
    <cellStyle name="Saída 3 2 2 2 2 2 4" xfId="39219"/>
    <cellStyle name="Saída 3 2 2 2 2 2 5" xfId="39220"/>
    <cellStyle name="Saída 3 2 2 2 2 3" xfId="39221"/>
    <cellStyle name="Saída 3 2 2 2 2 3 2" xfId="39222"/>
    <cellStyle name="Saída 3 2 2 2 2 3 3" xfId="39223"/>
    <cellStyle name="Saída 3 2 2 2 2 3 4" xfId="39224"/>
    <cellStyle name="Saída 3 2 2 2 2 4" xfId="39225"/>
    <cellStyle name="Saída 3 2 2 2 2 4 2" xfId="39226"/>
    <cellStyle name="Saída 3 2 2 2 2 4 3" xfId="39227"/>
    <cellStyle name="Saída 3 2 2 2 2 4 4" xfId="39228"/>
    <cellStyle name="Saída 3 2 2 2 2 5" xfId="39229"/>
    <cellStyle name="Saída 3 2 2 2 2 5 2" xfId="39230"/>
    <cellStyle name="Saída 3 2 2 2 2 5 3" xfId="39231"/>
    <cellStyle name="Saída 3 2 2 2 2 5 4" xfId="39232"/>
    <cellStyle name="Saída 3 2 2 2 2 6" xfId="39233"/>
    <cellStyle name="Saída 3 2 2 2 3" xfId="39234"/>
    <cellStyle name="Saída 3 2 2 2 3 2" xfId="39235"/>
    <cellStyle name="Saída 3 2 2 2 3 2 2" xfId="39236"/>
    <cellStyle name="Saída 3 2 2 2 3 2 3" xfId="39237"/>
    <cellStyle name="Saída 3 2 2 2 3 3" xfId="39238"/>
    <cellStyle name="Saída 3 2 2 2 3 3 2" xfId="39239"/>
    <cellStyle name="Saída 3 2 2 2 3 3 3" xfId="39240"/>
    <cellStyle name="Saída 3 2 2 2 3 3 4" xfId="39241"/>
    <cellStyle name="Saída 3 2 2 2 3 3 5" xfId="39242"/>
    <cellStyle name="Saída 3 2 2 2 3 4" xfId="39243"/>
    <cellStyle name="Saída 3 2 2 2 3 4 2" xfId="39244"/>
    <cellStyle name="Saída 3 2 2 2 3 4 3" xfId="39245"/>
    <cellStyle name="Saída 3 2 2 2 3 4 4" xfId="39246"/>
    <cellStyle name="Saída 3 2 2 2 3 5" xfId="39247"/>
    <cellStyle name="Saída 3 2 2 2 3 5 2" xfId="39248"/>
    <cellStyle name="Saída 3 2 2 2 3 5 3" xfId="39249"/>
    <cellStyle name="Saída 3 2 2 2 3 5 4" xfId="39250"/>
    <cellStyle name="Saída 3 2 2 2 3 6" xfId="39251"/>
    <cellStyle name="Saída 3 2 2 2 4" xfId="39252"/>
    <cellStyle name="Saída 3 2 2 2 4 2" xfId="39253"/>
    <cellStyle name="Saída 3 2 2 2 4 2 2" xfId="39254"/>
    <cellStyle name="Saída 3 2 2 2 4 2 3" xfId="39255"/>
    <cellStyle name="Saída 3 2 2 2 4 2 4" xfId="39256"/>
    <cellStyle name="Saída 3 2 2 2 4 2 5" xfId="39257"/>
    <cellStyle name="Saída 3 2 2 2 4 3" xfId="39258"/>
    <cellStyle name="Saída 3 2 2 2 4 3 2" xfId="39259"/>
    <cellStyle name="Saída 3 2 2 2 4 3 3" xfId="39260"/>
    <cellStyle name="Saída 3 2 2 2 4 3 4" xfId="39261"/>
    <cellStyle name="Saída 3 2 2 2 4 3 5" xfId="39262"/>
    <cellStyle name="Saída 3 2 2 2 4 4" xfId="39263"/>
    <cellStyle name="Saída 3 2 2 2 5" xfId="39264"/>
    <cellStyle name="Saída 3 2 2 2 5 2" xfId="39265"/>
    <cellStyle name="Saída 3 2 2 2 5 2 2" xfId="39266"/>
    <cellStyle name="Saída 3 2 2 2 5 2 3" xfId="39267"/>
    <cellStyle name="Saída 3 2 2 2 5 2 4" xfId="39268"/>
    <cellStyle name="Saída 3 2 2 2 5 2 5" xfId="39269"/>
    <cellStyle name="Saída 3 2 2 2 5 3" xfId="39270"/>
    <cellStyle name="Saída 3 2 2 2 5 3 2" xfId="39271"/>
    <cellStyle name="Saída 3 2 2 2 5 3 3" xfId="39272"/>
    <cellStyle name="Saída 3 2 2 2 5 3 4" xfId="39273"/>
    <cellStyle name="Saída 3 2 2 2 5 3 5" xfId="39274"/>
    <cellStyle name="Saída 3 2 2 2 5 4" xfId="39275"/>
    <cellStyle name="Saída 3 2 2 2 6" xfId="39276"/>
    <cellStyle name="Saída 3 2 2 2 6 2" xfId="39277"/>
    <cellStyle name="Saída 3 2 2 2 6 2 2" xfId="39278"/>
    <cellStyle name="Saída 3 2 2 2 6 2 3" xfId="39279"/>
    <cellStyle name="Saída 3 2 2 2 6 2 4" xfId="39280"/>
    <cellStyle name="Saída 3 2 2 2 6 2 5" xfId="39281"/>
    <cellStyle name="Saída 3 2 2 2 6 3" xfId="39282"/>
    <cellStyle name="Saída 3 2 2 2 6 3 2" xfId="39283"/>
    <cellStyle name="Saída 3 2 2 2 6 3 3" xfId="39284"/>
    <cellStyle name="Saída 3 2 2 2 6 3 4" xfId="39285"/>
    <cellStyle name="Saída 3 2 2 2 6 3 5" xfId="39286"/>
    <cellStyle name="Saída 3 2 2 2 6 4" xfId="39287"/>
    <cellStyle name="Saída 3 2 2 2 7" xfId="39288"/>
    <cellStyle name="Saída 3 2 2 2 7 2" xfId="39289"/>
    <cellStyle name="Saída 3 2 2 2 7 3" xfId="39290"/>
    <cellStyle name="Saída 3 2 2 2 7 4" xfId="39291"/>
    <cellStyle name="Saída 3 2 2 2 8" xfId="39292"/>
    <cellStyle name="Saída 3 2 2 2 8 2" xfId="39293"/>
    <cellStyle name="Saída 3 2 2 2 8 3" xfId="39294"/>
    <cellStyle name="Saída 3 2 2 2 8 4" xfId="39295"/>
    <cellStyle name="Saída 3 2 2 2 8 5" xfId="39296"/>
    <cellStyle name="Saída 3 2 2 2 9" xfId="39297"/>
    <cellStyle name="Saída 3 2 2 2 9 2" xfId="39298"/>
    <cellStyle name="Saída 3 2 2 2 9 3" xfId="39299"/>
    <cellStyle name="Saída 3 2 2 2 9 4" xfId="39300"/>
    <cellStyle name="Saída 3 2 2 2 9 5" xfId="39301"/>
    <cellStyle name="Saída 3 2 2 3" xfId="39302"/>
    <cellStyle name="Saída 3 2 2 3 2" xfId="39303"/>
    <cellStyle name="Saída 3 2 2 3 2 2" xfId="39304"/>
    <cellStyle name="Saída 3 2 2 3 2 3" xfId="39305"/>
    <cellStyle name="Saída 3 2 2 3 3" xfId="39306"/>
    <cellStyle name="Saída 3 2 2 3 3 2" xfId="39307"/>
    <cellStyle name="Saída 3 2 2 3 3 3" xfId="39308"/>
    <cellStyle name="Saída 3 2 2 3 3 4" xfId="39309"/>
    <cellStyle name="Saída 3 2 2 3 3 5" xfId="39310"/>
    <cellStyle name="Saída 3 2 2 3 4" xfId="39311"/>
    <cellStyle name="Saída 3 2 2 3 4 2" xfId="39312"/>
    <cellStyle name="Saída 3 2 2 3 4 3" xfId="39313"/>
    <cellStyle name="Saída 3 2 2 3 4 4" xfId="39314"/>
    <cellStyle name="Saída 3 2 2 3 5" xfId="39315"/>
    <cellStyle name="Saída 3 2 2 3 5 2" xfId="39316"/>
    <cellStyle name="Saída 3 2 2 3 5 3" xfId="39317"/>
    <cellStyle name="Saída 3 2 2 3 5 4" xfId="39318"/>
    <cellStyle name="Saída 3 2 2 3 6" xfId="39319"/>
    <cellStyle name="Saída 3 2 2 4" xfId="39320"/>
    <cellStyle name="Saída 3 2 2 4 2" xfId="39321"/>
    <cellStyle name="Saída 3 2 2 4 2 2" xfId="39322"/>
    <cellStyle name="Saída 3 2 2 4 2 3" xfId="39323"/>
    <cellStyle name="Saída 3 2 2 4 3" xfId="39324"/>
    <cellStyle name="Saída 3 2 2 4 3 2" xfId="39325"/>
    <cellStyle name="Saída 3 2 2 4 3 3" xfId="39326"/>
    <cellStyle name="Saída 3 2 2 4 3 4" xfId="39327"/>
    <cellStyle name="Saída 3 2 2 4 3 5" xfId="39328"/>
    <cellStyle name="Saída 3 2 2 4 4" xfId="39329"/>
    <cellStyle name="Saída 3 2 2 4 4 2" xfId="39330"/>
    <cellStyle name="Saída 3 2 2 4 4 3" xfId="39331"/>
    <cellStyle name="Saída 3 2 2 4 4 4" xfId="39332"/>
    <cellStyle name="Saída 3 2 2 4 5" xfId="39333"/>
    <cellStyle name="Saída 3 2 2 4 5 2" xfId="39334"/>
    <cellStyle name="Saída 3 2 2 4 5 3" xfId="39335"/>
    <cellStyle name="Saída 3 2 2 4 5 4" xfId="39336"/>
    <cellStyle name="Saída 3 2 2 4 6" xfId="39337"/>
    <cellStyle name="Saída 3 2 2 5" xfId="39338"/>
    <cellStyle name="Saída 3 2 2 5 2" xfId="39339"/>
    <cellStyle name="Saída 3 2 2 5 2 2" xfId="39340"/>
    <cellStyle name="Saída 3 2 2 5 2 3" xfId="39341"/>
    <cellStyle name="Saída 3 2 2 5 2 4" xfId="39342"/>
    <cellStyle name="Saída 3 2 2 5 2 5" xfId="39343"/>
    <cellStyle name="Saída 3 2 2 5 3" xfId="39344"/>
    <cellStyle name="Saída 3 2 2 5 3 2" xfId="39345"/>
    <cellStyle name="Saída 3 2 2 5 3 3" xfId="39346"/>
    <cellStyle name="Saída 3 2 2 5 3 4" xfId="39347"/>
    <cellStyle name="Saída 3 2 2 5 3 5" xfId="39348"/>
    <cellStyle name="Saída 3 2 2 5 4" xfId="39349"/>
    <cellStyle name="Saída 3 2 2 6" xfId="39350"/>
    <cellStyle name="Saída 3 2 2 6 2" xfId="39351"/>
    <cellStyle name="Saída 3 2 2 6 2 2" xfId="39352"/>
    <cellStyle name="Saída 3 2 2 6 2 3" xfId="39353"/>
    <cellStyle name="Saída 3 2 2 6 2 4" xfId="39354"/>
    <cellStyle name="Saída 3 2 2 6 2 5" xfId="39355"/>
    <cellStyle name="Saída 3 2 2 6 3" xfId="39356"/>
    <cellStyle name="Saída 3 2 2 6 3 2" xfId="39357"/>
    <cellStyle name="Saída 3 2 2 6 3 3" xfId="39358"/>
    <cellStyle name="Saída 3 2 2 6 3 4" xfId="39359"/>
    <cellStyle name="Saída 3 2 2 6 3 5" xfId="39360"/>
    <cellStyle name="Saída 3 2 2 6 4" xfId="39361"/>
    <cellStyle name="Saída 3 2 2 7" xfId="39362"/>
    <cellStyle name="Saída 3 2 2 7 2" xfId="39363"/>
    <cellStyle name="Saída 3 2 2 7 2 2" xfId="39364"/>
    <cellStyle name="Saída 3 2 2 7 2 3" xfId="39365"/>
    <cellStyle name="Saída 3 2 2 7 2 4" xfId="39366"/>
    <cellStyle name="Saída 3 2 2 7 2 5" xfId="39367"/>
    <cellStyle name="Saída 3 2 2 7 3" xfId="39368"/>
    <cellStyle name="Saída 3 2 2 7 3 2" xfId="39369"/>
    <cellStyle name="Saída 3 2 2 7 3 3" xfId="39370"/>
    <cellStyle name="Saída 3 2 2 7 3 4" xfId="39371"/>
    <cellStyle name="Saída 3 2 2 7 3 5" xfId="39372"/>
    <cellStyle name="Saída 3 2 2 7 4" xfId="39373"/>
    <cellStyle name="Saída 3 2 2 8" xfId="39374"/>
    <cellStyle name="Saída 3 2 2 8 2" xfId="39375"/>
    <cellStyle name="Saída 3 2 2 8 2 2" xfId="39376"/>
    <cellStyle name="Saída 3 2 2 8 2 3" xfId="39377"/>
    <cellStyle name="Saída 3 2 2 8 2 4" xfId="39378"/>
    <cellStyle name="Saída 3 2 2 8 3" xfId="39379"/>
    <cellStyle name="Saída 3 2 2 8 4" xfId="39380"/>
    <cellStyle name="Saída 3 2 2 9" xfId="39381"/>
    <cellStyle name="Saída 3 2 20" xfId="39382"/>
    <cellStyle name="Saída 3 2 21" xfId="39383"/>
    <cellStyle name="Saída 3 2 3" xfId="39384"/>
    <cellStyle name="Saída 3 2 3 10" xfId="39385"/>
    <cellStyle name="Saída 3 2 3 11" xfId="39386"/>
    <cellStyle name="Saída 3 2 3 12" xfId="39387"/>
    <cellStyle name="Saída 3 2 3 13" xfId="39388"/>
    <cellStyle name="Saída 3 2 3 2" xfId="39389"/>
    <cellStyle name="Saída 3 2 3 2 10" xfId="39390"/>
    <cellStyle name="Saída 3 2 3 2 10 2" xfId="39391"/>
    <cellStyle name="Saída 3 2 3 2 10 3" xfId="39392"/>
    <cellStyle name="Saída 3 2 3 2 10 4" xfId="39393"/>
    <cellStyle name="Saída 3 2 3 2 10 5" xfId="39394"/>
    <cellStyle name="Saída 3 2 3 2 11" xfId="39395"/>
    <cellStyle name="Saída 3 2 3 2 2" xfId="39396"/>
    <cellStyle name="Saída 3 2 3 2 2 2" xfId="39397"/>
    <cellStyle name="Saída 3 2 3 2 2 2 2" xfId="39398"/>
    <cellStyle name="Saída 3 2 3 2 2 2 3" xfId="39399"/>
    <cellStyle name="Saída 3 2 3 2 2 2 4" xfId="39400"/>
    <cellStyle name="Saída 3 2 3 2 2 2 5" xfId="39401"/>
    <cellStyle name="Saída 3 2 3 2 2 3" xfId="39402"/>
    <cellStyle name="Saída 3 2 3 2 2 3 2" xfId="39403"/>
    <cellStyle name="Saída 3 2 3 2 2 3 3" xfId="39404"/>
    <cellStyle name="Saída 3 2 3 2 2 3 4" xfId="39405"/>
    <cellStyle name="Saída 3 2 3 2 2 4" xfId="39406"/>
    <cellStyle name="Saída 3 2 3 2 2 4 2" xfId="39407"/>
    <cellStyle name="Saída 3 2 3 2 2 4 3" xfId="39408"/>
    <cellStyle name="Saída 3 2 3 2 2 4 4" xfId="39409"/>
    <cellStyle name="Saída 3 2 3 2 2 5" xfId="39410"/>
    <cellStyle name="Saída 3 2 3 2 2 5 2" xfId="39411"/>
    <cellStyle name="Saída 3 2 3 2 2 5 3" xfId="39412"/>
    <cellStyle name="Saída 3 2 3 2 2 5 4" xfId="39413"/>
    <cellStyle name="Saída 3 2 3 2 2 6" xfId="39414"/>
    <cellStyle name="Saída 3 2 3 2 3" xfId="39415"/>
    <cellStyle name="Saída 3 2 3 2 3 2" xfId="39416"/>
    <cellStyle name="Saída 3 2 3 2 3 2 2" xfId="39417"/>
    <cellStyle name="Saída 3 2 3 2 3 2 3" xfId="39418"/>
    <cellStyle name="Saída 3 2 3 2 3 3" xfId="39419"/>
    <cellStyle name="Saída 3 2 3 2 3 3 2" xfId="39420"/>
    <cellStyle name="Saída 3 2 3 2 3 3 3" xfId="39421"/>
    <cellStyle name="Saída 3 2 3 2 3 3 4" xfId="39422"/>
    <cellStyle name="Saída 3 2 3 2 3 3 5" xfId="39423"/>
    <cellStyle name="Saída 3 2 3 2 3 4" xfId="39424"/>
    <cellStyle name="Saída 3 2 3 2 3 4 2" xfId="39425"/>
    <cellStyle name="Saída 3 2 3 2 3 4 3" xfId="39426"/>
    <cellStyle name="Saída 3 2 3 2 3 4 4" xfId="39427"/>
    <cellStyle name="Saída 3 2 3 2 3 5" xfId="39428"/>
    <cellStyle name="Saída 3 2 3 2 3 5 2" xfId="39429"/>
    <cellStyle name="Saída 3 2 3 2 3 5 3" xfId="39430"/>
    <cellStyle name="Saída 3 2 3 2 3 5 4" xfId="39431"/>
    <cellStyle name="Saída 3 2 3 2 3 6" xfId="39432"/>
    <cellStyle name="Saída 3 2 3 2 4" xfId="39433"/>
    <cellStyle name="Saída 3 2 3 2 4 2" xfId="39434"/>
    <cellStyle name="Saída 3 2 3 2 4 2 2" xfId="39435"/>
    <cellStyle name="Saída 3 2 3 2 4 2 3" xfId="39436"/>
    <cellStyle name="Saída 3 2 3 2 4 2 4" xfId="39437"/>
    <cellStyle name="Saída 3 2 3 2 4 2 5" xfId="39438"/>
    <cellStyle name="Saída 3 2 3 2 4 3" xfId="39439"/>
    <cellStyle name="Saída 3 2 3 2 4 3 2" xfId="39440"/>
    <cellStyle name="Saída 3 2 3 2 4 3 3" xfId="39441"/>
    <cellStyle name="Saída 3 2 3 2 4 3 4" xfId="39442"/>
    <cellStyle name="Saída 3 2 3 2 4 3 5" xfId="39443"/>
    <cellStyle name="Saída 3 2 3 2 4 4" xfId="39444"/>
    <cellStyle name="Saída 3 2 3 2 5" xfId="39445"/>
    <cellStyle name="Saída 3 2 3 2 5 2" xfId="39446"/>
    <cellStyle name="Saída 3 2 3 2 5 2 2" xfId="39447"/>
    <cellStyle name="Saída 3 2 3 2 5 2 3" xfId="39448"/>
    <cellStyle name="Saída 3 2 3 2 5 2 4" xfId="39449"/>
    <cellStyle name="Saída 3 2 3 2 5 2 5" xfId="39450"/>
    <cellStyle name="Saída 3 2 3 2 5 3" xfId="39451"/>
    <cellStyle name="Saída 3 2 3 2 5 3 2" xfId="39452"/>
    <cellStyle name="Saída 3 2 3 2 5 3 3" xfId="39453"/>
    <cellStyle name="Saída 3 2 3 2 5 3 4" xfId="39454"/>
    <cellStyle name="Saída 3 2 3 2 5 3 5" xfId="39455"/>
    <cellStyle name="Saída 3 2 3 2 5 4" xfId="39456"/>
    <cellStyle name="Saída 3 2 3 2 6" xfId="39457"/>
    <cellStyle name="Saída 3 2 3 2 6 2" xfId="39458"/>
    <cellStyle name="Saída 3 2 3 2 6 2 2" xfId="39459"/>
    <cellStyle name="Saída 3 2 3 2 6 2 3" xfId="39460"/>
    <cellStyle name="Saída 3 2 3 2 6 2 4" xfId="39461"/>
    <cellStyle name="Saída 3 2 3 2 6 2 5" xfId="39462"/>
    <cellStyle name="Saída 3 2 3 2 6 3" xfId="39463"/>
    <cellStyle name="Saída 3 2 3 2 6 3 2" xfId="39464"/>
    <cellStyle name="Saída 3 2 3 2 6 3 3" xfId="39465"/>
    <cellStyle name="Saída 3 2 3 2 6 3 4" xfId="39466"/>
    <cellStyle name="Saída 3 2 3 2 6 3 5" xfId="39467"/>
    <cellStyle name="Saída 3 2 3 2 6 4" xfId="39468"/>
    <cellStyle name="Saída 3 2 3 2 7" xfId="39469"/>
    <cellStyle name="Saída 3 2 3 2 7 2" xfId="39470"/>
    <cellStyle name="Saída 3 2 3 2 7 3" xfId="39471"/>
    <cellStyle name="Saída 3 2 3 2 7 4" xfId="39472"/>
    <cellStyle name="Saída 3 2 3 2 8" xfId="39473"/>
    <cellStyle name="Saída 3 2 3 2 8 2" xfId="39474"/>
    <cellStyle name="Saída 3 2 3 2 8 3" xfId="39475"/>
    <cellStyle name="Saída 3 2 3 2 8 4" xfId="39476"/>
    <cellStyle name="Saída 3 2 3 2 8 5" xfId="39477"/>
    <cellStyle name="Saída 3 2 3 2 9" xfId="39478"/>
    <cellStyle name="Saída 3 2 3 2 9 2" xfId="39479"/>
    <cellStyle name="Saída 3 2 3 2 9 3" xfId="39480"/>
    <cellStyle name="Saída 3 2 3 2 9 4" xfId="39481"/>
    <cellStyle name="Saída 3 2 3 2 9 5" xfId="39482"/>
    <cellStyle name="Saída 3 2 3 3" xfId="39483"/>
    <cellStyle name="Saída 3 2 3 3 2" xfId="39484"/>
    <cellStyle name="Saída 3 2 3 3 2 2" xfId="39485"/>
    <cellStyle name="Saída 3 2 3 3 2 3" xfId="39486"/>
    <cellStyle name="Saída 3 2 3 3 3" xfId="39487"/>
    <cellStyle name="Saída 3 2 3 3 3 2" xfId="39488"/>
    <cellStyle name="Saída 3 2 3 3 3 3" xfId="39489"/>
    <cellStyle name="Saída 3 2 3 3 3 4" xfId="39490"/>
    <cellStyle name="Saída 3 2 3 3 3 5" xfId="39491"/>
    <cellStyle name="Saída 3 2 3 3 4" xfId="39492"/>
    <cellStyle name="Saída 3 2 3 3 4 2" xfId="39493"/>
    <cellStyle name="Saída 3 2 3 3 4 3" xfId="39494"/>
    <cellStyle name="Saída 3 2 3 3 4 4" xfId="39495"/>
    <cellStyle name="Saída 3 2 3 3 5" xfId="39496"/>
    <cellStyle name="Saída 3 2 3 3 5 2" xfId="39497"/>
    <cellStyle name="Saída 3 2 3 3 5 3" xfId="39498"/>
    <cellStyle name="Saída 3 2 3 3 5 4" xfId="39499"/>
    <cellStyle name="Saída 3 2 3 3 6" xfId="39500"/>
    <cellStyle name="Saída 3 2 3 4" xfId="39501"/>
    <cellStyle name="Saída 3 2 3 4 2" xfId="39502"/>
    <cellStyle name="Saída 3 2 3 4 2 2" xfId="39503"/>
    <cellStyle name="Saída 3 2 3 4 2 3" xfId="39504"/>
    <cellStyle name="Saída 3 2 3 4 3" xfId="39505"/>
    <cellStyle name="Saída 3 2 3 4 3 2" xfId="39506"/>
    <cellStyle name="Saída 3 2 3 4 3 3" xfId="39507"/>
    <cellStyle name="Saída 3 2 3 4 3 4" xfId="39508"/>
    <cellStyle name="Saída 3 2 3 4 3 5" xfId="39509"/>
    <cellStyle name="Saída 3 2 3 4 4" xfId="39510"/>
    <cellStyle name="Saída 3 2 3 4 4 2" xfId="39511"/>
    <cellStyle name="Saída 3 2 3 4 4 3" xfId="39512"/>
    <cellStyle name="Saída 3 2 3 4 4 4" xfId="39513"/>
    <cellStyle name="Saída 3 2 3 4 5" xfId="39514"/>
    <cellStyle name="Saída 3 2 3 4 5 2" xfId="39515"/>
    <cellStyle name="Saída 3 2 3 4 5 3" xfId="39516"/>
    <cellStyle name="Saída 3 2 3 4 5 4" xfId="39517"/>
    <cellStyle name="Saída 3 2 3 4 6" xfId="39518"/>
    <cellStyle name="Saída 3 2 3 5" xfId="39519"/>
    <cellStyle name="Saída 3 2 3 5 2" xfId="39520"/>
    <cellStyle name="Saída 3 2 3 5 2 2" xfId="39521"/>
    <cellStyle name="Saída 3 2 3 5 2 3" xfId="39522"/>
    <cellStyle name="Saída 3 2 3 5 2 4" xfId="39523"/>
    <cellStyle name="Saída 3 2 3 5 2 5" xfId="39524"/>
    <cellStyle name="Saída 3 2 3 5 3" xfId="39525"/>
    <cellStyle name="Saída 3 2 3 5 3 2" xfId="39526"/>
    <cellStyle name="Saída 3 2 3 5 3 3" xfId="39527"/>
    <cellStyle name="Saída 3 2 3 5 3 4" xfId="39528"/>
    <cellStyle name="Saída 3 2 3 5 3 5" xfId="39529"/>
    <cellStyle name="Saída 3 2 3 5 4" xfId="39530"/>
    <cellStyle name="Saída 3 2 3 6" xfId="39531"/>
    <cellStyle name="Saída 3 2 3 6 2" xfId="39532"/>
    <cellStyle name="Saída 3 2 3 6 2 2" xfId="39533"/>
    <cellStyle name="Saída 3 2 3 6 2 3" xfId="39534"/>
    <cellStyle name="Saída 3 2 3 6 2 4" xfId="39535"/>
    <cellStyle name="Saída 3 2 3 6 2 5" xfId="39536"/>
    <cellStyle name="Saída 3 2 3 6 3" xfId="39537"/>
    <cellStyle name="Saída 3 2 3 6 3 2" xfId="39538"/>
    <cellStyle name="Saída 3 2 3 6 3 3" xfId="39539"/>
    <cellStyle name="Saída 3 2 3 6 3 4" xfId="39540"/>
    <cellStyle name="Saída 3 2 3 6 3 5" xfId="39541"/>
    <cellStyle name="Saída 3 2 3 6 4" xfId="39542"/>
    <cellStyle name="Saída 3 2 3 7" xfId="39543"/>
    <cellStyle name="Saída 3 2 3 7 2" xfId="39544"/>
    <cellStyle name="Saída 3 2 3 7 2 2" xfId="39545"/>
    <cellStyle name="Saída 3 2 3 7 2 3" xfId="39546"/>
    <cellStyle name="Saída 3 2 3 7 2 4" xfId="39547"/>
    <cellStyle name="Saída 3 2 3 7 2 5" xfId="39548"/>
    <cellStyle name="Saída 3 2 3 7 3" xfId="39549"/>
    <cellStyle name="Saída 3 2 3 7 3 2" xfId="39550"/>
    <cellStyle name="Saída 3 2 3 7 3 3" xfId="39551"/>
    <cellStyle name="Saída 3 2 3 7 3 4" xfId="39552"/>
    <cellStyle name="Saída 3 2 3 7 3 5" xfId="39553"/>
    <cellStyle name="Saída 3 2 3 7 4" xfId="39554"/>
    <cellStyle name="Saída 3 2 3 8" xfId="39555"/>
    <cellStyle name="Saída 3 2 3 8 2" xfId="39556"/>
    <cellStyle name="Saída 3 2 3 8 2 2" xfId="39557"/>
    <cellStyle name="Saída 3 2 3 8 2 3" xfId="39558"/>
    <cellStyle name="Saída 3 2 3 8 2 4" xfId="39559"/>
    <cellStyle name="Saída 3 2 3 8 3" xfId="39560"/>
    <cellStyle name="Saída 3 2 3 8 4" xfId="39561"/>
    <cellStyle name="Saída 3 2 3 9" xfId="39562"/>
    <cellStyle name="Saída 3 2 4" xfId="39563"/>
    <cellStyle name="Saída 3 2 4 10" xfId="39564"/>
    <cellStyle name="Saída 3 2 4 11" xfId="39565"/>
    <cellStyle name="Saída 3 2 4 12" xfId="39566"/>
    <cellStyle name="Saída 3 2 4 13" xfId="39567"/>
    <cellStyle name="Saída 3 2 4 2" xfId="39568"/>
    <cellStyle name="Saída 3 2 4 2 10" xfId="39569"/>
    <cellStyle name="Saída 3 2 4 2 10 2" xfId="39570"/>
    <cellStyle name="Saída 3 2 4 2 10 3" xfId="39571"/>
    <cellStyle name="Saída 3 2 4 2 10 4" xfId="39572"/>
    <cellStyle name="Saída 3 2 4 2 10 5" xfId="39573"/>
    <cellStyle name="Saída 3 2 4 2 11" xfId="39574"/>
    <cellStyle name="Saída 3 2 4 2 2" xfId="39575"/>
    <cellStyle name="Saída 3 2 4 2 2 2" xfId="39576"/>
    <cellStyle name="Saída 3 2 4 2 2 2 2" xfId="39577"/>
    <cellStyle name="Saída 3 2 4 2 2 2 3" xfId="39578"/>
    <cellStyle name="Saída 3 2 4 2 2 2 4" xfId="39579"/>
    <cellStyle name="Saída 3 2 4 2 2 2 5" xfId="39580"/>
    <cellStyle name="Saída 3 2 4 2 2 3" xfId="39581"/>
    <cellStyle name="Saída 3 2 4 2 2 3 2" xfId="39582"/>
    <cellStyle name="Saída 3 2 4 2 2 3 3" xfId="39583"/>
    <cellStyle name="Saída 3 2 4 2 2 3 4" xfId="39584"/>
    <cellStyle name="Saída 3 2 4 2 2 4" xfId="39585"/>
    <cellStyle name="Saída 3 2 4 2 2 4 2" xfId="39586"/>
    <cellStyle name="Saída 3 2 4 2 2 4 3" xfId="39587"/>
    <cellStyle name="Saída 3 2 4 2 2 4 4" xfId="39588"/>
    <cellStyle name="Saída 3 2 4 2 2 5" xfId="39589"/>
    <cellStyle name="Saída 3 2 4 2 2 5 2" xfId="39590"/>
    <cellStyle name="Saída 3 2 4 2 2 5 3" xfId="39591"/>
    <cellStyle name="Saída 3 2 4 2 2 5 4" xfId="39592"/>
    <cellStyle name="Saída 3 2 4 2 2 6" xfId="39593"/>
    <cellStyle name="Saída 3 2 4 2 3" xfId="39594"/>
    <cellStyle name="Saída 3 2 4 2 3 2" xfId="39595"/>
    <cellStyle name="Saída 3 2 4 2 3 2 2" xfId="39596"/>
    <cellStyle name="Saída 3 2 4 2 3 2 3" xfId="39597"/>
    <cellStyle name="Saída 3 2 4 2 3 3" xfId="39598"/>
    <cellStyle name="Saída 3 2 4 2 3 3 2" xfId="39599"/>
    <cellStyle name="Saída 3 2 4 2 3 3 3" xfId="39600"/>
    <cellStyle name="Saída 3 2 4 2 3 3 4" xfId="39601"/>
    <cellStyle name="Saída 3 2 4 2 3 3 5" xfId="39602"/>
    <cellStyle name="Saída 3 2 4 2 3 4" xfId="39603"/>
    <cellStyle name="Saída 3 2 4 2 3 4 2" xfId="39604"/>
    <cellStyle name="Saída 3 2 4 2 3 4 3" xfId="39605"/>
    <cellStyle name="Saída 3 2 4 2 3 4 4" xfId="39606"/>
    <cellStyle name="Saída 3 2 4 2 3 5" xfId="39607"/>
    <cellStyle name="Saída 3 2 4 2 3 5 2" xfId="39608"/>
    <cellStyle name="Saída 3 2 4 2 3 5 3" xfId="39609"/>
    <cellStyle name="Saída 3 2 4 2 3 5 4" xfId="39610"/>
    <cellStyle name="Saída 3 2 4 2 3 6" xfId="39611"/>
    <cellStyle name="Saída 3 2 4 2 4" xfId="39612"/>
    <cellStyle name="Saída 3 2 4 2 4 2" xfId="39613"/>
    <cellStyle name="Saída 3 2 4 2 4 2 2" xfId="39614"/>
    <cellStyle name="Saída 3 2 4 2 4 2 3" xfId="39615"/>
    <cellStyle name="Saída 3 2 4 2 4 2 4" xfId="39616"/>
    <cellStyle name="Saída 3 2 4 2 4 2 5" xfId="39617"/>
    <cellStyle name="Saída 3 2 4 2 4 3" xfId="39618"/>
    <cellStyle name="Saída 3 2 4 2 4 3 2" xfId="39619"/>
    <cellStyle name="Saída 3 2 4 2 4 3 3" xfId="39620"/>
    <cellStyle name="Saída 3 2 4 2 4 3 4" xfId="39621"/>
    <cellStyle name="Saída 3 2 4 2 4 3 5" xfId="39622"/>
    <cellStyle name="Saída 3 2 4 2 4 4" xfId="39623"/>
    <cellStyle name="Saída 3 2 4 2 5" xfId="39624"/>
    <cellStyle name="Saída 3 2 4 2 5 2" xfId="39625"/>
    <cellStyle name="Saída 3 2 4 2 5 2 2" xfId="39626"/>
    <cellStyle name="Saída 3 2 4 2 5 2 3" xfId="39627"/>
    <cellStyle name="Saída 3 2 4 2 5 2 4" xfId="39628"/>
    <cellStyle name="Saída 3 2 4 2 5 2 5" xfId="39629"/>
    <cellStyle name="Saída 3 2 4 2 5 3" xfId="39630"/>
    <cellStyle name="Saída 3 2 4 2 5 3 2" xfId="39631"/>
    <cellStyle name="Saída 3 2 4 2 5 3 3" xfId="39632"/>
    <cellStyle name="Saída 3 2 4 2 5 3 4" xfId="39633"/>
    <cellStyle name="Saída 3 2 4 2 5 3 5" xfId="39634"/>
    <cellStyle name="Saída 3 2 4 2 5 4" xfId="39635"/>
    <cellStyle name="Saída 3 2 4 2 6" xfId="39636"/>
    <cellStyle name="Saída 3 2 4 2 6 2" xfId="39637"/>
    <cellStyle name="Saída 3 2 4 2 6 2 2" xfId="39638"/>
    <cellStyle name="Saída 3 2 4 2 6 2 3" xfId="39639"/>
    <cellStyle name="Saída 3 2 4 2 6 2 4" xfId="39640"/>
    <cellStyle name="Saída 3 2 4 2 6 2 5" xfId="39641"/>
    <cellStyle name="Saída 3 2 4 2 6 3" xfId="39642"/>
    <cellStyle name="Saída 3 2 4 2 6 3 2" xfId="39643"/>
    <cellStyle name="Saída 3 2 4 2 6 3 3" xfId="39644"/>
    <cellStyle name="Saída 3 2 4 2 6 3 4" xfId="39645"/>
    <cellStyle name="Saída 3 2 4 2 6 3 5" xfId="39646"/>
    <cellStyle name="Saída 3 2 4 2 6 4" xfId="39647"/>
    <cellStyle name="Saída 3 2 4 2 7" xfId="39648"/>
    <cellStyle name="Saída 3 2 4 2 7 2" xfId="39649"/>
    <cellStyle name="Saída 3 2 4 2 7 3" xfId="39650"/>
    <cellStyle name="Saída 3 2 4 2 7 4" xfId="39651"/>
    <cellStyle name="Saída 3 2 4 2 8" xfId="39652"/>
    <cellStyle name="Saída 3 2 4 2 8 2" xfId="39653"/>
    <cellStyle name="Saída 3 2 4 2 8 3" xfId="39654"/>
    <cellStyle name="Saída 3 2 4 2 8 4" xfId="39655"/>
    <cellStyle name="Saída 3 2 4 2 8 5" xfId="39656"/>
    <cellStyle name="Saída 3 2 4 2 9" xfId="39657"/>
    <cellStyle name="Saída 3 2 4 2 9 2" xfId="39658"/>
    <cellStyle name="Saída 3 2 4 2 9 3" xfId="39659"/>
    <cellStyle name="Saída 3 2 4 2 9 4" xfId="39660"/>
    <cellStyle name="Saída 3 2 4 2 9 5" xfId="39661"/>
    <cellStyle name="Saída 3 2 4 3" xfId="39662"/>
    <cellStyle name="Saída 3 2 4 3 2" xfId="39663"/>
    <cellStyle name="Saída 3 2 4 3 2 2" xfId="39664"/>
    <cellStyle name="Saída 3 2 4 3 2 3" xfId="39665"/>
    <cellStyle name="Saída 3 2 4 3 3" xfId="39666"/>
    <cellStyle name="Saída 3 2 4 3 3 2" xfId="39667"/>
    <cellStyle name="Saída 3 2 4 3 3 3" xfId="39668"/>
    <cellStyle name="Saída 3 2 4 3 3 4" xfId="39669"/>
    <cellStyle name="Saída 3 2 4 3 3 5" xfId="39670"/>
    <cellStyle name="Saída 3 2 4 3 4" xfId="39671"/>
    <cellStyle name="Saída 3 2 4 3 4 2" xfId="39672"/>
    <cellStyle name="Saída 3 2 4 3 4 3" xfId="39673"/>
    <cellStyle name="Saída 3 2 4 3 4 4" xfId="39674"/>
    <cellStyle name="Saída 3 2 4 3 5" xfId="39675"/>
    <cellStyle name="Saída 3 2 4 3 5 2" xfId="39676"/>
    <cellStyle name="Saída 3 2 4 3 5 3" xfId="39677"/>
    <cellStyle name="Saída 3 2 4 3 5 4" xfId="39678"/>
    <cellStyle name="Saída 3 2 4 3 6" xfId="39679"/>
    <cellStyle name="Saída 3 2 4 4" xfId="39680"/>
    <cellStyle name="Saída 3 2 4 4 2" xfId="39681"/>
    <cellStyle name="Saída 3 2 4 4 2 2" xfId="39682"/>
    <cellStyle name="Saída 3 2 4 4 2 3" xfId="39683"/>
    <cellStyle name="Saída 3 2 4 4 3" xfId="39684"/>
    <cellStyle name="Saída 3 2 4 4 3 2" xfId="39685"/>
    <cellStyle name="Saída 3 2 4 4 3 3" xfId="39686"/>
    <cellStyle name="Saída 3 2 4 4 3 4" xfId="39687"/>
    <cellStyle name="Saída 3 2 4 4 3 5" xfId="39688"/>
    <cellStyle name="Saída 3 2 4 4 4" xfId="39689"/>
    <cellStyle name="Saída 3 2 4 4 4 2" xfId="39690"/>
    <cellStyle name="Saída 3 2 4 4 4 3" xfId="39691"/>
    <cellStyle name="Saída 3 2 4 4 4 4" xfId="39692"/>
    <cellStyle name="Saída 3 2 4 4 5" xfId="39693"/>
    <cellStyle name="Saída 3 2 4 4 5 2" xfId="39694"/>
    <cellStyle name="Saída 3 2 4 4 5 3" xfId="39695"/>
    <cellStyle name="Saída 3 2 4 4 5 4" xfId="39696"/>
    <cellStyle name="Saída 3 2 4 4 6" xfId="39697"/>
    <cellStyle name="Saída 3 2 4 5" xfId="39698"/>
    <cellStyle name="Saída 3 2 4 5 2" xfId="39699"/>
    <cellStyle name="Saída 3 2 4 5 2 2" xfId="39700"/>
    <cellStyle name="Saída 3 2 4 5 2 3" xfId="39701"/>
    <cellStyle name="Saída 3 2 4 5 2 4" xfId="39702"/>
    <cellStyle name="Saída 3 2 4 5 2 5" xfId="39703"/>
    <cellStyle name="Saída 3 2 4 5 3" xfId="39704"/>
    <cellStyle name="Saída 3 2 4 5 3 2" xfId="39705"/>
    <cellStyle name="Saída 3 2 4 5 3 3" xfId="39706"/>
    <cellStyle name="Saída 3 2 4 5 3 4" xfId="39707"/>
    <cellStyle name="Saída 3 2 4 5 3 5" xfId="39708"/>
    <cellStyle name="Saída 3 2 4 5 4" xfId="39709"/>
    <cellStyle name="Saída 3 2 4 6" xfId="39710"/>
    <cellStyle name="Saída 3 2 4 6 2" xfId="39711"/>
    <cellStyle name="Saída 3 2 4 6 2 2" xfId="39712"/>
    <cellStyle name="Saída 3 2 4 6 2 3" xfId="39713"/>
    <cellStyle name="Saída 3 2 4 6 2 4" xfId="39714"/>
    <cellStyle name="Saída 3 2 4 6 2 5" xfId="39715"/>
    <cellStyle name="Saída 3 2 4 6 3" xfId="39716"/>
    <cellStyle name="Saída 3 2 4 6 3 2" xfId="39717"/>
    <cellStyle name="Saída 3 2 4 6 3 3" xfId="39718"/>
    <cellStyle name="Saída 3 2 4 6 3 4" xfId="39719"/>
    <cellStyle name="Saída 3 2 4 6 3 5" xfId="39720"/>
    <cellStyle name="Saída 3 2 4 6 4" xfId="39721"/>
    <cellStyle name="Saída 3 2 4 7" xfId="39722"/>
    <cellStyle name="Saída 3 2 4 7 2" xfId="39723"/>
    <cellStyle name="Saída 3 2 4 7 2 2" xfId="39724"/>
    <cellStyle name="Saída 3 2 4 7 2 3" xfId="39725"/>
    <cellStyle name="Saída 3 2 4 7 2 4" xfId="39726"/>
    <cellStyle name="Saída 3 2 4 7 2 5" xfId="39727"/>
    <cellStyle name="Saída 3 2 4 7 3" xfId="39728"/>
    <cellStyle name="Saída 3 2 4 7 3 2" xfId="39729"/>
    <cellStyle name="Saída 3 2 4 7 3 3" xfId="39730"/>
    <cellStyle name="Saída 3 2 4 7 3 4" xfId="39731"/>
    <cellStyle name="Saída 3 2 4 7 3 5" xfId="39732"/>
    <cellStyle name="Saída 3 2 4 7 4" xfId="39733"/>
    <cellStyle name="Saída 3 2 4 8" xfId="39734"/>
    <cellStyle name="Saída 3 2 4 8 2" xfId="39735"/>
    <cellStyle name="Saída 3 2 4 8 2 2" xfId="39736"/>
    <cellStyle name="Saída 3 2 4 8 2 3" xfId="39737"/>
    <cellStyle name="Saída 3 2 4 8 2 4" xfId="39738"/>
    <cellStyle name="Saída 3 2 4 8 3" xfId="39739"/>
    <cellStyle name="Saída 3 2 4 8 4" xfId="39740"/>
    <cellStyle name="Saída 3 2 4 9" xfId="39741"/>
    <cellStyle name="Saída 3 2 5" xfId="39742"/>
    <cellStyle name="Saída 3 2 5 10" xfId="39743"/>
    <cellStyle name="Saída 3 2 5 11" xfId="39744"/>
    <cellStyle name="Saída 3 2 5 12" xfId="39745"/>
    <cellStyle name="Saída 3 2 5 13" xfId="39746"/>
    <cellStyle name="Saída 3 2 5 2" xfId="39747"/>
    <cellStyle name="Saída 3 2 5 2 10" xfId="39748"/>
    <cellStyle name="Saída 3 2 5 2 10 2" xfId="39749"/>
    <cellStyle name="Saída 3 2 5 2 10 3" xfId="39750"/>
    <cellStyle name="Saída 3 2 5 2 10 4" xfId="39751"/>
    <cellStyle name="Saída 3 2 5 2 10 5" xfId="39752"/>
    <cellStyle name="Saída 3 2 5 2 11" xfId="39753"/>
    <cellStyle name="Saída 3 2 5 2 2" xfId="39754"/>
    <cellStyle name="Saída 3 2 5 2 2 2" xfId="39755"/>
    <cellStyle name="Saída 3 2 5 2 2 2 2" xfId="39756"/>
    <cellStyle name="Saída 3 2 5 2 2 2 3" xfId="39757"/>
    <cellStyle name="Saída 3 2 5 2 2 2 4" xfId="39758"/>
    <cellStyle name="Saída 3 2 5 2 2 2 5" xfId="39759"/>
    <cellStyle name="Saída 3 2 5 2 2 3" xfId="39760"/>
    <cellStyle name="Saída 3 2 5 2 2 3 2" xfId="39761"/>
    <cellStyle name="Saída 3 2 5 2 2 3 3" xfId="39762"/>
    <cellStyle name="Saída 3 2 5 2 2 3 4" xfId="39763"/>
    <cellStyle name="Saída 3 2 5 2 2 4" xfId="39764"/>
    <cellStyle name="Saída 3 2 5 2 2 4 2" xfId="39765"/>
    <cellStyle name="Saída 3 2 5 2 2 4 3" xfId="39766"/>
    <cellStyle name="Saída 3 2 5 2 2 4 4" xfId="39767"/>
    <cellStyle name="Saída 3 2 5 2 2 5" xfId="39768"/>
    <cellStyle name="Saída 3 2 5 2 2 5 2" xfId="39769"/>
    <cellStyle name="Saída 3 2 5 2 2 5 3" xfId="39770"/>
    <cellStyle name="Saída 3 2 5 2 2 5 4" xfId="39771"/>
    <cellStyle name="Saída 3 2 5 2 2 6" xfId="39772"/>
    <cellStyle name="Saída 3 2 5 2 3" xfId="39773"/>
    <cellStyle name="Saída 3 2 5 2 3 2" xfId="39774"/>
    <cellStyle name="Saída 3 2 5 2 3 2 2" xfId="39775"/>
    <cellStyle name="Saída 3 2 5 2 3 2 3" xfId="39776"/>
    <cellStyle name="Saída 3 2 5 2 3 3" xfId="39777"/>
    <cellStyle name="Saída 3 2 5 2 3 3 2" xfId="39778"/>
    <cellStyle name="Saída 3 2 5 2 3 3 3" xfId="39779"/>
    <cellStyle name="Saída 3 2 5 2 3 3 4" xfId="39780"/>
    <cellStyle name="Saída 3 2 5 2 3 3 5" xfId="39781"/>
    <cellStyle name="Saída 3 2 5 2 3 4" xfId="39782"/>
    <cellStyle name="Saída 3 2 5 2 3 4 2" xfId="39783"/>
    <cellStyle name="Saída 3 2 5 2 3 4 3" xfId="39784"/>
    <cellStyle name="Saída 3 2 5 2 3 4 4" xfId="39785"/>
    <cellStyle name="Saída 3 2 5 2 3 5" xfId="39786"/>
    <cellStyle name="Saída 3 2 5 2 3 5 2" xfId="39787"/>
    <cellStyle name="Saída 3 2 5 2 3 5 3" xfId="39788"/>
    <cellStyle name="Saída 3 2 5 2 3 5 4" xfId="39789"/>
    <cellStyle name="Saída 3 2 5 2 3 6" xfId="39790"/>
    <cellStyle name="Saída 3 2 5 2 4" xfId="39791"/>
    <cellStyle name="Saída 3 2 5 2 4 2" xfId="39792"/>
    <cellStyle name="Saída 3 2 5 2 4 2 2" xfId="39793"/>
    <cellStyle name="Saída 3 2 5 2 4 2 3" xfId="39794"/>
    <cellStyle name="Saída 3 2 5 2 4 2 4" xfId="39795"/>
    <cellStyle name="Saída 3 2 5 2 4 2 5" xfId="39796"/>
    <cellStyle name="Saída 3 2 5 2 4 3" xfId="39797"/>
    <cellStyle name="Saída 3 2 5 2 4 3 2" xfId="39798"/>
    <cellStyle name="Saída 3 2 5 2 4 3 3" xfId="39799"/>
    <cellStyle name="Saída 3 2 5 2 4 3 4" xfId="39800"/>
    <cellStyle name="Saída 3 2 5 2 4 3 5" xfId="39801"/>
    <cellStyle name="Saída 3 2 5 2 4 4" xfId="39802"/>
    <cellStyle name="Saída 3 2 5 2 5" xfId="39803"/>
    <cellStyle name="Saída 3 2 5 2 5 2" xfId="39804"/>
    <cellStyle name="Saída 3 2 5 2 5 2 2" xfId="39805"/>
    <cellStyle name="Saída 3 2 5 2 5 2 3" xfId="39806"/>
    <cellStyle name="Saída 3 2 5 2 5 2 4" xfId="39807"/>
    <cellStyle name="Saída 3 2 5 2 5 2 5" xfId="39808"/>
    <cellStyle name="Saída 3 2 5 2 5 3" xfId="39809"/>
    <cellStyle name="Saída 3 2 5 2 5 3 2" xfId="39810"/>
    <cellStyle name="Saída 3 2 5 2 5 3 3" xfId="39811"/>
    <cellStyle name="Saída 3 2 5 2 5 3 4" xfId="39812"/>
    <cellStyle name="Saída 3 2 5 2 5 3 5" xfId="39813"/>
    <cellStyle name="Saída 3 2 5 2 5 4" xfId="39814"/>
    <cellStyle name="Saída 3 2 5 2 6" xfId="39815"/>
    <cellStyle name="Saída 3 2 5 2 6 2" xfId="39816"/>
    <cellStyle name="Saída 3 2 5 2 6 2 2" xfId="39817"/>
    <cellStyle name="Saída 3 2 5 2 6 2 3" xfId="39818"/>
    <cellStyle name="Saída 3 2 5 2 6 2 4" xfId="39819"/>
    <cellStyle name="Saída 3 2 5 2 6 2 5" xfId="39820"/>
    <cellStyle name="Saída 3 2 5 2 6 3" xfId="39821"/>
    <cellStyle name="Saída 3 2 5 2 6 3 2" xfId="39822"/>
    <cellStyle name="Saída 3 2 5 2 6 3 3" xfId="39823"/>
    <cellStyle name="Saída 3 2 5 2 6 3 4" xfId="39824"/>
    <cellStyle name="Saída 3 2 5 2 6 3 5" xfId="39825"/>
    <cellStyle name="Saída 3 2 5 2 6 4" xfId="39826"/>
    <cellStyle name="Saída 3 2 5 2 7" xfId="39827"/>
    <cellStyle name="Saída 3 2 5 2 7 2" xfId="39828"/>
    <cellStyle name="Saída 3 2 5 2 7 3" xfId="39829"/>
    <cellStyle name="Saída 3 2 5 2 7 4" xfId="39830"/>
    <cellStyle name="Saída 3 2 5 2 8" xfId="39831"/>
    <cellStyle name="Saída 3 2 5 2 8 2" xfId="39832"/>
    <cellStyle name="Saída 3 2 5 2 8 3" xfId="39833"/>
    <cellStyle name="Saída 3 2 5 2 8 4" xfId="39834"/>
    <cellStyle name="Saída 3 2 5 2 8 5" xfId="39835"/>
    <cellStyle name="Saída 3 2 5 2 9" xfId="39836"/>
    <cellStyle name="Saída 3 2 5 2 9 2" xfId="39837"/>
    <cellStyle name="Saída 3 2 5 2 9 3" xfId="39838"/>
    <cellStyle name="Saída 3 2 5 2 9 4" xfId="39839"/>
    <cellStyle name="Saída 3 2 5 2 9 5" xfId="39840"/>
    <cellStyle name="Saída 3 2 5 3" xfId="39841"/>
    <cellStyle name="Saída 3 2 5 3 2" xfId="39842"/>
    <cellStyle name="Saída 3 2 5 3 2 2" xfId="39843"/>
    <cellStyle name="Saída 3 2 5 3 2 3" xfId="39844"/>
    <cellStyle name="Saída 3 2 5 3 3" xfId="39845"/>
    <cellStyle name="Saída 3 2 5 3 3 2" xfId="39846"/>
    <cellStyle name="Saída 3 2 5 3 3 3" xfId="39847"/>
    <cellStyle name="Saída 3 2 5 3 3 4" xfId="39848"/>
    <cellStyle name="Saída 3 2 5 3 3 5" xfId="39849"/>
    <cellStyle name="Saída 3 2 5 3 4" xfId="39850"/>
    <cellStyle name="Saída 3 2 5 3 4 2" xfId="39851"/>
    <cellStyle name="Saída 3 2 5 3 4 3" xfId="39852"/>
    <cellStyle name="Saída 3 2 5 3 4 4" xfId="39853"/>
    <cellStyle name="Saída 3 2 5 3 5" xfId="39854"/>
    <cellStyle name="Saída 3 2 5 3 5 2" xfId="39855"/>
    <cellStyle name="Saída 3 2 5 3 5 3" xfId="39856"/>
    <cellStyle name="Saída 3 2 5 3 5 4" xfId="39857"/>
    <cellStyle name="Saída 3 2 5 3 6" xfId="39858"/>
    <cellStyle name="Saída 3 2 5 4" xfId="39859"/>
    <cellStyle name="Saída 3 2 5 4 2" xfId="39860"/>
    <cellStyle name="Saída 3 2 5 4 2 2" xfId="39861"/>
    <cellStyle name="Saída 3 2 5 4 2 3" xfId="39862"/>
    <cellStyle name="Saída 3 2 5 4 3" xfId="39863"/>
    <cellStyle name="Saída 3 2 5 4 3 2" xfId="39864"/>
    <cellStyle name="Saída 3 2 5 4 3 3" xfId="39865"/>
    <cellStyle name="Saída 3 2 5 4 3 4" xfId="39866"/>
    <cellStyle name="Saída 3 2 5 4 3 5" xfId="39867"/>
    <cellStyle name="Saída 3 2 5 4 4" xfId="39868"/>
    <cellStyle name="Saída 3 2 5 4 4 2" xfId="39869"/>
    <cellStyle name="Saída 3 2 5 4 4 3" xfId="39870"/>
    <cellStyle name="Saída 3 2 5 4 4 4" xfId="39871"/>
    <cellStyle name="Saída 3 2 5 4 5" xfId="39872"/>
    <cellStyle name="Saída 3 2 5 4 5 2" xfId="39873"/>
    <cellStyle name="Saída 3 2 5 4 5 3" xfId="39874"/>
    <cellStyle name="Saída 3 2 5 4 5 4" xfId="39875"/>
    <cellStyle name="Saída 3 2 5 4 6" xfId="39876"/>
    <cellStyle name="Saída 3 2 5 5" xfId="39877"/>
    <cellStyle name="Saída 3 2 5 5 2" xfId="39878"/>
    <cellStyle name="Saída 3 2 5 5 2 2" xfId="39879"/>
    <cellStyle name="Saída 3 2 5 5 2 3" xfId="39880"/>
    <cellStyle name="Saída 3 2 5 5 2 4" xfId="39881"/>
    <cellStyle name="Saída 3 2 5 5 2 5" xfId="39882"/>
    <cellStyle name="Saída 3 2 5 5 3" xfId="39883"/>
    <cellStyle name="Saída 3 2 5 5 3 2" xfId="39884"/>
    <cellStyle name="Saída 3 2 5 5 3 3" xfId="39885"/>
    <cellStyle name="Saída 3 2 5 5 3 4" xfId="39886"/>
    <cellStyle name="Saída 3 2 5 5 3 5" xfId="39887"/>
    <cellStyle name="Saída 3 2 5 5 4" xfId="39888"/>
    <cellStyle name="Saída 3 2 5 6" xfId="39889"/>
    <cellStyle name="Saída 3 2 5 6 2" xfId="39890"/>
    <cellStyle name="Saída 3 2 5 6 2 2" xfId="39891"/>
    <cellStyle name="Saída 3 2 5 6 2 3" xfId="39892"/>
    <cellStyle name="Saída 3 2 5 6 2 4" xfId="39893"/>
    <cellStyle name="Saída 3 2 5 6 2 5" xfId="39894"/>
    <cellStyle name="Saída 3 2 5 6 3" xfId="39895"/>
    <cellStyle name="Saída 3 2 5 6 3 2" xfId="39896"/>
    <cellStyle name="Saída 3 2 5 6 3 3" xfId="39897"/>
    <cellStyle name="Saída 3 2 5 6 3 4" xfId="39898"/>
    <cellStyle name="Saída 3 2 5 6 3 5" xfId="39899"/>
    <cellStyle name="Saída 3 2 5 6 4" xfId="39900"/>
    <cellStyle name="Saída 3 2 5 7" xfId="39901"/>
    <cellStyle name="Saída 3 2 5 7 2" xfId="39902"/>
    <cellStyle name="Saída 3 2 5 7 2 2" xfId="39903"/>
    <cellStyle name="Saída 3 2 5 7 2 3" xfId="39904"/>
    <cellStyle name="Saída 3 2 5 7 2 4" xfId="39905"/>
    <cellStyle name="Saída 3 2 5 7 2 5" xfId="39906"/>
    <cellStyle name="Saída 3 2 5 7 3" xfId="39907"/>
    <cellStyle name="Saída 3 2 5 7 3 2" xfId="39908"/>
    <cellStyle name="Saída 3 2 5 7 3 3" xfId="39909"/>
    <cellStyle name="Saída 3 2 5 7 3 4" xfId="39910"/>
    <cellStyle name="Saída 3 2 5 7 3 5" xfId="39911"/>
    <cellStyle name="Saída 3 2 5 7 4" xfId="39912"/>
    <cellStyle name="Saída 3 2 5 8" xfId="39913"/>
    <cellStyle name="Saída 3 2 5 8 2" xfId="39914"/>
    <cellStyle name="Saída 3 2 5 8 2 2" xfId="39915"/>
    <cellStyle name="Saída 3 2 5 8 2 3" xfId="39916"/>
    <cellStyle name="Saída 3 2 5 8 2 4" xfId="39917"/>
    <cellStyle name="Saída 3 2 5 8 3" xfId="39918"/>
    <cellStyle name="Saída 3 2 5 8 4" xfId="39919"/>
    <cellStyle name="Saída 3 2 5 9" xfId="39920"/>
    <cellStyle name="Saída 3 2 6" xfId="39921"/>
    <cellStyle name="Saída 3 2 6 10" xfId="39922"/>
    <cellStyle name="Saída 3 2 6 11" xfId="39923"/>
    <cellStyle name="Saída 3 2 6 12" xfId="39924"/>
    <cellStyle name="Saída 3 2 6 13" xfId="39925"/>
    <cellStyle name="Saída 3 2 6 2" xfId="39926"/>
    <cellStyle name="Saída 3 2 6 2 10" xfId="39927"/>
    <cellStyle name="Saída 3 2 6 2 10 2" xfId="39928"/>
    <cellStyle name="Saída 3 2 6 2 10 3" xfId="39929"/>
    <cellStyle name="Saída 3 2 6 2 10 4" xfId="39930"/>
    <cellStyle name="Saída 3 2 6 2 10 5" xfId="39931"/>
    <cellStyle name="Saída 3 2 6 2 11" xfId="39932"/>
    <cellStyle name="Saída 3 2 6 2 2" xfId="39933"/>
    <cellStyle name="Saída 3 2 6 2 2 2" xfId="39934"/>
    <cellStyle name="Saída 3 2 6 2 2 2 2" xfId="39935"/>
    <cellStyle name="Saída 3 2 6 2 2 2 3" xfId="39936"/>
    <cellStyle name="Saída 3 2 6 2 2 2 4" xfId="39937"/>
    <cellStyle name="Saída 3 2 6 2 2 2 5" xfId="39938"/>
    <cellStyle name="Saída 3 2 6 2 2 3" xfId="39939"/>
    <cellStyle name="Saída 3 2 6 2 2 3 2" xfId="39940"/>
    <cellStyle name="Saída 3 2 6 2 2 3 3" xfId="39941"/>
    <cellStyle name="Saída 3 2 6 2 2 3 4" xfId="39942"/>
    <cellStyle name="Saída 3 2 6 2 2 4" xfId="39943"/>
    <cellStyle name="Saída 3 2 6 2 2 4 2" xfId="39944"/>
    <cellStyle name="Saída 3 2 6 2 2 4 3" xfId="39945"/>
    <cellStyle name="Saída 3 2 6 2 2 4 4" xfId="39946"/>
    <cellStyle name="Saída 3 2 6 2 2 5" xfId="39947"/>
    <cellStyle name="Saída 3 2 6 2 2 5 2" xfId="39948"/>
    <cellStyle name="Saída 3 2 6 2 2 5 3" xfId="39949"/>
    <cellStyle name="Saída 3 2 6 2 2 5 4" xfId="39950"/>
    <cellStyle name="Saída 3 2 6 2 2 6" xfId="39951"/>
    <cellStyle name="Saída 3 2 6 2 3" xfId="39952"/>
    <cellStyle name="Saída 3 2 6 2 3 2" xfId="39953"/>
    <cellStyle name="Saída 3 2 6 2 3 2 2" xfId="39954"/>
    <cellStyle name="Saída 3 2 6 2 3 2 3" xfId="39955"/>
    <cellStyle name="Saída 3 2 6 2 3 3" xfId="39956"/>
    <cellStyle name="Saída 3 2 6 2 3 3 2" xfId="39957"/>
    <cellStyle name="Saída 3 2 6 2 3 3 3" xfId="39958"/>
    <cellStyle name="Saída 3 2 6 2 3 3 4" xfId="39959"/>
    <cellStyle name="Saída 3 2 6 2 3 3 5" xfId="39960"/>
    <cellStyle name="Saída 3 2 6 2 3 4" xfId="39961"/>
    <cellStyle name="Saída 3 2 6 2 3 4 2" xfId="39962"/>
    <cellStyle name="Saída 3 2 6 2 3 4 3" xfId="39963"/>
    <cellStyle name="Saída 3 2 6 2 3 4 4" xfId="39964"/>
    <cellStyle name="Saída 3 2 6 2 3 5" xfId="39965"/>
    <cellStyle name="Saída 3 2 6 2 3 5 2" xfId="39966"/>
    <cellStyle name="Saída 3 2 6 2 3 5 3" xfId="39967"/>
    <cellStyle name="Saída 3 2 6 2 3 5 4" xfId="39968"/>
    <cellStyle name="Saída 3 2 6 2 3 6" xfId="39969"/>
    <cellStyle name="Saída 3 2 6 2 4" xfId="39970"/>
    <cellStyle name="Saída 3 2 6 2 4 2" xfId="39971"/>
    <cellStyle name="Saída 3 2 6 2 4 2 2" xfId="39972"/>
    <cellStyle name="Saída 3 2 6 2 4 2 3" xfId="39973"/>
    <cellStyle name="Saída 3 2 6 2 4 2 4" xfId="39974"/>
    <cellStyle name="Saída 3 2 6 2 4 2 5" xfId="39975"/>
    <cellStyle name="Saída 3 2 6 2 4 3" xfId="39976"/>
    <cellStyle name="Saída 3 2 6 2 4 3 2" xfId="39977"/>
    <cellStyle name="Saída 3 2 6 2 4 3 3" xfId="39978"/>
    <cellStyle name="Saída 3 2 6 2 4 3 4" xfId="39979"/>
    <cellStyle name="Saída 3 2 6 2 4 3 5" xfId="39980"/>
    <cellStyle name="Saída 3 2 6 2 4 4" xfId="39981"/>
    <cellStyle name="Saída 3 2 6 2 5" xfId="39982"/>
    <cellStyle name="Saída 3 2 6 2 5 2" xfId="39983"/>
    <cellStyle name="Saída 3 2 6 2 5 2 2" xfId="39984"/>
    <cellStyle name="Saída 3 2 6 2 5 2 3" xfId="39985"/>
    <cellStyle name="Saída 3 2 6 2 5 2 4" xfId="39986"/>
    <cellStyle name="Saída 3 2 6 2 5 2 5" xfId="39987"/>
    <cellStyle name="Saída 3 2 6 2 5 3" xfId="39988"/>
    <cellStyle name="Saída 3 2 6 2 5 3 2" xfId="39989"/>
    <cellStyle name="Saída 3 2 6 2 5 3 3" xfId="39990"/>
    <cellStyle name="Saída 3 2 6 2 5 3 4" xfId="39991"/>
    <cellStyle name="Saída 3 2 6 2 5 3 5" xfId="39992"/>
    <cellStyle name="Saída 3 2 6 2 5 4" xfId="39993"/>
    <cellStyle name="Saída 3 2 6 2 6" xfId="39994"/>
    <cellStyle name="Saída 3 2 6 2 6 2" xfId="39995"/>
    <cellStyle name="Saída 3 2 6 2 6 2 2" xfId="39996"/>
    <cellStyle name="Saída 3 2 6 2 6 2 3" xfId="39997"/>
    <cellStyle name="Saída 3 2 6 2 6 2 4" xfId="39998"/>
    <cellStyle name="Saída 3 2 6 2 6 2 5" xfId="39999"/>
    <cellStyle name="Saída 3 2 6 2 6 3" xfId="40000"/>
    <cellStyle name="Saída 3 2 6 2 6 3 2" xfId="40001"/>
    <cellStyle name="Saída 3 2 6 2 6 3 3" xfId="40002"/>
    <cellStyle name="Saída 3 2 6 2 6 3 4" xfId="40003"/>
    <cellStyle name="Saída 3 2 6 2 6 3 5" xfId="40004"/>
    <cellStyle name="Saída 3 2 6 2 6 4" xfId="40005"/>
    <cellStyle name="Saída 3 2 6 2 7" xfId="40006"/>
    <cellStyle name="Saída 3 2 6 2 7 2" xfId="40007"/>
    <cellStyle name="Saída 3 2 6 2 7 3" xfId="40008"/>
    <cellStyle name="Saída 3 2 6 2 7 4" xfId="40009"/>
    <cellStyle name="Saída 3 2 6 2 8" xfId="40010"/>
    <cellStyle name="Saída 3 2 6 2 8 2" xfId="40011"/>
    <cellStyle name="Saída 3 2 6 2 8 3" xfId="40012"/>
    <cellStyle name="Saída 3 2 6 2 8 4" xfId="40013"/>
    <cellStyle name="Saída 3 2 6 2 8 5" xfId="40014"/>
    <cellStyle name="Saída 3 2 6 2 9" xfId="40015"/>
    <cellStyle name="Saída 3 2 6 2 9 2" xfId="40016"/>
    <cellStyle name="Saída 3 2 6 2 9 3" xfId="40017"/>
    <cellStyle name="Saída 3 2 6 2 9 4" xfId="40018"/>
    <cellStyle name="Saída 3 2 6 2 9 5" xfId="40019"/>
    <cellStyle name="Saída 3 2 6 3" xfId="40020"/>
    <cellStyle name="Saída 3 2 6 3 2" xfId="40021"/>
    <cellStyle name="Saída 3 2 6 3 2 2" xfId="40022"/>
    <cellStyle name="Saída 3 2 6 3 2 3" xfId="40023"/>
    <cellStyle name="Saída 3 2 6 3 3" xfId="40024"/>
    <cellStyle name="Saída 3 2 6 3 3 2" xfId="40025"/>
    <cellStyle name="Saída 3 2 6 3 3 3" xfId="40026"/>
    <cellStyle name="Saída 3 2 6 3 3 4" xfId="40027"/>
    <cellStyle name="Saída 3 2 6 3 3 5" xfId="40028"/>
    <cellStyle name="Saída 3 2 6 3 4" xfId="40029"/>
    <cellStyle name="Saída 3 2 6 3 4 2" xfId="40030"/>
    <cellStyle name="Saída 3 2 6 3 4 3" xfId="40031"/>
    <cellStyle name="Saída 3 2 6 3 4 4" xfId="40032"/>
    <cellStyle name="Saída 3 2 6 3 5" xfId="40033"/>
    <cellStyle name="Saída 3 2 6 3 5 2" xfId="40034"/>
    <cellStyle name="Saída 3 2 6 3 5 3" xfId="40035"/>
    <cellStyle name="Saída 3 2 6 3 5 4" xfId="40036"/>
    <cellStyle name="Saída 3 2 6 3 6" xfId="40037"/>
    <cellStyle name="Saída 3 2 6 4" xfId="40038"/>
    <cellStyle name="Saída 3 2 6 4 2" xfId="40039"/>
    <cellStyle name="Saída 3 2 6 4 2 2" xfId="40040"/>
    <cellStyle name="Saída 3 2 6 4 2 3" xfId="40041"/>
    <cellStyle name="Saída 3 2 6 4 3" xfId="40042"/>
    <cellStyle name="Saída 3 2 6 4 3 2" xfId="40043"/>
    <cellStyle name="Saída 3 2 6 4 3 3" xfId="40044"/>
    <cellStyle name="Saída 3 2 6 4 3 4" xfId="40045"/>
    <cellStyle name="Saída 3 2 6 4 3 5" xfId="40046"/>
    <cellStyle name="Saída 3 2 6 4 4" xfId="40047"/>
    <cellStyle name="Saída 3 2 6 4 4 2" xfId="40048"/>
    <cellStyle name="Saída 3 2 6 4 4 3" xfId="40049"/>
    <cellStyle name="Saída 3 2 6 4 4 4" xfId="40050"/>
    <cellStyle name="Saída 3 2 6 4 5" xfId="40051"/>
    <cellStyle name="Saída 3 2 6 4 5 2" xfId="40052"/>
    <cellStyle name="Saída 3 2 6 4 5 3" xfId="40053"/>
    <cellStyle name="Saída 3 2 6 4 5 4" xfId="40054"/>
    <cellStyle name="Saída 3 2 6 4 6" xfId="40055"/>
    <cellStyle name="Saída 3 2 6 5" xfId="40056"/>
    <cellStyle name="Saída 3 2 6 5 2" xfId="40057"/>
    <cellStyle name="Saída 3 2 6 5 2 2" xfId="40058"/>
    <cellStyle name="Saída 3 2 6 5 2 3" xfId="40059"/>
    <cellStyle name="Saída 3 2 6 5 2 4" xfId="40060"/>
    <cellStyle name="Saída 3 2 6 5 2 5" xfId="40061"/>
    <cellStyle name="Saída 3 2 6 5 3" xfId="40062"/>
    <cellStyle name="Saída 3 2 6 5 3 2" xfId="40063"/>
    <cellStyle name="Saída 3 2 6 5 3 3" xfId="40064"/>
    <cellStyle name="Saída 3 2 6 5 3 4" xfId="40065"/>
    <cellStyle name="Saída 3 2 6 5 3 5" xfId="40066"/>
    <cellStyle name="Saída 3 2 6 5 4" xfId="40067"/>
    <cellStyle name="Saída 3 2 6 6" xfId="40068"/>
    <cellStyle name="Saída 3 2 6 6 2" xfId="40069"/>
    <cellStyle name="Saída 3 2 6 6 2 2" xfId="40070"/>
    <cellStyle name="Saída 3 2 6 6 2 3" xfId="40071"/>
    <cellStyle name="Saída 3 2 6 6 2 4" xfId="40072"/>
    <cellStyle name="Saída 3 2 6 6 2 5" xfId="40073"/>
    <cellStyle name="Saída 3 2 6 6 3" xfId="40074"/>
    <cellStyle name="Saída 3 2 6 6 3 2" xfId="40075"/>
    <cellStyle name="Saída 3 2 6 6 3 3" xfId="40076"/>
    <cellStyle name="Saída 3 2 6 6 3 4" xfId="40077"/>
    <cellStyle name="Saída 3 2 6 6 3 5" xfId="40078"/>
    <cellStyle name="Saída 3 2 6 6 4" xfId="40079"/>
    <cellStyle name="Saída 3 2 6 7" xfId="40080"/>
    <cellStyle name="Saída 3 2 6 7 2" xfId="40081"/>
    <cellStyle name="Saída 3 2 6 7 2 2" xfId="40082"/>
    <cellStyle name="Saída 3 2 6 7 2 3" xfId="40083"/>
    <cellStyle name="Saída 3 2 6 7 2 4" xfId="40084"/>
    <cellStyle name="Saída 3 2 6 7 2 5" xfId="40085"/>
    <cellStyle name="Saída 3 2 6 7 3" xfId="40086"/>
    <cellStyle name="Saída 3 2 6 7 3 2" xfId="40087"/>
    <cellStyle name="Saída 3 2 6 7 3 3" xfId="40088"/>
    <cellStyle name="Saída 3 2 6 7 3 4" xfId="40089"/>
    <cellStyle name="Saída 3 2 6 7 3 5" xfId="40090"/>
    <cellStyle name="Saída 3 2 6 7 4" xfId="40091"/>
    <cellStyle name="Saída 3 2 6 8" xfId="40092"/>
    <cellStyle name="Saída 3 2 6 8 2" xfId="40093"/>
    <cellStyle name="Saída 3 2 6 8 2 2" xfId="40094"/>
    <cellStyle name="Saída 3 2 6 8 2 3" xfId="40095"/>
    <cellStyle name="Saída 3 2 6 8 2 4" xfId="40096"/>
    <cellStyle name="Saída 3 2 6 8 3" xfId="40097"/>
    <cellStyle name="Saída 3 2 6 8 4" xfId="40098"/>
    <cellStyle name="Saída 3 2 6 9" xfId="40099"/>
    <cellStyle name="Saída 3 2 7" xfId="40100"/>
    <cellStyle name="Saída 3 2 7 10" xfId="40101"/>
    <cellStyle name="Saída 3 2 7 11" xfId="40102"/>
    <cellStyle name="Saída 3 2 7 12" xfId="40103"/>
    <cellStyle name="Saída 3 2 7 13" xfId="40104"/>
    <cellStyle name="Saída 3 2 7 2" xfId="40105"/>
    <cellStyle name="Saída 3 2 7 2 10" xfId="40106"/>
    <cellStyle name="Saída 3 2 7 2 10 2" xfId="40107"/>
    <cellStyle name="Saída 3 2 7 2 10 3" xfId="40108"/>
    <cellStyle name="Saída 3 2 7 2 10 4" xfId="40109"/>
    <cellStyle name="Saída 3 2 7 2 10 5" xfId="40110"/>
    <cellStyle name="Saída 3 2 7 2 11" xfId="40111"/>
    <cellStyle name="Saída 3 2 7 2 2" xfId="40112"/>
    <cellStyle name="Saída 3 2 7 2 2 2" xfId="40113"/>
    <cellStyle name="Saída 3 2 7 2 2 2 2" xfId="40114"/>
    <cellStyle name="Saída 3 2 7 2 2 2 3" xfId="40115"/>
    <cellStyle name="Saída 3 2 7 2 2 2 4" xfId="40116"/>
    <cellStyle name="Saída 3 2 7 2 2 2 5" xfId="40117"/>
    <cellStyle name="Saída 3 2 7 2 2 3" xfId="40118"/>
    <cellStyle name="Saída 3 2 7 2 2 3 2" xfId="40119"/>
    <cellStyle name="Saída 3 2 7 2 2 3 3" xfId="40120"/>
    <cellStyle name="Saída 3 2 7 2 2 3 4" xfId="40121"/>
    <cellStyle name="Saída 3 2 7 2 2 4" xfId="40122"/>
    <cellStyle name="Saída 3 2 7 2 2 4 2" xfId="40123"/>
    <cellStyle name="Saída 3 2 7 2 2 4 3" xfId="40124"/>
    <cellStyle name="Saída 3 2 7 2 2 4 4" xfId="40125"/>
    <cellStyle name="Saída 3 2 7 2 2 5" xfId="40126"/>
    <cellStyle name="Saída 3 2 7 2 2 5 2" xfId="40127"/>
    <cellStyle name="Saída 3 2 7 2 2 5 3" xfId="40128"/>
    <cellStyle name="Saída 3 2 7 2 2 5 4" xfId="40129"/>
    <cellStyle name="Saída 3 2 7 2 2 6" xfId="40130"/>
    <cellStyle name="Saída 3 2 7 2 3" xfId="40131"/>
    <cellStyle name="Saída 3 2 7 2 3 2" xfId="40132"/>
    <cellStyle name="Saída 3 2 7 2 3 2 2" xfId="40133"/>
    <cellStyle name="Saída 3 2 7 2 3 2 3" xfId="40134"/>
    <cellStyle name="Saída 3 2 7 2 3 3" xfId="40135"/>
    <cellStyle name="Saída 3 2 7 2 3 3 2" xfId="40136"/>
    <cellStyle name="Saída 3 2 7 2 3 3 3" xfId="40137"/>
    <cellStyle name="Saída 3 2 7 2 3 3 4" xfId="40138"/>
    <cellStyle name="Saída 3 2 7 2 3 3 5" xfId="40139"/>
    <cellStyle name="Saída 3 2 7 2 3 4" xfId="40140"/>
    <cellStyle name="Saída 3 2 7 2 3 4 2" xfId="40141"/>
    <cellStyle name="Saída 3 2 7 2 3 4 3" xfId="40142"/>
    <cellStyle name="Saída 3 2 7 2 3 4 4" xfId="40143"/>
    <cellStyle name="Saída 3 2 7 2 3 5" xfId="40144"/>
    <cellStyle name="Saída 3 2 7 2 3 5 2" xfId="40145"/>
    <cellStyle name="Saída 3 2 7 2 3 5 3" xfId="40146"/>
    <cellStyle name="Saída 3 2 7 2 3 5 4" xfId="40147"/>
    <cellStyle name="Saída 3 2 7 2 3 6" xfId="40148"/>
    <cellStyle name="Saída 3 2 7 2 4" xfId="40149"/>
    <cellStyle name="Saída 3 2 7 2 4 2" xfId="40150"/>
    <cellStyle name="Saída 3 2 7 2 4 2 2" xfId="40151"/>
    <cellStyle name="Saída 3 2 7 2 4 2 3" xfId="40152"/>
    <cellStyle name="Saída 3 2 7 2 4 2 4" xfId="40153"/>
    <cellStyle name="Saída 3 2 7 2 4 2 5" xfId="40154"/>
    <cellStyle name="Saída 3 2 7 2 4 3" xfId="40155"/>
    <cellStyle name="Saída 3 2 7 2 4 3 2" xfId="40156"/>
    <cellStyle name="Saída 3 2 7 2 4 3 3" xfId="40157"/>
    <cellStyle name="Saída 3 2 7 2 4 3 4" xfId="40158"/>
    <cellStyle name="Saída 3 2 7 2 4 3 5" xfId="40159"/>
    <cellStyle name="Saída 3 2 7 2 4 4" xfId="40160"/>
    <cellStyle name="Saída 3 2 7 2 5" xfId="40161"/>
    <cellStyle name="Saída 3 2 7 2 5 2" xfId="40162"/>
    <cellStyle name="Saída 3 2 7 2 5 2 2" xfId="40163"/>
    <cellStyle name="Saída 3 2 7 2 5 2 3" xfId="40164"/>
    <cellStyle name="Saída 3 2 7 2 5 2 4" xfId="40165"/>
    <cellStyle name="Saída 3 2 7 2 5 2 5" xfId="40166"/>
    <cellStyle name="Saída 3 2 7 2 5 3" xfId="40167"/>
    <cellStyle name="Saída 3 2 7 2 5 3 2" xfId="40168"/>
    <cellStyle name="Saída 3 2 7 2 5 3 3" xfId="40169"/>
    <cellStyle name="Saída 3 2 7 2 5 3 4" xfId="40170"/>
    <cellStyle name="Saída 3 2 7 2 5 3 5" xfId="40171"/>
    <cellStyle name="Saída 3 2 7 2 5 4" xfId="40172"/>
    <cellStyle name="Saída 3 2 7 2 6" xfId="40173"/>
    <cellStyle name="Saída 3 2 7 2 6 2" xfId="40174"/>
    <cellStyle name="Saída 3 2 7 2 6 2 2" xfId="40175"/>
    <cellStyle name="Saída 3 2 7 2 6 2 3" xfId="40176"/>
    <cellStyle name="Saída 3 2 7 2 6 2 4" xfId="40177"/>
    <cellStyle name="Saída 3 2 7 2 6 2 5" xfId="40178"/>
    <cellStyle name="Saída 3 2 7 2 6 3" xfId="40179"/>
    <cellStyle name="Saída 3 2 7 2 6 3 2" xfId="40180"/>
    <cellStyle name="Saída 3 2 7 2 6 3 3" xfId="40181"/>
    <cellStyle name="Saída 3 2 7 2 6 3 4" xfId="40182"/>
    <cellStyle name="Saída 3 2 7 2 6 3 5" xfId="40183"/>
    <cellStyle name="Saída 3 2 7 2 6 4" xfId="40184"/>
    <cellStyle name="Saída 3 2 7 2 7" xfId="40185"/>
    <cellStyle name="Saída 3 2 7 2 7 2" xfId="40186"/>
    <cellStyle name="Saída 3 2 7 2 7 3" xfId="40187"/>
    <cellStyle name="Saída 3 2 7 2 7 4" xfId="40188"/>
    <cellStyle name="Saída 3 2 7 2 8" xfId="40189"/>
    <cellStyle name="Saída 3 2 7 2 8 2" xfId="40190"/>
    <cellStyle name="Saída 3 2 7 2 8 3" xfId="40191"/>
    <cellStyle name="Saída 3 2 7 2 8 4" xfId="40192"/>
    <cellStyle name="Saída 3 2 7 2 8 5" xfId="40193"/>
    <cellStyle name="Saída 3 2 7 2 9" xfId="40194"/>
    <cellStyle name="Saída 3 2 7 2 9 2" xfId="40195"/>
    <cellStyle name="Saída 3 2 7 2 9 3" xfId="40196"/>
    <cellStyle name="Saída 3 2 7 2 9 4" xfId="40197"/>
    <cellStyle name="Saída 3 2 7 2 9 5" xfId="40198"/>
    <cellStyle name="Saída 3 2 7 3" xfId="40199"/>
    <cellStyle name="Saída 3 2 7 3 2" xfId="40200"/>
    <cellStyle name="Saída 3 2 7 3 2 2" xfId="40201"/>
    <cellStyle name="Saída 3 2 7 3 2 3" xfId="40202"/>
    <cellStyle name="Saída 3 2 7 3 3" xfId="40203"/>
    <cellStyle name="Saída 3 2 7 3 3 2" xfId="40204"/>
    <cellStyle name="Saída 3 2 7 3 3 3" xfId="40205"/>
    <cellStyle name="Saída 3 2 7 3 3 4" xfId="40206"/>
    <cellStyle name="Saída 3 2 7 3 3 5" xfId="40207"/>
    <cellStyle name="Saída 3 2 7 3 4" xfId="40208"/>
    <cellStyle name="Saída 3 2 7 3 4 2" xfId="40209"/>
    <cellStyle name="Saída 3 2 7 3 4 3" xfId="40210"/>
    <cellStyle name="Saída 3 2 7 3 4 4" xfId="40211"/>
    <cellStyle name="Saída 3 2 7 3 5" xfId="40212"/>
    <cellStyle name="Saída 3 2 7 3 5 2" xfId="40213"/>
    <cellStyle name="Saída 3 2 7 3 5 3" xfId="40214"/>
    <cellStyle name="Saída 3 2 7 3 5 4" xfId="40215"/>
    <cellStyle name="Saída 3 2 7 3 6" xfId="40216"/>
    <cellStyle name="Saída 3 2 7 4" xfId="40217"/>
    <cellStyle name="Saída 3 2 7 4 2" xfId="40218"/>
    <cellStyle name="Saída 3 2 7 4 2 2" xfId="40219"/>
    <cellStyle name="Saída 3 2 7 4 2 3" xfId="40220"/>
    <cellStyle name="Saída 3 2 7 4 3" xfId="40221"/>
    <cellStyle name="Saída 3 2 7 4 3 2" xfId="40222"/>
    <cellStyle name="Saída 3 2 7 4 3 3" xfId="40223"/>
    <cellStyle name="Saída 3 2 7 4 3 4" xfId="40224"/>
    <cellStyle name="Saída 3 2 7 4 3 5" xfId="40225"/>
    <cellStyle name="Saída 3 2 7 4 4" xfId="40226"/>
    <cellStyle name="Saída 3 2 7 4 4 2" xfId="40227"/>
    <cellStyle name="Saída 3 2 7 4 4 3" xfId="40228"/>
    <cellStyle name="Saída 3 2 7 4 4 4" xfId="40229"/>
    <cellStyle name="Saída 3 2 7 4 5" xfId="40230"/>
    <cellStyle name="Saída 3 2 7 4 5 2" xfId="40231"/>
    <cellStyle name="Saída 3 2 7 4 5 3" xfId="40232"/>
    <cellStyle name="Saída 3 2 7 4 5 4" xfId="40233"/>
    <cellStyle name="Saída 3 2 7 4 6" xfId="40234"/>
    <cellStyle name="Saída 3 2 7 5" xfId="40235"/>
    <cellStyle name="Saída 3 2 7 5 2" xfId="40236"/>
    <cellStyle name="Saída 3 2 7 5 2 2" xfId="40237"/>
    <cellStyle name="Saída 3 2 7 5 2 3" xfId="40238"/>
    <cellStyle name="Saída 3 2 7 5 2 4" xfId="40239"/>
    <cellStyle name="Saída 3 2 7 5 2 5" xfId="40240"/>
    <cellStyle name="Saída 3 2 7 5 3" xfId="40241"/>
    <cellStyle name="Saída 3 2 7 5 3 2" xfId="40242"/>
    <cellStyle name="Saída 3 2 7 5 3 3" xfId="40243"/>
    <cellStyle name="Saída 3 2 7 5 3 4" xfId="40244"/>
    <cellStyle name="Saída 3 2 7 5 3 5" xfId="40245"/>
    <cellStyle name="Saída 3 2 7 5 4" xfId="40246"/>
    <cellStyle name="Saída 3 2 7 6" xfId="40247"/>
    <cellStyle name="Saída 3 2 7 6 2" xfId="40248"/>
    <cellStyle name="Saída 3 2 7 6 2 2" xfId="40249"/>
    <cellStyle name="Saída 3 2 7 6 2 3" xfId="40250"/>
    <cellStyle name="Saída 3 2 7 6 2 4" xfId="40251"/>
    <cellStyle name="Saída 3 2 7 6 2 5" xfId="40252"/>
    <cellStyle name="Saída 3 2 7 6 3" xfId="40253"/>
    <cellStyle name="Saída 3 2 7 6 3 2" xfId="40254"/>
    <cellStyle name="Saída 3 2 7 6 3 3" xfId="40255"/>
    <cellStyle name="Saída 3 2 7 6 3 4" xfId="40256"/>
    <cellStyle name="Saída 3 2 7 6 3 5" xfId="40257"/>
    <cellStyle name="Saída 3 2 7 6 4" xfId="40258"/>
    <cellStyle name="Saída 3 2 7 7" xfId="40259"/>
    <cellStyle name="Saída 3 2 7 7 2" xfId="40260"/>
    <cellStyle name="Saída 3 2 7 7 2 2" xfId="40261"/>
    <cellStyle name="Saída 3 2 7 7 2 3" xfId="40262"/>
    <cellStyle name="Saída 3 2 7 7 2 4" xfId="40263"/>
    <cellStyle name="Saída 3 2 7 7 2 5" xfId="40264"/>
    <cellStyle name="Saída 3 2 7 7 3" xfId="40265"/>
    <cellStyle name="Saída 3 2 7 7 3 2" xfId="40266"/>
    <cellStyle name="Saída 3 2 7 7 3 3" xfId="40267"/>
    <cellStyle name="Saída 3 2 7 7 3 4" xfId="40268"/>
    <cellStyle name="Saída 3 2 7 7 3 5" xfId="40269"/>
    <cellStyle name="Saída 3 2 7 7 4" xfId="40270"/>
    <cellStyle name="Saída 3 2 7 8" xfId="40271"/>
    <cellStyle name="Saída 3 2 7 8 2" xfId="40272"/>
    <cellStyle name="Saída 3 2 7 8 2 2" xfId="40273"/>
    <cellStyle name="Saída 3 2 7 8 2 3" xfId="40274"/>
    <cellStyle name="Saída 3 2 7 8 2 4" xfId="40275"/>
    <cellStyle name="Saída 3 2 7 8 3" xfId="40276"/>
    <cellStyle name="Saída 3 2 7 8 4" xfId="40277"/>
    <cellStyle name="Saída 3 2 7 9" xfId="40278"/>
    <cellStyle name="Saída 3 2 8" xfId="40279"/>
    <cellStyle name="Saída 3 2 8 10" xfId="40280"/>
    <cellStyle name="Saída 3 2 8 11" xfId="40281"/>
    <cellStyle name="Saída 3 2 8 12" xfId="40282"/>
    <cellStyle name="Saída 3 2 8 13" xfId="40283"/>
    <cellStyle name="Saída 3 2 8 2" xfId="40284"/>
    <cellStyle name="Saída 3 2 8 2 10" xfId="40285"/>
    <cellStyle name="Saída 3 2 8 2 10 2" xfId="40286"/>
    <cellStyle name="Saída 3 2 8 2 10 3" xfId="40287"/>
    <cellStyle name="Saída 3 2 8 2 10 4" xfId="40288"/>
    <cellStyle name="Saída 3 2 8 2 10 5" xfId="40289"/>
    <cellStyle name="Saída 3 2 8 2 11" xfId="40290"/>
    <cellStyle name="Saída 3 2 8 2 2" xfId="40291"/>
    <cellStyle name="Saída 3 2 8 2 2 2" xfId="40292"/>
    <cellStyle name="Saída 3 2 8 2 2 2 2" xfId="40293"/>
    <cellStyle name="Saída 3 2 8 2 2 2 3" xfId="40294"/>
    <cellStyle name="Saída 3 2 8 2 2 2 4" xfId="40295"/>
    <cellStyle name="Saída 3 2 8 2 2 2 5" xfId="40296"/>
    <cellStyle name="Saída 3 2 8 2 2 3" xfId="40297"/>
    <cellStyle name="Saída 3 2 8 2 2 3 2" xfId="40298"/>
    <cellStyle name="Saída 3 2 8 2 2 3 3" xfId="40299"/>
    <cellStyle name="Saída 3 2 8 2 2 3 4" xfId="40300"/>
    <cellStyle name="Saída 3 2 8 2 2 4" xfId="40301"/>
    <cellStyle name="Saída 3 2 8 2 2 4 2" xfId="40302"/>
    <cellStyle name="Saída 3 2 8 2 2 4 3" xfId="40303"/>
    <cellStyle name="Saída 3 2 8 2 2 4 4" xfId="40304"/>
    <cellStyle name="Saída 3 2 8 2 2 5" xfId="40305"/>
    <cellStyle name="Saída 3 2 8 2 2 5 2" xfId="40306"/>
    <cellStyle name="Saída 3 2 8 2 2 5 3" xfId="40307"/>
    <cellStyle name="Saída 3 2 8 2 2 5 4" xfId="40308"/>
    <cellStyle name="Saída 3 2 8 2 2 6" xfId="40309"/>
    <cellStyle name="Saída 3 2 8 2 3" xfId="40310"/>
    <cellStyle name="Saída 3 2 8 2 3 2" xfId="40311"/>
    <cellStyle name="Saída 3 2 8 2 3 2 2" xfId="40312"/>
    <cellStyle name="Saída 3 2 8 2 3 2 3" xfId="40313"/>
    <cellStyle name="Saída 3 2 8 2 3 3" xfId="40314"/>
    <cellStyle name="Saída 3 2 8 2 3 3 2" xfId="40315"/>
    <cellStyle name="Saída 3 2 8 2 3 3 3" xfId="40316"/>
    <cellStyle name="Saída 3 2 8 2 3 3 4" xfId="40317"/>
    <cellStyle name="Saída 3 2 8 2 3 3 5" xfId="40318"/>
    <cellStyle name="Saída 3 2 8 2 3 4" xfId="40319"/>
    <cellStyle name="Saída 3 2 8 2 3 4 2" xfId="40320"/>
    <cellStyle name="Saída 3 2 8 2 3 4 3" xfId="40321"/>
    <cellStyle name="Saída 3 2 8 2 3 4 4" xfId="40322"/>
    <cellStyle name="Saída 3 2 8 2 3 5" xfId="40323"/>
    <cellStyle name="Saída 3 2 8 2 3 5 2" xfId="40324"/>
    <cellStyle name="Saída 3 2 8 2 3 5 3" xfId="40325"/>
    <cellStyle name="Saída 3 2 8 2 3 5 4" xfId="40326"/>
    <cellStyle name="Saída 3 2 8 2 3 6" xfId="40327"/>
    <cellStyle name="Saída 3 2 8 2 4" xfId="40328"/>
    <cellStyle name="Saída 3 2 8 2 4 2" xfId="40329"/>
    <cellStyle name="Saída 3 2 8 2 4 2 2" xfId="40330"/>
    <cellStyle name="Saída 3 2 8 2 4 2 3" xfId="40331"/>
    <cellStyle name="Saída 3 2 8 2 4 2 4" xfId="40332"/>
    <cellStyle name="Saída 3 2 8 2 4 2 5" xfId="40333"/>
    <cellStyle name="Saída 3 2 8 2 4 3" xfId="40334"/>
    <cellStyle name="Saída 3 2 8 2 4 3 2" xfId="40335"/>
    <cellStyle name="Saída 3 2 8 2 4 3 3" xfId="40336"/>
    <cellStyle name="Saída 3 2 8 2 4 3 4" xfId="40337"/>
    <cellStyle name="Saída 3 2 8 2 4 3 5" xfId="40338"/>
    <cellStyle name="Saída 3 2 8 2 4 4" xfId="40339"/>
    <cellStyle name="Saída 3 2 8 2 5" xfId="40340"/>
    <cellStyle name="Saída 3 2 8 2 5 2" xfId="40341"/>
    <cellStyle name="Saída 3 2 8 2 5 2 2" xfId="40342"/>
    <cellStyle name="Saída 3 2 8 2 5 2 3" xfId="40343"/>
    <cellStyle name="Saída 3 2 8 2 5 2 4" xfId="40344"/>
    <cellStyle name="Saída 3 2 8 2 5 2 5" xfId="40345"/>
    <cellStyle name="Saída 3 2 8 2 5 3" xfId="40346"/>
    <cellStyle name="Saída 3 2 8 2 5 3 2" xfId="40347"/>
    <cellStyle name="Saída 3 2 8 2 5 3 3" xfId="40348"/>
    <cellStyle name="Saída 3 2 8 2 5 3 4" xfId="40349"/>
    <cellStyle name="Saída 3 2 8 2 5 3 5" xfId="40350"/>
    <cellStyle name="Saída 3 2 8 2 5 4" xfId="40351"/>
    <cellStyle name="Saída 3 2 8 2 6" xfId="40352"/>
    <cellStyle name="Saída 3 2 8 2 6 2" xfId="40353"/>
    <cellStyle name="Saída 3 2 8 2 6 2 2" xfId="40354"/>
    <cellStyle name="Saída 3 2 8 2 6 2 3" xfId="40355"/>
    <cellStyle name="Saída 3 2 8 2 6 2 4" xfId="40356"/>
    <cellStyle name="Saída 3 2 8 2 6 2 5" xfId="40357"/>
    <cellStyle name="Saída 3 2 8 2 6 3" xfId="40358"/>
    <cellStyle name="Saída 3 2 8 2 6 3 2" xfId="40359"/>
    <cellStyle name="Saída 3 2 8 2 6 3 3" xfId="40360"/>
    <cellStyle name="Saída 3 2 8 2 6 3 4" xfId="40361"/>
    <cellStyle name="Saída 3 2 8 2 6 3 5" xfId="40362"/>
    <cellStyle name="Saída 3 2 8 2 6 4" xfId="40363"/>
    <cellStyle name="Saída 3 2 8 2 7" xfId="40364"/>
    <cellStyle name="Saída 3 2 8 2 7 2" xfId="40365"/>
    <cellStyle name="Saída 3 2 8 2 7 3" xfId="40366"/>
    <cellStyle name="Saída 3 2 8 2 7 4" xfId="40367"/>
    <cellStyle name="Saída 3 2 8 2 8" xfId="40368"/>
    <cellStyle name="Saída 3 2 8 2 8 2" xfId="40369"/>
    <cellStyle name="Saída 3 2 8 2 8 3" xfId="40370"/>
    <cellStyle name="Saída 3 2 8 2 8 4" xfId="40371"/>
    <cellStyle name="Saída 3 2 8 2 8 5" xfId="40372"/>
    <cellStyle name="Saída 3 2 8 2 9" xfId="40373"/>
    <cellStyle name="Saída 3 2 8 2 9 2" xfId="40374"/>
    <cellStyle name="Saída 3 2 8 2 9 3" xfId="40375"/>
    <cellStyle name="Saída 3 2 8 2 9 4" xfId="40376"/>
    <cellStyle name="Saída 3 2 8 2 9 5" xfId="40377"/>
    <cellStyle name="Saída 3 2 8 3" xfId="40378"/>
    <cellStyle name="Saída 3 2 8 3 2" xfId="40379"/>
    <cellStyle name="Saída 3 2 8 3 2 2" xfId="40380"/>
    <cellStyle name="Saída 3 2 8 3 2 3" xfId="40381"/>
    <cellStyle name="Saída 3 2 8 3 3" xfId="40382"/>
    <cellStyle name="Saída 3 2 8 3 3 2" xfId="40383"/>
    <cellStyle name="Saída 3 2 8 3 3 3" xfId="40384"/>
    <cellStyle name="Saída 3 2 8 3 3 4" xfId="40385"/>
    <cellStyle name="Saída 3 2 8 3 3 5" xfId="40386"/>
    <cellStyle name="Saída 3 2 8 3 4" xfId="40387"/>
    <cellStyle name="Saída 3 2 8 3 4 2" xfId="40388"/>
    <cellStyle name="Saída 3 2 8 3 4 3" xfId="40389"/>
    <cellStyle name="Saída 3 2 8 3 4 4" xfId="40390"/>
    <cellStyle name="Saída 3 2 8 3 5" xfId="40391"/>
    <cellStyle name="Saída 3 2 8 3 5 2" xfId="40392"/>
    <cellStyle name="Saída 3 2 8 3 5 3" xfId="40393"/>
    <cellStyle name="Saída 3 2 8 3 5 4" xfId="40394"/>
    <cellStyle name="Saída 3 2 8 3 6" xfId="40395"/>
    <cellStyle name="Saída 3 2 8 4" xfId="40396"/>
    <cellStyle name="Saída 3 2 8 4 2" xfId="40397"/>
    <cellStyle name="Saída 3 2 8 4 2 2" xfId="40398"/>
    <cellStyle name="Saída 3 2 8 4 2 3" xfId="40399"/>
    <cellStyle name="Saída 3 2 8 4 2 4" xfId="40400"/>
    <cellStyle name="Saída 3 2 8 4 2 5" xfId="40401"/>
    <cellStyle name="Saída 3 2 8 4 3" xfId="40402"/>
    <cellStyle name="Saída 3 2 8 4 3 2" xfId="40403"/>
    <cellStyle name="Saída 3 2 8 4 3 3" xfId="40404"/>
    <cellStyle name="Saída 3 2 8 4 3 4" xfId="40405"/>
    <cellStyle name="Saída 3 2 8 4 3 5" xfId="40406"/>
    <cellStyle name="Saída 3 2 8 4 4" xfId="40407"/>
    <cellStyle name="Saída 3 2 8 5" xfId="40408"/>
    <cellStyle name="Saída 3 2 8 5 2" xfId="40409"/>
    <cellStyle name="Saída 3 2 8 5 2 2" xfId="40410"/>
    <cellStyle name="Saída 3 2 8 5 2 3" xfId="40411"/>
    <cellStyle name="Saída 3 2 8 5 2 4" xfId="40412"/>
    <cellStyle name="Saída 3 2 8 5 2 5" xfId="40413"/>
    <cellStyle name="Saída 3 2 8 5 3" xfId="40414"/>
    <cellStyle name="Saída 3 2 8 5 3 2" xfId="40415"/>
    <cellStyle name="Saída 3 2 8 5 3 3" xfId="40416"/>
    <cellStyle name="Saída 3 2 8 5 3 4" xfId="40417"/>
    <cellStyle name="Saída 3 2 8 5 3 5" xfId="40418"/>
    <cellStyle name="Saída 3 2 8 5 4" xfId="40419"/>
    <cellStyle name="Saída 3 2 8 6" xfId="40420"/>
    <cellStyle name="Saída 3 2 8 6 2" xfId="40421"/>
    <cellStyle name="Saída 3 2 8 6 2 2" xfId="40422"/>
    <cellStyle name="Saída 3 2 8 6 2 3" xfId="40423"/>
    <cellStyle name="Saída 3 2 8 6 2 4" xfId="40424"/>
    <cellStyle name="Saída 3 2 8 6 2 5" xfId="40425"/>
    <cellStyle name="Saída 3 2 8 6 3" xfId="40426"/>
    <cellStyle name="Saída 3 2 8 6 3 2" xfId="40427"/>
    <cellStyle name="Saída 3 2 8 6 3 3" xfId="40428"/>
    <cellStyle name="Saída 3 2 8 6 3 4" xfId="40429"/>
    <cellStyle name="Saída 3 2 8 6 3 5" xfId="40430"/>
    <cellStyle name="Saída 3 2 8 6 4" xfId="40431"/>
    <cellStyle name="Saída 3 2 8 7" xfId="40432"/>
    <cellStyle name="Saída 3 2 8 7 2" xfId="40433"/>
    <cellStyle name="Saída 3 2 8 7 2 2" xfId="40434"/>
    <cellStyle name="Saída 3 2 8 7 2 3" xfId="40435"/>
    <cellStyle name="Saída 3 2 8 7 2 4" xfId="40436"/>
    <cellStyle name="Saída 3 2 8 7 2 5" xfId="40437"/>
    <cellStyle name="Saída 3 2 8 7 3" xfId="40438"/>
    <cellStyle name="Saída 3 2 8 7 3 2" xfId="40439"/>
    <cellStyle name="Saída 3 2 8 7 3 3" xfId="40440"/>
    <cellStyle name="Saída 3 2 8 7 3 4" xfId="40441"/>
    <cellStyle name="Saída 3 2 8 7 3 5" xfId="40442"/>
    <cellStyle name="Saída 3 2 8 7 4" xfId="40443"/>
    <cellStyle name="Saída 3 2 8 8" xfId="40444"/>
    <cellStyle name="Saída 3 2 8 8 2" xfId="40445"/>
    <cellStyle name="Saída 3 2 8 8 2 2" xfId="40446"/>
    <cellStyle name="Saída 3 2 8 8 2 3" xfId="40447"/>
    <cellStyle name="Saída 3 2 8 8 2 4" xfId="40448"/>
    <cellStyle name="Saída 3 2 8 8 3" xfId="40449"/>
    <cellStyle name="Saída 3 2 8 8 4" xfId="40450"/>
    <cellStyle name="Saída 3 2 8 9" xfId="40451"/>
    <cellStyle name="Saída 3 2 9" xfId="40452"/>
    <cellStyle name="Saída 3 2 9 10" xfId="40453"/>
    <cellStyle name="Saída 3 2 9 10 2" xfId="40454"/>
    <cellStyle name="Saída 3 2 9 10 3" xfId="40455"/>
    <cellStyle name="Saída 3 2 9 10 4" xfId="40456"/>
    <cellStyle name="Saída 3 2 9 10 5" xfId="40457"/>
    <cellStyle name="Saída 3 2 9 11" xfId="40458"/>
    <cellStyle name="Saída 3 2 9 2" xfId="40459"/>
    <cellStyle name="Saída 3 2 9 2 2" xfId="40460"/>
    <cellStyle name="Saída 3 2 9 2 2 2" xfId="40461"/>
    <cellStyle name="Saída 3 2 9 2 2 3" xfId="40462"/>
    <cellStyle name="Saída 3 2 9 2 2 4" xfId="40463"/>
    <cellStyle name="Saída 3 2 9 2 2 5" xfId="40464"/>
    <cellStyle name="Saída 3 2 9 2 3" xfId="40465"/>
    <cellStyle name="Saída 3 2 9 2 3 2" xfId="40466"/>
    <cellStyle name="Saída 3 2 9 2 3 3" xfId="40467"/>
    <cellStyle name="Saída 3 2 9 2 3 4" xfId="40468"/>
    <cellStyle name="Saída 3 2 9 2 4" xfId="40469"/>
    <cellStyle name="Saída 3 2 9 2 4 2" xfId="40470"/>
    <cellStyle name="Saída 3 2 9 2 4 3" xfId="40471"/>
    <cellStyle name="Saída 3 2 9 2 4 4" xfId="40472"/>
    <cellStyle name="Saída 3 2 9 2 5" xfId="40473"/>
    <cellStyle name="Saída 3 2 9 2 5 2" xfId="40474"/>
    <cellStyle name="Saída 3 2 9 2 5 3" xfId="40475"/>
    <cellStyle name="Saída 3 2 9 2 5 4" xfId="40476"/>
    <cellStyle name="Saída 3 2 9 2 6" xfId="40477"/>
    <cellStyle name="Saída 3 2 9 3" xfId="40478"/>
    <cellStyle name="Saída 3 2 9 3 2" xfId="40479"/>
    <cellStyle name="Saída 3 2 9 3 2 2" xfId="40480"/>
    <cellStyle name="Saída 3 2 9 3 2 3" xfId="40481"/>
    <cellStyle name="Saída 3 2 9 3 3" xfId="40482"/>
    <cellStyle name="Saída 3 2 9 3 3 2" xfId="40483"/>
    <cellStyle name="Saída 3 2 9 3 3 3" xfId="40484"/>
    <cellStyle name="Saída 3 2 9 3 3 4" xfId="40485"/>
    <cellStyle name="Saída 3 2 9 3 3 5" xfId="40486"/>
    <cellStyle name="Saída 3 2 9 3 4" xfId="40487"/>
    <cellStyle name="Saída 3 2 9 3 4 2" xfId="40488"/>
    <cellStyle name="Saída 3 2 9 3 4 3" xfId="40489"/>
    <cellStyle name="Saída 3 2 9 3 4 4" xfId="40490"/>
    <cellStyle name="Saída 3 2 9 3 5" xfId="40491"/>
    <cellStyle name="Saída 3 2 9 3 5 2" xfId="40492"/>
    <cellStyle name="Saída 3 2 9 3 5 3" xfId="40493"/>
    <cellStyle name="Saída 3 2 9 3 5 4" xfId="40494"/>
    <cellStyle name="Saída 3 2 9 3 6" xfId="40495"/>
    <cellStyle name="Saída 3 2 9 4" xfId="40496"/>
    <cellStyle name="Saída 3 2 9 4 2" xfId="40497"/>
    <cellStyle name="Saída 3 2 9 4 2 2" xfId="40498"/>
    <cellStyle name="Saída 3 2 9 4 2 3" xfId="40499"/>
    <cellStyle name="Saída 3 2 9 4 2 4" xfId="40500"/>
    <cellStyle name="Saída 3 2 9 4 2 5" xfId="40501"/>
    <cellStyle name="Saída 3 2 9 4 3" xfId="40502"/>
    <cellStyle name="Saída 3 2 9 4 3 2" xfId="40503"/>
    <cellStyle name="Saída 3 2 9 4 3 3" xfId="40504"/>
    <cellStyle name="Saída 3 2 9 4 3 4" xfId="40505"/>
    <cellStyle name="Saída 3 2 9 4 3 5" xfId="40506"/>
    <cellStyle name="Saída 3 2 9 4 4" xfId="40507"/>
    <cellStyle name="Saída 3 2 9 5" xfId="40508"/>
    <cellStyle name="Saída 3 2 9 5 2" xfId="40509"/>
    <cellStyle name="Saída 3 2 9 5 2 2" xfId="40510"/>
    <cellStyle name="Saída 3 2 9 5 2 3" xfId="40511"/>
    <cellStyle name="Saída 3 2 9 5 2 4" xfId="40512"/>
    <cellStyle name="Saída 3 2 9 5 2 5" xfId="40513"/>
    <cellStyle name="Saída 3 2 9 5 3" xfId="40514"/>
    <cellStyle name="Saída 3 2 9 5 3 2" xfId="40515"/>
    <cellStyle name="Saída 3 2 9 5 3 3" xfId="40516"/>
    <cellStyle name="Saída 3 2 9 5 3 4" xfId="40517"/>
    <cellStyle name="Saída 3 2 9 5 3 5" xfId="40518"/>
    <cellStyle name="Saída 3 2 9 5 4" xfId="40519"/>
    <cellStyle name="Saída 3 2 9 6" xfId="40520"/>
    <cellStyle name="Saída 3 2 9 6 2" xfId="40521"/>
    <cellStyle name="Saída 3 2 9 6 2 2" xfId="40522"/>
    <cellStyle name="Saída 3 2 9 6 2 3" xfId="40523"/>
    <cellStyle name="Saída 3 2 9 6 2 4" xfId="40524"/>
    <cellStyle name="Saída 3 2 9 6 2 5" xfId="40525"/>
    <cellStyle name="Saída 3 2 9 6 3" xfId="40526"/>
    <cellStyle name="Saída 3 2 9 6 3 2" xfId="40527"/>
    <cellStyle name="Saída 3 2 9 6 3 3" xfId="40528"/>
    <cellStyle name="Saída 3 2 9 6 3 4" xfId="40529"/>
    <cellStyle name="Saída 3 2 9 6 3 5" xfId="40530"/>
    <cellStyle name="Saída 3 2 9 6 4" xfId="40531"/>
    <cellStyle name="Saída 3 2 9 7" xfId="40532"/>
    <cellStyle name="Saída 3 2 9 7 2" xfId="40533"/>
    <cellStyle name="Saída 3 2 9 7 3" xfId="40534"/>
    <cellStyle name="Saída 3 2 9 7 4" xfId="40535"/>
    <cellStyle name="Saída 3 2 9 8" xfId="40536"/>
    <cellStyle name="Saída 3 2 9 8 2" xfId="40537"/>
    <cellStyle name="Saída 3 2 9 8 3" xfId="40538"/>
    <cellStyle name="Saída 3 2 9 8 4" xfId="40539"/>
    <cellStyle name="Saída 3 2 9 8 5" xfId="40540"/>
    <cellStyle name="Saída 3 2 9 9" xfId="40541"/>
    <cellStyle name="Saída 3 2 9 9 2" xfId="40542"/>
    <cellStyle name="Saída 3 2 9 9 3" xfId="40543"/>
    <cellStyle name="Saída 3 2 9 9 4" xfId="40544"/>
    <cellStyle name="Saída 3 2 9 9 5" xfId="40545"/>
    <cellStyle name="Saída 3 20" xfId="40546"/>
    <cellStyle name="Saída 3 21" xfId="40547"/>
    <cellStyle name="Saída 3 22" xfId="40548"/>
    <cellStyle name="Saída 3 3" xfId="40549"/>
    <cellStyle name="Saída 3 3 10" xfId="40550"/>
    <cellStyle name="Saída 3 3 11" xfId="40551"/>
    <cellStyle name="Saída 3 3 12" xfId="40552"/>
    <cellStyle name="Saída 3 3 13" xfId="40553"/>
    <cellStyle name="Saída 3 3 2" xfId="40554"/>
    <cellStyle name="Saída 3 3 2 10" xfId="40555"/>
    <cellStyle name="Saída 3 3 2 10 2" xfId="40556"/>
    <cellStyle name="Saída 3 3 2 10 3" xfId="40557"/>
    <cellStyle name="Saída 3 3 2 10 4" xfId="40558"/>
    <cellStyle name="Saída 3 3 2 10 5" xfId="40559"/>
    <cellStyle name="Saída 3 3 2 11" xfId="40560"/>
    <cellStyle name="Saída 3 3 2 2" xfId="40561"/>
    <cellStyle name="Saída 3 3 2 2 2" xfId="40562"/>
    <cellStyle name="Saída 3 3 2 2 2 2" xfId="40563"/>
    <cellStyle name="Saída 3 3 2 2 2 3" xfId="40564"/>
    <cellStyle name="Saída 3 3 2 2 2 4" xfId="40565"/>
    <cellStyle name="Saída 3 3 2 2 2 5" xfId="40566"/>
    <cellStyle name="Saída 3 3 2 2 3" xfId="40567"/>
    <cellStyle name="Saída 3 3 2 2 3 2" xfId="40568"/>
    <cellStyle name="Saída 3 3 2 2 3 3" xfId="40569"/>
    <cellStyle name="Saída 3 3 2 2 3 4" xfId="40570"/>
    <cellStyle name="Saída 3 3 2 2 4" xfId="40571"/>
    <cellStyle name="Saída 3 3 2 2 4 2" xfId="40572"/>
    <cellStyle name="Saída 3 3 2 2 4 3" xfId="40573"/>
    <cellStyle name="Saída 3 3 2 2 4 4" xfId="40574"/>
    <cellStyle name="Saída 3 3 2 2 5" xfId="40575"/>
    <cellStyle name="Saída 3 3 2 2 5 2" xfId="40576"/>
    <cellStyle name="Saída 3 3 2 2 5 3" xfId="40577"/>
    <cellStyle name="Saída 3 3 2 2 5 4" xfId="40578"/>
    <cellStyle name="Saída 3 3 2 2 6" xfId="40579"/>
    <cellStyle name="Saída 3 3 2 3" xfId="40580"/>
    <cellStyle name="Saída 3 3 2 3 2" xfId="40581"/>
    <cellStyle name="Saída 3 3 2 3 2 2" xfId="40582"/>
    <cellStyle name="Saída 3 3 2 3 2 3" xfId="40583"/>
    <cellStyle name="Saída 3 3 2 3 3" xfId="40584"/>
    <cellStyle name="Saída 3 3 2 3 3 2" xfId="40585"/>
    <cellStyle name="Saída 3 3 2 3 3 3" xfId="40586"/>
    <cellStyle name="Saída 3 3 2 3 3 4" xfId="40587"/>
    <cellStyle name="Saída 3 3 2 3 3 5" xfId="40588"/>
    <cellStyle name="Saída 3 3 2 3 4" xfId="40589"/>
    <cellStyle name="Saída 3 3 2 3 4 2" xfId="40590"/>
    <cellStyle name="Saída 3 3 2 3 4 3" xfId="40591"/>
    <cellStyle name="Saída 3 3 2 3 4 4" xfId="40592"/>
    <cellStyle name="Saída 3 3 2 3 5" xfId="40593"/>
    <cellStyle name="Saída 3 3 2 3 5 2" xfId="40594"/>
    <cellStyle name="Saída 3 3 2 3 5 3" xfId="40595"/>
    <cellStyle name="Saída 3 3 2 3 5 4" xfId="40596"/>
    <cellStyle name="Saída 3 3 2 3 6" xfId="40597"/>
    <cellStyle name="Saída 3 3 2 4" xfId="40598"/>
    <cellStyle name="Saída 3 3 2 4 2" xfId="40599"/>
    <cellStyle name="Saída 3 3 2 4 2 2" xfId="40600"/>
    <cellStyle name="Saída 3 3 2 4 2 3" xfId="40601"/>
    <cellStyle name="Saída 3 3 2 4 2 4" xfId="40602"/>
    <cellStyle name="Saída 3 3 2 4 2 5" xfId="40603"/>
    <cellStyle name="Saída 3 3 2 4 3" xfId="40604"/>
    <cellStyle name="Saída 3 3 2 4 3 2" xfId="40605"/>
    <cellStyle name="Saída 3 3 2 4 3 3" xfId="40606"/>
    <cellStyle name="Saída 3 3 2 4 3 4" xfId="40607"/>
    <cellStyle name="Saída 3 3 2 4 3 5" xfId="40608"/>
    <cellStyle name="Saída 3 3 2 4 4" xfId="40609"/>
    <cellStyle name="Saída 3 3 2 5" xfId="40610"/>
    <cellStyle name="Saída 3 3 2 5 2" xfId="40611"/>
    <cellStyle name="Saída 3 3 2 5 2 2" xfId="40612"/>
    <cellStyle name="Saída 3 3 2 5 2 3" xfId="40613"/>
    <cellStyle name="Saída 3 3 2 5 2 4" xfId="40614"/>
    <cellStyle name="Saída 3 3 2 5 2 5" xfId="40615"/>
    <cellStyle name="Saída 3 3 2 5 3" xfId="40616"/>
    <cellStyle name="Saída 3 3 2 5 3 2" xfId="40617"/>
    <cellStyle name="Saída 3 3 2 5 3 3" xfId="40618"/>
    <cellStyle name="Saída 3 3 2 5 3 4" xfId="40619"/>
    <cellStyle name="Saída 3 3 2 5 3 5" xfId="40620"/>
    <cellStyle name="Saída 3 3 2 5 4" xfId="40621"/>
    <cellStyle name="Saída 3 3 2 6" xfId="40622"/>
    <cellStyle name="Saída 3 3 2 6 2" xfId="40623"/>
    <cellStyle name="Saída 3 3 2 6 2 2" xfId="40624"/>
    <cellStyle name="Saída 3 3 2 6 2 3" xfId="40625"/>
    <cellStyle name="Saída 3 3 2 6 2 4" xfId="40626"/>
    <cellStyle name="Saída 3 3 2 6 2 5" xfId="40627"/>
    <cellStyle name="Saída 3 3 2 6 3" xfId="40628"/>
    <cellStyle name="Saída 3 3 2 6 3 2" xfId="40629"/>
    <cellStyle name="Saída 3 3 2 6 3 3" xfId="40630"/>
    <cellStyle name="Saída 3 3 2 6 3 4" xfId="40631"/>
    <cellStyle name="Saída 3 3 2 6 3 5" xfId="40632"/>
    <cellStyle name="Saída 3 3 2 6 4" xfId="40633"/>
    <cellStyle name="Saída 3 3 2 7" xfId="40634"/>
    <cellStyle name="Saída 3 3 2 7 2" xfId="40635"/>
    <cellStyle name="Saída 3 3 2 7 3" xfId="40636"/>
    <cellStyle name="Saída 3 3 2 7 4" xfId="40637"/>
    <cellStyle name="Saída 3 3 2 8" xfId="40638"/>
    <cellStyle name="Saída 3 3 2 8 2" xfId="40639"/>
    <cellStyle name="Saída 3 3 2 8 3" xfId="40640"/>
    <cellStyle name="Saída 3 3 2 8 4" xfId="40641"/>
    <cellStyle name="Saída 3 3 2 8 5" xfId="40642"/>
    <cellStyle name="Saída 3 3 2 9" xfId="40643"/>
    <cellStyle name="Saída 3 3 2 9 2" xfId="40644"/>
    <cellStyle name="Saída 3 3 2 9 3" xfId="40645"/>
    <cellStyle name="Saída 3 3 2 9 4" xfId="40646"/>
    <cellStyle name="Saída 3 3 2 9 5" xfId="40647"/>
    <cellStyle name="Saída 3 3 3" xfId="40648"/>
    <cellStyle name="Saída 3 3 3 2" xfId="40649"/>
    <cellStyle name="Saída 3 3 3 2 2" xfId="40650"/>
    <cellStyle name="Saída 3 3 3 2 3" xfId="40651"/>
    <cellStyle name="Saída 3 3 3 3" xfId="40652"/>
    <cellStyle name="Saída 3 3 3 3 2" xfId="40653"/>
    <cellStyle name="Saída 3 3 3 3 3" xfId="40654"/>
    <cellStyle name="Saída 3 3 3 3 4" xfId="40655"/>
    <cellStyle name="Saída 3 3 3 3 5" xfId="40656"/>
    <cellStyle name="Saída 3 3 3 4" xfId="40657"/>
    <cellStyle name="Saída 3 3 3 4 2" xfId="40658"/>
    <cellStyle name="Saída 3 3 3 4 3" xfId="40659"/>
    <cellStyle name="Saída 3 3 3 4 4" xfId="40660"/>
    <cellStyle name="Saída 3 3 3 5" xfId="40661"/>
    <cellStyle name="Saída 3 3 3 5 2" xfId="40662"/>
    <cellStyle name="Saída 3 3 3 5 3" xfId="40663"/>
    <cellStyle name="Saída 3 3 3 5 4" xfId="40664"/>
    <cellStyle name="Saída 3 3 3 6" xfId="40665"/>
    <cellStyle name="Saída 3 3 4" xfId="40666"/>
    <cellStyle name="Saída 3 3 4 2" xfId="40667"/>
    <cellStyle name="Saída 3 3 4 2 2" xfId="40668"/>
    <cellStyle name="Saída 3 3 4 2 3" xfId="40669"/>
    <cellStyle name="Saída 3 3 4 3" xfId="40670"/>
    <cellStyle name="Saída 3 3 4 3 2" xfId="40671"/>
    <cellStyle name="Saída 3 3 4 3 3" xfId="40672"/>
    <cellStyle name="Saída 3 3 4 3 4" xfId="40673"/>
    <cellStyle name="Saída 3 3 4 3 5" xfId="40674"/>
    <cellStyle name="Saída 3 3 4 4" xfId="40675"/>
    <cellStyle name="Saída 3 3 4 4 2" xfId="40676"/>
    <cellStyle name="Saída 3 3 4 4 3" xfId="40677"/>
    <cellStyle name="Saída 3 3 4 4 4" xfId="40678"/>
    <cellStyle name="Saída 3 3 4 5" xfId="40679"/>
    <cellStyle name="Saída 3 3 4 5 2" xfId="40680"/>
    <cellStyle name="Saída 3 3 4 5 3" xfId="40681"/>
    <cellStyle name="Saída 3 3 4 5 4" xfId="40682"/>
    <cellStyle name="Saída 3 3 4 6" xfId="40683"/>
    <cellStyle name="Saída 3 3 5" xfId="40684"/>
    <cellStyle name="Saída 3 3 5 2" xfId="40685"/>
    <cellStyle name="Saída 3 3 5 2 2" xfId="40686"/>
    <cellStyle name="Saída 3 3 5 2 3" xfId="40687"/>
    <cellStyle name="Saída 3 3 5 2 4" xfId="40688"/>
    <cellStyle name="Saída 3 3 5 2 5" xfId="40689"/>
    <cellStyle name="Saída 3 3 5 3" xfId="40690"/>
    <cellStyle name="Saída 3 3 5 3 2" xfId="40691"/>
    <cellStyle name="Saída 3 3 5 3 3" xfId="40692"/>
    <cellStyle name="Saída 3 3 5 3 4" xfId="40693"/>
    <cellStyle name="Saída 3 3 5 3 5" xfId="40694"/>
    <cellStyle name="Saída 3 3 5 4" xfId="40695"/>
    <cellStyle name="Saída 3 3 6" xfId="40696"/>
    <cellStyle name="Saída 3 3 6 2" xfId="40697"/>
    <cellStyle name="Saída 3 3 6 2 2" xfId="40698"/>
    <cellStyle name="Saída 3 3 6 2 3" xfId="40699"/>
    <cellStyle name="Saída 3 3 6 2 4" xfId="40700"/>
    <cellStyle name="Saída 3 3 6 2 5" xfId="40701"/>
    <cellStyle name="Saída 3 3 6 3" xfId="40702"/>
    <cellStyle name="Saída 3 3 6 3 2" xfId="40703"/>
    <cellStyle name="Saída 3 3 6 3 3" xfId="40704"/>
    <cellStyle name="Saída 3 3 6 3 4" xfId="40705"/>
    <cellStyle name="Saída 3 3 6 3 5" xfId="40706"/>
    <cellStyle name="Saída 3 3 6 4" xfId="40707"/>
    <cellStyle name="Saída 3 3 7" xfId="40708"/>
    <cellStyle name="Saída 3 3 7 2" xfId="40709"/>
    <cellStyle name="Saída 3 3 7 2 2" xfId="40710"/>
    <cellStyle name="Saída 3 3 7 2 3" xfId="40711"/>
    <cellStyle name="Saída 3 3 7 2 4" xfId="40712"/>
    <cellStyle name="Saída 3 3 7 2 5" xfId="40713"/>
    <cellStyle name="Saída 3 3 7 3" xfId="40714"/>
    <cellStyle name="Saída 3 3 7 3 2" xfId="40715"/>
    <cellStyle name="Saída 3 3 7 3 3" xfId="40716"/>
    <cellStyle name="Saída 3 3 7 3 4" xfId="40717"/>
    <cellStyle name="Saída 3 3 7 3 5" xfId="40718"/>
    <cellStyle name="Saída 3 3 7 4" xfId="40719"/>
    <cellStyle name="Saída 3 3 8" xfId="40720"/>
    <cellStyle name="Saída 3 3 8 2" xfId="40721"/>
    <cellStyle name="Saída 3 3 8 2 2" xfId="40722"/>
    <cellStyle name="Saída 3 3 8 2 3" xfId="40723"/>
    <cellStyle name="Saída 3 3 8 2 4" xfId="40724"/>
    <cellStyle name="Saída 3 3 8 3" xfId="40725"/>
    <cellStyle name="Saída 3 3 8 4" xfId="40726"/>
    <cellStyle name="Saída 3 3 9" xfId="40727"/>
    <cellStyle name="Saída 3 4" xfId="40728"/>
    <cellStyle name="Saída 3 4 10" xfId="40729"/>
    <cellStyle name="Saída 3 4 11" xfId="40730"/>
    <cellStyle name="Saída 3 4 12" xfId="40731"/>
    <cellStyle name="Saída 3 4 13" xfId="40732"/>
    <cellStyle name="Saída 3 4 2" xfId="40733"/>
    <cellStyle name="Saída 3 4 2 10" xfId="40734"/>
    <cellStyle name="Saída 3 4 2 10 2" xfId="40735"/>
    <cellStyle name="Saída 3 4 2 10 3" xfId="40736"/>
    <cellStyle name="Saída 3 4 2 10 4" xfId="40737"/>
    <cellStyle name="Saída 3 4 2 10 5" xfId="40738"/>
    <cellStyle name="Saída 3 4 2 11" xfId="40739"/>
    <cellStyle name="Saída 3 4 2 2" xfId="40740"/>
    <cellStyle name="Saída 3 4 2 2 2" xfId="40741"/>
    <cellStyle name="Saída 3 4 2 2 2 2" xfId="40742"/>
    <cellStyle name="Saída 3 4 2 2 2 3" xfId="40743"/>
    <cellStyle name="Saída 3 4 2 2 2 4" xfId="40744"/>
    <cellStyle name="Saída 3 4 2 2 2 5" xfId="40745"/>
    <cellStyle name="Saída 3 4 2 2 3" xfId="40746"/>
    <cellStyle name="Saída 3 4 2 2 3 2" xfId="40747"/>
    <cellStyle name="Saída 3 4 2 2 3 3" xfId="40748"/>
    <cellStyle name="Saída 3 4 2 2 3 4" xfId="40749"/>
    <cellStyle name="Saída 3 4 2 2 4" xfId="40750"/>
    <cellStyle name="Saída 3 4 2 2 4 2" xfId="40751"/>
    <cellStyle name="Saída 3 4 2 2 4 3" xfId="40752"/>
    <cellStyle name="Saída 3 4 2 2 4 4" xfId="40753"/>
    <cellStyle name="Saída 3 4 2 2 5" xfId="40754"/>
    <cellStyle name="Saída 3 4 2 2 5 2" xfId="40755"/>
    <cellStyle name="Saída 3 4 2 2 5 3" xfId="40756"/>
    <cellStyle name="Saída 3 4 2 2 5 4" xfId="40757"/>
    <cellStyle name="Saída 3 4 2 2 6" xfId="40758"/>
    <cellStyle name="Saída 3 4 2 3" xfId="40759"/>
    <cellStyle name="Saída 3 4 2 3 2" xfId="40760"/>
    <cellStyle name="Saída 3 4 2 3 2 2" xfId="40761"/>
    <cellStyle name="Saída 3 4 2 3 2 3" xfId="40762"/>
    <cellStyle name="Saída 3 4 2 3 3" xfId="40763"/>
    <cellStyle name="Saída 3 4 2 3 3 2" xfId="40764"/>
    <cellStyle name="Saída 3 4 2 3 3 3" xfId="40765"/>
    <cellStyle name="Saída 3 4 2 3 3 4" xfId="40766"/>
    <cellStyle name="Saída 3 4 2 3 3 5" xfId="40767"/>
    <cellStyle name="Saída 3 4 2 3 4" xfId="40768"/>
    <cellStyle name="Saída 3 4 2 3 4 2" xfId="40769"/>
    <cellStyle name="Saída 3 4 2 3 4 3" xfId="40770"/>
    <cellStyle name="Saída 3 4 2 3 4 4" xfId="40771"/>
    <cellStyle name="Saída 3 4 2 3 5" xfId="40772"/>
    <cellStyle name="Saída 3 4 2 3 5 2" xfId="40773"/>
    <cellStyle name="Saída 3 4 2 3 5 3" xfId="40774"/>
    <cellStyle name="Saída 3 4 2 3 5 4" xfId="40775"/>
    <cellStyle name="Saída 3 4 2 3 6" xfId="40776"/>
    <cellStyle name="Saída 3 4 2 4" xfId="40777"/>
    <cellStyle name="Saída 3 4 2 4 2" xfId="40778"/>
    <cellStyle name="Saída 3 4 2 4 2 2" xfId="40779"/>
    <cellStyle name="Saída 3 4 2 4 2 3" xfId="40780"/>
    <cellStyle name="Saída 3 4 2 4 2 4" xfId="40781"/>
    <cellStyle name="Saída 3 4 2 4 2 5" xfId="40782"/>
    <cellStyle name="Saída 3 4 2 4 3" xfId="40783"/>
    <cellStyle name="Saída 3 4 2 4 3 2" xfId="40784"/>
    <cellStyle name="Saída 3 4 2 4 3 3" xfId="40785"/>
    <cellStyle name="Saída 3 4 2 4 3 4" xfId="40786"/>
    <cellStyle name="Saída 3 4 2 4 3 5" xfId="40787"/>
    <cellStyle name="Saída 3 4 2 4 4" xfId="40788"/>
    <cellStyle name="Saída 3 4 2 5" xfId="40789"/>
    <cellStyle name="Saída 3 4 2 5 2" xfId="40790"/>
    <cellStyle name="Saída 3 4 2 5 2 2" xfId="40791"/>
    <cellStyle name="Saída 3 4 2 5 2 3" xfId="40792"/>
    <cellStyle name="Saída 3 4 2 5 2 4" xfId="40793"/>
    <cellStyle name="Saída 3 4 2 5 2 5" xfId="40794"/>
    <cellStyle name="Saída 3 4 2 5 3" xfId="40795"/>
    <cellStyle name="Saída 3 4 2 5 3 2" xfId="40796"/>
    <cellStyle name="Saída 3 4 2 5 3 3" xfId="40797"/>
    <cellStyle name="Saída 3 4 2 5 3 4" xfId="40798"/>
    <cellStyle name="Saída 3 4 2 5 3 5" xfId="40799"/>
    <cellStyle name="Saída 3 4 2 5 4" xfId="40800"/>
    <cellStyle name="Saída 3 4 2 6" xfId="40801"/>
    <cellStyle name="Saída 3 4 2 6 2" xfId="40802"/>
    <cellStyle name="Saída 3 4 2 6 2 2" xfId="40803"/>
    <cellStyle name="Saída 3 4 2 6 2 3" xfId="40804"/>
    <cellStyle name="Saída 3 4 2 6 2 4" xfId="40805"/>
    <cellStyle name="Saída 3 4 2 6 2 5" xfId="40806"/>
    <cellStyle name="Saída 3 4 2 6 3" xfId="40807"/>
    <cellStyle name="Saída 3 4 2 6 3 2" xfId="40808"/>
    <cellStyle name="Saída 3 4 2 6 3 3" xfId="40809"/>
    <cellStyle name="Saída 3 4 2 6 3 4" xfId="40810"/>
    <cellStyle name="Saída 3 4 2 6 3 5" xfId="40811"/>
    <cellStyle name="Saída 3 4 2 6 4" xfId="40812"/>
    <cellStyle name="Saída 3 4 2 7" xfId="40813"/>
    <cellStyle name="Saída 3 4 2 7 2" xfId="40814"/>
    <cellStyle name="Saída 3 4 2 7 3" xfId="40815"/>
    <cellStyle name="Saída 3 4 2 7 4" xfId="40816"/>
    <cellStyle name="Saída 3 4 2 8" xfId="40817"/>
    <cellStyle name="Saída 3 4 2 8 2" xfId="40818"/>
    <cellStyle name="Saída 3 4 2 8 3" xfId="40819"/>
    <cellStyle name="Saída 3 4 2 8 4" xfId="40820"/>
    <cellStyle name="Saída 3 4 2 8 5" xfId="40821"/>
    <cellStyle name="Saída 3 4 2 9" xfId="40822"/>
    <cellStyle name="Saída 3 4 2 9 2" xfId="40823"/>
    <cellStyle name="Saída 3 4 2 9 3" xfId="40824"/>
    <cellStyle name="Saída 3 4 2 9 4" xfId="40825"/>
    <cellStyle name="Saída 3 4 2 9 5" xfId="40826"/>
    <cellStyle name="Saída 3 4 3" xfId="40827"/>
    <cellStyle name="Saída 3 4 3 2" xfId="40828"/>
    <cellStyle name="Saída 3 4 3 2 2" xfId="40829"/>
    <cellStyle name="Saída 3 4 3 2 3" xfId="40830"/>
    <cellStyle name="Saída 3 4 3 3" xfId="40831"/>
    <cellStyle name="Saída 3 4 3 3 2" xfId="40832"/>
    <cellStyle name="Saída 3 4 3 3 3" xfId="40833"/>
    <cellStyle name="Saída 3 4 3 3 4" xfId="40834"/>
    <cellStyle name="Saída 3 4 3 3 5" xfId="40835"/>
    <cellStyle name="Saída 3 4 3 4" xfId="40836"/>
    <cellStyle name="Saída 3 4 3 4 2" xfId="40837"/>
    <cellStyle name="Saída 3 4 3 4 3" xfId="40838"/>
    <cellStyle name="Saída 3 4 3 4 4" xfId="40839"/>
    <cellStyle name="Saída 3 4 3 5" xfId="40840"/>
    <cellStyle name="Saída 3 4 3 5 2" xfId="40841"/>
    <cellStyle name="Saída 3 4 3 5 3" xfId="40842"/>
    <cellStyle name="Saída 3 4 3 5 4" xfId="40843"/>
    <cellStyle name="Saída 3 4 3 6" xfId="40844"/>
    <cellStyle name="Saída 3 4 4" xfId="40845"/>
    <cellStyle name="Saída 3 4 4 2" xfId="40846"/>
    <cellStyle name="Saída 3 4 4 2 2" xfId="40847"/>
    <cellStyle name="Saída 3 4 4 2 3" xfId="40848"/>
    <cellStyle name="Saída 3 4 4 3" xfId="40849"/>
    <cellStyle name="Saída 3 4 4 3 2" xfId="40850"/>
    <cellStyle name="Saída 3 4 4 3 3" xfId="40851"/>
    <cellStyle name="Saída 3 4 4 3 4" xfId="40852"/>
    <cellStyle name="Saída 3 4 4 3 5" xfId="40853"/>
    <cellStyle name="Saída 3 4 4 4" xfId="40854"/>
    <cellStyle name="Saída 3 4 4 4 2" xfId="40855"/>
    <cellStyle name="Saída 3 4 4 4 3" xfId="40856"/>
    <cellStyle name="Saída 3 4 4 4 4" xfId="40857"/>
    <cellStyle name="Saída 3 4 4 5" xfId="40858"/>
    <cellStyle name="Saída 3 4 4 5 2" xfId="40859"/>
    <cellStyle name="Saída 3 4 4 5 3" xfId="40860"/>
    <cellStyle name="Saída 3 4 4 5 4" xfId="40861"/>
    <cellStyle name="Saída 3 4 4 6" xfId="40862"/>
    <cellStyle name="Saída 3 4 5" xfId="40863"/>
    <cellStyle name="Saída 3 4 5 2" xfId="40864"/>
    <cellStyle name="Saída 3 4 5 2 2" xfId="40865"/>
    <cellStyle name="Saída 3 4 5 2 3" xfId="40866"/>
    <cellStyle name="Saída 3 4 5 2 4" xfId="40867"/>
    <cellStyle name="Saída 3 4 5 2 5" xfId="40868"/>
    <cellStyle name="Saída 3 4 5 3" xfId="40869"/>
    <cellStyle name="Saída 3 4 5 3 2" xfId="40870"/>
    <cellStyle name="Saída 3 4 5 3 3" xfId="40871"/>
    <cellStyle name="Saída 3 4 5 3 4" xfId="40872"/>
    <cellStyle name="Saída 3 4 5 3 5" xfId="40873"/>
    <cellStyle name="Saída 3 4 5 4" xfId="40874"/>
    <cellStyle name="Saída 3 4 6" xfId="40875"/>
    <cellStyle name="Saída 3 4 6 2" xfId="40876"/>
    <cellStyle name="Saída 3 4 6 2 2" xfId="40877"/>
    <cellStyle name="Saída 3 4 6 2 3" xfId="40878"/>
    <cellStyle name="Saída 3 4 6 2 4" xfId="40879"/>
    <cellStyle name="Saída 3 4 6 2 5" xfId="40880"/>
    <cellStyle name="Saída 3 4 6 3" xfId="40881"/>
    <cellStyle name="Saída 3 4 6 3 2" xfId="40882"/>
    <cellStyle name="Saída 3 4 6 3 3" xfId="40883"/>
    <cellStyle name="Saída 3 4 6 3 4" xfId="40884"/>
    <cellStyle name="Saída 3 4 6 3 5" xfId="40885"/>
    <cellStyle name="Saída 3 4 6 4" xfId="40886"/>
    <cellStyle name="Saída 3 4 7" xfId="40887"/>
    <cellStyle name="Saída 3 4 7 2" xfId="40888"/>
    <cellStyle name="Saída 3 4 7 2 2" xfId="40889"/>
    <cellStyle name="Saída 3 4 7 2 3" xfId="40890"/>
    <cellStyle name="Saída 3 4 7 2 4" xfId="40891"/>
    <cellStyle name="Saída 3 4 7 2 5" xfId="40892"/>
    <cellStyle name="Saída 3 4 7 3" xfId="40893"/>
    <cellStyle name="Saída 3 4 7 3 2" xfId="40894"/>
    <cellStyle name="Saída 3 4 7 3 3" xfId="40895"/>
    <cellStyle name="Saída 3 4 7 3 4" xfId="40896"/>
    <cellStyle name="Saída 3 4 7 3 5" xfId="40897"/>
    <cellStyle name="Saída 3 4 7 4" xfId="40898"/>
    <cellStyle name="Saída 3 4 8" xfId="40899"/>
    <cellStyle name="Saída 3 4 8 2" xfId="40900"/>
    <cellStyle name="Saída 3 4 8 2 2" xfId="40901"/>
    <cellStyle name="Saída 3 4 8 2 3" xfId="40902"/>
    <cellStyle name="Saída 3 4 8 2 4" xfId="40903"/>
    <cellStyle name="Saída 3 4 8 3" xfId="40904"/>
    <cellStyle name="Saída 3 4 8 4" xfId="40905"/>
    <cellStyle name="Saída 3 4 9" xfId="40906"/>
    <cellStyle name="Saída 3 5" xfId="40907"/>
    <cellStyle name="Saída 3 5 10" xfId="40908"/>
    <cellStyle name="Saída 3 5 11" xfId="40909"/>
    <cellStyle name="Saída 3 5 12" xfId="40910"/>
    <cellStyle name="Saída 3 5 13" xfId="40911"/>
    <cellStyle name="Saída 3 5 2" xfId="40912"/>
    <cellStyle name="Saída 3 5 2 10" xfId="40913"/>
    <cellStyle name="Saída 3 5 2 10 2" xfId="40914"/>
    <cellStyle name="Saída 3 5 2 10 3" xfId="40915"/>
    <cellStyle name="Saída 3 5 2 10 4" xfId="40916"/>
    <cellStyle name="Saída 3 5 2 10 5" xfId="40917"/>
    <cellStyle name="Saída 3 5 2 11" xfId="40918"/>
    <cellStyle name="Saída 3 5 2 2" xfId="40919"/>
    <cellStyle name="Saída 3 5 2 2 2" xfId="40920"/>
    <cellStyle name="Saída 3 5 2 2 2 2" xfId="40921"/>
    <cellStyle name="Saída 3 5 2 2 2 3" xfId="40922"/>
    <cellStyle name="Saída 3 5 2 2 2 4" xfId="40923"/>
    <cellStyle name="Saída 3 5 2 2 2 5" xfId="40924"/>
    <cellStyle name="Saída 3 5 2 2 3" xfId="40925"/>
    <cellStyle name="Saída 3 5 2 2 3 2" xfId="40926"/>
    <cellStyle name="Saída 3 5 2 2 3 3" xfId="40927"/>
    <cellStyle name="Saída 3 5 2 2 3 4" xfId="40928"/>
    <cellStyle name="Saída 3 5 2 2 4" xfId="40929"/>
    <cellStyle name="Saída 3 5 2 2 4 2" xfId="40930"/>
    <cellStyle name="Saída 3 5 2 2 4 3" xfId="40931"/>
    <cellStyle name="Saída 3 5 2 2 4 4" xfId="40932"/>
    <cellStyle name="Saída 3 5 2 2 5" xfId="40933"/>
    <cellStyle name="Saída 3 5 2 2 5 2" xfId="40934"/>
    <cellStyle name="Saída 3 5 2 2 5 3" xfId="40935"/>
    <cellStyle name="Saída 3 5 2 2 5 4" xfId="40936"/>
    <cellStyle name="Saída 3 5 2 2 6" xfId="40937"/>
    <cellStyle name="Saída 3 5 2 3" xfId="40938"/>
    <cellStyle name="Saída 3 5 2 3 2" xfId="40939"/>
    <cellStyle name="Saída 3 5 2 3 2 2" xfId="40940"/>
    <cellStyle name="Saída 3 5 2 3 2 3" xfId="40941"/>
    <cellStyle name="Saída 3 5 2 3 3" xfId="40942"/>
    <cellStyle name="Saída 3 5 2 3 3 2" xfId="40943"/>
    <cellStyle name="Saída 3 5 2 3 3 3" xfId="40944"/>
    <cellStyle name="Saída 3 5 2 3 3 4" xfId="40945"/>
    <cellStyle name="Saída 3 5 2 3 3 5" xfId="40946"/>
    <cellStyle name="Saída 3 5 2 3 4" xfId="40947"/>
    <cellStyle name="Saída 3 5 2 3 4 2" xfId="40948"/>
    <cellStyle name="Saída 3 5 2 3 4 3" xfId="40949"/>
    <cellStyle name="Saída 3 5 2 3 4 4" xfId="40950"/>
    <cellStyle name="Saída 3 5 2 3 5" xfId="40951"/>
    <cellStyle name="Saída 3 5 2 3 5 2" xfId="40952"/>
    <cellStyle name="Saída 3 5 2 3 5 3" xfId="40953"/>
    <cellStyle name="Saída 3 5 2 3 5 4" xfId="40954"/>
    <cellStyle name="Saída 3 5 2 3 6" xfId="40955"/>
    <cellStyle name="Saída 3 5 2 4" xfId="40956"/>
    <cellStyle name="Saída 3 5 2 4 2" xfId="40957"/>
    <cellStyle name="Saída 3 5 2 4 2 2" xfId="40958"/>
    <cellStyle name="Saída 3 5 2 4 2 3" xfId="40959"/>
    <cellStyle name="Saída 3 5 2 4 2 4" xfId="40960"/>
    <cellStyle name="Saída 3 5 2 4 2 5" xfId="40961"/>
    <cellStyle name="Saída 3 5 2 4 3" xfId="40962"/>
    <cellStyle name="Saída 3 5 2 4 3 2" xfId="40963"/>
    <cellStyle name="Saída 3 5 2 4 3 3" xfId="40964"/>
    <cellStyle name="Saída 3 5 2 4 3 4" xfId="40965"/>
    <cellStyle name="Saída 3 5 2 4 3 5" xfId="40966"/>
    <cellStyle name="Saída 3 5 2 4 4" xfId="40967"/>
    <cellStyle name="Saída 3 5 2 5" xfId="40968"/>
    <cellStyle name="Saída 3 5 2 5 2" xfId="40969"/>
    <cellStyle name="Saída 3 5 2 5 2 2" xfId="40970"/>
    <cellStyle name="Saída 3 5 2 5 2 3" xfId="40971"/>
    <cellStyle name="Saída 3 5 2 5 2 4" xfId="40972"/>
    <cellStyle name="Saída 3 5 2 5 2 5" xfId="40973"/>
    <cellStyle name="Saída 3 5 2 5 3" xfId="40974"/>
    <cellStyle name="Saída 3 5 2 5 3 2" xfId="40975"/>
    <cellStyle name="Saída 3 5 2 5 3 3" xfId="40976"/>
    <cellStyle name="Saída 3 5 2 5 3 4" xfId="40977"/>
    <cellStyle name="Saída 3 5 2 5 3 5" xfId="40978"/>
    <cellStyle name="Saída 3 5 2 5 4" xfId="40979"/>
    <cellStyle name="Saída 3 5 2 6" xfId="40980"/>
    <cellStyle name="Saída 3 5 2 6 2" xfId="40981"/>
    <cellStyle name="Saída 3 5 2 6 2 2" xfId="40982"/>
    <cellStyle name="Saída 3 5 2 6 2 3" xfId="40983"/>
    <cellStyle name="Saída 3 5 2 6 2 4" xfId="40984"/>
    <cellStyle name="Saída 3 5 2 6 2 5" xfId="40985"/>
    <cellStyle name="Saída 3 5 2 6 3" xfId="40986"/>
    <cellStyle name="Saída 3 5 2 6 3 2" xfId="40987"/>
    <cellStyle name="Saída 3 5 2 6 3 3" xfId="40988"/>
    <cellStyle name="Saída 3 5 2 6 3 4" xfId="40989"/>
    <cellStyle name="Saída 3 5 2 6 3 5" xfId="40990"/>
    <cellStyle name="Saída 3 5 2 6 4" xfId="40991"/>
    <cellStyle name="Saída 3 5 2 7" xfId="40992"/>
    <cellStyle name="Saída 3 5 2 7 2" xfId="40993"/>
    <cellStyle name="Saída 3 5 2 7 3" xfId="40994"/>
    <cellStyle name="Saída 3 5 2 7 4" xfId="40995"/>
    <cellStyle name="Saída 3 5 2 8" xfId="40996"/>
    <cellStyle name="Saída 3 5 2 8 2" xfId="40997"/>
    <cellStyle name="Saída 3 5 2 8 3" xfId="40998"/>
    <cellStyle name="Saída 3 5 2 8 4" xfId="40999"/>
    <cellStyle name="Saída 3 5 2 8 5" xfId="41000"/>
    <cellStyle name="Saída 3 5 2 9" xfId="41001"/>
    <cellStyle name="Saída 3 5 2 9 2" xfId="41002"/>
    <cellStyle name="Saída 3 5 2 9 3" xfId="41003"/>
    <cellStyle name="Saída 3 5 2 9 4" xfId="41004"/>
    <cellStyle name="Saída 3 5 2 9 5" xfId="41005"/>
    <cellStyle name="Saída 3 5 3" xfId="41006"/>
    <cellStyle name="Saída 3 5 3 2" xfId="41007"/>
    <cellStyle name="Saída 3 5 3 2 2" xfId="41008"/>
    <cellStyle name="Saída 3 5 3 2 3" xfId="41009"/>
    <cellStyle name="Saída 3 5 3 3" xfId="41010"/>
    <cellStyle name="Saída 3 5 3 3 2" xfId="41011"/>
    <cellStyle name="Saída 3 5 3 3 3" xfId="41012"/>
    <cellStyle name="Saída 3 5 3 3 4" xfId="41013"/>
    <cellStyle name="Saída 3 5 3 3 5" xfId="41014"/>
    <cellStyle name="Saída 3 5 3 4" xfId="41015"/>
    <cellStyle name="Saída 3 5 3 4 2" xfId="41016"/>
    <cellStyle name="Saída 3 5 3 4 3" xfId="41017"/>
    <cellStyle name="Saída 3 5 3 4 4" xfId="41018"/>
    <cellStyle name="Saída 3 5 3 5" xfId="41019"/>
    <cellStyle name="Saída 3 5 3 5 2" xfId="41020"/>
    <cellStyle name="Saída 3 5 3 5 3" xfId="41021"/>
    <cellStyle name="Saída 3 5 3 5 4" xfId="41022"/>
    <cellStyle name="Saída 3 5 3 6" xfId="41023"/>
    <cellStyle name="Saída 3 5 4" xfId="41024"/>
    <cellStyle name="Saída 3 5 4 2" xfId="41025"/>
    <cellStyle name="Saída 3 5 4 2 2" xfId="41026"/>
    <cellStyle name="Saída 3 5 4 2 3" xfId="41027"/>
    <cellStyle name="Saída 3 5 4 3" xfId="41028"/>
    <cellStyle name="Saída 3 5 4 3 2" xfId="41029"/>
    <cellStyle name="Saída 3 5 4 3 3" xfId="41030"/>
    <cellStyle name="Saída 3 5 4 3 4" xfId="41031"/>
    <cellStyle name="Saída 3 5 4 3 5" xfId="41032"/>
    <cellStyle name="Saída 3 5 4 4" xfId="41033"/>
    <cellStyle name="Saída 3 5 4 4 2" xfId="41034"/>
    <cellStyle name="Saída 3 5 4 4 3" xfId="41035"/>
    <cellStyle name="Saída 3 5 4 4 4" xfId="41036"/>
    <cellStyle name="Saída 3 5 4 5" xfId="41037"/>
    <cellStyle name="Saída 3 5 4 5 2" xfId="41038"/>
    <cellStyle name="Saída 3 5 4 5 3" xfId="41039"/>
    <cellStyle name="Saída 3 5 4 5 4" xfId="41040"/>
    <cellStyle name="Saída 3 5 4 6" xfId="41041"/>
    <cellStyle name="Saída 3 5 5" xfId="41042"/>
    <cellStyle name="Saída 3 5 5 2" xfId="41043"/>
    <cellStyle name="Saída 3 5 5 2 2" xfId="41044"/>
    <cellStyle name="Saída 3 5 5 2 3" xfId="41045"/>
    <cellStyle name="Saída 3 5 5 2 4" xfId="41046"/>
    <cellStyle name="Saída 3 5 5 2 5" xfId="41047"/>
    <cellStyle name="Saída 3 5 5 3" xfId="41048"/>
    <cellStyle name="Saída 3 5 5 3 2" xfId="41049"/>
    <cellStyle name="Saída 3 5 5 3 3" xfId="41050"/>
    <cellStyle name="Saída 3 5 5 3 4" xfId="41051"/>
    <cellStyle name="Saída 3 5 5 3 5" xfId="41052"/>
    <cellStyle name="Saída 3 5 5 4" xfId="41053"/>
    <cellStyle name="Saída 3 5 6" xfId="41054"/>
    <cellStyle name="Saída 3 5 6 2" xfId="41055"/>
    <cellStyle name="Saída 3 5 6 2 2" xfId="41056"/>
    <cellStyle name="Saída 3 5 6 2 3" xfId="41057"/>
    <cellStyle name="Saída 3 5 6 2 4" xfId="41058"/>
    <cellStyle name="Saída 3 5 6 2 5" xfId="41059"/>
    <cellStyle name="Saída 3 5 6 3" xfId="41060"/>
    <cellStyle name="Saída 3 5 6 3 2" xfId="41061"/>
    <cellStyle name="Saída 3 5 6 3 3" xfId="41062"/>
    <cellStyle name="Saída 3 5 6 3 4" xfId="41063"/>
    <cellStyle name="Saída 3 5 6 3 5" xfId="41064"/>
    <cellStyle name="Saída 3 5 6 4" xfId="41065"/>
    <cellStyle name="Saída 3 5 7" xfId="41066"/>
    <cellStyle name="Saída 3 5 7 2" xfId="41067"/>
    <cellStyle name="Saída 3 5 7 2 2" xfId="41068"/>
    <cellStyle name="Saída 3 5 7 2 3" xfId="41069"/>
    <cellStyle name="Saída 3 5 7 2 4" xfId="41070"/>
    <cellStyle name="Saída 3 5 7 2 5" xfId="41071"/>
    <cellStyle name="Saída 3 5 7 3" xfId="41072"/>
    <cellStyle name="Saída 3 5 7 3 2" xfId="41073"/>
    <cellStyle name="Saída 3 5 7 3 3" xfId="41074"/>
    <cellStyle name="Saída 3 5 7 3 4" xfId="41075"/>
    <cellStyle name="Saída 3 5 7 3 5" xfId="41076"/>
    <cellStyle name="Saída 3 5 7 4" xfId="41077"/>
    <cellStyle name="Saída 3 5 8" xfId="41078"/>
    <cellStyle name="Saída 3 5 8 2" xfId="41079"/>
    <cellStyle name="Saída 3 5 8 2 2" xfId="41080"/>
    <cellStyle name="Saída 3 5 8 2 3" xfId="41081"/>
    <cellStyle name="Saída 3 5 8 2 4" xfId="41082"/>
    <cellStyle name="Saída 3 5 8 3" xfId="41083"/>
    <cellStyle name="Saída 3 5 8 4" xfId="41084"/>
    <cellStyle name="Saída 3 5 9" xfId="41085"/>
    <cellStyle name="Saída 3 6" xfId="41086"/>
    <cellStyle name="Saída 3 6 10" xfId="41087"/>
    <cellStyle name="Saída 3 6 11" xfId="41088"/>
    <cellStyle name="Saída 3 6 12" xfId="41089"/>
    <cellStyle name="Saída 3 6 13" xfId="41090"/>
    <cellStyle name="Saída 3 6 2" xfId="41091"/>
    <cellStyle name="Saída 3 6 2 10" xfId="41092"/>
    <cellStyle name="Saída 3 6 2 10 2" xfId="41093"/>
    <cellStyle name="Saída 3 6 2 10 3" xfId="41094"/>
    <cellStyle name="Saída 3 6 2 10 4" xfId="41095"/>
    <cellStyle name="Saída 3 6 2 10 5" xfId="41096"/>
    <cellStyle name="Saída 3 6 2 11" xfId="41097"/>
    <cellStyle name="Saída 3 6 2 2" xfId="41098"/>
    <cellStyle name="Saída 3 6 2 2 2" xfId="41099"/>
    <cellStyle name="Saída 3 6 2 2 2 2" xfId="41100"/>
    <cellStyle name="Saída 3 6 2 2 2 3" xfId="41101"/>
    <cellStyle name="Saída 3 6 2 2 2 4" xfId="41102"/>
    <cellStyle name="Saída 3 6 2 2 2 5" xfId="41103"/>
    <cellStyle name="Saída 3 6 2 2 3" xfId="41104"/>
    <cellStyle name="Saída 3 6 2 2 3 2" xfId="41105"/>
    <cellStyle name="Saída 3 6 2 2 3 3" xfId="41106"/>
    <cellStyle name="Saída 3 6 2 2 3 4" xfId="41107"/>
    <cellStyle name="Saída 3 6 2 2 4" xfId="41108"/>
    <cellStyle name="Saída 3 6 2 2 4 2" xfId="41109"/>
    <cellStyle name="Saída 3 6 2 2 4 3" xfId="41110"/>
    <cellStyle name="Saída 3 6 2 2 4 4" xfId="41111"/>
    <cellStyle name="Saída 3 6 2 2 5" xfId="41112"/>
    <cellStyle name="Saída 3 6 2 2 5 2" xfId="41113"/>
    <cellStyle name="Saída 3 6 2 2 5 3" xfId="41114"/>
    <cellStyle name="Saída 3 6 2 2 5 4" xfId="41115"/>
    <cellStyle name="Saída 3 6 2 2 6" xfId="41116"/>
    <cellStyle name="Saída 3 6 2 3" xfId="41117"/>
    <cellStyle name="Saída 3 6 2 3 2" xfId="41118"/>
    <cellStyle name="Saída 3 6 2 3 2 2" xfId="41119"/>
    <cellStyle name="Saída 3 6 2 3 2 3" xfId="41120"/>
    <cellStyle name="Saída 3 6 2 3 3" xfId="41121"/>
    <cellStyle name="Saída 3 6 2 3 3 2" xfId="41122"/>
    <cellStyle name="Saída 3 6 2 3 3 3" xfId="41123"/>
    <cellStyle name="Saída 3 6 2 3 3 4" xfId="41124"/>
    <cellStyle name="Saída 3 6 2 3 3 5" xfId="41125"/>
    <cellStyle name="Saída 3 6 2 3 4" xfId="41126"/>
    <cellStyle name="Saída 3 6 2 3 4 2" xfId="41127"/>
    <cellStyle name="Saída 3 6 2 3 4 3" xfId="41128"/>
    <cellStyle name="Saída 3 6 2 3 4 4" xfId="41129"/>
    <cellStyle name="Saída 3 6 2 3 5" xfId="41130"/>
    <cellStyle name="Saída 3 6 2 3 5 2" xfId="41131"/>
    <cellStyle name="Saída 3 6 2 3 5 3" xfId="41132"/>
    <cellStyle name="Saída 3 6 2 3 5 4" xfId="41133"/>
    <cellStyle name="Saída 3 6 2 3 6" xfId="41134"/>
    <cellStyle name="Saída 3 6 2 4" xfId="41135"/>
    <cellStyle name="Saída 3 6 2 4 2" xfId="41136"/>
    <cellStyle name="Saída 3 6 2 4 2 2" xfId="41137"/>
    <cellStyle name="Saída 3 6 2 4 2 3" xfId="41138"/>
    <cellStyle name="Saída 3 6 2 4 2 4" xfId="41139"/>
    <cellStyle name="Saída 3 6 2 4 2 5" xfId="41140"/>
    <cellStyle name="Saída 3 6 2 4 3" xfId="41141"/>
    <cellStyle name="Saída 3 6 2 4 3 2" xfId="41142"/>
    <cellStyle name="Saída 3 6 2 4 3 3" xfId="41143"/>
    <cellStyle name="Saída 3 6 2 4 3 4" xfId="41144"/>
    <cellStyle name="Saída 3 6 2 4 3 5" xfId="41145"/>
    <cellStyle name="Saída 3 6 2 4 4" xfId="41146"/>
    <cellStyle name="Saída 3 6 2 5" xfId="41147"/>
    <cellStyle name="Saída 3 6 2 5 2" xfId="41148"/>
    <cellStyle name="Saída 3 6 2 5 2 2" xfId="41149"/>
    <cellStyle name="Saída 3 6 2 5 2 3" xfId="41150"/>
    <cellStyle name="Saída 3 6 2 5 2 4" xfId="41151"/>
    <cellStyle name="Saída 3 6 2 5 2 5" xfId="41152"/>
    <cellStyle name="Saída 3 6 2 5 3" xfId="41153"/>
    <cellStyle name="Saída 3 6 2 5 3 2" xfId="41154"/>
    <cellStyle name="Saída 3 6 2 5 3 3" xfId="41155"/>
    <cellStyle name="Saída 3 6 2 5 3 4" xfId="41156"/>
    <cellStyle name="Saída 3 6 2 5 3 5" xfId="41157"/>
    <cellStyle name="Saída 3 6 2 5 4" xfId="41158"/>
    <cellStyle name="Saída 3 6 2 6" xfId="41159"/>
    <cellStyle name="Saída 3 6 2 6 2" xfId="41160"/>
    <cellStyle name="Saída 3 6 2 6 2 2" xfId="41161"/>
    <cellStyle name="Saída 3 6 2 6 2 3" xfId="41162"/>
    <cellStyle name="Saída 3 6 2 6 2 4" xfId="41163"/>
    <cellStyle name="Saída 3 6 2 6 2 5" xfId="41164"/>
    <cellStyle name="Saída 3 6 2 6 3" xfId="41165"/>
    <cellStyle name="Saída 3 6 2 6 3 2" xfId="41166"/>
    <cellStyle name="Saída 3 6 2 6 3 3" xfId="41167"/>
    <cellStyle name="Saída 3 6 2 6 3 4" xfId="41168"/>
    <cellStyle name="Saída 3 6 2 6 3 5" xfId="41169"/>
    <cellStyle name="Saída 3 6 2 6 4" xfId="41170"/>
    <cellStyle name="Saída 3 6 2 7" xfId="41171"/>
    <cellStyle name="Saída 3 6 2 7 2" xfId="41172"/>
    <cellStyle name="Saída 3 6 2 7 3" xfId="41173"/>
    <cellStyle name="Saída 3 6 2 7 4" xfId="41174"/>
    <cellStyle name="Saída 3 6 2 8" xfId="41175"/>
    <cellStyle name="Saída 3 6 2 8 2" xfId="41176"/>
    <cellStyle name="Saída 3 6 2 8 3" xfId="41177"/>
    <cellStyle name="Saída 3 6 2 8 4" xfId="41178"/>
    <cellStyle name="Saída 3 6 2 8 5" xfId="41179"/>
    <cellStyle name="Saída 3 6 2 9" xfId="41180"/>
    <cellStyle name="Saída 3 6 2 9 2" xfId="41181"/>
    <cellStyle name="Saída 3 6 2 9 3" xfId="41182"/>
    <cellStyle name="Saída 3 6 2 9 4" xfId="41183"/>
    <cellStyle name="Saída 3 6 2 9 5" xfId="41184"/>
    <cellStyle name="Saída 3 6 3" xfId="41185"/>
    <cellStyle name="Saída 3 6 3 2" xfId="41186"/>
    <cellStyle name="Saída 3 6 3 2 2" xfId="41187"/>
    <cellStyle name="Saída 3 6 3 2 3" xfId="41188"/>
    <cellStyle name="Saída 3 6 3 3" xfId="41189"/>
    <cellStyle name="Saída 3 6 3 3 2" xfId="41190"/>
    <cellStyle name="Saída 3 6 3 3 3" xfId="41191"/>
    <cellStyle name="Saída 3 6 3 3 4" xfId="41192"/>
    <cellStyle name="Saída 3 6 3 3 5" xfId="41193"/>
    <cellStyle name="Saída 3 6 3 4" xfId="41194"/>
    <cellStyle name="Saída 3 6 3 4 2" xfId="41195"/>
    <cellStyle name="Saída 3 6 3 4 3" xfId="41196"/>
    <cellStyle name="Saída 3 6 3 4 4" xfId="41197"/>
    <cellStyle name="Saída 3 6 3 5" xfId="41198"/>
    <cellStyle name="Saída 3 6 3 5 2" xfId="41199"/>
    <cellStyle name="Saída 3 6 3 5 3" xfId="41200"/>
    <cellStyle name="Saída 3 6 3 5 4" xfId="41201"/>
    <cellStyle name="Saída 3 6 3 6" xfId="41202"/>
    <cellStyle name="Saída 3 6 4" xfId="41203"/>
    <cellStyle name="Saída 3 6 4 2" xfId="41204"/>
    <cellStyle name="Saída 3 6 4 2 2" xfId="41205"/>
    <cellStyle name="Saída 3 6 4 2 3" xfId="41206"/>
    <cellStyle name="Saída 3 6 4 3" xfId="41207"/>
    <cellStyle name="Saída 3 6 4 3 2" xfId="41208"/>
    <cellStyle name="Saída 3 6 4 3 3" xfId="41209"/>
    <cellStyle name="Saída 3 6 4 3 4" xfId="41210"/>
    <cellStyle name="Saída 3 6 4 3 5" xfId="41211"/>
    <cellStyle name="Saída 3 6 4 4" xfId="41212"/>
    <cellStyle name="Saída 3 6 4 4 2" xfId="41213"/>
    <cellStyle name="Saída 3 6 4 4 3" xfId="41214"/>
    <cellStyle name="Saída 3 6 4 4 4" xfId="41215"/>
    <cellStyle name="Saída 3 6 4 5" xfId="41216"/>
    <cellStyle name="Saída 3 6 4 5 2" xfId="41217"/>
    <cellStyle name="Saída 3 6 4 5 3" xfId="41218"/>
    <cellStyle name="Saída 3 6 4 5 4" xfId="41219"/>
    <cellStyle name="Saída 3 6 4 6" xfId="41220"/>
    <cellStyle name="Saída 3 6 5" xfId="41221"/>
    <cellStyle name="Saída 3 6 5 2" xfId="41222"/>
    <cellStyle name="Saída 3 6 5 2 2" xfId="41223"/>
    <cellStyle name="Saída 3 6 5 2 3" xfId="41224"/>
    <cellStyle name="Saída 3 6 5 2 4" xfId="41225"/>
    <cellStyle name="Saída 3 6 5 2 5" xfId="41226"/>
    <cellStyle name="Saída 3 6 5 3" xfId="41227"/>
    <cellStyle name="Saída 3 6 5 3 2" xfId="41228"/>
    <cellStyle name="Saída 3 6 5 3 3" xfId="41229"/>
    <cellStyle name="Saída 3 6 5 3 4" xfId="41230"/>
    <cellStyle name="Saída 3 6 5 3 5" xfId="41231"/>
    <cellStyle name="Saída 3 6 5 4" xfId="41232"/>
    <cellStyle name="Saída 3 6 6" xfId="41233"/>
    <cellStyle name="Saída 3 6 6 2" xfId="41234"/>
    <cellStyle name="Saída 3 6 6 2 2" xfId="41235"/>
    <cellStyle name="Saída 3 6 6 2 3" xfId="41236"/>
    <cellStyle name="Saída 3 6 6 2 4" xfId="41237"/>
    <cellStyle name="Saída 3 6 6 2 5" xfId="41238"/>
    <cellStyle name="Saída 3 6 6 3" xfId="41239"/>
    <cellStyle name="Saída 3 6 6 3 2" xfId="41240"/>
    <cellStyle name="Saída 3 6 6 3 3" xfId="41241"/>
    <cellStyle name="Saída 3 6 6 3 4" xfId="41242"/>
    <cellStyle name="Saída 3 6 6 3 5" xfId="41243"/>
    <cellStyle name="Saída 3 6 6 4" xfId="41244"/>
    <cellStyle name="Saída 3 6 7" xfId="41245"/>
    <cellStyle name="Saída 3 6 7 2" xfId="41246"/>
    <cellStyle name="Saída 3 6 7 2 2" xfId="41247"/>
    <cellStyle name="Saída 3 6 7 2 3" xfId="41248"/>
    <cellStyle name="Saída 3 6 7 2 4" xfId="41249"/>
    <cellStyle name="Saída 3 6 7 2 5" xfId="41250"/>
    <cellStyle name="Saída 3 6 7 3" xfId="41251"/>
    <cellStyle name="Saída 3 6 7 3 2" xfId="41252"/>
    <cellStyle name="Saída 3 6 7 3 3" xfId="41253"/>
    <cellStyle name="Saída 3 6 7 3 4" xfId="41254"/>
    <cellStyle name="Saída 3 6 7 3 5" xfId="41255"/>
    <cellStyle name="Saída 3 6 7 4" xfId="41256"/>
    <cellStyle name="Saída 3 6 8" xfId="41257"/>
    <cellStyle name="Saída 3 6 8 2" xfId="41258"/>
    <cellStyle name="Saída 3 6 8 2 2" xfId="41259"/>
    <cellStyle name="Saída 3 6 8 2 3" xfId="41260"/>
    <cellStyle name="Saída 3 6 8 2 4" xfId="41261"/>
    <cellStyle name="Saída 3 6 8 3" xfId="41262"/>
    <cellStyle name="Saída 3 6 8 4" xfId="41263"/>
    <cellStyle name="Saída 3 6 9" xfId="41264"/>
    <cellStyle name="Saída 3 7" xfId="41265"/>
    <cellStyle name="Saída 3 7 10" xfId="41266"/>
    <cellStyle name="Saída 3 7 11" xfId="41267"/>
    <cellStyle name="Saída 3 7 12" xfId="41268"/>
    <cellStyle name="Saída 3 7 13" xfId="41269"/>
    <cellStyle name="Saída 3 7 2" xfId="41270"/>
    <cellStyle name="Saída 3 7 2 10" xfId="41271"/>
    <cellStyle name="Saída 3 7 2 10 2" xfId="41272"/>
    <cellStyle name="Saída 3 7 2 10 3" xfId="41273"/>
    <cellStyle name="Saída 3 7 2 10 4" xfId="41274"/>
    <cellStyle name="Saída 3 7 2 10 5" xfId="41275"/>
    <cellStyle name="Saída 3 7 2 11" xfId="41276"/>
    <cellStyle name="Saída 3 7 2 2" xfId="41277"/>
    <cellStyle name="Saída 3 7 2 2 2" xfId="41278"/>
    <cellStyle name="Saída 3 7 2 2 2 2" xfId="41279"/>
    <cellStyle name="Saída 3 7 2 2 2 3" xfId="41280"/>
    <cellStyle name="Saída 3 7 2 2 2 4" xfId="41281"/>
    <cellStyle name="Saída 3 7 2 2 2 5" xfId="41282"/>
    <cellStyle name="Saída 3 7 2 2 3" xfId="41283"/>
    <cellStyle name="Saída 3 7 2 2 3 2" xfId="41284"/>
    <cellStyle name="Saída 3 7 2 2 3 3" xfId="41285"/>
    <cellStyle name="Saída 3 7 2 2 3 4" xfId="41286"/>
    <cellStyle name="Saída 3 7 2 2 4" xfId="41287"/>
    <cellStyle name="Saída 3 7 2 2 4 2" xfId="41288"/>
    <cellStyle name="Saída 3 7 2 2 4 3" xfId="41289"/>
    <cellStyle name="Saída 3 7 2 2 4 4" xfId="41290"/>
    <cellStyle name="Saída 3 7 2 2 5" xfId="41291"/>
    <cellStyle name="Saída 3 7 2 2 5 2" xfId="41292"/>
    <cellStyle name="Saída 3 7 2 2 5 3" xfId="41293"/>
    <cellStyle name="Saída 3 7 2 2 5 4" xfId="41294"/>
    <cellStyle name="Saída 3 7 2 2 6" xfId="41295"/>
    <cellStyle name="Saída 3 7 2 3" xfId="41296"/>
    <cellStyle name="Saída 3 7 2 3 2" xfId="41297"/>
    <cellStyle name="Saída 3 7 2 3 2 2" xfId="41298"/>
    <cellStyle name="Saída 3 7 2 3 2 3" xfId="41299"/>
    <cellStyle name="Saída 3 7 2 3 3" xfId="41300"/>
    <cellStyle name="Saída 3 7 2 3 3 2" xfId="41301"/>
    <cellStyle name="Saída 3 7 2 3 3 3" xfId="41302"/>
    <cellStyle name="Saída 3 7 2 3 3 4" xfId="41303"/>
    <cellStyle name="Saída 3 7 2 3 3 5" xfId="41304"/>
    <cellStyle name="Saída 3 7 2 3 4" xfId="41305"/>
    <cellStyle name="Saída 3 7 2 3 4 2" xfId="41306"/>
    <cellStyle name="Saída 3 7 2 3 4 3" xfId="41307"/>
    <cellStyle name="Saída 3 7 2 3 4 4" xfId="41308"/>
    <cellStyle name="Saída 3 7 2 3 5" xfId="41309"/>
    <cellStyle name="Saída 3 7 2 3 5 2" xfId="41310"/>
    <cellStyle name="Saída 3 7 2 3 5 3" xfId="41311"/>
    <cellStyle name="Saída 3 7 2 3 5 4" xfId="41312"/>
    <cellStyle name="Saída 3 7 2 3 6" xfId="41313"/>
    <cellStyle name="Saída 3 7 2 4" xfId="41314"/>
    <cellStyle name="Saída 3 7 2 4 2" xfId="41315"/>
    <cellStyle name="Saída 3 7 2 4 2 2" xfId="41316"/>
    <cellStyle name="Saída 3 7 2 4 2 3" xfId="41317"/>
    <cellStyle name="Saída 3 7 2 4 2 4" xfId="41318"/>
    <cellStyle name="Saída 3 7 2 4 2 5" xfId="41319"/>
    <cellStyle name="Saída 3 7 2 4 3" xfId="41320"/>
    <cellStyle name="Saída 3 7 2 4 3 2" xfId="41321"/>
    <cellStyle name="Saída 3 7 2 4 3 3" xfId="41322"/>
    <cellStyle name="Saída 3 7 2 4 3 4" xfId="41323"/>
    <cellStyle name="Saída 3 7 2 4 3 5" xfId="41324"/>
    <cellStyle name="Saída 3 7 2 4 4" xfId="41325"/>
    <cellStyle name="Saída 3 7 2 5" xfId="41326"/>
    <cellStyle name="Saída 3 7 2 5 2" xfId="41327"/>
    <cellStyle name="Saída 3 7 2 5 2 2" xfId="41328"/>
    <cellStyle name="Saída 3 7 2 5 2 3" xfId="41329"/>
    <cellStyle name="Saída 3 7 2 5 2 4" xfId="41330"/>
    <cellStyle name="Saída 3 7 2 5 2 5" xfId="41331"/>
    <cellStyle name="Saída 3 7 2 5 3" xfId="41332"/>
    <cellStyle name="Saída 3 7 2 5 3 2" xfId="41333"/>
    <cellStyle name="Saída 3 7 2 5 3 3" xfId="41334"/>
    <cellStyle name="Saída 3 7 2 5 3 4" xfId="41335"/>
    <cellStyle name="Saída 3 7 2 5 3 5" xfId="41336"/>
    <cellStyle name="Saída 3 7 2 5 4" xfId="41337"/>
    <cellStyle name="Saída 3 7 2 6" xfId="41338"/>
    <cellStyle name="Saída 3 7 2 6 2" xfId="41339"/>
    <cellStyle name="Saída 3 7 2 6 2 2" xfId="41340"/>
    <cellStyle name="Saída 3 7 2 6 2 3" xfId="41341"/>
    <cellStyle name="Saída 3 7 2 6 2 4" xfId="41342"/>
    <cellStyle name="Saída 3 7 2 6 2 5" xfId="41343"/>
    <cellStyle name="Saída 3 7 2 6 3" xfId="41344"/>
    <cellStyle name="Saída 3 7 2 6 3 2" xfId="41345"/>
    <cellStyle name="Saída 3 7 2 6 3 3" xfId="41346"/>
    <cellStyle name="Saída 3 7 2 6 3 4" xfId="41347"/>
    <cellStyle name="Saída 3 7 2 6 3 5" xfId="41348"/>
    <cellStyle name="Saída 3 7 2 6 4" xfId="41349"/>
    <cellStyle name="Saída 3 7 2 7" xfId="41350"/>
    <cellStyle name="Saída 3 7 2 7 2" xfId="41351"/>
    <cellStyle name="Saída 3 7 2 7 3" xfId="41352"/>
    <cellStyle name="Saída 3 7 2 7 4" xfId="41353"/>
    <cellStyle name="Saída 3 7 2 8" xfId="41354"/>
    <cellStyle name="Saída 3 7 2 8 2" xfId="41355"/>
    <cellStyle name="Saída 3 7 2 8 3" xfId="41356"/>
    <cellStyle name="Saída 3 7 2 8 4" xfId="41357"/>
    <cellStyle name="Saída 3 7 2 8 5" xfId="41358"/>
    <cellStyle name="Saída 3 7 2 9" xfId="41359"/>
    <cellStyle name="Saída 3 7 2 9 2" xfId="41360"/>
    <cellStyle name="Saída 3 7 2 9 3" xfId="41361"/>
    <cellStyle name="Saída 3 7 2 9 4" xfId="41362"/>
    <cellStyle name="Saída 3 7 2 9 5" xfId="41363"/>
    <cellStyle name="Saída 3 7 3" xfId="41364"/>
    <cellStyle name="Saída 3 7 3 2" xfId="41365"/>
    <cellStyle name="Saída 3 7 3 2 2" xfId="41366"/>
    <cellStyle name="Saída 3 7 3 2 3" xfId="41367"/>
    <cellStyle name="Saída 3 7 3 3" xfId="41368"/>
    <cellStyle name="Saída 3 7 3 3 2" xfId="41369"/>
    <cellStyle name="Saída 3 7 3 3 3" xfId="41370"/>
    <cellStyle name="Saída 3 7 3 3 4" xfId="41371"/>
    <cellStyle name="Saída 3 7 3 3 5" xfId="41372"/>
    <cellStyle name="Saída 3 7 3 4" xfId="41373"/>
    <cellStyle name="Saída 3 7 3 4 2" xfId="41374"/>
    <cellStyle name="Saída 3 7 3 4 3" xfId="41375"/>
    <cellStyle name="Saída 3 7 3 4 4" xfId="41376"/>
    <cellStyle name="Saída 3 7 3 5" xfId="41377"/>
    <cellStyle name="Saída 3 7 3 5 2" xfId="41378"/>
    <cellStyle name="Saída 3 7 3 5 3" xfId="41379"/>
    <cellStyle name="Saída 3 7 3 5 4" xfId="41380"/>
    <cellStyle name="Saída 3 7 3 6" xfId="41381"/>
    <cellStyle name="Saída 3 7 4" xfId="41382"/>
    <cellStyle name="Saída 3 7 4 2" xfId="41383"/>
    <cellStyle name="Saída 3 7 4 2 2" xfId="41384"/>
    <cellStyle name="Saída 3 7 4 2 3" xfId="41385"/>
    <cellStyle name="Saída 3 7 4 3" xfId="41386"/>
    <cellStyle name="Saída 3 7 4 3 2" xfId="41387"/>
    <cellStyle name="Saída 3 7 4 3 3" xfId="41388"/>
    <cellStyle name="Saída 3 7 4 3 4" xfId="41389"/>
    <cellStyle name="Saída 3 7 4 3 5" xfId="41390"/>
    <cellStyle name="Saída 3 7 4 4" xfId="41391"/>
    <cellStyle name="Saída 3 7 4 4 2" xfId="41392"/>
    <cellStyle name="Saída 3 7 4 4 3" xfId="41393"/>
    <cellStyle name="Saída 3 7 4 4 4" xfId="41394"/>
    <cellStyle name="Saída 3 7 4 5" xfId="41395"/>
    <cellStyle name="Saída 3 7 4 5 2" xfId="41396"/>
    <cellStyle name="Saída 3 7 4 5 3" xfId="41397"/>
    <cellStyle name="Saída 3 7 4 5 4" xfId="41398"/>
    <cellStyle name="Saída 3 7 4 6" xfId="41399"/>
    <cellStyle name="Saída 3 7 5" xfId="41400"/>
    <cellStyle name="Saída 3 7 5 2" xfId="41401"/>
    <cellStyle name="Saída 3 7 5 2 2" xfId="41402"/>
    <cellStyle name="Saída 3 7 5 2 3" xfId="41403"/>
    <cellStyle name="Saída 3 7 5 2 4" xfId="41404"/>
    <cellStyle name="Saída 3 7 5 2 5" xfId="41405"/>
    <cellStyle name="Saída 3 7 5 3" xfId="41406"/>
    <cellStyle name="Saída 3 7 5 3 2" xfId="41407"/>
    <cellStyle name="Saída 3 7 5 3 3" xfId="41408"/>
    <cellStyle name="Saída 3 7 5 3 4" xfId="41409"/>
    <cellStyle name="Saída 3 7 5 3 5" xfId="41410"/>
    <cellStyle name="Saída 3 7 5 4" xfId="41411"/>
    <cellStyle name="Saída 3 7 6" xfId="41412"/>
    <cellStyle name="Saída 3 7 6 2" xfId="41413"/>
    <cellStyle name="Saída 3 7 6 2 2" xfId="41414"/>
    <cellStyle name="Saída 3 7 6 2 3" xfId="41415"/>
    <cellStyle name="Saída 3 7 6 2 4" xfId="41416"/>
    <cellStyle name="Saída 3 7 6 2 5" xfId="41417"/>
    <cellStyle name="Saída 3 7 6 3" xfId="41418"/>
    <cellStyle name="Saída 3 7 6 3 2" xfId="41419"/>
    <cellStyle name="Saída 3 7 6 3 3" xfId="41420"/>
    <cellStyle name="Saída 3 7 6 3 4" xfId="41421"/>
    <cellStyle name="Saída 3 7 6 3 5" xfId="41422"/>
    <cellStyle name="Saída 3 7 6 4" xfId="41423"/>
    <cellStyle name="Saída 3 7 7" xfId="41424"/>
    <cellStyle name="Saída 3 7 7 2" xfId="41425"/>
    <cellStyle name="Saída 3 7 7 2 2" xfId="41426"/>
    <cellStyle name="Saída 3 7 7 2 3" xfId="41427"/>
    <cellStyle name="Saída 3 7 7 2 4" xfId="41428"/>
    <cellStyle name="Saída 3 7 7 2 5" xfId="41429"/>
    <cellStyle name="Saída 3 7 7 3" xfId="41430"/>
    <cellStyle name="Saída 3 7 7 3 2" xfId="41431"/>
    <cellStyle name="Saída 3 7 7 3 3" xfId="41432"/>
    <cellStyle name="Saída 3 7 7 3 4" xfId="41433"/>
    <cellStyle name="Saída 3 7 7 3 5" xfId="41434"/>
    <cellStyle name="Saída 3 7 7 4" xfId="41435"/>
    <cellStyle name="Saída 3 7 8" xfId="41436"/>
    <cellStyle name="Saída 3 7 8 2" xfId="41437"/>
    <cellStyle name="Saída 3 7 8 2 2" xfId="41438"/>
    <cellStyle name="Saída 3 7 8 2 3" xfId="41439"/>
    <cellStyle name="Saída 3 7 8 2 4" xfId="41440"/>
    <cellStyle name="Saída 3 7 8 3" xfId="41441"/>
    <cellStyle name="Saída 3 7 8 4" xfId="41442"/>
    <cellStyle name="Saída 3 7 9" xfId="41443"/>
    <cellStyle name="Saída 3 8" xfId="41444"/>
    <cellStyle name="Saída 3 8 10" xfId="41445"/>
    <cellStyle name="Saída 3 8 11" xfId="41446"/>
    <cellStyle name="Saída 3 8 12" xfId="41447"/>
    <cellStyle name="Saída 3 8 13" xfId="41448"/>
    <cellStyle name="Saída 3 8 2" xfId="41449"/>
    <cellStyle name="Saída 3 8 2 10" xfId="41450"/>
    <cellStyle name="Saída 3 8 2 10 2" xfId="41451"/>
    <cellStyle name="Saída 3 8 2 10 3" xfId="41452"/>
    <cellStyle name="Saída 3 8 2 10 4" xfId="41453"/>
    <cellStyle name="Saída 3 8 2 10 5" xfId="41454"/>
    <cellStyle name="Saída 3 8 2 11" xfId="41455"/>
    <cellStyle name="Saída 3 8 2 2" xfId="41456"/>
    <cellStyle name="Saída 3 8 2 2 2" xfId="41457"/>
    <cellStyle name="Saída 3 8 2 2 2 2" xfId="41458"/>
    <cellStyle name="Saída 3 8 2 2 2 3" xfId="41459"/>
    <cellStyle name="Saída 3 8 2 2 2 4" xfId="41460"/>
    <cellStyle name="Saída 3 8 2 2 2 5" xfId="41461"/>
    <cellStyle name="Saída 3 8 2 2 3" xfId="41462"/>
    <cellStyle name="Saída 3 8 2 2 3 2" xfId="41463"/>
    <cellStyle name="Saída 3 8 2 2 3 3" xfId="41464"/>
    <cellStyle name="Saída 3 8 2 2 3 4" xfId="41465"/>
    <cellStyle name="Saída 3 8 2 2 4" xfId="41466"/>
    <cellStyle name="Saída 3 8 2 2 4 2" xfId="41467"/>
    <cellStyle name="Saída 3 8 2 2 4 3" xfId="41468"/>
    <cellStyle name="Saída 3 8 2 2 4 4" xfId="41469"/>
    <cellStyle name="Saída 3 8 2 2 5" xfId="41470"/>
    <cellStyle name="Saída 3 8 2 2 5 2" xfId="41471"/>
    <cellStyle name="Saída 3 8 2 2 5 3" xfId="41472"/>
    <cellStyle name="Saída 3 8 2 2 5 4" xfId="41473"/>
    <cellStyle name="Saída 3 8 2 2 6" xfId="41474"/>
    <cellStyle name="Saída 3 8 2 3" xfId="41475"/>
    <cellStyle name="Saída 3 8 2 3 2" xfId="41476"/>
    <cellStyle name="Saída 3 8 2 3 2 2" xfId="41477"/>
    <cellStyle name="Saída 3 8 2 3 2 3" xfId="41478"/>
    <cellStyle name="Saída 3 8 2 3 3" xfId="41479"/>
    <cellStyle name="Saída 3 8 2 3 3 2" xfId="41480"/>
    <cellStyle name="Saída 3 8 2 3 3 3" xfId="41481"/>
    <cellStyle name="Saída 3 8 2 3 3 4" xfId="41482"/>
    <cellStyle name="Saída 3 8 2 3 3 5" xfId="41483"/>
    <cellStyle name="Saída 3 8 2 3 4" xfId="41484"/>
    <cellStyle name="Saída 3 8 2 3 4 2" xfId="41485"/>
    <cellStyle name="Saída 3 8 2 3 4 3" xfId="41486"/>
    <cellStyle name="Saída 3 8 2 3 4 4" xfId="41487"/>
    <cellStyle name="Saída 3 8 2 3 5" xfId="41488"/>
    <cellStyle name="Saída 3 8 2 3 5 2" xfId="41489"/>
    <cellStyle name="Saída 3 8 2 3 5 3" xfId="41490"/>
    <cellStyle name="Saída 3 8 2 3 5 4" xfId="41491"/>
    <cellStyle name="Saída 3 8 2 3 6" xfId="41492"/>
    <cellStyle name="Saída 3 8 2 4" xfId="41493"/>
    <cellStyle name="Saída 3 8 2 4 2" xfId="41494"/>
    <cellStyle name="Saída 3 8 2 4 2 2" xfId="41495"/>
    <cellStyle name="Saída 3 8 2 4 2 3" xfId="41496"/>
    <cellStyle name="Saída 3 8 2 4 2 4" xfId="41497"/>
    <cellStyle name="Saída 3 8 2 4 2 5" xfId="41498"/>
    <cellStyle name="Saída 3 8 2 4 3" xfId="41499"/>
    <cellStyle name="Saída 3 8 2 4 3 2" xfId="41500"/>
    <cellStyle name="Saída 3 8 2 4 3 3" xfId="41501"/>
    <cellStyle name="Saída 3 8 2 4 3 4" xfId="41502"/>
    <cellStyle name="Saída 3 8 2 4 3 5" xfId="41503"/>
    <cellStyle name="Saída 3 8 2 4 4" xfId="41504"/>
    <cellStyle name="Saída 3 8 2 5" xfId="41505"/>
    <cellStyle name="Saída 3 8 2 5 2" xfId="41506"/>
    <cellStyle name="Saída 3 8 2 5 2 2" xfId="41507"/>
    <cellStyle name="Saída 3 8 2 5 2 3" xfId="41508"/>
    <cellStyle name="Saída 3 8 2 5 2 4" xfId="41509"/>
    <cellStyle name="Saída 3 8 2 5 2 5" xfId="41510"/>
    <cellStyle name="Saída 3 8 2 5 3" xfId="41511"/>
    <cellStyle name="Saída 3 8 2 5 3 2" xfId="41512"/>
    <cellStyle name="Saída 3 8 2 5 3 3" xfId="41513"/>
    <cellStyle name="Saída 3 8 2 5 3 4" xfId="41514"/>
    <cellStyle name="Saída 3 8 2 5 3 5" xfId="41515"/>
    <cellStyle name="Saída 3 8 2 5 4" xfId="41516"/>
    <cellStyle name="Saída 3 8 2 6" xfId="41517"/>
    <cellStyle name="Saída 3 8 2 6 2" xfId="41518"/>
    <cellStyle name="Saída 3 8 2 6 2 2" xfId="41519"/>
    <cellStyle name="Saída 3 8 2 6 2 3" xfId="41520"/>
    <cellStyle name="Saída 3 8 2 6 2 4" xfId="41521"/>
    <cellStyle name="Saída 3 8 2 6 2 5" xfId="41522"/>
    <cellStyle name="Saída 3 8 2 6 3" xfId="41523"/>
    <cellStyle name="Saída 3 8 2 6 3 2" xfId="41524"/>
    <cellStyle name="Saída 3 8 2 6 3 3" xfId="41525"/>
    <cellStyle name="Saída 3 8 2 6 3 4" xfId="41526"/>
    <cellStyle name="Saída 3 8 2 6 3 5" xfId="41527"/>
    <cellStyle name="Saída 3 8 2 6 4" xfId="41528"/>
    <cellStyle name="Saída 3 8 2 7" xfId="41529"/>
    <cellStyle name="Saída 3 8 2 7 2" xfId="41530"/>
    <cellStyle name="Saída 3 8 2 7 3" xfId="41531"/>
    <cellStyle name="Saída 3 8 2 7 4" xfId="41532"/>
    <cellStyle name="Saída 3 8 2 8" xfId="41533"/>
    <cellStyle name="Saída 3 8 2 8 2" xfId="41534"/>
    <cellStyle name="Saída 3 8 2 8 3" xfId="41535"/>
    <cellStyle name="Saída 3 8 2 8 4" xfId="41536"/>
    <cellStyle name="Saída 3 8 2 8 5" xfId="41537"/>
    <cellStyle name="Saída 3 8 2 9" xfId="41538"/>
    <cellStyle name="Saída 3 8 2 9 2" xfId="41539"/>
    <cellStyle name="Saída 3 8 2 9 3" xfId="41540"/>
    <cellStyle name="Saída 3 8 2 9 4" xfId="41541"/>
    <cellStyle name="Saída 3 8 2 9 5" xfId="41542"/>
    <cellStyle name="Saída 3 8 3" xfId="41543"/>
    <cellStyle name="Saída 3 8 3 2" xfId="41544"/>
    <cellStyle name="Saída 3 8 3 2 2" xfId="41545"/>
    <cellStyle name="Saída 3 8 3 2 3" xfId="41546"/>
    <cellStyle name="Saída 3 8 3 3" xfId="41547"/>
    <cellStyle name="Saída 3 8 3 3 2" xfId="41548"/>
    <cellStyle name="Saída 3 8 3 3 3" xfId="41549"/>
    <cellStyle name="Saída 3 8 3 3 4" xfId="41550"/>
    <cellStyle name="Saída 3 8 3 3 5" xfId="41551"/>
    <cellStyle name="Saída 3 8 3 4" xfId="41552"/>
    <cellStyle name="Saída 3 8 3 4 2" xfId="41553"/>
    <cellStyle name="Saída 3 8 3 4 3" xfId="41554"/>
    <cellStyle name="Saída 3 8 3 4 4" xfId="41555"/>
    <cellStyle name="Saída 3 8 3 5" xfId="41556"/>
    <cellStyle name="Saída 3 8 3 5 2" xfId="41557"/>
    <cellStyle name="Saída 3 8 3 5 3" xfId="41558"/>
    <cellStyle name="Saída 3 8 3 5 4" xfId="41559"/>
    <cellStyle name="Saída 3 8 3 6" xfId="41560"/>
    <cellStyle name="Saída 3 8 4" xfId="41561"/>
    <cellStyle name="Saída 3 8 4 2" xfId="41562"/>
    <cellStyle name="Saída 3 8 4 2 2" xfId="41563"/>
    <cellStyle name="Saída 3 8 4 2 3" xfId="41564"/>
    <cellStyle name="Saída 3 8 4 3" xfId="41565"/>
    <cellStyle name="Saída 3 8 4 3 2" xfId="41566"/>
    <cellStyle name="Saída 3 8 4 3 3" xfId="41567"/>
    <cellStyle name="Saída 3 8 4 3 4" xfId="41568"/>
    <cellStyle name="Saída 3 8 4 3 5" xfId="41569"/>
    <cellStyle name="Saída 3 8 4 4" xfId="41570"/>
    <cellStyle name="Saída 3 8 4 4 2" xfId="41571"/>
    <cellStyle name="Saída 3 8 4 4 3" xfId="41572"/>
    <cellStyle name="Saída 3 8 4 4 4" xfId="41573"/>
    <cellStyle name="Saída 3 8 4 5" xfId="41574"/>
    <cellStyle name="Saída 3 8 4 5 2" xfId="41575"/>
    <cellStyle name="Saída 3 8 4 5 3" xfId="41576"/>
    <cellStyle name="Saída 3 8 4 5 4" xfId="41577"/>
    <cellStyle name="Saída 3 8 4 6" xfId="41578"/>
    <cellStyle name="Saída 3 8 5" xfId="41579"/>
    <cellStyle name="Saída 3 8 5 2" xfId="41580"/>
    <cellStyle name="Saída 3 8 5 2 2" xfId="41581"/>
    <cellStyle name="Saída 3 8 5 2 3" xfId="41582"/>
    <cellStyle name="Saída 3 8 5 2 4" xfId="41583"/>
    <cellStyle name="Saída 3 8 5 2 5" xfId="41584"/>
    <cellStyle name="Saída 3 8 5 3" xfId="41585"/>
    <cellStyle name="Saída 3 8 5 3 2" xfId="41586"/>
    <cellStyle name="Saída 3 8 5 3 3" xfId="41587"/>
    <cellStyle name="Saída 3 8 5 3 4" xfId="41588"/>
    <cellStyle name="Saída 3 8 5 3 5" xfId="41589"/>
    <cellStyle name="Saída 3 8 5 4" xfId="41590"/>
    <cellStyle name="Saída 3 8 6" xfId="41591"/>
    <cellStyle name="Saída 3 8 6 2" xfId="41592"/>
    <cellStyle name="Saída 3 8 6 2 2" xfId="41593"/>
    <cellStyle name="Saída 3 8 6 2 3" xfId="41594"/>
    <cellStyle name="Saída 3 8 6 2 4" xfId="41595"/>
    <cellStyle name="Saída 3 8 6 2 5" xfId="41596"/>
    <cellStyle name="Saída 3 8 6 3" xfId="41597"/>
    <cellStyle name="Saída 3 8 6 3 2" xfId="41598"/>
    <cellStyle name="Saída 3 8 6 3 3" xfId="41599"/>
    <cellStyle name="Saída 3 8 6 3 4" xfId="41600"/>
    <cellStyle name="Saída 3 8 6 3 5" xfId="41601"/>
    <cellStyle name="Saída 3 8 6 4" xfId="41602"/>
    <cellStyle name="Saída 3 8 7" xfId="41603"/>
    <cellStyle name="Saída 3 8 7 2" xfId="41604"/>
    <cellStyle name="Saída 3 8 7 2 2" xfId="41605"/>
    <cellStyle name="Saída 3 8 7 2 3" xfId="41606"/>
    <cellStyle name="Saída 3 8 7 2 4" xfId="41607"/>
    <cellStyle name="Saída 3 8 7 2 5" xfId="41608"/>
    <cellStyle name="Saída 3 8 7 3" xfId="41609"/>
    <cellStyle name="Saída 3 8 7 3 2" xfId="41610"/>
    <cellStyle name="Saída 3 8 7 3 3" xfId="41611"/>
    <cellStyle name="Saída 3 8 7 3 4" xfId="41612"/>
    <cellStyle name="Saída 3 8 7 3 5" xfId="41613"/>
    <cellStyle name="Saída 3 8 7 4" xfId="41614"/>
    <cellStyle name="Saída 3 8 8" xfId="41615"/>
    <cellStyle name="Saída 3 8 8 2" xfId="41616"/>
    <cellStyle name="Saída 3 8 8 2 2" xfId="41617"/>
    <cellStyle name="Saída 3 8 8 2 3" xfId="41618"/>
    <cellStyle name="Saída 3 8 8 2 4" xfId="41619"/>
    <cellStyle name="Saída 3 8 8 3" xfId="41620"/>
    <cellStyle name="Saída 3 8 8 4" xfId="41621"/>
    <cellStyle name="Saída 3 8 9" xfId="41622"/>
    <cellStyle name="Saída 3 9" xfId="41623"/>
    <cellStyle name="Saída 3 9 10" xfId="41624"/>
    <cellStyle name="Saída 3 9 11" xfId="41625"/>
    <cellStyle name="Saída 3 9 12" xfId="41626"/>
    <cellStyle name="Saída 3 9 13" xfId="41627"/>
    <cellStyle name="Saída 3 9 2" xfId="41628"/>
    <cellStyle name="Saída 3 9 2 10" xfId="41629"/>
    <cellStyle name="Saída 3 9 2 10 2" xfId="41630"/>
    <cellStyle name="Saída 3 9 2 10 3" xfId="41631"/>
    <cellStyle name="Saída 3 9 2 10 4" xfId="41632"/>
    <cellStyle name="Saída 3 9 2 10 5" xfId="41633"/>
    <cellStyle name="Saída 3 9 2 11" xfId="41634"/>
    <cellStyle name="Saída 3 9 2 2" xfId="41635"/>
    <cellStyle name="Saída 3 9 2 2 2" xfId="41636"/>
    <cellStyle name="Saída 3 9 2 2 2 2" xfId="41637"/>
    <cellStyle name="Saída 3 9 2 2 2 3" xfId="41638"/>
    <cellStyle name="Saída 3 9 2 2 2 4" xfId="41639"/>
    <cellStyle name="Saída 3 9 2 2 2 5" xfId="41640"/>
    <cellStyle name="Saída 3 9 2 2 3" xfId="41641"/>
    <cellStyle name="Saída 3 9 2 2 3 2" xfId="41642"/>
    <cellStyle name="Saída 3 9 2 2 3 3" xfId="41643"/>
    <cellStyle name="Saída 3 9 2 2 3 4" xfId="41644"/>
    <cellStyle name="Saída 3 9 2 2 4" xfId="41645"/>
    <cellStyle name="Saída 3 9 2 2 4 2" xfId="41646"/>
    <cellStyle name="Saída 3 9 2 2 4 3" xfId="41647"/>
    <cellStyle name="Saída 3 9 2 2 4 4" xfId="41648"/>
    <cellStyle name="Saída 3 9 2 2 5" xfId="41649"/>
    <cellStyle name="Saída 3 9 2 2 5 2" xfId="41650"/>
    <cellStyle name="Saída 3 9 2 2 5 3" xfId="41651"/>
    <cellStyle name="Saída 3 9 2 2 5 4" xfId="41652"/>
    <cellStyle name="Saída 3 9 2 2 6" xfId="41653"/>
    <cellStyle name="Saída 3 9 2 3" xfId="41654"/>
    <cellStyle name="Saída 3 9 2 3 2" xfId="41655"/>
    <cellStyle name="Saída 3 9 2 3 2 2" xfId="41656"/>
    <cellStyle name="Saída 3 9 2 3 2 3" xfId="41657"/>
    <cellStyle name="Saída 3 9 2 3 3" xfId="41658"/>
    <cellStyle name="Saída 3 9 2 3 3 2" xfId="41659"/>
    <cellStyle name="Saída 3 9 2 3 3 3" xfId="41660"/>
    <cellStyle name="Saída 3 9 2 3 3 4" xfId="41661"/>
    <cellStyle name="Saída 3 9 2 3 3 5" xfId="41662"/>
    <cellStyle name="Saída 3 9 2 3 4" xfId="41663"/>
    <cellStyle name="Saída 3 9 2 3 4 2" xfId="41664"/>
    <cellStyle name="Saída 3 9 2 3 4 3" xfId="41665"/>
    <cellStyle name="Saída 3 9 2 3 4 4" xfId="41666"/>
    <cellStyle name="Saída 3 9 2 3 5" xfId="41667"/>
    <cellStyle name="Saída 3 9 2 3 5 2" xfId="41668"/>
    <cellStyle name="Saída 3 9 2 3 5 3" xfId="41669"/>
    <cellStyle name="Saída 3 9 2 3 5 4" xfId="41670"/>
    <cellStyle name="Saída 3 9 2 3 6" xfId="41671"/>
    <cellStyle name="Saída 3 9 2 4" xfId="41672"/>
    <cellStyle name="Saída 3 9 2 4 2" xfId="41673"/>
    <cellStyle name="Saída 3 9 2 4 2 2" xfId="41674"/>
    <cellStyle name="Saída 3 9 2 4 2 3" xfId="41675"/>
    <cellStyle name="Saída 3 9 2 4 2 4" xfId="41676"/>
    <cellStyle name="Saída 3 9 2 4 2 5" xfId="41677"/>
    <cellStyle name="Saída 3 9 2 4 3" xfId="41678"/>
    <cellStyle name="Saída 3 9 2 4 3 2" xfId="41679"/>
    <cellStyle name="Saída 3 9 2 4 3 3" xfId="41680"/>
    <cellStyle name="Saída 3 9 2 4 3 4" xfId="41681"/>
    <cellStyle name="Saída 3 9 2 4 3 5" xfId="41682"/>
    <cellStyle name="Saída 3 9 2 4 4" xfId="41683"/>
    <cellStyle name="Saída 3 9 2 5" xfId="41684"/>
    <cellStyle name="Saída 3 9 2 5 2" xfId="41685"/>
    <cellStyle name="Saída 3 9 2 5 2 2" xfId="41686"/>
    <cellStyle name="Saída 3 9 2 5 2 3" xfId="41687"/>
    <cellStyle name="Saída 3 9 2 5 2 4" xfId="41688"/>
    <cellStyle name="Saída 3 9 2 5 2 5" xfId="41689"/>
    <cellStyle name="Saída 3 9 2 5 3" xfId="41690"/>
    <cellStyle name="Saída 3 9 2 5 3 2" xfId="41691"/>
    <cellStyle name="Saída 3 9 2 5 3 3" xfId="41692"/>
    <cellStyle name="Saída 3 9 2 5 3 4" xfId="41693"/>
    <cellStyle name="Saída 3 9 2 5 3 5" xfId="41694"/>
    <cellStyle name="Saída 3 9 2 5 4" xfId="41695"/>
    <cellStyle name="Saída 3 9 2 6" xfId="41696"/>
    <cellStyle name="Saída 3 9 2 6 2" xfId="41697"/>
    <cellStyle name="Saída 3 9 2 6 2 2" xfId="41698"/>
    <cellStyle name="Saída 3 9 2 6 2 3" xfId="41699"/>
    <cellStyle name="Saída 3 9 2 6 2 4" xfId="41700"/>
    <cellStyle name="Saída 3 9 2 6 2 5" xfId="41701"/>
    <cellStyle name="Saída 3 9 2 6 3" xfId="41702"/>
    <cellStyle name="Saída 3 9 2 6 3 2" xfId="41703"/>
    <cellStyle name="Saída 3 9 2 6 3 3" xfId="41704"/>
    <cellStyle name="Saída 3 9 2 6 3 4" xfId="41705"/>
    <cellStyle name="Saída 3 9 2 6 3 5" xfId="41706"/>
    <cellStyle name="Saída 3 9 2 6 4" xfId="41707"/>
    <cellStyle name="Saída 3 9 2 7" xfId="41708"/>
    <cellStyle name="Saída 3 9 2 7 2" xfId="41709"/>
    <cellStyle name="Saída 3 9 2 7 3" xfId="41710"/>
    <cellStyle name="Saída 3 9 2 7 4" xfId="41711"/>
    <cellStyle name="Saída 3 9 2 8" xfId="41712"/>
    <cellStyle name="Saída 3 9 2 8 2" xfId="41713"/>
    <cellStyle name="Saída 3 9 2 8 3" xfId="41714"/>
    <cellStyle name="Saída 3 9 2 8 4" xfId="41715"/>
    <cellStyle name="Saída 3 9 2 8 5" xfId="41716"/>
    <cellStyle name="Saída 3 9 2 9" xfId="41717"/>
    <cellStyle name="Saída 3 9 2 9 2" xfId="41718"/>
    <cellStyle name="Saída 3 9 2 9 3" xfId="41719"/>
    <cellStyle name="Saída 3 9 2 9 4" xfId="41720"/>
    <cellStyle name="Saída 3 9 2 9 5" xfId="41721"/>
    <cellStyle name="Saída 3 9 3" xfId="41722"/>
    <cellStyle name="Saída 3 9 3 2" xfId="41723"/>
    <cellStyle name="Saída 3 9 3 2 2" xfId="41724"/>
    <cellStyle name="Saída 3 9 3 2 3" xfId="41725"/>
    <cellStyle name="Saída 3 9 3 3" xfId="41726"/>
    <cellStyle name="Saída 3 9 3 3 2" xfId="41727"/>
    <cellStyle name="Saída 3 9 3 3 3" xfId="41728"/>
    <cellStyle name="Saída 3 9 3 3 4" xfId="41729"/>
    <cellStyle name="Saída 3 9 3 3 5" xfId="41730"/>
    <cellStyle name="Saída 3 9 3 4" xfId="41731"/>
    <cellStyle name="Saída 3 9 3 4 2" xfId="41732"/>
    <cellStyle name="Saída 3 9 3 4 3" xfId="41733"/>
    <cellStyle name="Saída 3 9 3 4 4" xfId="41734"/>
    <cellStyle name="Saída 3 9 3 5" xfId="41735"/>
    <cellStyle name="Saída 3 9 3 5 2" xfId="41736"/>
    <cellStyle name="Saída 3 9 3 5 3" xfId="41737"/>
    <cellStyle name="Saída 3 9 3 5 4" xfId="41738"/>
    <cellStyle name="Saída 3 9 3 6" xfId="41739"/>
    <cellStyle name="Saída 3 9 4" xfId="41740"/>
    <cellStyle name="Saída 3 9 4 2" xfId="41741"/>
    <cellStyle name="Saída 3 9 4 2 2" xfId="41742"/>
    <cellStyle name="Saída 3 9 4 2 3" xfId="41743"/>
    <cellStyle name="Saída 3 9 4 2 4" xfId="41744"/>
    <cellStyle name="Saída 3 9 4 2 5" xfId="41745"/>
    <cellStyle name="Saída 3 9 4 3" xfId="41746"/>
    <cellStyle name="Saída 3 9 4 3 2" xfId="41747"/>
    <cellStyle name="Saída 3 9 4 3 3" xfId="41748"/>
    <cellStyle name="Saída 3 9 4 3 4" xfId="41749"/>
    <cellStyle name="Saída 3 9 4 3 5" xfId="41750"/>
    <cellStyle name="Saída 3 9 4 4" xfId="41751"/>
    <cellStyle name="Saída 3 9 5" xfId="41752"/>
    <cellStyle name="Saída 3 9 5 2" xfId="41753"/>
    <cellStyle name="Saída 3 9 5 2 2" xfId="41754"/>
    <cellStyle name="Saída 3 9 5 2 3" xfId="41755"/>
    <cellStyle name="Saída 3 9 5 2 4" xfId="41756"/>
    <cellStyle name="Saída 3 9 5 2 5" xfId="41757"/>
    <cellStyle name="Saída 3 9 5 3" xfId="41758"/>
    <cellStyle name="Saída 3 9 5 3 2" xfId="41759"/>
    <cellStyle name="Saída 3 9 5 3 3" xfId="41760"/>
    <cellStyle name="Saída 3 9 5 3 4" xfId="41761"/>
    <cellStyle name="Saída 3 9 5 3 5" xfId="41762"/>
    <cellStyle name="Saída 3 9 5 4" xfId="41763"/>
    <cellStyle name="Saída 3 9 6" xfId="41764"/>
    <cellStyle name="Saída 3 9 6 2" xfId="41765"/>
    <cellStyle name="Saída 3 9 6 2 2" xfId="41766"/>
    <cellStyle name="Saída 3 9 6 2 3" xfId="41767"/>
    <cellStyle name="Saída 3 9 6 2 4" xfId="41768"/>
    <cellStyle name="Saída 3 9 6 2 5" xfId="41769"/>
    <cellStyle name="Saída 3 9 6 3" xfId="41770"/>
    <cellStyle name="Saída 3 9 6 3 2" xfId="41771"/>
    <cellStyle name="Saída 3 9 6 3 3" xfId="41772"/>
    <cellStyle name="Saída 3 9 6 3 4" xfId="41773"/>
    <cellStyle name="Saída 3 9 6 3 5" xfId="41774"/>
    <cellStyle name="Saída 3 9 6 4" xfId="41775"/>
    <cellStyle name="Saída 3 9 7" xfId="41776"/>
    <cellStyle name="Saída 3 9 7 2" xfId="41777"/>
    <cellStyle name="Saída 3 9 7 2 2" xfId="41778"/>
    <cellStyle name="Saída 3 9 7 2 3" xfId="41779"/>
    <cellStyle name="Saída 3 9 7 2 4" xfId="41780"/>
    <cellStyle name="Saída 3 9 7 2 5" xfId="41781"/>
    <cellStyle name="Saída 3 9 7 3" xfId="41782"/>
    <cellStyle name="Saída 3 9 7 3 2" xfId="41783"/>
    <cellStyle name="Saída 3 9 7 3 3" xfId="41784"/>
    <cellStyle name="Saída 3 9 7 3 4" xfId="41785"/>
    <cellStyle name="Saída 3 9 7 3 5" xfId="41786"/>
    <cellStyle name="Saída 3 9 7 4" xfId="41787"/>
    <cellStyle name="Saída 3 9 8" xfId="41788"/>
    <cellStyle name="Saída 3 9 8 2" xfId="41789"/>
    <cellStyle name="Saída 3 9 8 2 2" xfId="41790"/>
    <cellStyle name="Saída 3 9 8 2 3" xfId="41791"/>
    <cellStyle name="Saída 3 9 8 2 4" xfId="41792"/>
    <cellStyle name="Saída 3 9 8 3" xfId="41793"/>
    <cellStyle name="Saída 3 9 8 4" xfId="41794"/>
    <cellStyle name="Saída 3 9 9" xfId="41795"/>
    <cellStyle name="Saída 3_CÁLCULO DE HORAS - tabela MARÇO 2014" xfId="576"/>
    <cellStyle name="Separador de m" xfId="577"/>
    <cellStyle name="Separador de milhares 2" xfId="578"/>
    <cellStyle name="Separador de milhares 2 10" xfId="579"/>
    <cellStyle name="Separador de milhares 2 10 2" xfId="580"/>
    <cellStyle name="Separador de milhares 2 10 2 2" xfId="581"/>
    <cellStyle name="Separador de milhares 2 10 2 2 2" xfId="836"/>
    <cellStyle name="Separador de milhares 2 10 2 3" xfId="835"/>
    <cellStyle name="Separador de milhares 2 2" xfId="582"/>
    <cellStyle name="Separador de milhares 2 2 2" xfId="583"/>
    <cellStyle name="Separador de milhares 2 2 2 2" xfId="837"/>
    <cellStyle name="Separador de milhares 2 2_AQPNG_ORC_R01_2013_11_22(OBRA COMPLETA) 29112013-2" xfId="584"/>
    <cellStyle name="Separador de milhares 2 3" xfId="585"/>
    <cellStyle name="Separador de milhares 2 3 2" xfId="586"/>
    <cellStyle name="Separador de milhares 2 3 2 2" xfId="838"/>
    <cellStyle name="Separador de milhares 2 3_AQPNG_ORC_R01_2013_11_22(OBRA COMPLETA) 29112013-2" xfId="587"/>
    <cellStyle name="Separador de milhares 2 4" xfId="588"/>
    <cellStyle name="Separador de milhares 2 4 2" xfId="589"/>
    <cellStyle name="Separador de milhares 2 4 2 2" xfId="839"/>
    <cellStyle name="Separador de milhares 2 4_AQPNG_ORC_R01_2013_11_22(OBRA COMPLETA) 29112013-2" xfId="590"/>
    <cellStyle name="Separador de milhares 2 5" xfId="591"/>
    <cellStyle name="Separador de milhares 2 5 2" xfId="592"/>
    <cellStyle name="Separador de milhares 2 5 2 2" xfId="593"/>
    <cellStyle name="Separador de milhares 2 5 2 2 2" xfId="841"/>
    <cellStyle name="Separador de milhares 2 5 2 3" xfId="840"/>
    <cellStyle name="Separador de milhares 2 5 3" xfId="594"/>
    <cellStyle name="Separador de milhares 2 5_AQPNG_ORC_R01_2013_11_22(OBRA COMPLETA) 29112013-2" xfId="595"/>
    <cellStyle name="Separador de milhares 2 6" xfId="596"/>
    <cellStyle name="Separador de milhares 2 6 2" xfId="597"/>
    <cellStyle name="Separador de milhares 2 6 2 2" xfId="843"/>
    <cellStyle name="Separador de milhares 2 6 3" xfId="598"/>
    <cellStyle name="Separador de milhares 2 6 3 2" xfId="844"/>
    <cellStyle name="Separador de milhares 2 6 4" xfId="842"/>
    <cellStyle name="Separador de milhares 2 7" xfId="599"/>
    <cellStyle name="Separador de milhares 2 7 2" xfId="600"/>
    <cellStyle name="Separador de milhares 2 7 2 2" xfId="601"/>
    <cellStyle name="Separador de milhares 2 7 2 2 2" xfId="846"/>
    <cellStyle name="Separador de milhares 2 7 2 3" xfId="845"/>
    <cellStyle name="Separador de milhares 2 8" xfId="602"/>
    <cellStyle name="Separador de milhares 2 8 2" xfId="603"/>
    <cellStyle name="Separador de milhares 2 8 2 2" xfId="604"/>
    <cellStyle name="Separador de milhares 2 8 2 2 2" xfId="848"/>
    <cellStyle name="Separador de milhares 2 8 2 3" xfId="847"/>
    <cellStyle name="Separador de milhares 2 9" xfId="605"/>
    <cellStyle name="Separador de milhares 2 9 2" xfId="606"/>
    <cellStyle name="Separador de milhares 2 9 2 2" xfId="607"/>
    <cellStyle name="Separador de milhares 2 9 2 2 2" xfId="850"/>
    <cellStyle name="Separador de milhares 2 9 2 3" xfId="849"/>
    <cellStyle name="Separador de milhares 2_AQPNG_ORC_R01_2013_11_22(OBRA COMPLETA) 29112013-2" xfId="608"/>
    <cellStyle name="Separador de milhares 3" xfId="609"/>
    <cellStyle name="Separador de milhares 3 10" xfId="41796"/>
    <cellStyle name="Separador de milhares 3 2" xfId="610"/>
    <cellStyle name="Separador de milhares 3 2 2" xfId="611"/>
    <cellStyle name="Separador de milhares 3 2 3" xfId="612"/>
    <cellStyle name="Separador de milhares 3 2 3 2" xfId="851"/>
    <cellStyle name="Separador de milhares 3 2 4" xfId="613"/>
    <cellStyle name="Separador de milhares 3 2_AQPNG_ORC_R01_2013_11_22(OBRA COMPLETA) 29112013-2" xfId="614"/>
    <cellStyle name="Separador de milhares 3 3" xfId="615"/>
    <cellStyle name="Separador de milhares 3 3 2" xfId="616"/>
    <cellStyle name="Separador de milhares 3 3 2 2" xfId="852"/>
    <cellStyle name="Separador de milhares 3 3_AQPNG_ORC_R01_2013_11_22(OBRA COMPLETA) 29112013-2" xfId="617"/>
    <cellStyle name="Separador de milhares 3 4" xfId="618"/>
    <cellStyle name="Separador de milhares 3 4 2" xfId="619"/>
    <cellStyle name="Separador de milhares 3 4 2 2" xfId="620"/>
    <cellStyle name="Separador de milhares 3 4 2 2 2" xfId="854"/>
    <cellStyle name="Separador de milhares 3 4 2 3" xfId="853"/>
    <cellStyle name="Separador de milhares 3 4 3" xfId="621"/>
    <cellStyle name="Separador de milhares 3 4 3 2" xfId="622"/>
    <cellStyle name="Separador de milhares 3 4 3 2 2" xfId="856"/>
    <cellStyle name="Separador de milhares 3 4 3 3" xfId="855"/>
    <cellStyle name="Separador de milhares 3 5" xfId="623"/>
    <cellStyle name="Separador de milhares 3 5 2" xfId="624"/>
    <cellStyle name="Separador de milhares 3 5 2 2" xfId="625"/>
    <cellStyle name="Separador de milhares 3 5 2 2 2" xfId="858"/>
    <cellStyle name="Separador de milhares 3 5 2 3" xfId="857"/>
    <cellStyle name="Separador de milhares 3 5 3" xfId="626"/>
    <cellStyle name="Separador de milhares 3 5 3 2" xfId="627"/>
    <cellStyle name="Separador de milhares 3 5 3 2 2" xfId="860"/>
    <cellStyle name="Separador de milhares 3 5 3 3" xfId="859"/>
    <cellStyle name="Separador de milhares 3 6" xfId="628"/>
    <cellStyle name="Separador de milhares 3 6 2" xfId="629"/>
    <cellStyle name="Separador de milhares 3 6 2 2" xfId="630"/>
    <cellStyle name="Separador de milhares 3 6 2 2 2" xfId="862"/>
    <cellStyle name="Separador de milhares 3 6 2 3" xfId="861"/>
    <cellStyle name="Separador de milhares 3 7" xfId="631"/>
    <cellStyle name="Separador de milhares 3 7 2" xfId="632"/>
    <cellStyle name="Separador de milhares 3 7 2 2" xfId="633"/>
    <cellStyle name="Separador de milhares 3 7 2 2 2" xfId="864"/>
    <cellStyle name="Separador de milhares 3 7 2 3" xfId="863"/>
    <cellStyle name="Separador de milhares 3 8" xfId="634"/>
    <cellStyle name="Separador de milhares 3 9" xfId="41797"/>
    <cellStyle name="Separador de milhares 3_AQPNG_ORC_R01_2013_11_22(OBRA COMPLETA) 29112013-2" xfId="635"/>
    <cellStyle name="Separador de milhares 4" xfId="636"/>
    <cellStyle name="Separador de milhares 4 2" xfId="637"/>
    <cellStyle name="Separador de milhares 4 2 2" xfId="638"/>
    <cellStyle name="Separador de milhares 4 2 3" xfId="41798"/>
    <cellStyle name="Separador de milhares 4 2_AQPNG_ORC_R01_2013_11_22(OBRA COMPLETA) 29112013-2" xfId="639"/>
    <cellStyle name="Separador de milhares 4 3" xfId="640"/>
    <cellStyle name="Separador de milhares 4 3 2" xfId="641"/>
    <cellStyle name="Separador de milhares 4 3 2 2" xfId="865"/>
    <cellStyle name="Separador de milhares 4 3_AQPNG_ORC_R01_2013_11_22(OBRA COMPLETA) 29112013-2" xfId="642"/>
    <cellStyle name="Separador de milhares 4 4" xfId="643"/>
    <cellStyle name="Separador de milhares 4 4 2" xfId="644"/>
    <cellStyle name="Separador de milhares 4 4 2 2" xfId="645"/>
    <cellStyle name="Separador de milhares 4 4 2 2 2" xfId="867"/>
    <cellStyle name="Separador de milhares 4 4 2 3" xfId="866"/>
    <cellStyle name="Separador de milhares 4 4 3" xfId="646"/>
    <cellStyle name="Separador de milhares 4 4 3 2" xfId="647"/>
    <cellStyle name="Separador de milhares 4 4 3 2 2" xfId="869"/>
    <cellStyle name="Separador de milhares 4 4 3 3" xfId="868"/>
    <cellStyle name="Separador de milhares 4 5" xfId="648"/>
    <cellStyle name="Separador de milhares 4 5 2" xfId="649"/>
    <cellStyle name="Separador de milhares 4 5 2 2" xfId="650"/>
    <cellStyle name="Separador de milhares 4 5 2 2 2" xfId="871"/>
    <cellStyle name="Separador de milhares 4 5 2 3" xfId="870"/>
    <cellStyle name="Separador de milhares 4 6" xfId="651"/>
    <cellStyle name="Separador de milhares 4 6 2" xfId="652"/>
    <cellStyle name="Separador de milhares 4 6 2 2" xfId="653"/>
    <cellStyle name="Separador de milhares 4 6 2 2 2" xfId="873"/>
    <cellStyle name="Separador de milhares 4 6 2 3" xfId="872"/>
    <cellStyle name="Separador de milhares 4 7" xfId="654"/>
    <cellStyle name="Separador de milhares 4 7 2" xfId="655"/>
    <cellStyle name="Separador de milhares 4 7 2 2" xfId="656"/>
    <cellStyle name="Separador de milhares 4 7 2 2 2" xfId="875"/>
    <cellStyle name="Separador de milhares 4 7 2 3" xfId="874"/>
    <cellStyle name="Separador de milhares 4 8" xfId="657"/>
    <cellStyle name="Separador de milhares 4 9" xfId="41799"/>
    <cellStyle name="Separador de milhares 4_AQPNG_ORC_R01_2013_11_22(OBRA COMPLETA) 29112013-2" xfId="658"/>
    <cellStyle name="Separador de milhares 5" xfId="659"/>
    <cellStyle name="Separador de milhares 5 2" xfId="660"/>
    <cellStyle name="Separador de milhares 5 2 2" xfId="876"/>
    <cellStyle name="Separador de milhares 5_AQPNG_ORC_R01_2013_11_22(OBRA COMPLETA) 29112013-2" xfId="661"/>
    <cellStyle name="Separador de milhares 6" xfId="662"/>
    <cellStyle name="Separador de milhares 6 2" xfId="663"/>
    <cellStyle name="Separador de milhares 6 2 2" xfId="877"/>
    <cellStyle name="Separador de milhares 6_AQPNG_ORC_R01_2013_11_22(OBRA COMPLETA) 29112013-2" xfId="664"/>
    <cellStyle name="Separador de milhares 7" xfId="665"/>
    <cellStyle name="Separador de milhares 7 2" xfId="666"/>
    <cellStyle name="Separador de milhares 7 2 2" xfId="667"/>
    <cellStyle name="Separador de milhares 7 2 2 2" xfId="880"/>
    <cellStyle name="Separador de milhares 7 2 3" xfId="879"/>
    <cellStyle name="Separador de milhares 7 3" xfId="668"/>
    <cellStyle name="Separador de milhares 7 3 2" xfId="881"/>
    <cellStyle name="Separador de milhares 7 4" xfId="669"/>
    <cellStyle name="Separador de milhares 7 4 2" xfId="882"/>
    <cellStyle name="Separador de milhares 7 5" xfId="878"/>
    <cellStyle name="Separador de milhares 8" xfId="670"/>
    <cellStyle name="Separador de milhares 8 2" xfId="671"/>
    <cellStyle name="Separador de milhares 8 2 2" xfId="672"/>
    <cellStyle name="Separador de milhares 8 2 2 2" xfId="673"/>
    <cellStyle name="Separador de milhares 8 2 2 2 2" xfId="886"/>
    <cellStyle name="Separador de milhares 8 2 2 3" xfId="885"/>
    <cellStyle name="Separador de milhares 8 2 3" xfId="674"/>
    <cellStyle name="Separador de milhares 8 2 3 2" xfId="887"/>
    <cellStyle name="Separador de milhares 8 2 4" xfId="884"/>
    <cellStyle name="Separador de milhares 8 3" xfId="675"/>
    <cellStyle name="Separador de milhares 8 3 2" xfId="676"/>
    <cellStyle name="Separador de milhares 8 3 2 2" xfId="889"/>
    <cellStyle name="Separador de milhares 8 3 3" xfId="888"/>
    <cellStyle name="Separador de milhares 8 4" xfId="677"/>
    <cellStyle name="Separador de milhares 8 4 2" xfId="678"/>
    <cellStyle name="Separador de milhares 8 4 2 2" xfId="891"/>
    <cellStyle name="Separador de milhares 8 4 3" xfId="890"/>
    <cellStyle name="Separador de milhares 8 5" xfId="679"/>
    <cellStyle name="Separador de milhares 8 5 2" xfId="892"/>
    <cellStyle name="Separador de milhares 8 6" xfId="883"/>
    <cellStyle name="Separador de milhares 9" xfId="680"/>
    <cellStyle name="Separador de milhares 9 2" xfId="893"/>
    <cellStyle name="Separador de milhares_ELETRICA_2 2 2" xfId="681"/>
    <cellStyle name="Separador de milhares_ELETRICA_2 2_MODELO Planilha Orçamentária obra menor _ SEIL-PRED-SUDE _ JUN 2013-2" xfId="682"/>
    <cellStyle name="subhead" xfId="683"/>
    <cellStyle name="Texto de Aviso 2" xfId="684"/>
    <cellStyle name="Texto de Aviso 2 2" xfId="685"/>
    <cellStyle name="Texto de Aviso 2_AQPNG_ORC_R01_2013_11_22(OBRA COMPLETA) 29112013-2" xfId="686"/>
    <cellStyle name="Texto Explicativo 2" xfId="687"/>
    <cellStyle name="Texto Explicativo 2 2" xfId="688"/>
    <cellStyle name="Texto Explicativo 2_AQPNG_ORC_R01_2013_11_22(OBRA COMPLETA) 29112013-2" xfId="689"/>
    <cellStyle name="Texto Explicativo 3" xfId="41800"/>
    <cellStyle name="Texto Explicativo 3 2" xfId="41801"/>
    <cellStyle name="Texto Explicativo 3 3" xfId="41802"/>
    <cellStyle name="Título 1 2" xfId="690"/>
    <cellStyle name="Título 1 3" xfId="691"/>
    <cellStyle name="Título 2 2" xfId="692"/>
    <cellStyle name="Título 2 3" xfId="693"/>
    <cellStyle name="Título 3 2" xfId="694"/>
    <cellStyle name="Título 3 3" xfId="695"/>
    <cellStyle name="Título 4 2" xfId="696"/>
    <cellStyle name="Título 4 3" xfId="697"/>
    <cellStyle name="Título 5" xfId="698"/>
    <cellStyle name="Título 5 2" xfId="699"/>
    <cellStyle name="Título 5 3" xfId="700"/>
    <cellStyle name="Título 5_AQPNG_ORC_R01_2013_11_22(OBRA COMPLETA) 29112013-2" xfId="701"/>
    <cellStyle name="Título 6" xfId="702"/>
    <cellStyle name="Título 7" xfId="703"/>
    <cellStyle name="Total 2" xfId="704"/>
    <cellStyle name="Total 2 10" xfId="41803"/>
    <cellStyle name="Total 2 10 10" xfId="41804"/>
    <cellStyle name="Total 2 10 11" xfId="41805"/>
    <cellStyle name="Total 2 10 12" xfId="41806"/>
    <cellStyle name="Total 2 10 13" xfId="41807"/>
    <cellStyle name="Total 2 10 2" xfId="41808"/>
    <cellStyle name="Total 2 10 2 10" xfId="41809"/>
    <cellStyle name="Total 2 10 2 10 2" xfId="41810"/>
    <cellStyle name="Total 2 10 2 10 3" xfId="41811"/>
    <cellStyle name="Total 2 10 2 10 4" xfId="41812"/>
    <cellStyle name="Total 2 10 2 10 5" xfId="41813"/>
    <cellStyle name="Total 2 10 2 11" xfId="41814"/>
    <cellStyle name="Total 2 10 2 2" xfId="41815"/>
    <cellStyle name="Total 2 10 2 2 2" xfId="41816"/>
    <cellStyle name="Total 2 10 2 2 2 2" xfId="41817"/>
    <cellStyle name="Total 2 10 2 2 2 3" xfId="41818"/>
    <cellStyle name="Total 2 10 2 2 2 4" xfId="41819"/>
    <cellStyle name="Total 2 10 2 2 3" xfId="41820"/>
    <cellStyle name="Total 2 10 2 2 3 2" xfId="41821"/>
    <cellStyle name="Total 2 10 2 2 3 3" xfId="41822"/>
    <cellStyle name="Total 2 10 2 2 3 4" xfId="41823"/>
    <cellStyle name="Total 2 10 2 2 3 5" xfId="41824"/>
    <cellStyle name="Total 2 10 2 2 4" xfId="41825"/>
    <cellStyle name="Total 2 10 2 2 4 2" xfId="41826"/>
    <cellStyle name="Total 2 10 2 2 4 3" xfId="41827"/>
    <cellStyle name="Total 2 10 2 2 4 4" xfId="41828"/>
    <cellStyle name="Total 2 10 2 2 5" xfId="41829"/>
    <cellStyle name="Total 2 10 2 2 5 2" xfId="41830"/>
    <cellStyle name="Total 2 10 2 2 5 3" xfId="41831"/>
    <cellStyle name="Total 2 10 2 2 5 4" xfId="41832"/>
    <cellStyle name="Total 2 10 2 2 6" xfId="41833"/>
    <cellStyle name="Total 2 10 2 2 7" xfId="41834"/>
    <cellStyle name="Total 2 10 2 2 8" xfId="41835"/>
    <cellStyle name="Total 2 10 2 3" xfId="41836"/>
    <cellStyle name="Total 2 10 2 3 2" xfId="41837"/>
    <cellStyle name="Total 2 10 2 3 2 2" xfId="41838"/>
    <cellStyle name="Total 2 10 2 3 2 3" xfId="41839"/>
    <cellStyle name="Total 2 10 2 3 2 4" xfId="41840"/>
    <cellStyle name="Total 2 10 2 3 2 5" xfId="41841"/>
    <cellStyle name="Total 2 10 2 3 3" xfId="41842"/>
    <cellStyle name="Total 2 10 2 3 3 2" xfId="41843"/>
    <cellStyle name="Total 2 10 2 3 3 3" xfId="41844"/>
    <cellStyle name="Total 2 10 2 3 3 4" xfId="41845"/>
    <cellStyle name="Total 2 10 2 3 3 5" xfId="41846"/>
    <cellStyle name="Total 2 10 2 3 4" xfId="41847"/>
    <cellStyle name="Total 2 10 2 3 5" xfId="41848"/>
    <cellStyle name="Total 2 10 2 3 6" xfId="41849"/>
    <cellStyle name="Total 2 10 2 4" xfId="41850"/>
    <cellStyle name="Total 2 10 2 4 2" xfId="41851"/>
    <cellStyle name="Total 2 10 2 4 2 2" xfId="41852"/>
    <cellStyle name="Total 2 10 2 4 2 3" xfId="41853"/>
    <cellStyle name="Total 2 10 2 4 2 4" xfId="41854"/>
    <cellStyle name="Total 2 10 2 4 2 5" xfId="41855"/>
    <cellStyle name="Total 2 10 2 4 3" xfId="41856"/>
    <cellStyle name="Total 2 10 2 4 3 2" xfId="41857"/>
    <cellStyle name="Total 2 10 2 4 3 3" xfId="41858"/>
    <cellStyle name="Total 2 10 2 4 3 4" xfId="41859"/>
    <cellStyle name="Total 2 10 2 4 3 5" xfId="41860"/>
    <cellStyle name="Total 2 10 2 4 4" xfId="41861"/>
    <cellStyle name="Total 2 10 2 4 5" xfId="41862"/>
    <cellStyle name="Total 2 10 2 4 6" xfId="41863"/>
    <cellStyle name="Total 2 10 2 5" xfId="41864"/>
    <cellStyle name="Total 2 10 2 5 2" xfId="41865"/>
    <cellStyle name="Total 2 10 2 5 2 2" xfId="41866"/>
    <cellStyle name="Total 2 10 2 5 2 3" xfId="41867"/>
    <cellStyle name="Total 2 10 2 5 2 4" xfId="41868"/>
    <cellStyle name="Total 2 10 2 5 2 5" xfId="41869"/>
    <cellStyle name="Total 2 10 2 5 3" xfId="41870"/>
    <cellStyle name="Total 2 10 2 5 3 2" xfId="41871"/>
    <cellStyle name="Total 2 10 2 5 3 3" xfId="41872"/>
    <cellStyle name="Total 2 10 2 5 3 4" xfId="41873"/>
    <cellStyle name="Total 2 10 2 5 3 5" xfId="41874"/>
    <cellStyle name="Total 2 10 2 5 4" xfId="41875"/>
    <cellStyle name="Total 2 10 2 5 5" xfId="41876"/>
    <cellStyle name="Total 2 10 2 5 6" xfId="41877"/>
    <cellStyle name="Total 2 10 2 6" xfId="41878"/>
    <cellStyle name="Total 2 10 2 6 2" xfId="41879"/>
    <cellStyle name="Total 2 10 2 6 2 2" xfId="41880"/>
    <cellStyle name="Total 2 10 2 6 2 3" xfId="41881"/>
    <cellStyle name="Total 2 10 2 6 2 4" xfId="41882"/>
    <cellStyle name="Total 2 10 2 6 2 5" xfId="41883"/>
    <cellStyle name="Total 2 10 2 6 3" xfId="41884"/>
    <cellStyle name="Total 2 10 2 6 3 2" xfId="41885"/>
    <cellStyle name="Total 2 10 2 6 3 3" xfId="41886"/>
    <cellStyle name="Total 2 10 2 6 3 4" xfId="41887"/>
    <cellStyle name="Total 2 10 2 6 3 5" xfId="41888"/>
    <cellStyle name="Total 2 10 2 6 4" xfId="41889"/>
    <cellStyle name="Total 2 10 2 6 5" xfId="41890"/>
    <cellStyle name="Total 2 10 2 7" xfId="41891"/>
    <cellStyle name="Total 2 10 2 7 2" xfId="41892"/>
    <cellStyle name="Total 2 10 2 7 3" xfId="41893"/>
    <cellStyle name="Total 2 10 2 7 4" xfId="41894"/>
    <cellStyle name="Total 2 10 2 8" xfId="41895"/>
    <cellStyle name="Total 2 10 2 8 2" xfId="41896"/>
    <cellStyle name="Total 2 10 2 8 3" xfId="41897"/>
    <cellStyle name="Total 2 10 2 8 4" xfId="41898"/>
    <cellStyle name="Total 2 10 2 8 5" xfId="41899"/>
    <cellStyle name="Total 2 10 2 9" xfId="41900"/>
    <cellStyle name="Total 2 10 2 9 2" xfId="41901"/>
    <cellStyle name="Total 2 10 2 9 3" xfId="41902"/>
    <cellStyle name="Total 2 10 2 9 4" xfId="41903"/>
    <cellStyle name="Total 2 10 2 9 5" xfId="41904"/>
    <cellStyle name="Total 2 10 3" xfId="41905"/>
    <cellStyle name="Total 2 10 3 2" xfId="41906"/>
    <cellStyle name="Total 2 10 3 2 2" xfId="41907"/>
    <cellStyle name="Total 2 10 3 2 3" xfId="41908"/>
    <cellStyle name="Total 2 10 3 2 4" xfId="41909"/>
    <cellStyle name="Total 2 10 3 3" xfId="41910"/>
    <cellStyle name="Total 2 10 3 3 2" xfId="41911"/>
    <cellStyle name="Total 2 10 3 3 3" xfId="41912"/>
    <cellStyle name="Total 2 10 3 3 4" xfId="41913"/>
    <cellStyle name="Total 2 10 3 3 5" xfId="41914"/>
    <cellStyle name="Total 2 10 3 4" xfId="41915"/>
    <cellStyle name="Total 2 10 3 4 2" xfId="41916"/>
    <cellStyle name="Total 2 10 3 4 3" xfId="41917"/>
    <cellStyle name="Total 2 10 3 4 4" xfId="41918"/>
    <cellStyle name="Total 2 10 3 5" xfId="41919"/>
    <cellStyle name="Total 2 10 3 5 2" xfId="41920"/>
    <cellStyle name="Total 2 10 3 5 3" xfId="41921"/>
    <cellStyle name="Total 2 10 3 5 4" xfId="41922"/>
    <cellStyle name="Total 2 10 3 6" xfId="41923"/>
    <cellStyle name="Total 2 10 3 7" xfId="41924"/>
    <cellStyle name="Total 2 10 3 8" xfId="41925"/>
    <cellStyle name="Total 2 10 4" xfId="41926"/>
    <cellStyle name="Total 2 10 4 2" xfId="41927"/>
    <cellStyle name="Total 2 10 4 2 2" xfId="41928"/>
    <cellStyle name="Total 2 10 4 2 3" xfId="41929"/>
    <cellStyle name="Total 2 10 4 2 4" xfId="41930"/>
    <cellStyle name="Total 2 10 4 3" xfId="41931"/>
    <cellStyle name="Total 2 10 4 3 2" xfId="41932"/>
    <cellStyle name="Total 2 10 4 3 3" xfId="41933"/>
    <cellStyle name="Total 2 10 4 3 4" xfId="41934"/>
    <cellStyle name="Total 2 10 4 3 5" xfId="41935"/>
    <cellStyle name="Total 2 10 4 4" xfId="41936"/>
    <cellStyle name="Total 2 10 4 4 2" xfId="41937"/>
    <cellStyle name="Total 2 10 4 4 3" xfId="41938"/>
    <cellStyle name="Total 2 10 4 4 4" xfId="41939"/>
    <cellStyle name="Total 2 10 4 5" xfId="41940"/>
    <cellStyle name="Total 2 10 4 5 2" xfId="41941"/>
    <cellStyle name="Total 2 10 4 5 3" xfId="41942"/>
    <cellStyle name="Total 2 10 4 5 4" xfId="41943"/>
    <cellStyle name="Total 2 10 4 6" xfId="41944"/>
    <cellStyle name="Total 2 10 4 7" xfId="41945"/>
    <cellStyle name="Total 2 10 4 8" xfId="41946"/>
    <cellStyle name="Total 2 10 5" xfId="41947"/>
    <cellStyle name="Total 2 10 5 2" xfId="41948"/>
    <cellStyle name="Total 2 10 5 2 2" xfId="41949"/>
    <cellStyle name="Total 2 10 5 2 3" xfId="41950"/>
    <cellStyle name="Total 2 10 5 2 4" xfId="41951"/>
    <cellStyle name="Total 2 10 5 2 5" xfId="41952"/>
    <cellStyle name="Total 2 10 5 3" xfId="41953"/>
    <cellStyle name="Total 2 10 5 3 2" xfId="41954"/>
    <cellStyle name="Total 2 10 5 3 3" xfId="41955"/>
    <cellStyle name="Total 2 10 5 3 4" xfId="41956"/>
    <cellStyle name="Total 2 10 5 3 5" xfId="41957"/>
    <cellStyle name="Total 2 10 5 4" xfId="41958"/>
    <cellStyle name="Total 2 10 5 5" xfId="41959"/>
    <cellStyle name="Total 2 10 5 6" xfId="41960"/>
    <cellStyle name="Total 2 10 6" xfId="41961"/>
    <cellStyle name="Total 2 10 6 2" xfId="41962"/>
    <cellStyle name="Total 2 10 6 2 2" xfId="41963"/>
    <cellStyle name="Total 2 10 6 2 3" xfId="41964"/>
    <cellStyle name="Total 2 10 6 2 4" xfId="41965"/>
    <cellStyle name="Total 2 10 6 2 5" xfId="41966"/>
    <cellStyle name="Total 2 10 6 3" xfId="41967"/>
    <cellStyle name="Total 2 10 6 3 2" xfId="41968"/>
    <cellStyle name="Total 2 10 6 3 3" xfId="41969"/>
    <cellStyle name="Total 2 10 6 3 4" xfId="41970"/>
    <cellStyle name="Total 2 10 6 3 5" xfId="41971"/>
    <cellStyle name="Total 2 10 6 4" xfId="41972"/>
    <cellStyle name="Total 2 10 6 5" xfId="41973"/>
    <cellStyle name="Total 2 10 6 6" xfId="41974"/>
    <cellStyle name="Total 2 10 7" xfId="41975"/>
    <cellStyle name="Total 2 10 7 2" xfId="41976"/>
    <cellStyle name="Total 2 10 7 2 2" xfId="41977"/>
    <cellStyle name="Total 2 10 7 2 3" xfId="41978"/>
    <cellStyle name="Total 2 10 7 2 4" xfId="41979"/>
    <cellStyle name="Total 2 10 7 2 5" xfId="41980"/>
    <cellStyle name="Total 2 10 7 3" xfId="41981"/>
    <cellStyle name="Total 2 10 7 3 2" xfId="41982"/>
    <cellStyle name="Total 2 10 7 3 3" xfId="41983"/>
    <cellStyle name="Total 2 10 7 3 4" xfId="41984"/>
    <cellStyle name="Total 2 10 7 3 5" xfId="41985"/>
    <cellStyle name="Total 2 10 7 4" xfId="41986"/>
    <cellStyle name="Total 2 10 7 5" xfId="41987"/>
    <cellStyle name="Total 2 10 8" xfId="41988"/>
    <cellStyle name="Total 2 10 8 2" xfId="41989"/>
    <cellStyle name="Total 2 10 8 2 2" xfId="41990"/>
    <cellStyle name="Total 2 10 8 2 3" xfId="41991"/>
    <cellStyle name="Total 2 10 8 2 4" xfId="41992"/>
    <cellStyle name="Total 2 10 8 3" xfId="41993"/>
    <cellStyle name="Total 2 10 8 4" xfId="41994"/>
    <cellStyle name="Total 2 10 8 5" xfId="41995"/>
    <cellStyle name="Total 2 10 9" xfId="41996"/>
    <cellStyle name="Total 2 11" xfId="41997"/>
    <cellStyle name="Total 2 11 10" xfId="41998"/>
    <cellStyle name="Total 2 11 11" xfId="41999"/>
    <cellStyle name="Total 2 11 12" xfId="42000"/>
    <cellStyle name="Total 2 11 13" xfId="42001"/>
    <cellStyle name="Total 2 11 2" xfId="42002"/>
    <cellStyle name="Total 2 11 2 10" xfId="42003"/>
    <cellStyle name="Total 2 11 2 10 2" xfId="42004"/>
    <cellStyle name="Total 2 11 2 10 3" xfId="42005"/>
    <cellStyle name="Total 2 11 2 10 4" xfId="42006"/>
    <cellStyle name="Total 2 11 2 10 5" xfId="42007"/>
    <cellStyle name="Total 2 11 2 11" xfId="42008"/>
    <cellStyle name="Total 2 11 2 2" xfId="42009"/>
    <cellStyle name="Total 2 11 2 2 2" xfId="42010"/>
    <cellStyle name="Total 2 11 2 2 2 2" xfId="42011"/>
    <cellStyle name="Total 2 11 2 2 2 3" xfId="42012"/>
    <cellStyle name="Total 2 11 2 2 2 4" xfId="42013"/>
    <cellStyle name="Total 2 11 2 2 3" xfId="42014"/>
    <cellStyle name="Total 2 11 2 2 3 2" xfId="42015"/>
    <cellStyle name="Total 2 11 2 2 3 3" xfId="42016"/>
    <cellStyle name="Total 2 11 2 2 3 4" xfId="42017"/>
    <cellStyle name="Total 2 11 2 2 3 5" xfId="42018"/>
    <cellStyle name="Total 2 11 2 2 4" xfId="42019"/>
    <cellStyle name="Total 2 11 2 2 4 2" xfId="42020"/>
    <cellStyle name="Total 2 11 2 2 4 3" xfId="42021"/>
    <cellStyle name="Total 2 11 2 2 4 4" xfId="42022"/>
    <cellStyle name="Total 2 11 2 2 5" xfId="42023"/>
    <cellStyle name="Total 2 11 2 2 5 2" xfId="42024"/>
    <cellStyle name="Total 2 11 2 2 5 3" xfId="42025"/>
    <cellStyle name="Total 2 11 2 2 5 4" xfId="42026"/>
    <cellStyle name="Total 2 11 2 2 6" xfId="42027"/>
    <cellStyle name="Total 2 11 2 2 7" xfId="42028"/>
    <cellStyle name="Total 2 11 2 2 8" xfId="42029"/>
    <cellStyle name="Total 2 11 2 3" xfId="42030"/>
    <cellStyle name="Total 2 11 2 3 2" xfId="42031"/>
    <cellStyle name="Total 2 11 2 3 2 2" xfId="42032"/>
    <cellStyle name="Total 2 11 2 3 2 3" xfId="42033"/>
    <cellStyle name="Total 2 11 2 3 2 4" xfId="42034"/>
    <cellStyle name="Total 2 11 2 3 2 5" xfId="42035"/>
    <cellStyle name="Total 2 11 2 3 3" xfId="42036"/>
    <cellStyle name="Total 2 11 2 3 3 2" xfId="42037"/>
    <cellStyle name="Total 2 11 2 3 3 3" xfId="42038"/>
    <cellStyle name="Total 2 11 2 3 3 4" xfId="42039"/>
    <cellStyle name="Total 2 11 2 3 3 5" xfId="42040"/>
    <cellStyle name="Total 2 11 2 3 4" xfId="42041"/>
    <cellStyle name="Total 2 11 2 3 5" xfId="42042"/>
    <cellStyle name="Total 2 11 2 3 6" xfId="42043"/>
    <cellStyle name="Total 2 11 2 4" xfId="42044"/>
    <cellStyle name="Total 2 11 2 4 2" xfId="42045"/>
    <cellStyle name="Total 2 11 2 4 2 2" xfId="42046"/>
    <cellStyle name="Total 2 11 2 4 2 3" xfId="42047"/>
    <cellStyle name="Total 2 11 2 4 2 4" xfId="42048"/>
    <cellStyle name="Total 2 11 2 4 2 5" xfId="42049"/>
    <cellStyle name="Total 2 11 2 4 3" xfId="42050"/>
    <cellStyle name="Total 2 11 2 4 3 2" xfId="42051"/>
    <cellStyle name="Total 2 11 2 4 3 3" xfId="42052"/>
    <cellStyle name="Total 2 11 2 4 3 4" xfId="42053"/>
    <cellStyle name="Total 2 11 2 4 3 5" xfId="42054"/>
    <cellStyle name="Total 2 11 2 4 4" xfId="42055"/>
    <cellStyle name="Total 2 11 2 4 5" xfId="42056"/>
    <cellStyle name="Total 2 11 2 4 6" xfId="42057"/>
    <cellStyle name="Total 2 11 2 5" xfId="42058"/>
    <cellStyle name="Total 2 11 2 5 2" xfId="42059"/>
    <cellStyle name="Total 2 11 2 5 2 2" xfId="42060"/>
    <cellStyle name="Total 2 11 2 5 2 3" xfId="42061"/>
    <cellStyle name="Total 2 11 2 5 2 4" xfId="42062"/>
    <cellStyle name="Total 2 11 2 5 2 5" xfId="42063"/>
    <cellStyle name="Total 2 11 2 5 3" xfId="42064"/>
    <cellStyle name="Total 2 11 2 5 3 2" xfId="42065"/>
    <cellStyle name="Total 2 11 2 5 3 3" xfId="42066"/>
    <cellStyle name="Total 2 11 2 5 3 4" xfId="42067"/>
    <cellStyle name="Total 2 11 2 5 3 5" xfId="42068"/>
    <cellStyle name="Total 2 11 2 5 4" xfId="42069"/>
    <cellStyle name="Total 2 11 2 5 5" xfId="42070"/>
    <cellStyle name="Total 2 11 2 5 6" xfId="42071"/>
    <cellStyle name="Total 2 11 2 6" xfId="42072"/>
    <cellStyle name="Total 2 11 2 6 2" xfId="42073"/>
    <cellStyle name="Total 2 11 2 6 2 2" xfId="42074"/>
    <cellStyle name="Total 2 11 2 6 2 3" xfId="42075"/>
    <cellStyle name="Total 2 11 2 6 2 4" xfId="42076"/>
    <cellStyle name="Total 2 11 2 6 2 5" xfId="42077"/>
    <cellStyle name="Total 2 11 2 6 3" xfId="42078"/>
    <cellStyle name="Total 2 11 2 6 3 2" xfId="42079"/>
    <cellStyle name="Total 2 11 2 6 3 3" xfId="42080"/>
    <cellStyle name="Total 2 11 2 6 3 4" xfId="42081"/>
    <cellStyle name="Total 2 11 2 6 3 5" xfId="42082"/>
    <cellStyle name="Total 2 11 2 6 4" xfId="42083"/>
    <cellStyle name="Total 2 11 2 6 5" xfId="42084"/>
    <cellStyle name="Total 2 11 2 7" xfId="42085"/>
    <cellStyle name="Total 2 11 2 7 2" xfId="42086"/>
    <cellStyle name="Total 2 11 2 7 3" xfId="42087"/>
    <cellStyle name="Total 2 11 2 7 4" xfId="42088"/>
    <cellStyle name="Total 2 11 2 8" xfId="42089"/>
    <cellStyle name="Total 2 11 2 8 2" xfId="42090"/>
    <cellStyle name="Total 2 11 2 8 3" xfId="42091"/>
    <cellStyle name="Total 2 11 2 8 4" xfId="42092"/>
    <cellStyle name="Total 2 11 2 8 5" xfId="42093"/>
    <cellStyle name="Total 2 11 2 9" xfId="42094"/>
    <cellStyle name="Total 2 11 2 9 2" xfId="42095"/>
    <cellStyle name="Total 2 11 2 9 3" xfId="42096"/>
    <cellStyle name="Total 2 11 2 9 4" xfId="42097"/>
    <cellStyle name="Total 2 11 2 9 5" xfId="42098"/>
    <cellStyle name="Total 2 11 3" xfId="42099"/>
    <cellStyle name="Total 2 11 3 2" xfId="42100"/>
    <cellStyle name="Total 2 11 3 2 2" xfId="42101"/>
    <cellStyle name="Total 2 11 3 2 3" xfId="42102"/>
    <cellStyle name="Total 2 11 3 2 4" xfId="42103"/>
    <cellStyle name="Total 2 11 3 3" xfId="42104"/>
    <cellStyle name="Total 2 11 3 3 2" xfId="42105"/>
    <cellStyle name="Total 2 11 3 3 3" xfId="42106"/>
    <cellStyle name="Total 2 11 3 3 4" xfId="42107"/>
    <cellStyle name="Total 2 11 3 3 5" xfId="42108"/>
    <cellStyle name="Total 2 11 3 4" xfId="42109"/>
    <cellStyle name="Total 2 11 3 4 2" xfId="42110"/>
    <cellStyle name="Total 2 11 3 4 3" xfId="42111"/>
    <cellStyle name="Total 2 11 3 4 4" xfId="42112"/>
    <cellStyle name="Total 2 11 3 5" xfId="42113"/>
    <cellStyle name="Total 2 11 3 5 2" xfId="42114"/>
    <cellStyle name="Total 2 11 3 5 3" xfId="42115"/>
    <cellStyle name="Total 2 11 3 5 4" xfId="42116"/>
    <cellStyle name="Total 2 11 3 6" xfId="42117"/>
    <cellStyle name="Total 2 11 3 7" xfId="42118"/>
    <cellStyle name="Total 2 11 3 8" xfId="42119"/>
    <cellStyle name="Total 2 11 4" xfId="42120"/>
    <cellStyle name="Total 2 11 4 2" xfId="42121"/>
    <cellStyle name="Total 2 11 4 2 2" xfId="42122"/>
    <cellStyle name="Total 2 11 4 2 3" xfId="42123"/>
    <cellStyle name="Total 2 11 4 2 4" xfId="42124"/>
    <cellStyle name="Total 2 11 4 3" xfId="42125"/>
    <cellStyle name="Total 2 11 4 3 2" xfId="42126"/>
    <cellStyle name="Total 2 11 4 3 3" xfId="42127"/>
    <cellStyle name="Total 2 11 4 3 4" xfId="42128"/>
    <cellStyle name="Total 2 11 4 3 5" xfId="42129"/>
    <cellStyle name="Total 2 11 4 4" xfId="42130"/>
    <cellStyle name="Total 2 11 4 4 2" xfId="42131"/>
    <cellStyle name="Total 2 11 4 4 3" xfId="42132"/>
    <cellStyle name="Total 2 11 4 4 4" xfId="42133"/>
    <cellStyle name="Total 2 11 4 5" xfId="42134"/>
    <cellStyle name="Total 2 11 4 5 2" xfId="42135"/>
    <cellStyle name="Total 2 11 4 5 3" xfId="42136"/>
    <cellStyle name="Total 2 11 4 5 4" xfId="42137"/>
    <cellStyle name="Total 2 11 4 6" xfId="42138"/>
    <cellStyle name="Total 2 11 4 7" xfId="42139"/>
    <cellStyle name="Total 2 11 4 8" xfId="42140"/>
    <cellStyle name="Total 2 11 5" xfId="42141"/>
    <cellStyle name="Total 2 11 5 2" xfId="42142"/>
    <cellStyle name="Total 2 11 5 2 2" xfId="42143"/>
    <cellStyle name="Total 2 11 5 2 3" xfId="42144"/>
    <cellStyle name="Total 2 11 5 2 4" xfId="42145"/>
    <cellStyle name="Total 2 11 5 2 5" xfId="42146"/>
    <cellStyle name="Total 2 11 5 3" xfId="42147"/>
    <cellStyle name="Total 2 11 5 3 2" xfId="42148"/>
    <cellStyle name="Total 2 11 5 3 3" xfId="42149"/>
    <cellStyle name="Total 2 11 5 3 4" xfId="42150"/>
    <cellStyle name="Total 2 11 5 3 5" xfId="42151"/>
    <cellStyle name="Total 2 11 5 4" xfId="42152"/>
    <cellStyle name="Total 2 11 5 5" xfId="42153"/>
    <cellStyle name="Total 2 11 5 6" xfId="42154"/>
    <cellStyle name="Total 2 11 6" xfId="42155"/>
    <cellStyle name="Total 2 11 6 2" xfId="42156"/>
    <cellStyle name="Total 2 11 6 2 2" xfId="42157"/>
    <cellStyle name="Total 2 11 6 2 3" xfId="42158"/>
    <cellStyle name="Total 2 11 6 2 4" xfId="42159"/>
    <cellStyle name="Total 2 11 6 2 5" xfId="42160"/>
    <cellStyle name="Total 2 11 6 3" xfId="42161"/>
    <cellStyle name="Total 2 11 6 3 2" xfId="42162"/>
    <cellStyle name="Total 2 11 6 3 3" xfId="42163"/>
    <cellStyle name="Total 2 11 6 3 4" xfId="42164"/>
    <cellStyle name="Total 2 11 6 3 5" xfId="42165"/>
    <cellStyle name="Total 2 11 6 4" xfId="42166"/>
    <cellStyle name="Total 2 11 6 5" xfId="42167"/>
    <cellStyle name="Total 2 11 6 6" xfId="42168"/>
    <cellStyle name="Total 2 11 7" xfId="42169"/>
    <cellStyle name="Total 2 11 7 2" xfId="42170"/>
    <cellStyle name="Total 2 11 7 2 2" xfId="42171"/>
    <cellStyle name="Total 2 11 7 2 3" xfId="42172"/>
    <cellStyle name="Total 2 11 7 2 4" xfId="42173"/>
    <cellStyle name="Total 2 11 7 2 5" xfId="42174"/>
    <cellStyle name="Total 2 11 7 3" xfId="42175"/>
    <cellStyle name="Total 2 11 7 3 2" xfId="42176"/>
    <cellStyle name="Total 2 11 7 3 3" xfId="42177"/>
    <cellStyle name="Total 2 11 7 3 4" xfId="42178"/>
    <cellStyle name="Total 2 11 7 3 5" xfId="42179"/>
    <cellStyle name="Total 2 11 7 4" xfId="42180"/>
    <cellStyle name="Total 2 11 7 5" xfId="42181"/>
    <cellStyle name="Total 2 11 8" xfId="42182"/>
    <cellStyle name="Total 2 11 8 2" xfId="42183"/>
    <cellStyle name="Total 2 11 8 2 2" xfId="42184"/>
    <cellStyle name="Total 2 11 8 2 3" xfId="42185"/>
    <cellStyle name="Total 2 11 8 2 4" xfId="42186"/>
    <cellStyle name="Total 2 11 8 3" xfId="42187"/>
    <cellStyle name="Total 2 11 8 4" xfId="42188"/>
    <cellStyle name="Total 2 11 8 5" xfId="42189"/>
    <cellStyle name="Total 2 11 9" xfId="42190"/>
    <cellStyle name="Total 2 12" xfId="42191"/>
    <cellStyle name="Total 2 12 10" xfId="42192"/>
    <cellStyle name="Total 2 12 11" xfId="42193"/>
    <cellStyle name="Total 2 12 12" xfId="42194"/>
    <cellStyle name="Total 2 12 13" xfId="42195"/>
    <cellStyle name="Total 2 12 2" xfId="42196"/>
    <cellStyle name="Total 2 12 2 10" xfId="42197"/>
    <cellStyle name="Total 2 12 2 10 2" xfId="42198"/>
    <cellStyle name="Total 2 12 2 10 3" xfId="42199"/>
    <cellStyle name="Total 2 12 2 10 4" xfId="42200"/>
    <cellStyle name="Total 2 12 2 10 5" xfId="42201"/>
    <cellStyle name="Total 2 12 2 11" xfId="42202"/>
    <cellStyle name="Total 2 12 2 2" xfId="42203"/>
    <cellStyle name="Total 2 12 2 2 2" xfId="42204"/>
    <cellStyle name="Total 2 12 2 2 2 2" xfId="42205"/>
    <cellStyle name="Total 2 12 2 2 2 3" xfId="42206"/>
    <cellStyle name="Total 2 12 2 2 2 4" xfId="42207"/>
    <cellStyle name="Total 2 12 2 2 3" xfId="42208"/>
    <cellStyle name="Total 2 12 2 2 3 2" xfId="42209"/>
    <cellStyle name="Total 2 12 2 2 3 3" xfId="42210"/>
    <cellStyle name="Total 2 12 2 2 3 4" xfId="42211"/>
    <cellStyle name="Total 2 12 2 2 3 5" xfId="42212"/>
    <cellStyle name="Total 2 12 2 2 4" xfId="42213"/>
    <cellStyle name="Total 2 12 2 2 4 2" xfId="42214"/>
    <cellStyle name="Total 2 12 2 2 4 3" xfId="42215"/>
    <cellStyle name="Total 2 12 2 2 4 4" xfId="42216"/>
    <cellStyle name="Total 2 12 2 2 5" xfId="42217"/>
    <cellStyle name="Total 2 12 2 2 5 2" xfId="42218"/>
    <cellStyle name="Total 2 12 2 2 5 3" xfId="42219"/>
    <cellStyle name="Total 2 12 2 2 5 4" xfId="42220"/>
    <cellStyle name="Total 2 12 2 2 6" xfId="42221"/>
    <cellStyle name="Total 2 12 2 2 7" xfId="42222"/>
    <cellStyle name="Total 2 12 2 2 8" xfId="42223"/>
    <cellStyle name="Total 2 12 2 3" xfId="42224"/>
    <cellStyle name="Total 2 12 2 3 2" xfId="42225"/>
    <cellStyle name="Total 2 12 2 3 2 2" xfId="42226"/>
    <cellStyle name="Total 2 12 2 3 2 3" xfId="42227"/>
    <cellStyle name="Total 2 12 2 3 2 4" xfId="42228"/>
    <cellStyle name="Total 2 12 2 3 2 5" xfId="42229"/>
    <cellStyle name="Total 2 12 2 3 3" xfId="42230"/>
    <cellStyle name="Total 2 12 2 3 3 2" xfId="42231"/>
    <cellStyle name="Total 2 12 2 3 3 3" xfId="42232"/>
    <cellStyle name="Total 2 12 2 3 3 4" xfId="42233"/>
    <cellStyle name="Total 2 12 2 3 3 5" xfId="42234"/>
    <cellStyle name="Total 2 12 2 3 4" xfId="42235"/>
    <cellStyle name="Total 2 12 2 3 5" xfId="42236"/>
    <cellStyle name="Total 2 12 2 3 6" xfId="42237"/>
    <cellStyle name="Total 2 12 2 4" xfId="42238"/>
    <cellStyle name="Total 2 12 2 4 2" xfId="42239"/>
    <cellStyle name="Total 2 12 2 4 2 2" xfId="42240"/>
    <cellStyle name="Total 2 12 2 4 2 3" xfId="42241"/>
    <cellStyle name="Total 2 12 2 4 2 4" xfId="42242"/>
    <cellStyle name="Total 2 12 2 4 2 5" xfId="42243"/>
    <cellStyle name="Total 2 12 2 4 3" xfId="42244"/>
    <cellStyle name="Total 2 12 2 4 3 2" xfId="42245"/>
    <cellStyle name="Total 2 12 2 4 3 3" xfId="42246"/>
    <cellStyle name="Total 2 12 2 4 3 4" xfId="42247"/>
    <cellStyle name="Total 2 12 2 4 3 5" xfId="42248"/>
    <cellStyle name="Total 2 12 2 4 4" xfId="42249"/>
    <cellStyle name="Total 2 12 2 4 5" xfId="42250"/>
    <cellStyle name="Total 2 12 2 4 6" xfId="42251"/>
    <cellStyle name="Total 2 12 2 5" xfId="42252"/>
    <cellStyle name="Total 2 12 2 5 2" xfId="42253"/>
    <cellStyle name="Total 2 12 2 5 2 2" xfId="42254"/>
    <cellStyle name="Total 2 12 2 5 2 3" xfId="42255"/>
    <cellStyle name="Total 2 12 2 5 2 4" xfId="42256"/>
    <cellStyle name="Total 2 12 2 5 2 5" xfId="42257"/>
    <cellStyle name="Total 2 12 2 5 3" xfId="42258"/>
    <cellStyle name="Total 2 12 2 5 3 2" xfId="42259"/>
    <cellStyle name="Total 2 12 2 5 3 3" xfId="42260"/>
    <cellStyle name="Total 2 12 2 5 3 4" xfId="42261"/>
    <cellStyle name="Total 2 12 2 5 3 5" xfId="42262"/>
    <cellStyle name="Total 2 12 2 5 4" xfId="42263"/>
    <cellStyle name="Total 2 12 2 5 5" xfId="42264"/>
    <cellStyle name="Total 2 12 2 5 6" xfId="42265"/>
    <cellStyle name="Total 2 12 2 6" xfId="42266"/>
    <cellStyle name="Total 2 12 2 6 2" xfId="42267"/>
    <cellStyle name="Total 2 12 2 6 2 2" xfId="42268"/>
    <cellStyle name="Total 2 12 2 6 2 3" xfId="42269"/>
    <cellStyle name="Total 2 12 2 6 2 4" xfId="42270"/>
    <cellStyle name="Total 2 12 2 6 2 5" xfId="42271"/>
    <cellStyle name="Total 2 12 2 6 3" xfId="42272"/>
    <cellStyle name="Total 2 12 2 6 3 2" xfId="42273"/>
    <cellStyle name="Total 2 12 2 6 3 3" xfId="42274"/>
    <cellStyle name="Total 2 12 2 6 3 4" xfId="42275"/>
    <cellStyle name="Total 2 12 2 6 3 5" xfId="42276"/>
    <cellStyle name="Total 2 12 2 6 4" xfId="42277"/>
    <cellStyle name="Total 2 12 2 6 5" xfId="42278"/>
    <cellStyle name="Total 2 12 2 7" xfId="42279"/>
    <cellStyle name="Total 2 12 2 7 2" xfId="42280"/>
    <cellStyle name="Total 2 12 2 7 3" xfId="42281"/>
    <cellStyle name="Total 2 12 2 7 4" xfId="42282"/>
    <cellStyle name="Total 2 12 2 8" xfId="42283"/>
    <cellStyle name="Total 2 12 2 8 2" xfId="42284"/>
    <cellStyle name="Total 2 12 2 8 3" xfId="42285"/>
    <cellStyle name="Total 2 12 2 8 4" xfId="42286"/>
    <cellStyle name="Total 2 12 2 8 5" xfId="42287"/>
    <cellStyle name="Total 2 12 2 9" xfId="42288"/>
    <cellStyle name="Total 2 12 2 9 2" xfId="42289"/>
    <cellStyle name="Total 2 12 2 9 3" xfId="42290"/>
    <cellStyle name="Total 2 12 2 9 4" xfId="42291"/>
    <cellStyle name="Total 2 12 2 9 5" xfId="42292"/>
    <cellStyle name="Total 2 12 3" xfId="42293"/>
    <cellStyle name="Total 2 12 3 2" xfId="42294"/>
    <cellStyle name="Total 2 12 3 2 2" xfId="42295"/>
    <cellStyle name="Total 2 12 3 2 3" xfId="42296"/>
    <cellStyle name="Total 2 12 3 2 4" xfId="42297"/>
    <cellStyle name="Total 2 12 3 3" xfId="42298"/>
    <cellStyle name="Total 2 12 3 3 2" xfId="42299"/>
    <cellStyle name="Total 2 12 3 3 3" xfId="42300"/>
    <cellStyle name="Total 2 12 3 3 4" xfId="42301"/>
    <cellStyle name="Total 2 12 3 3 5" xfId="42302"/>
    <cellStyle name="Total 2 12 3 4" xfId="42303"/>
    <cellStyle name="Total 2 12 3 4 2" xfId="42304"/>
    <cellStyle name="Total 2 12 3 4 3" xfId="42305"/>
    <cellStyle name="Total 2 12 3 4 4" xfId="42306"/>
    <cellStyle name="Total 2 12 3 5" xfId="42307"/>
    <cellStyle name="Total 2 12 3 5 2" xfId="42308"/>
    <cellStyle name="Total 2 12 3 5 3" xfId="42309"/>
    <cellStyle name="Total 2 12 3 5 4" xfId="42310"/>
    <cellStyle name="Total 2 12 3 6" xfId="42311"/>
    <cellStyle name="Total 2 12 3 7" xfId="42312"/>
    <cellStyle name="Total 2 12 3 8" xfId="42313"/>
    <cellStyle name="Total 2 12 4" xfId="42314"/>
    <cellStyle name="Total 2 12 4 2" xfId="42315"/>
    <cellStyle name="Total 2 12 4 2 2" xfId="42316"/>
    <cellStyle name="Total 2 12 4 2 3" xfId="42317"/>
    <cellStyle name="Total 2 12 4 2 4" xfId="42318"/>
    <cellStyle name="Total 2 12 4 2 5" xfId="42319"/>
    <cellStyle name="Total 2 12 4 3" xfId="42320"/>
    <cellStyle name="Total 2 12 4 3 2" xfId="42321"/>
    <cellStyle name="Total 2 12 4 3 3" xfId="42322"/>
    <cellStyle name="Total 2 12 4 3 4" xfId="42323"/>
    <cellStyle name="Total 2 12 4 3 5" xfId="42324"/>
    <cellStyle name="Total 2 12 4 4" xfId="42325"/>
    <cellStyle name="Total 2 12 4 5" xfId="42326"/>
    <cellStyle name="Total 2 12 4 6" xfId="42327"/>
    <cellStyle name="Total 2 12 5" xfId="42328"/>
    <cellStyle name="Total 2 12 5 2" xfId="42329"/>
    <cellStyle name="Total 2 12 5 2 2" xfId="42330"/>
    <cellStyle name="Total 2 12 5 2 3" xfId="42331"/>
    <cellStyle name="Total 2 12 5 2 4" xfId="42332"/>
    <cellStyle name="Total 2 12 5 2 5" xfId="42333"/>
    <cellStyle name="Total 2 12 5 3" xfId="42334"/>
    <cellStyle name="Total 2 12 5 3 2" xfId="42335"/>
    <cellStyle name="Total 2 12 5 3 3" xfId="42336"/>
    <cellStyle name="Total 2 12 5 3 4" xfId="42337"/>
    <cellStyle name="Total 2 12 5 3 5" xfId="42338"/>
    <cellStyle name="Total 2 12 5 4" xfId="42339"/>
    <cellStyle name="Total 2 12 5 5" xfId="42340"/>
    <cellStyle name="Total 2 12 5 6" xfId="42341"/>
    <cellStyle name="Total 2 12 6" xfId="42342"/>
    <cellStyle name="Total 2 12 6 2" xfId="42343"/>
    <cellStyle name="Total 2 12 6 2 2" xfId="42344"/>
    <cellStyle name="Total 2 12 6 2 3" xfId="42345"/>
    <cellStyle name="Total 2 12 6 2 4" xfId="42346"/>
    <cellStyle name="Total 2 12 6 2 5" xfId="42347"/>
    <cellStyle name="Total 2 12 6 3" xfId="42348"/>
    <cellStyle name="Total 2 12 6 3 2" xfId="42349"/>
    <cellStyle name="Total 2 12 6 3 3" xfId="42350"/>
    <cellStyle name="Total 2 12 6 3 4" xfId="42351"/>
    <cellStyle name="Total 2 12 6 3 5" xfId="42352"/>
    <cellStyle name="Total 2 12 6 4" xfId="42353"/>
    <cellStyle name="Total 2 12 6 5" xfId="42354"/>
    <cellStyle name="Total 2 12 6 6" xfId="42355"/>
    <cellStyle name="Total 2 12 7" xfId="42356"/>
    <cellStyle name="Total 2 12 7 2" xfId="42357"/>
    <cellStyle name="Total 2 12 7 2 2" xfId="42358"/>
    <cellStyle name="Total 2 12 7 2 3" xfId="42359"/>
    <cellStyle name="Total 2 12 7 2 4" xfId="42360"/>
    <cellStyle name="Total 2 12 7 2 5" xfId="42361"/>
    <cellStyle name="Total 2 12 7 3" xfId="42362"/>
    <cellStyle name="Total 2 12 7 3 2" xfId="42363"/>
    <cellStyle name="Total 2 12 7 3 3" xfId="42364"/>
    <cellStyle name="Total 2 12 7 3 4" xfId="42365"/>
    <cellStyle name="Total 2 12 7 3 5" xfId="42366"/>
    <cellStyle name="Total 2 12 7 4" xfId="42367"/>
    <cellStyle name="Total 2 12 7 5" xfId="42368"/>
    <cellStyle name="Total 2 12 8" xfId="42369"/>
    <cellStyle name="Total 2 12 8 2" xfId="42370"/>
    <cellStyle name="Total 2 12 8 2 2" xfId="42371"/>
    <cellStyle name="Total 2 12 8 2 3" xfId="42372"/>
    <cellStyle name="Total 2 12 8 2 4" xfId="42373"/>
    <cellStyle name="Total 2 12 8 3" xfId="42374"/>
    <cellStyle name="Total 2 12 8 4" xfId="42375"/>
    <cellStyle name="Total 2 12 8 5" xfId="42376"/>
    <cellStyle name="Total 2 12 9" xfId="42377"/>
    <cellStyle name="Total 2 13" xfId="42378"/>
    <cellStyle name="Total 2 13 10" xfId="42379"/>
    <cellStyle name="Total 2 13 10 2" xfId="42380"/>
    <cellStyle name="Total 2 13 10 3" xfId="42381"/>
    <cellStyle name="Total 2 13 10 4" xfId="42382"/>
    <cellStyle name="Total 2 13 10 5" xfId="42383"/>
    <cellStyle name="Total 2 13 11" xfId="42384"/>
    <cellStyle name="Total 2 13 2" xfId="42385"/>
    <cellStyle name="Total 2 13 2 2" xfId="42386"/>
    <cellStyle name="Total 2 13 2 2 2" xfId="42387"/>
    <cellStyle name="Total 2 13 2 2 3" xfId="42388"/>
    <cellStyle name="Total 2 13 2 2 4" xfId="42389"/>
    <cellStyle name="Total 2 13 2 3" xfId="42390"/>
    <cellStyle name="Total 2 13 2 3 2" xfId="42391"/>
    <cellStyle name="Total 2 13 2 3 3" xfId="42392"/>
    <cellStyle name="Total 2 13 2 3 4" xfId="42393"/>
    <cellStyle name="Total 2 13 2 3 5" xfId="42394"/>
    <cellStyle name="Total 2 13 2 4" xfId="42395"/>
    <cellStyle name="Total 2 13 2 4 2" xfId="42396"/>
    <cellStyle name="Total 2 13 2 4 3" xfId="42397"/>
    <cellStyle name="Total 2 13 2 4 4" xfId="42398"/>
    <cellStyle name="Total 2 13 2 5" xfId="42399"/>
    <cellStyle name="Total 2 13 2 5 2" xfId="42400"/>
    <cellStyle name="Total 2 13 2 5 3" xfId="42401"/>
    <cellStyle name="Total 2 13 2 5 4" xfId="42402"/>
    <cellStyle name="Total 2 13 2 6" xfId="42403"/>
    <cellStyle name="Total 2 13 2 7" xfId="42404"/>
    <cellStyle name="Total 2 13 2 8" xfId="42405"/>
    <cellStyle name="Total 2 13 3" xfId="42406"/>
    <cellStyle name="Total 2 13 3 2" xfId="42407"/>
    <cellStyle name="Total 2 13 3 2 2" xfId="42408"/>
    <cellStyle name="Total 2 13 3 2 3" xfId="42409"/>
    <cellStyle name="Total 2 13 3 2 4" xfId="42410"/>
    <cellStyle name="Total 2 13 3 2 5" xfId="42411"/>
    <cellStyle name="Total 2 13 3 3" xfId="42412"/>
    <cellStyle name="Total 2 13 3 3 2" xfId="42413"/>
    <cellStyle name="Total 2 13 3 3 3" xfId="42414"/>
    <cellStyle name="Total 2 13 3 3 4" xfId="42415"/>
    <cellStyle name="Total 2 13 3 3 5" xfId="42416"/>
    <cellStyle name="Total 2 13 3 4" xfId="42417"/>
    <cellStyle name="Total 2 13 3 5" xfId="42418"/>
    <cellStyle name="Total 2 13 3 6" xfId="42419"/>
    <cellStyle name="Total 2 13 4" xfId="42420"/>
    <cellStyle name="Total 2 13 4 2" xfId="42421"/>
    <cellStyle name="Total 2 13 4 2 2" xfId="42422"/>
    <cellStyle name="Total 2 13 4 2 3" xfId="42423"/>
    <cellStyle name="Total 2 13 4 2 4" xfId="42424"/>
    <cellStyle name="Total 2 13 4 2 5" xfId="42425"/>
    <cellStyle name="Total 2 13 4 3" xfId="42426"/>
    <cellStyle name="Total 2 13 4 3 2" xfId="42427"/>
    <cellStyle name="Total 2 13 4 3 3" xfId="42428"/>
    <cellStyle name="Total 2 13 4 3 4" xfId="42429"/>
    <cellStyle name="Total 2 13 4 3 5" xfId="42430"/>
    <cellStyle name="Total 2 13 4 4" xfId="42431"/>
    <cellStyle name="Total 2 13 4 5" xfId="42432"/>
    <cellStyle name="Total 2 13 4 6" xfId="42433"/>
    <cellStyle name="Total 2 13 5" xfId="42434"/>
    <cellStyle name="Total 2 13 5 2" xfId="42435"/>
    <cellStyle name="Total 2 13 5 2 2" xfId="42436"/>
    <cellStyle name="Total 2 13 5 2 3" xfId="42437"/>
    <cellStyle name="Total 2 13 5 2 4" xfId="42438"/>
    <cellStyle name="Total 2 13 5 2 5" xfId="42439"/>
    <cellStyle name="Total 2 13 5 3" xfId="42440"/>
    <cellStyle name="Total 2 13 5 3 2" xfId="42441"/>
    <cellStyle name="Total 2 13 5 3 3" xfId="42442"/>
    <cellStyle name="Total 2 13 5 3 4" xfId="42443"/>
    <cellStyle name="Total 2 13 5 3 5" xfId="42444"/>
    <cellStyle name="Total 2 13 5 4" xfId="42445"/>
    <cellStyle name="Total 2 13 5 5" xfId="42446"/>
    <cellStyle name="Total 2 13 5 6" xfId="42447"/>
    <cellStyle name="Total 2 13 6" xfId="42448"/>
    <cellStyle name="Total 2 13 6 2" xfId="42449"/>
    <cellStyle name="Total 2 13 6 2 2" xfId="42450"/>
    <cellStyle name="Total 2 13 6 2 3" xfId="42451"/>
    <cellStyle name="Total 2 13 6 2 4" xfId="42452"/>
    <cellStyle name="Total 2 13 6 2 5" xfId="42453"/>
    <cellStyle name="Total 2 13 6 3" xfId="42454"/>
    <cellStyle name="Total 2 13 6 3 2" xfId="42455"/>
    <cellStyle name="Total 2 13 6 3 3" xfId="42456"/>
    <cellStyle name="Total 2 13 6 3 4" xfId="42457"/>
    <cellStyle name="Total 2 13 6 3 5" xfId="42458"/>
    <cellStyle name="Total 2 13 6 4" xfId="42459"/>
    <cellStyle name="Total 2 13 6 5" xfId="42460"/>
    <cellStyle name="Total 2 13 7" xfId="42461"/>
    <cellStyle name="Total 2 13 7 2" xfId="42462"/>
    <cellStyle name="Total 2 13 7 3" xfId="42463"/>
    <cellStyle name="Total 2 13 7 4" xfId="42464"/>
    <cellStyle name="Total 2 13 8" xfId="42465"/>
    <cellStyle name="Total 2 13 8 2" xfId="42466"/>
    <cellStyle name="Total 2 13 8 3" xfId="42467"/>
    <cellStyle name="Total 2 13 8 4" xfId="42468"/>
    <cellStyle name="Total 2 13 8 5" xfId="42469"/>
    <cellStyle name="Total 2 13 9" xfId="42470"/>
    <cellStyle name="Total 2 13 9 2" xfId="42471"/>
    <cellStyle name="Total 2 13 9 3" xfId="42472"/>
    <cellStyle name="Total 2 13 9 4" xfId="42473"/>
    <cellStyle name="Total 2 13 9 5" xfId="42474"/>
    <cellStyle name="Total 2 14" xfId="42475"/>
    <cellStyle name="Total 2 14 10" xfId="42476"/>
    <cellStyle name="Total 2 14 2" xfId="42477"/>
    <cellStyle name="Total 2 14 2 2" xfId="42478"/>
    <cellStyle name="Total 2 14 2 2 2" xfId="42479"/>
    <cellStyle name="Total 2 14 2 2 3" xfId="42480"/>
    <cellStyle name="Total 2 14 2 2 4" xfId="42481"/>
    <cellStyle name="Total 2 14 2 3" xfId="42482"/>
    <cellStyle name="Total 2 14 2 3 2" xfId="42483"/>
    <cellStyle name="Total 2 14 2 3 3" xfId="42484"/>
    <cellStyle name="Total 2 14 2 3 4" xfId="42485"/>
    <cellStyle name="Total 2 14 2 3 5" xfId="42486"/>
    <cellStyle name="Total 2 14 2 4" xfId="42487"/>
    <cellStyle name="Total 2 14 2 4 2" xfId="42488"/>
    <cellStyle name="Total 2 14 2 4 3" xfId="42489"/>
    <cellStyle name="Total 2 14 2 4 4" xfId="42490"/>
    <cellStyle name="Total 2 14 2 5" xfId="42491"/>
    <cellStyle name="Total 2 14 2 5 2" xfId="42492"/>
    <cellStyle name="Total 2 14 2 5 3" xfId="42493"/>
    <cellStyle name="Total 2 14 2 5 4" xfId="42494"/>
    <cellStyle name="Total 2 14 2 6" xfId="42495"/>
    <cellStyle name="Total 2 14 2 7" xfId="42496"/>
    <cellStyle name="Total 2 14 2 8" xfId="42497"/>
    <cellStyle name="Total 2 14 3" xfId="42498"/>
    <cellStyle name="Total 2 14 3 2" xfId="42499"/>
    <cellStyle name="Total 2 14 3 2 2" xfId="42500"/>
    <cellStyle name="Total 2 14 3 2 3" xfId="42501"/>
    <cellStyle name="Total 2 14 3 2 4" xfId="42502"/>
    <cellStyle name="Total 2 14 3 2 5" xfId="42503"/>
    <cellStyle name="Total 2 14 3 3" xfId="42504"/>
    <cellStyle name="Total 2 14 3 3 2" xfId="42505"/>
    <cellStyle name="Total 2 14 3 3 3" xfId="42506"/>
    <cellStyle name="Total 2 14 3 3 4" xfId="42507"/>
    <cellStyle name="Total 2 14 3 3 5" xfId="42508"/>
    <cellStyle name="Total 2 14 3 4" xfId="42509"/>
    <cellStyle name="Total 2 14 3 5" xfId="42510"/>
    <cellStyle name="Total 2 14 3 6" xfId="42511"/>
    <cellStyle name="Total 2 14 4" xfId="42512"/>
    <cellStyle name="Total 2 14 4 2" xfId="42513"/>
    <cellStyle name="Total 2 14 4 2 2" xfId="42514"/>
    <cellStyle name="Total 2 14 4 2 3" xfId="42515"/>
    <cellStyle name="Total 2 14 4 2 4" xfId="42516"/>
    <cellStyle name="Total 2 14 4 2 5" xfId="42517"/>
    <cellStyle name="Total 2 14 4 3" xfId="42518"/>
    <cellStyle name="Total 2 14 4 3 2" xfId="42519"/>
    <cellStyle name="Total 2 14 4 3 3" xfId="42520"/>
    <cellStyle name="Total 2 14 4 3 4" xfId="42521"/>
    <cellStyle name="Total 2 14 4 3 5" xfId="42522"/>
    <cellStyle name="Total 2 14 4 4" xfId="42523"/>
    <cellStyle name="Total 2 14 4 5" xfId="42524"/>
    <cellStyle name="Total 2 14 4 6" xfId="42525"/>
    <cellStyle name="Total 2 14 5" xfId="42526"/>
    <cellStyle name="Total 2 14 5 2" xfId="42527"/>
    <cellStyle name="Total 2 14 5 2 2" xfId="42528"/>
    <cellStyle name="Total 2 14 5 2 3" xfId="42529"/>
    <cellStyle name="Total 2 14 5 2 4" xfId="42530"/>
    <cellStyle name="Total 2 14 5 2 5" xfId="42531"/>
    <cellStyle name="Total 2 14 5 3" xfId="42532"/>
    <cellStyle name="Total 2 14 5 3 2" xfId="42533"/>
    <cellStyle name="Total 2 14 5 3 3" xfId="42534"/>
    <cellStyle name="Total 2 14 5 3 4" xfId="42535"/>
    <cellStyle name="Total 2 14 5 3 5" xfId="42536"/>
    <cellStyle name="Total 2 14 5 4" xfId="42537"/>
    <cellStyle name="Total 2 14 5 5" xfId="42538"/>
    <cellStyle name="Total 2 14 6" xfId="42539"/>
    <cellStyle name="Total 2 14 6 2" xfId="42540"/>
    <cellStyle name="Total 2 14 6 3" xfId="42541"/>
    <cellStyle name="Total 2 14 6 4" xfId="42542"/>
    <cellStyle name="Total 2 14 7" xfId="42543"/>
    <cellStyle name="Total 2 14 7 2" xfId="42544"/>
    <cellStyle name="Total 2 14 7 3" xfId="42545"/>
    <cellStyle name="Total 2 14 7 4" xfId="42546"/>
    <cellStyle name="Total 2 14 7 5" xfId="42547"/>
    <cellStyle name="Total 2 14 8" xfId="42548"/>
    <cellStyle name="Total 2 14 8 2" xfId="42549"/>
    <cellStyle name="Total 2 14 8 3" xfId="42550"/>
    <cellStyle name="Total 2 14 8 4" xfId="42551"/>
    <cellStyle name="Total 2 14 8 5" xfId="42552"/>
    <cellStyle name="Total 2 14 9" xfId="42553"/>
    <cellStyle name="Total 2 14 9 2" xfId="42554"/>
    <cellStyle name="Total 2 14 9 3" xfId="42555"/>
    <cellStyle name="Total 2 14 9 4" xfId="42556"/>
    <cellStyle name="Total 2 14 9 5" xfId="42557"/>
    <cellStyle name="Total 2 15" xfId="42558"/>
    <cellStyle name="Total 2 15 2" xfId="42559"/>
    <cellStyle name="Total 2 15 2 2" xfId="42560"/>
    <cellStyle name="Total 2 15 2 3" xfId="42561"/>
    <cellStyle name="Total 2 15 2 4" xfId="42562"/>
    <cellStyle name="Total 2 15 3" xfId="42563"/>
    <cellStyle name="Total 2 15 3 2" xfId="42564"/>
    <cellStyle name="Total 2 15 3 3" xfId="42565"/>
    <cellStyle name="Total 2 15 3 4" xfId="42566"/>
    <cellStyle name="Total 2 15 3 5" xfId="42567"/>
    <cellStyle name="Total 2 15 4" xfId="42568"/>
    <cellStyle name="Total 2 15 4 2" xfId="42569"/>
    <cellStyle name="Total 2 15 4 3" xfId="42570"/>
    <cellStyle name="Total 2 15 4 4" xfId="42571"/>
    <cellStyle name="Total 2 15 5" xfId="42572"/>
    <cellStyle name="Total 2 15 5 2" xfId="42573"/>
    <cellStyle name="Total 2 15 5 3" xfId="42574"/>
    <cellStyle name="Total 2 15 5 4" xfId="42575"/>
    <cellStyle name="Total 2 15 6" xfId="42576"/>
    <cellStyle name="Total 2 15 7" xfId="42577"/>
    <cellStyle name="Total 2 15 8" xfId="42578"/>
    <cellStyle name="Total 2 16" xfId="42579"/>
    <cellStyle name="Total 2 16 2" xfId="42580"/>
    <cellStyle name="Total 2 16 2 2" xfId="42581"/>
    <cellStyle name="Total 2 16 2 3" xfId="42582"/>
    <cellStyle name="Total 2 16 2 4" xfId="42583"/>
    <cellStyle name="Total 2 16 2 5" xfId="42584"/>
    <cellStyle name="Total 2 16 3" xfId="42585"/>
    <cellStyle name="Total 2 16 3 2" xfId="42586"/>
    <cellStyle name="Total 2 16 3 3" xfId="42587"/>
    <cellStyle name="Total 2 16 3 4" xfId="42588"/>
    <cellStyle name="Total 2 16 3 5" xfId="42589"/>
    <cellStyle name="Total 2 16 4" xfId="42590"/>
    <cellStyle name="Total 2 16 5" xfId="42591"/>
    <cellStyle name="Total 2 16 6" xfId="42592"/>
    <cellStyle name="Total 2 17" xfId="42593"/>
    <cellStyle name="Total 2 17 2" xfId="42594"/>
    <cellStyle name="Total 2 17 2 2" xfId="42595"/>
    <cellStyle name="Total 2 17 2 3" xfId="42596"/>
    <cellStyle name="Total 2 17 2 4" xfId="42597"/>
    <cellStyle name="Total 2 17 2 5" xfId="42598"/>
    <cellStyle name="Total 2 17 3" xfId="42599"/>
    <cellStyle name="Total 2 17 3 2" xfId="42600"/>
    <cellStyle name="Total 2 17 3 3" xfId="42601"/>
    <cellStyle name="Total 2 17 3 4" xfId="42602"/>
    <cellStyle name="Total 2 17 3 5" xfId="42603"/>
    <cellStyle name="Total 2 17 4" xfId="42604"/>
    <cellStyle name="Total 2 17 5" xfId="42605"/>
    <cellStyle name="Total 2 17 6" xfId="42606"/>
    <cellStyle name="Total 2 18" xfId="42607"/>
    <cellStyle name="Total 2 18 2" xfId="42608"/>
    <cellStyle name="Total 2 18 2 2" xfId="42609"/>
    <cellStyle name="Total 2 18 2 3" xfId="42610"/>
    <cellStyle name="Total 2 18 2 4" xfId="42611"/>
    <cellStyle name="Total 2 18 2 5" xfId="42612"/>
    <cellStyle name="Total 2 18 3" xfId="42613"/>
    <cellStyle name="Total 2 18 3 2" xfId="42614"/>
    <cellStyle name="Total 2 18 3 3" xfId="42615"/>
    <cellStyle name="Total 2 18 3 4" xfId="42616"/>
    <cellStyle name="Total 2 18 3 5" xfId="42617"/>
    <cellStyle name="Total 2 18 4" xfId="42618"/>
    <cellStyle name="Total 2 18 5" xfId="42619"/>
    <cellStyle name="Total 2 18 6" xfId="42620"/>
    <cellStyle name="Total 2 19" xfId="42621"/>
    <cellStyle name="Total 2 19 2" xfId="42622"/>
    <cellStyle name="Total 2 19 2 2" xfId="42623"/>
    <cellStyle name="Total 2 19 2 3" xfId="42624"/>
    <cellStyle name="Total 2 19 2 4" xfId="42625"/>
    <cellStyle name="Total 2 19 2 5" xfId="42626"/>
    <cellStyle name="Total 2 19 3" xfId="42627"/>
    <cellStyle name="Total 2 19 4" xfId="42628"/>
    <cellStyle name="Total 2 19 5" xfId="42629"/>
    <cellStyle name="Total 2 2" xfId="705"/>
    <cellStyle name="Total 2 2 10" xfId="42630"/>
    <cellStyle name="Total 2 2 10 10" xfId="42631"/>
    <cellStyle name="Total 2 2 10 10 2" xfId="42632"/>
    <cellStyle name="Total 2 2 10 10 3" xfId="42633"/>
    <cellStyle name="Total 2 2 10 10 4" xfId="42634"/>
    <cellStyle name="Total 2 2 10 10 5" xfId="42635"/>
    <cellStyle name="Total 2 2 10 11" xfId="42636"/>
    <cellStyle name="Total 2 2 10 2" xfId="42637"/>
    <cellStyle name="Total 2 2 10 2 2" xfId="42638"/>
    <cellStyle name="Total 2 2 10 2 2 2" xfId="42639"/>
    <cellStyle name="Total 2 2 10 2 2 3" xfId="42640"/>
    <cellStyle name="Total 2 2 10 2 2 4" xfId="42641"/>
    <cellStyle name="Total 2 2 10 2 3" xfId="42642"/>
    <cellStyle name="Total 2 2 10 2 3 2" xfId="42643"/>
    <cellStyle name="Total 2 2 10 2 3 3" xfId="42644"/>
    <cellStyle name="Total 2 2 10 2 3 4" xfId="42645"/>
    <cellStyle name="Total 2 2 10 2 3 5" xfId="42646"/>
    <cellStyle name="Total 2 2 10 2 4" xfId="42647"/>
    <cellStyle name="Total 2 2 10 2 4 2" xfId="42648"/>
    <cellStyle name="Total 2 2 10 2 4 3" xfId="42649"/>
    <cellStyle name="Total 2 2 10 2 4 4" xfId="42650"/>
    <cellStyle name="Total 2 2 10 2 5" xfId="42651"/>
    <cellStyle name="Total 2 2 10 2 5 2" xfId="42652"/>
    <cellStyle name="Total 2 2 10 2 5 3" xfId="42653"/>
    <cellStyle name="Total 2 2 10 2 5 4" xfId="42654"/>
    <cellStyle name="Total 2 2 10 2 6" xfId="42655"/>
    <cellStyle name="Total 2 2 10 2 7" xfId="42656"/>
    <cellStyle name="Total 2 2 10 2 8" xfId="42657"/>
    <cellStyle name="Total 2 2 10 3" xfId="42658"/>
    <cellStyle name="Total 2 2 10 3 2" xfId="42659"/>
    <cellStyle name="Total 2 2 10 3 2 2" xfId="42660"/>
    <cellStyle name="Total 2 2 10 3 2 3" xfId="42661"/>
    <cellStyle name="Total 2 2 10 3 2 4" xfId="42662"/>
    <cellStyle name="Total 2 2 10 3 2 5" xfId="42663"/>
    <cellStyle name="Total 2 2 10 3 3" xfId="42664"/>
    <cellStyle name="Total 2 2 10 3 3 2" xfId="42665"/>
    <cellStyle name="Total 2 2 10 3 3 3" xfId="42666"/>
    <cellStyle name="Total 2 2 10 3 3 4" xfId="42667"/>
    <cellStyle name="Total 2 2 10 3 3 5" xfId="42668"/>
    <cellStyle name="Total 2 2 10 3 4" xfId="42669"/>
    <cellStyle name="Total 2 2 10 3 5" xfId="42670"/>
    <cellStyle name="Total 2 2 10 3 6" xfId="42671"/>
    <cellStyle name="Total 2 2 10 4" xfId="42672"/>
    <cellStyle name="Total 2 2 10 4 2" xfId="42673"/>
    <cellStyle name="Total 2 2 10 4 2 2" xfId="42674"/>
    <cellStyle name="Total 2 2 10 4 2 3" xfId="42675"/>
    <cellStyle name="Total 2 2 10 4 2 4" xfId="42676"/>
    <cellStyle name="Total 2 2 10 4 2 5" xfId="42677"/>
    <cellStyle name="Total 2 2 10 4 3" xfId="42678"/>
    <cellStyle name="Total 2 2 10 4 3 2" xfId="42679"/>
    <cellStyle name="Total 2 2 10 4 3 3" xfId="42680"/>
    <cellStyle name="Total 2 2 10 4 3 4" xfId="42681"/>
    <cellStyle name="Total 2 2 10 4 3 5" xfId="42682"/>
    <cellStyle name="Total 2 2 10 4 4" xfId="42683"/>
    <cellStyle name="Total 2 2 10 4 5" xfId="42684"/>
    <cellStyle name="Total 2 2 10 4 6" xfId="42685"/>
    <cellStyle name="Total 2 2 10 5" xfId="42686"/>
    <cellStyle name="Total 2 2 10 5 2" xfId="42687"/>
    <cellStyle name="Total 2 2 10 5 2 2" xfId="42688"/>
    <cellStyle name="Total 2 2 10 5 2 3" xfId="42689"/>
    <cellStyle name="Total 2 2 10 5 2 4" xfId="42690"/>
    <cellStyle name="Total 2 2 10 5 2 5" xfId="42691"/>
    <cellStyle name="Total 2 2 10 5 3" xfId="42692"/>
    <cellStyle name="Total 2 2 10 5 3 2" xfId="42693"/>
    <cellStyle name="Total 2 2 10 5 3 3" xfId="42694"/>
    <cellStyle name="Total 2 2 10 5 3 4" xfId="42695"/>
    <cellStyle name="Total 2 2 10 5 3 5" xfId="42696"/>
    <cellStyle name="Total 2 2 10 5 4" xfId="42697"/>
    <cellStyle name="Total 2 2 10 5 5" xfId="42698"/>
    <cellStyle name="Total 2 2 10 5 6" xfId="42699"/>
    <cellStyle name="Total 2 2 10 6" xfId="42700"/>
    <cellStyle name="Total 2 2 10 6 2" xfId="42701"/>
    <cellStyle name="Total 2 2 10 6 2 2" xfId="42702"/>
    <cellStyle name="Total 2 2 10 6 2 3" xfId="42703"/>
    <cellStyle name="Total 2 2 10 6 2 4" xfId="42704"/>
    <cellStyle name="Total 2 2 10 6 2 5" xfId="42705"/>
    <cellStyle name="Total 2 2 10 6 3" xfId="42706"/>
    <cellStyle name="Total 2 2 10 6 3 2" xfId="42707"/>
    <cellStyle name="Total 2 2 10 6 3 3" xfId="42708"/>
    <cellStyle name="Total 2 2 10 6 3 4" xfId="42709"/>
    <cellStyle name="Total 2 2 10 6 3 5" xfId="42710"/>
    <cellStyle name="Total 2 2 10 6 4" xfId="42711"/>
    <cellStyle name="Total 2 2 10 6 5" xfId="42712"/>
    <cellStyle name="Total 2 2 10 7" xfId="42713"/>
    <cellStyle name="Total 2 2 10 7 2" xfId="42714"/>
    <cellStyle name="Total 2 2 10 7 3" xfId="42715"/>
    <cellStyle name="Total 2 2 10 7 4" xfId="42716"/>
    <cellStyle name="Total 2 2 10 8" xfId="42717"/>
    <cellStyle name="Total 2 2 10 8 2" xfId="42718"/>
    <cellStyle name="Total 2 2 10 8 3" xfId="42719"/>
    <cellStyle name="Total 2 2 10 8 4" xfId="42720"/>
    <cellStyle name="Total 2 2 10 8 5" xfId="42721"/>
    <cellStyle name="Total 2 2 10 9" xfId="42722"/>
    <cellStyle name="Total 2 2 10 9 2" xfId="42723"/>
    <cellStyle name="Total 2 2 10 9 3" xfId="42724"/>
    <cellStyle name="Total 2 2 10 9 4" xfId="42725"/>
    <cellStyle name="Total 2 2 10 9 5" xfId="42726"/>
    <cellStyle name="Total 2 2 11" xfId="42727"/>
    <cellStyle name="Total 2 2 11 10" xfId="42728"/>
    <cellStyle name="Total 2 2 11 2" xfId="42729"/>
    <cellStyle name="Total 2 2 11 2 2" xfId="42730"/>
    <cellStyle name="Total 2 2 11 2 2 2" xfId="42731"/>
    <cellStyle name="Total 2 2 11 2 2 3" xfId="42732"/>
    <cellStyle name="Total 2 2 11 2 2 4" xfId="42733"/>
    <cellStyle name="Total 2 2 11 2 3" xfId="42734"/>
    <cellStyle name="Total 2 2 11 2 3 2" xfId="42735"/>
    <cellStyle name="Total 2 2 11 2 3 3" xfId="42736"/>
    <cellStyle name="Total 2 2 11 2 3 4" xfId="42737"/>
    <cellStyle name="Total 2 2 11 2 3 5" xfId="42738"/>
    <cellStyle name="Total 2 2 11 2 4" xfId="42739"/>
    <cellStyle name="Total 2 2 11 2 4 2" xfId="42740"/>
    <cellStyle name="Total 2 2 11 2 4 3" xfId="42741"/>
    <cellStyle name="Total 2 2 11 2 4 4" xfId="42742"/>
    <cellStyle name="Total 2 2 11 2 5" xfId="42743"/>
    <cellStyle name="Total 2 2 11 2 5 2" xfId="42744"/>
    <cellStyle name="Total 2 2 11 2 5 3" xfId="42745"/>
    <cellStyle name="Total 2 2 11 2 5 4" xfId="42746"/>
    <cellStyle name="Total 2 2 11 2 6" xfId="42747"/>
    <cellStyle name="Total 2 2 11 2 7" xfId="42748"/>
    <cellStyle name="Total 2 2 11 2 8" xfId="42749"/>
    <cellStyle name="Total 2 2 11 3" xfId="42750"/>
    <cellStyle name="Total 2 2 11 3 2" xfId="42751"/>
    <cellStyle name="Total 2 2 11 3 2 2" xfId="42752"/>
    <cellStyle name="Total 2 2 11 3 2 3" xfId="42753"/>
    <cellStyle name="Total 2 2 11 3 2 4" xfId="42754"/>
    <cellStyle name="Total 2 2 11 3 2 5" xfId="42755"/>
    <cellStyle name="Total 2 2 11 3 3" xfId="42756"/>
    <cellStyle name="Total 2 2 11 3 3 2" xfId="42757"/>
    <cellStyle name="Total 2 2 11 3 3 3" xfId="42758"/>
    <cellStyle name="Total 2 2 11 3 3 4" xfId="42759"/>
    <cellStyle name="Total 2 2 11 3 3 5" xfId="42760"/>
    <cellStyle name="Total 2 2 11 3 4" xfId="42761"/>
    <cellStyle name="Total 2 2 11 3 5" xfId="42762"/>
    <cellStyle name="Total 2 2 11 3 6" xfId="42763"/>
    <cellStyle name="Total 2 2 11 4" xfId="42764"/>
    <cellStyle name="Total 2 2 11 4 2" xfId="42765"/>
    <cellStyle name="Total 2 2 11 4 2 2" xfId="42766"/>
    <cellStyle name="Total 2 2 11 4 2 3" xfId="42767"/>
    <cellStyle name="Total 2 2 11 4 2 4" xfId="42768"/>
    <cellStyle name="Total 2 2 11 4 2 5" xfId="42769"/>
    <cellStyle name="Total 2 2 11 4 3" xfId="42770"/>
    <cellStyle name="Total 2 2 11 4 3 2" xfId="42771"/>
    <cellStyle name="Total 2 2 11 4 3 3" xfId="42772"/>
    <cellStyle name="Total 2 2 11 4 3 4" xfId="42773"/>
    <cellStyle name="Total 2 2 11 4 3 5" xfId="42774"/>
    <cellStyle name="Total 2 2 11 4 4" xfId="42775"/>
    <cellStyle name="Total 2 2 11 4 5" xfId="42776"/>
    <cellStyle name="Total 2 2 11 4 6" xfId="42777"/>
    <cellStyle name="Total 2 2 11 5" xfId="42778"/>
    <cellStyle name="Total 2 2 11 5 2" xfId="42779"/>
    <cellStyle name="Total 2 2 11 5 2 2" xfId="42780"/>
    <cellStyle name="Total 2 2 11 5 2 3" xfId="42781"/>
    <cellStyle name="Total 2 2 11 5 2 4" xfId="42782"/>
    <cellStyle name="Total 2 2 11 5 2 5" xfId="42783"/>
    <cellStyle name="Total 2 2 11 5 3" xfId="42784"/>
    <cellStyle name="Total 2 2 11 5 3 2" xfId="42785"/>
    <cellStyle name="Total 2 2 11 5 3 3" xfId="42786"/>
    <cellStyle name="Total 2 2 11 5 3 4" xfId="42787"/>
    <cellStyle name="Total 2 2 11 5 3 5" xfId="42788"/>
    <cellStyle name="Total 2 2 11 5 4" xfId="42789"/>
    <cellStyle name="Total 2 2 11 5 5" xfId="42790"/>
    <cellStyle name="Total 2 2 11 6" xfId="42791"/>
    <cellStyle name="Total 2 2 11 6 2" xfId="42792"/>
    <cellStyle name="Total 2 2 11 6 3" xfId="42793"/>
    <cellStyle name="Total 2 2 11 6 4" xfId="42794"/>
    <cellStyle name="Total 2 2 11 7" xfId="42795"/>
    <cellStyle name="Total 2 2 11 7 2" xfId="42796"/>
    <cellStyle name="Total 2 2 11 7 3" xfId="42797"/>
    <cellStyle name="Total 2 2 11 7 4" xfId="42798"/>
    <cellStyle name="Total 2 2 11 7 5" xfId="42799"/>
    <cellStyle name="Total 2 2 11 8" xfId="42800"/>
    <cellStyle name="Total 2 2 11 8 2" xfId="42801"/>
    <cellStyle name="Total 2 2 11 8 3" xfId="42802"/>
    <cellStyle name="Total 2 2 11 8 4" xfId="42803"/>
    <cellStyle name="Total 2 2 11 8 5" xfId="42804"/>
    <cellStyle name="Total 2 2 11 9" xfId="42805"/>
    <cellStyle name="Total 2 2 11 9 2" xfId="42806"/>
    <cellStyle name="Total 2 2 11 9 3" xfId="42807"/>
    <cellStyle name="Total 2 2 11 9 4" xfId="42808"/>
    <cellStyle name="Total 2 2 11 9 5" xfId="42809"/>
    <cellStyle name="Total 2 2 12" xfId="42810"/>
    <cellStyle name="Total 2 2 12 2" xfId="42811"/>
    <cellStyle name="Total 2 2 12 2 2" xfId="42812"/>
    <cellStyle name="Total 2 2 12 2 3" xfId="42813"/>
    <cellStyle name="Total 2 2 12 2 4" xfId="42814"/>
    <cellStyle name="Total 2 2 12 3" xfId="42815"/>
    <cellStyle name="Total 2 2 12 3 2" xfId="42816"/>
    <cellStyle name="Total 2 2 12 3 3" xfId="42817"/>
    <cellStyle name="Total 2 2 12 3 4" xfId="42818"/>
    <cellStyle name="Total 2 2 12 3 5" xfId="42819"/>
    <cellStyle name="Total 2 2 12 4" xfId="42820"/>
    <cellStyle name="Total 2 2 12 4 2" xfId="42821"/>
    <cellStyle name="Total 2 2 12 4 3" xfId="42822"/>
    <cellStyle name="Total 2 2 12 4 4" xfId="42823"/>
    <cellStyle name="Total 2 2 12 5" xfId="42824"/>
    <cellStyle name="Total 2 2 12 5 2" xfId="42825"/>
    <cellStyle name="Total 2 2 12 5 3" xfId="42826"/>
    <cellStyle name="Total 2 2 12 5 4" xfId="42827"/>
    <cellStyle name="Total 2 2 12 6" xfId="42828"/>
    <cellStyle name="Total 2 2 12 7" xfId="42829"/>
    <cellStyle name="Total 2 2 12 8" xfId="42830"/>
    <cellStyle name="Total 2 2 13" xfId="42831"/>
    <cellStyle name="Total 2 2 13 2" xfId="42832"/>
    <cellStyle name="Total 2 2 13 2 2" xfId="42833"/>
    <cellStyle name="Total 2 2 13 2 3" xfId="42834"/>
    <cellStyle name="Total 2 2 13 2 4" xfId="42835"/>
    <cellStyle name="Total 2 2 13 2 5" xfId="42836"/>
    <cellStyle name="Total 2 2 13 3" xfId="42837"/>
    <cellStyle name="Total 2 2 13 3 2" xfId="42838"/>
    <cellStyle name="Total 2 2 13 3 3" xfId="42839"/>
    <cellStyle name="Total 2 2 13 3 4" xfId="42840"/>
    <cellStyle name="Total 2 2 13 3 5" xfId="42841"/>
    <cellStyle name="Total 2 2 13 4" xfId="42842"/>
    <cellStyle name="Total 2 2 13 5" xfId="42843"/>
    <cellStyle name="Total 2 2 13 6" xfId="42844"/>
    <cellStyle name="Total 2 2 14" xfId="42845"/>
    <cellStyle name="Total 2 2 14 2" xfId="42846"/>
    <cellStyle name="Total 2 2 14 2 2" xfId="42847"/>
    <cellStyle name="Total 2 2 14 2 3" xfId="42848"/>
    <cellStyle name="Total 2 2 14 2 4" xfId="42849"/>
    <cellStyle name="Total 2 2 14 2 5" xfId="42850"/>
    <cellStyle name="Total 2 2 14 3" xfId="42851"/>
    <cellStyle name="Total 2 2 14 3 2" xfId="42852"/>
    <cellStyle name="Total 2 2 14 3 3" xfId="42853"/>
    <cellStyle name="Total 2 2 14 3 4" xfId="42854"/>
    <cellStyle name="Total 2 2 14 3 5" xfId="42855"/>
    <cellStyle name="Total 2 2 14 4" xfId="42856"/>
    <cellStyle name="Total 2 2 14 5" xfId="42857"/>
    <cellStyle name="Total 2 2 14 6" xfId="42858"/>
    <cellStyle name="Total 2 2 15" xfId="42859"/>
    <cellStyle name="Total 2 2 15 2" xfId="42860"/>
    <cellStyle name="Total 2 2 15 2 2" xfId="42861"/>
    <cellStyle name="Total 2 2 15 2 3" xfId="42862"/>
    <cellStyle name="Total 2 2 15 2 4" xfId="42863"/>
    <cellStyle name="Total 2 2 15 2 5" xfId="42864"/>
    <cellStyle name="Total 2 2 15 3" xfId="42865"/>
    <cellStyle name="Total 2 2 15 3 2" xfId="42866"/>
    <cellStyle name="Total 2 2 15 3 3" xfId="42867"/>
    <cellStyle name="Total 2 2 15 3 4" xfId="42868"/>
    <cellStyle name="Total 2 2 15 3 5" xfId="42869"/>
    <cellStyle name="Total 2 2 15 4" xfId="42870"/>
    <cellStyle name="Total 2 2 15 5" xfId="42871"/>
    <cellStyle name="Total 2 2 15 6" xfId="42872"/>
    <cellStyle name="Total 2 2 16" xfId="42873"/>
    <cellStyle name="Total 2 2 16 2" xfId="42874"/>
    <cellStyle name="Total 2 2 16 2 2" xfId="42875"/>
    <cellStyle name="Total 2 2 16 2 3" xfId="42876"/>
    <cellStyle name="Total 2 2 16 2 4" xfId="42877"/>
    <cellStyle name="Total 2 2 16 2 5" xfId="42878"/>
    <cellStyle name="Total 2 2 16 3" xfId="42879"/>
    <cellStyle name="Total 2 2 16 4" xfId="42880"/>
    <cellStyle name="Total 2 2 16 5" xfId="42881"/>
    <cellStyle name="Total 2 2 17" xfId="42882"/>
    <cellStyle name="Total 2 2 17 2" xfId="42883"/>
    <cellStyle name="Total 2 2 17 3" xfId="42884"/>
    <cellStyle name="Total 2 2 17 4" xfId="42885"/>
    <cellStyle name="Total 2 2 18" xfId="42886"/>
    <cellStyle name="Total 2 2 19" xfId="42887"/>
    <cellStyle name="Total 2 2 2" xfId="706"/>
    <cellStyle name="Total 2 2 2 10" xfId="42888"/>
    <cellStyle name="Total 2 2 2 10 10" xfId="42889"/>
    <cellStyle name="Total 2 2 2 10 2" xfId="42890"/>
    <cellStyle name="Total 2 2 2 10 2 2" xfId="42891"/>
    <cellStyle name="Total 2 2 2 10 2 2 2" xfId="42892"/>
    <cellStyle name="Total 2 2 2 10 2 2 3" xfId="42893"/>
    <cellStyle name="Total 2 2 2 10 2 2 4" xfId="42894"/>
    <cellStyle name="Total 2 2 2 10 2 3" xfId="42895"/>
    <cellStyle name="Total 2 2 2 10 2 3 2" xfId="42896"/>
    <cellStyle name="Total 2 2 2 10 2 3 3" xfId="42897"/>
    <cellStyle name="Total 2 2 2 10 2 3 4" xfId="42898"/>
    <cellStyle name="Total 2 2 2 10 2 3 5" xfId="42899"/>
    <cellStyle name="Total 2 2 2 10 2 4" xfId="42900"/>
    <cellStyle name="Total 2 2 2 10 2 4 2" xfId="42901"/>
    <cellStyle name="Total 2 2 2 10 2 4 3" xfId="42902"/>
    <cellStyle name="Total 2 2 2 10 2 4 4" xfId="42903"/>
    <cellStyle name="Total 2 2 2 10 2 5" xfId="42904"/>
    <cellStyle name="Total 2 2 2 10 2 5 2" xfId="42905"/>
    <cellStyle name="Total 2 2 2 10 2 5 3" xfId="42906"/>
    <cellStyle name="Total 2 2 2 10 2 5 4" xfId="42907"/>
    <cellStyle name="Total 2 2 2 10 2 6" xfId="42908"/>
    <cellStyle name="Total 2 2 2 10 2 7" xfId="42909"/>
    <cellStyle name="Total 2 2 2 10 2 8" xfId="42910"/>
    <cellStyle name="Total 2 2 2 10 3" xfId="42911"/>
    <cellStyle name="Total 2 2 2 10 3 2" xfId="42912"/>
    <cellStyle name="Total 2 2 2 10 3 2 2" xfId="42913"/>
    <cellStyle name="Total 2 2 2 10 3 2 3" xfId="42914"/>
    <cellStyle name="Total 2 2 2 10 3 2 4" xfId="42915"/>
    <cellStyle name="Total 2 2 2 10 3 2 5" xfId="42916"/>
    <cellStyle name="Total 2 2 2 10 3 3" xfId="42917"/>
    <cellStyle name="Total 2 2 2 10 3 3 2" xfId="42918"/>
    <cellStyle name="Total 2 2 2 10 3 3 3" xfId="42919"/>
    <cellStyle name="Total 2 2 2 10 3 3 4" xfId="42920"/>
    <cellStyle name="Total 2 2 2 10 3 3 5" xfId="42921"/>
    <cellStyle name="Total 2 2 2 10 3 4" xfId="42922"/>
    <cellStyle name="Total 2 2 2 10 3 5" xfId="42923"/>
    <cellStyle name="Total 2 2 2 10 3 6" xfId="42924"/>
    <cellStyle name="Total 2 2 2 10 4" xfId="42925"/>
    <cellStyle name="Total 2 2 2 10 4 2" xfId="42926"/>
    <cellStyle name="Total 2 2 2 10 4 2 2" xfId="42927"/>
    <cellStyle name="Total 2 2 2 10 4 2 3" xfId="42928"/>
    <cellStyle name="Total 2 2 2 10 4 2 4" xfId="42929"/>
    <cellStyle name="Total 2 2 2 10 4 2 5" xfId="42930"/>
    <cellStyle name="Total 2 2 2 10 4 3" xfId="42931"/>
    <cellStyle name="Total 2 2 2 10 4 3 2" xfId="42932"/>
    <cellStyle name="Total 2 2 2 10 4 3 3" xfId="42933"/>
    <cellStyle name="Total 2 2 2 10 4 3 4" xfId="42934"/>
    <cellStyle name="Total 2 2 2 10 4 3 5" xfId="42935"/>
    <cellStyle name="Total 2 2 2 10 4 4" xfId="42936"/>
    <cellStyle name="Total 2 2 2 10 4 5" xfId="42937"/>
    <cellStyle name="Total 2 2 2 10 4 6" xfId="42938"/>
    <cellStyle name="Total 2 2 2 10 5" xfId="42939"/>
    <cellStyle name="Total 2 2 2 10 5 2" xfId="42940"/>
    <cellStyle name="Total 2 2 2 10 5 2 2" xfId="42941"/>
    <cellStyle name="Total 2 2 2 10 5 2 3" xfId="42942"/>
    <cellStyle name="Total 2 2 2 10 5 2 4" xfId="42943"/>
    <cellStyle name="Total 2 2 2 10 5 2 5" xfId="42944"/>
    <cellStyle name="Total 2 2 2 10 5 3" xfId="42945"/>
    <cellStyle name="Total 2 2 2 10 5 3 2" xfId="42946"/>
    <cellStyle name="Total 2 2 2 10 5 3 3" xfId="42947"/>
    <cellStyle name="Total 2 2 2 10 5 3 4" xfId="42948"/>
    <cellStyle name="Total 2 2 2 10 5 3 5" xfId="42949"/>
    <cellStyle name="Total 2 2 2 10 5 4" xfId="42950"/>
    <cellStyle name="Total 2 2 2 10 5 5" xfId="42951"/>
    <cellStyle name="Total 2 2 2 10 6" xfId="42952"/>
    <cellStyle name="Total 2 2 2 10 6 2" xfId="42953"/>
    <cellStyle name="Total 2 2 2 10 6 3" xfId="42954"/>
    <cellStyle name="Total 2 2 2 10 6 4" xfId="42955"/>
    <cellStyle name="Total 2 2 2 10 7" xfId="42956"/>
    <cellStyle name="Total 2 2 2 10 7 2" xfId="42957"/>
    <cellStyle name="Total 2 2 2 10 7 3" xfId="42958"/>
    <cellStyle name="Total 2 2 2 10 7 4" xfId="42959"/>
    <cellStyle name="Total 2 2 2 10 7 5" xfId="42960"/>
    <cellStyle name="Total 2 2 2 10 8" xfId="42961"/>
    <cellStyle name="Total 2 2 2 10 8 2" xfId="42962"/>
    <cellStyle name="Total 2 2 2 10 8 3" xfId="42963"/>
    <cellStyle name="Total 2 2 2 10 8 4" xfId="42964"/>
    <cellStyle name="Total 2 2 2 10 8 5" xfId="42965"/>
    <cellStyle name="Total 2 2 2 10 9" xfId="42966"/>
    <cellStyle name="Total 2 2 2 10 9 2" xfId="42967"/>
    <cellStyle name="Total 2 2 2 10 9 3" xfId="42968"/>
    <cellStyle name="Total 2 2 2 10 9 4" xfId="42969"/>
    <cellStyle name="Total 2 2 2 10 9 5" xfId="42970"/>
    <cellStyle name="Total 2 2 2 11" xfId="42971"/>
    <cellStyle name="Total 2 2 2 11 2" xfId="42972"/>
    <cellStyle name="Total 2 2 2 11 2 2" xfId="42973"/>
    <cellStyle name="Total 2 2 2 11 2 3" xfId="42974"/>
    <cellStyle name="Total 2 2 2 11 2 4" xfId="42975"/>
    <cellStyle name="Total 2 2 2 11 3" xfId="42976"/>
    <cellStyle name="Total 2 2 2 11 3 2" xfId="42977"/>
    <cellStyle name="Total 2 2 2 11 3 3" xfId="42978"/>
    <cellStyle name="Total 2 2 2 11 3 4" xfId="42979"/>
    <cellStyle name="Total 2 2 2 11 3 5" xfId="42980"/>
    <cellStyle name="Total 2 2 2 11 4" xfId="42981"/>
    <cellStyle name="Total 2 2 2 11 4 2" xfId="42982"/>
    <cellStyle name="Total 2 2 2 11 4 3" xfId="42983"/>
    <cellStyle name="Total 2 2 2 11 4 4" xfId="42984"/>
    <cellStyle name="Total 2 2 2 11 5" xfId="42985"/>
    <cellStyle name="Total 2 2 2 11 5 2" xfId="42986"/>
    <cellStyle name="Total 2 2 2 11 5 3" xfId="42987"/>
    <cellStyle name="Total 2 2 2 11 5 4" xfId="42988"/>
    <cellStyle name="Total 2 2 2 11 6" xfId="42989"/>
    <cellStyle name="Total 2 2 2 11 7" xfId="42990"/>
    <cellStyle name="Total 2 2 2 11 8" xfId="42991"/>
    <cellStyle name="Total 2 2 2 12" xfId="42992"/>
    <cellStyle name="Total 2 2 2 12 2" xfId="42993"/>
    <cellStyle name="Total 2 2 2 12 2 2" xfId="42994"/>
    <cellStyle name="Total 2 2 2 12 2 3" xfId="42995"/>
    <cellStyle name="Total 2 2 2 12 2 4" xfId="42996"/>
    <cellStyle name="Total 2 2 2 12 2 5" xfId="42997"/>
    <cellStyle name="Total 2 2 2 12 3" xfId="42998"/>
    <cellStyle name="Total 2 2 2 12 3 2" xfId="42999"/>
    <cellStyle name="Total 2 2 2 12 3 3" xfId="43000"/>
    <cellStyle name="Total 2 2 2 12 3 4" xfId="43001"/>
    <cellStyle name="Total 2 2 2 12 3 5" xfId="43002"/>
    <cellStyle name="Total 2 2 2 12 4" xfId="43003"/>
    <cellStyle name="Total 2 2 2 12 5" xfId="43004"/>
    <cellStyle name="Total 2 2 2 12 6" xfId="43005"/>
    <cellStyle name="Total 2 2 2 13" xfId="43006"/>
    <cellStyle name="Total 2 2 2 13 2" xfId="43007"/>
    <cellStyle name="Total 2 2 2 13 2 2" xfId="43008"/>
    <cellStyle name="Total 2 2 2 13 2 3" xfId="43009"/>
    <cellStyle name="Total 2 2 2 13 2 4" xfId="43010"/>
    <cellStyle name="Total 2 2 2 13 2 5" xfId="43011"/>
    <cellStyle name="Total 2 2 2 13 3" xfId="43012"/>
    <cellStyle name="Total 2 2 2 13 3 2" xfId="43013"/>
    <cellStyle name="Total 2 2 2 13 3 3" xfId="43014"/>
    <cellStyle name="Total 2 2 2 13 3 4" xfId="43015"/>
    <cellStyle name="Total 2 2 2 13 3 5" xfId="43016"/>
    <cellStyle name="Total 2 2 2 13 4" xfId="43017"/>
    <cellStyle name="Total 2 2 2 13 5" xfId="43018"/>
    <cellStyle name="Total 2 2 2 13 6" xfId="43019"/>
    <cellStyle name="Total 2 2 2 14" xfId="43020"/>
    <cellStyle name="Total 2 2 2 14 2" xfId="43021"/>
    <cellStyle name="Total 2 2 2 14 2 2" xfId="43022"/>
    <cellStyle name="Total 2 2 2 14 2 3" xfId="43023"/>
    <cellStyle name="Total 2 2 2 14 2 4" xfId="43024"/>
    <cellStyle name="Total 2 2 2 14 2 5" xfId="43025"/>
    <cellStyle name="Total 2 2 2 14 3" xfId="43026"/>
    <cellStyle name="Total 2 2 2 14 3 2" xfId="43027"/>
    <cellStyle name="Total 2 2 2 14 3 3" xfId="43028"/>
    <cellStyle name="Total 2 2 2 14 3 4" xfId="43029"/>
    <cellStyle name="Total 2 2 2 14 3 5" xfId="43030"/>
    <cellStyle name="Total 2 2 2 14 4" xfId="43031"/>
    <cellStyle name="Total 2 2 2 14 5" xfId="43032"/>
    <cellStyle name="Total 2 2 2 14 6" xfId="43033"/>
    <cellStyle name="Total 2 2 2 15" xfId="43034"/>
    <cellStyle name="Total 2 2 2 15 2" xfId="43035"/>
    <cellStyle name="Total 2 2 2 15 2 2" xfId="43036"/>
    <cellStyle name="Total 2 2 2 15 2 3" xfId="43037"/>
    <cellStyle name="Total 2 2 2 15 2 4" xfId="43038"/>
    <cellStyle name="Total 2 2 2 15 2 5" xfId="43039"/>
    <cellStyle name="Total 2 2 2 15 3" xfId="43040"/>
    <cellStyle name="Total 2 2 2 15 4" xfId="43041"/>
    <cellStyle name="Total 2 2 2 15 5" xfId="43042"/>
    <cellStyle name="Total 2 2 2 16" xfId="43043"/>
    <cellStyle name="Total 2 2 2 16 2" xfId="43044"/>
    <cellStyle name="Total 2 2 2 16 3" xfId="43045"/>
    <cellStyle name="Total 2 2 2 16 4" xfId="43046"/>
    <cellStyle name="Total 2 2 2 17" xfId="43047"/>
    <cellStyle name="Total 2 2 2 18" xfId="43048"/>
    <cellStyle name="Total 2 2 2 19" xfId="43049"/>
    <cellStyle name="Total 2 2 2 2" xfId="43050"/>
    <cellStyle name="Total 2 2 2 2 10" xfId="43051"/>
    <cellStyle name="Total 2 2 2 2 11" xfId="43052"/>
    <cellStyle name="Total 2 2 2 2 12" xfId="43053"/>
    <cellStyle name="Total 2 2 2 2 13" xfId="43054"/>
    <cellStyle name="Total 2 2 2 2 2" xfId="43055"/>
    <cellStyle name="Total 2 2 2 2 2 10" xfId="43056"/>
    <cellStyle name="Total 2 2 2 2 2 10 2" xfId="43057"/>
    <cellStyle name="Total 2 2 2 2 2 10 3" xfId="43058"/>
    <cellStyle name="Total 2 2 2 2 2 10 4" xfId="43059"/>
    <cellStyle name="Total 2 2 2 2 2 10 5" xfId="43060"/>
    <cellStyle name="Total 2 2 2 2 2 11" xfId="43061"/>
    <cellStyle name="Total 2 2 2 2 2 2" xfId="43062"/>
    <cellStyle name="Total 2 2 2 2 2 2 2" xfId="43063"/>
    <cellStyle name="Total 2 2 2 2 2 2 2 2" xfId="43064"/>
    <cellStyle name="Total 2 2 2 2 2 2 2 3" xfId="43065"/>
    <cellStyle name="Total 2 2 2 2 2 2 2 4" xfId="43066"/>
    <cellStyle name="Total 2 2 2 2 2 2 3" xfId="43067"/>
    <cellStyle name="Total 2 2 2 2 2 2 3 2" xfId="43068"/>
    <cellStyle name="Total 2 2 2 2 2 2 3 3" xfId="43069"/>
    <cellStyle name="Total 2 2 2 2 2 2 3 4" xfId="43070"/>
    <cellStyle name="Total 2 2 2 2 2 2 3 5" xfId="43071"/>
    <cellStyle name="Total 2 2 2 2 2 2 4" xfId="43072"/>
    <cellStyle name="Total 2 2 2 2 2 2 4 2" xfId="43073"/>
    <cellStyle name="Total 2 2 2 2 2 2 4 3" xfId="43074"/>
    <cellStyle name="Total 2 2 2 2 2 2 4 4" xfId="43075"/>
    <cellStyle name="Total 2 2 2 2 2 2 5" xfId="43076"/>
    <cellStyle name="Total 2 2 2 2 2 2 5 2" xfId="43077"/>
    <cellStyle name="Total 2 2 2 2 2 2 5 3" xfId="43078"/>
    <cellStyle name="Total 2 2 2 2 2 2 5 4" xfId="43079"/>
    <cellStyle name="Total 2 2 2 2 2 2 6" xfId="43080"/>
    <cellStyle name="Total 2 2 2 2 2 2 7" xfId="43081"/>
    <cellStyle name="Total 2 2 2 2 2 2 8" xfId="43082"/>
    <cellStyle name="Total 2 2 2 2 2 3" xfId="43083"/>
    <cellStyle name="Total 2 2 2 2 2 3 2" xfId="43084"/>
    <cellStyle name="Total 2 2 2 2 2 3 2 2" xfId="43085"/>
    <cellStyle name="Total 2 2 2 2 2 3 2 3" xfId="43086"/>
    <cellStyle name="Total 2 2 2 2 2 3 2 4" xfId="43087"/>
    <cellStyle name="Total 2 2 2 2 2 3 2 5" xfId="43088"/>
    <cellStyle name="Total 2 2 2 2 2 3 3" xfId="43089"/>
    <cellStyle name="Total 2 2 2 2 2 3 3 2" xfId="43090"/>
    <cellStyle name="Total 2 2 2 2 2 3 3 3" xfId="43091"/>
    <cellStyle name="Total 2 2 2 2 2 3 3 4" xfId="43092"/>
    <cellStyle name="Total 2 2 2 2 2 3 3 5" xfId="43093"/>
    <cellStyle name="Total 2 2 2 2 2 3 4" xfId="43094"/>
    <cellStyle name="Total 2 2 2 2 2 3 5" xfId="43095"/>
    <cellStyle name="Total 2 2 2 2 2 3 6" xfId="43096"/>
    <cellStyle name="Total 2 2 2 2 2 4" xfId="43097"/>
    <cellStyle name="Total 2 2 2 2 2 4 2" xfId="43098"/>
    <cellStyle name="Total 2 2 2 2 2 4 2 2" xfId="43099"/>
    <cellStyle name="Total 2 2 2 2 2 4 2 3" xfId="43100"/>
    <cellStyle name="Total 2 2 2 2 2 4 2 4" xfId="43101"/>
    <cellStyle name="Total 2 2 2 2 2 4 2 5" xfId="43102"/>
    <cellStyle name="Total 2 2 2 2 2 4 3" xfId="43103"/>
    <cellStyle name="Total 2 2 2 2 2 4 3 2" xfId="43104"/>
    <cellStyle name="Total 2 2 2 2 2 4 3 3" xfId="43105"/>
    <cellStyle name="Total 2 2 2 2 2 4 3 4" xfId="43106"/>
    <cellStyle name="Total 2 2 2 2 2 4 3 5" xfId="43107"/>
    <cellStyle name="Total 2 2 2 2 2 4 4" xfId="43108"/>
    <cellStyle name="Total 2 2 2 2 2 4 5" xfId="43109"/>
    <cellStyle name="Total 2 2 2 2 2 4 6" xfId="43110"/>
    <cellStyle name="Total 2 2 2 2 2 5" xfId="43111"/>
    <cellStyle name="Total 2 2 2 2 2 5 2" xfId="43112"/>
    <cellStyle name="Total 2 2 2 2 2 5 2 2" xfId="43113"/>
    <cellStyle name="Total 2 2 2 2 2 5 2 3" xfId="43114"/>
    <cellStyle name="Total 2 2 2 2 2 5 2 4" xfId="43115"/>
    <cellStyle name="Total 2 2 2 2 2 5 2 5" xfId="43116"/>
    <cellStyle name="Total 2 2 2 2 2 5 3" xfId="43117"/>
    <cellStyle name="Total 2 2 2 2 2 5 3 2" xfId="43118"/>
    <cellStyle name="Total 2 2 2 2 2 5 3 3" xfId="43119"/>
    <cellStyle name="Total 2 2 2 2 2 5 3 4" xfId="43120"/>
    <cellStyle name="Total 2 2 2 2 2 5 3 5" xfId="43121"/>
    <cellStyle name="Total 2 2 2 2 2 5 4" xfId="43122"/>
    <cellStyle name="Total 2 2 2 2 2 5 5" xfId="43123"/>
    <cellStyle name="Total 2 2 2 2 2 5 6" xfId="43124"/>
    <cellStyle name="Total 2 2 2 2 2 6" xfId="43125"/>
    <cellStyle name="Total 2 2 2 2 2 6 2" xfId="43126"/>
    <cellStyle name="Total 2 2 2 2 2 6 2 2" xfId="43127"/>
    <cellStyle name="Total 2 2 2 2 2 6 2 3" xfId="43128"/>
    <cellStyle name="Total 2 2 2 2 2 6 2 4" xfId="43129"/>
    <cellStyle name="Total 2 2 2 2 2 6 2 5" xfId="43130"/>
    <cellStyle name="Total 2 2 2 2 2 6 3" xfId="43131"/>
    <cellStyle name="Total 2 2 2 2 2 6 3 2" xfId="43132"/>
    <cellStyle name="Total 2 2 2 2 2 6 3 3" xfId="43133"/>
    <cellStyle name="Total 2 2 2 2 2 6 3 4" xfId="43134"/>
    <cellStyle name="Total 2 2 2 2 2 6 3 5" xfId="43135"/>
    <cellStyle name="Total 2 2 2 2 2 6 4" xfId="43136"/>
    <cellStyle name="Total 2 2 2 2 2 6 5" xfId="43137"/>
    <cellStyle name="Total 2 2 2 2 2 7" xfId="43138"/>
    <cellStyle name="Total 2 2 2 2 2 7 2" xfId="43139"/>
    <cellStyle name="Total 2 2 2 2 2 7 3" xfId="43140"/>
    <cellStyle name="Total 2 2 2 2 2 7 4" xfId="43141"/>
    <cellStyle name="Total 2 2 2 2 2 8" xfId="43142"/>
    <cellStyle name="Total 2 2 2 2 2 8 2" xfId="43143"/>
    <cellStyle name="Total 2 2 2 2 2 8 3" xfId="43144"/>
    <cellStyle name="Total 2 2 2 2 2 8 4" xfId="43145"/>
    <cellStyle name="Total 2 2 2 2 2 8 5" xfId="43146"/>
    <cellStyle name="Total 2 2 2 2 2 9" xfId="43147"/>
    <cellStyle name="Total 2 2 2 2 2 9 2" xfId="43148"/>
    <cellStyle name="Total 2 2 2 2 2 9 3" xfId="43149"/>
    <cellStyle name="Total 2 2 2 2 2 9 4" xfId="43150"/>
    <cellStyle name="Total 2 2 2 2 2 9 5" xfId="43151"/>
    <cellStyle name="Total 2 2 2 2 3" xfId="43152"/>
    <cellStyle name="Total 2 2 2 2 3 2" xfId="43153"/>
    <cellStyle name="Total 2 2 2 2 3 2 2" xfId="43154"/>
    <cellStyle name="Total 2 2 2 2 3 2 3" xfId="43155"/>
    <cellStyle name="Total 2 2 2 2 3 2 4" xfId="43156"/>
    <cellStyle name="Total 2 2 2 2 3 3" xfId="43157"/>
    <cellStyle name="Total 2 2 2 2 3 3 2" xfId="43158"/>
    <cellStyle name="Total 2 2 2 2 3 3 3" xfId="43159"/>
    <cellStyle name="Total 2 2 2 2 3 3 4" xfId="43160"/>
    <cellStyle name="Total 2 2 2 2 3 3 5" xfId="43161"/>
    <cellStyle name="Total 2 2 2 2 3 4" xfId="43162"/>
    <cellStyle name="Total 2 2 2 2 3 4 2" xfId="43163"/>
    <cellStyle name="Total 2 2 2 2 3 4 3" xfId="43164"/>
    <cellStyle name="Total 2 2 2 2 3 4 4" xfId="43165"/>
    <cellStyle name="Total 2 2 2 2 3 5" xfId="43166"/>
    <cellStyle name="Total 2 2 2 2 3 5 2" xfId="43167"/>
    <cellStyle name="Total 2 2 2 2 3 5 3" xfId="43168"/>
    <cellStyle name="Total 2 2 2 2 3 5 4" xfId="43169"/>
    <cellStyle name="Total 2 2 2 2 3 6" xfId="43170"/>
    <cellStyle name="Total 2 2 2 2 3 7" xfId="43171"/>
    <cellStyle name="Total 2 2 2 2 3 8" xfId="43172"/>
    <cellStyle name="Total 2 2 2 2 4" xfId="43173"/>
    <cellStyle name="Total 2 2 2 2 4 2" xfId="43174"/>
    <cellStyle name="Total 2 2 2 2 4 2 2" xfId="43175"/>
    <cellStyle name="Total 2 2 2 2 4 2 3" xfId="43176"/>
    <cellStyle name="Total 2 2 2 2 4 2 4" xfId="43177"/>
    <cellStyle name="Total 2 2 2 2 4 3" xfId="43178"/>
    <cellStyle name="Total 2 2 2 2 4 3 2" xfId="43179"/>
    <cellStyle name="Total 2 2 2 2 4 3 3" xfId="43180"/>
    <cellStyle name="Total 2 2 2 2 4 3 4" xfId="43181"/>
    <cellStyle name="Total 2 2 2 2 4 3 5" xfId="43182"/>
    <cellStyle name="Total 2 2 2 2 4 4" xfId="43183"/>
    <cellStyle name="Total 2 2 2 2 4 4 2" xfId="43184"/>
    <cellStyle name="Total 2 2 2 2 4 4 3" xfId="43185"/>
    <cellStyle name="Total 2 2 2 2 4 4 4" xfId="43186"/>
    <cellStyle name="Total 2 2 2 2 4 5" xfId="43187"/>
    <cellStyle name="Total 2 2 2 2 4 5 2" xfId="43188"/>
    <cellStyle name="Total 2 2 2 2 4 5 3" xfId="43189"/>
    <cellStyle name="Total 2 2 2 2 4 5 4" xfId="43190"/>
    <cellStyle name="Total 2 2 2 2 4 6" xfId="43191"/>
    <cellStyle name="Total 2 2 2 2 4 7" xfId="43192"/>
    <cellStyle name="Total 2 2 2 2 4 8" xfId="43193"/>
    <cellStyle name="Total 2 2 2 2 5" xfId="43194"/>
    <cellStyle name="Total 2 2 2 2 5 2" xfId="43195"/>
    <cellStyle name="Total 2 2 2 2 5 2 2" xfId="43196"/>
    <cellStyle name="Total 2 2 2 2 5 2 3" xfId="43197"/>
    <cellStyle name="Total 2 2 2 2 5 2 4" xfId="43198"/>
    <cellStyle name="Total 2 2 2 2 5 2 5" xfId="43199"/>
    <cellStyle name="Total 2 2 2 2 5 3" xfId="43200"/>
    <cellStyle name="Total 2 2 2 2 5 3 2" xfId="43201"/>
    <cellStyle name="Total 2 2 2 2 5 3 3" xfId="43202"/>
    <cellStyle name="Total 2 2 2 2 5 3 4" xfId="43203"/>
    <cellStyle name="Total 2 2 2 2 5 3 5" xfId="43204"/>
    <cellStyle name="Total 2 2 2 2 5 4" xfId="43205"/>
    <cellStyle name="Total 2 2 2 2 5 5" xfId="43206"/>
    <cellStyle name="Total 2 2 2 2 5 6" xfId="43207"/>
    <cellStyle name="Total 2 2 2 2 6" xfId="43208"/>
    <cellStyle name="Total 2 2 2 2 6 2" xfId="43209"/>
    <cellStyle name="Total 2 2 2 2 6 2 2" xfId="43210"/>
    <cellStyle name="Total 2 2 2 2 6 2 3" xfId="43211"/>
    <cellStyle name="Total 2 2 2 2 6 2 4" xfId="43212"/>
    <cellStyle name="Total 2 2 2 2 6 2 5" xfId="43213"/>
    <cellStyle name="Total 2 2 2 2 6 3" xfId="43214"/>
    <cellStyle name="Total 2 2 2 2 6 3 2" xfId="43215"/>
    <cellStyle name="Total 2 2 2 2 6 3 3" xfId="43216"/>
    <cellStyle name="Total 2 2 2 2 6 3 4" xfId="43217"/>
    <cellStyle name="Total 2 2 2 2 6 3 5" xfId="43218"/>
    <cellStyle name="Total 2 2 2 2 6 4" xfId="43219"/>
    <cellStyle name="Total 2 2 2 2 6 5" xfId="43220"/>
    <cellStyle name="Total 2 2 2 2 6 6" xfId="43221"/>
    <cellStyle name="Total 2 2 2 2 7" xfId="43222"/>
    <cellStyle name="Total 2 2 2 2 7 2" xfId="43223"/>
    <cellStyle name="Total 2 2 2 2 7 2 2" xfId="43224"/>
    <cellStyle name="Total 2 2 2 2 7 2 3" xfId="43225"/>
    <cellStyle name="Total 2 2 2 2 7 2 4" xfId="43226"/>
    <cellStyle name="Total 2 2 2 2 7 2 5" xfId="43227"/>
    <cellStyle name="Total 2 2 2 2 7 3" xfId="43228"/>
    <cellStyle name="Total 2 2 2 2 7 3 2" xfId="43229"/>
    <cellStyle name="Total 2 2 2 2 7 3 3" xfId="43230"/>
    <cellStyle name="Total 2 2 2 2 7 3 4" xfId="43231"/>
    <cellStyle name="Total 2 2 2 2 7 3 5" xfId="43232"/>
    <cellStyle name="Total 2 2 2 2 7 4" xfId="43233"/>
    <cellStyle name="Total 2 2 2 2 7 5" xfId="43234"/>
    <cellStyle name="Total 2 2 2 2 8" xfId="43235"/>
    <cellStyle name="Total 2 2 2 2 8 2" xfId="43236"/>
    <cellStyle name="Total 2 2 2 2 8 2 2" xfId="43237"/>
    <cellStyle name="Total 2 2 2 2 8 2 3" xfId="43238"/>
    <cellStyle name="Total 2 2 2 2 8 2 4" xfId="43239"/>
    <cellStyle name="Total 2 2 2 2 8 3" xfId="43240"/>
    <cellStyle name="Total 2 2 2 2 8 4" xfId="43241"/>
    <cellStyle name="Total 2 2 2 2 8 5" xfId="43242"/>
    <cellStyle name="Total 2 2 2 2 9" xfId="43243"/>
    <cellStyle name="Total 2 2 2 20" xfId="43244"/>
    <cellStyle name="Total 2 2 2 21" xfId="43245"/>
    <cellStyle name="Total 2 2 2 3" xfId="43246"/>
    <cellStyle name="Total 2 2 2 3 10" xfId="43247"/>
    <cellStyle name="Total 2 2 2 3 11" xfId="43248"/>
    <cellStyle name="Total 2 2 2 3 12" xfId="43249"/>
    <cellStyle name="Total 2 2 2 3 13" xfId="43250"/>
    <cellStyle name="Total 2 2 2 3 2" xfId="43251"/>
    <cellStyle name="Total 2 2 2 3 2 10" xfId="43252"/>
    <cellStyle name="Total 2 2 2 3 2 10 2" xfId="43253"/>
    <cellStyle name="Total 2 2 2 3 2 10 3" xfId="43254"/>
    <cellStyle name="Total 2 2 2 3 2 10 4" xfId="43255"/>
    <cellStyle name="Total 2 2 2 3 2 10 5" xfId="43256"/>
    <cellStyle name="Total 2 2 2 3 2 11" xfId="43257"/>
    <cellStyle name="Total 2 2 2 3 2 2" xfId="43258"/>
    <cellStyle name="Total 2 2 2 3 2 2 2" xfId="43259"/>
    <cellStyle name="Total 2 2 2 3 2 2 2 2" xfId="43260"/>
    <cellStyle name="Total 2 2 2 3 2 2 2 3" xfId="43261"/>
    <cellStyle name="Total 2 2 2 3 2 2 2 4" xfId="43262"/>
    <cellStyle name="Total 2 2 2 3 2 2 3" xfId="43263"/>
    <cellStyle name="Total 2 2 2 3 2 2 3 2" xfId="43264"/>
    <cellStyle name="Total 2 2 2 3 2 2 3 3" xfId="43265"/>
    <cellStyle name="Total 2 2 2 3 2 2 3 4" xfId="43266"/>
    <cellStyle name="Total 2 2 2 3 2 2 3 5" xfId="43267"/>
    <cellStyle name="Total 2 2 2 3 2 2 4" xfId="43268"/>
    <cellStyle name="Total 2 2 2 3 2 2 4 2" xfId="43269"/>
    <cellStyle name="Total 2 2 2 3 2 2 4 3" xfId="43270"/>
    <cellStyle name="Total 2 2 2 3 2 2 4 4" xfId="43271"/>
    <cellStyle name="Total 2 2 2 3 2 2 5" xfId="43272"/>
    <cellStyle name="Total 2 2 2 3 2 2 5 2" xfId="43273"/>
    <cellStyle name="Total 2 2 2 3 2 2 5 3" xfId="43274"/>
    <cellStyle name="Total 2 2 2 3 2 2 5 4" xfId="43275"/>
    <cellStyle name="Total 2 2 2 3 2 2 6" xfId="43276"/>
    <cellStyle name="Total 2 2 2 3 2 2 7" xfId="43277"/>
    <cellStyle name="Total 2 2 2 3 2 2 8" xfId="43278"/>
    <cellStyle name="Total 2 2 2 3 2 3" xfId="43279"/>
    <cellStyle name="Total 2 2 2 3 2 3 2" xfId="43280"/>
    <cellStyle name="Total 2 2 2 3 2 3 2 2" xfId="43281"/>
    <cellStyle name="Total 2 2 2 3 2 3 2 3" xfId="43282"/>
    <cellStyle name="Total 2 2 2 3 2 3 2 4" xfId="43283"/>
    <cellStyle name="Total 2 2 2 3 2 3 2 5" xfId="43284"/>
    <cellStyle name="Total 2 2 2 3 2 3 3" xfId="43285"/>
    <cellStyle name="Total 2 2 2 3 2 3 3 2" xfId="43286"/>
    <cellStyle name="Total 2 2 2 3 2 3 3 3" xfId="43287"/>
    <cellStyle name="Total 2 2 2 3 2 3 3 4" xfId="43288"/>
    <cellStyle name="Total 2 2 2 3 2 3 3 5" xfId="43289"/>
    <cellStyle name="Total 2 2 2 3 2 3 4" xfId="43290"/>
    <cellStyle name="Total 2 2 2 3 2 3 5" xfId="43291"/>
    <cellStyle name="Total 2 2 2 3 2 3 6" xfId="43292"/>
    <cellStyle name="Total 2 2 2 3 2 4" xfId="43293"/>
    <cellStyle name="Total 2 2 2 3 2 4 2" xfId="43294"/>
    <cellStyle name="Total 2 2 2 3 2 4 2 2" xfId="43295"/>
    <cellStyle name="Total 2 2 2 3 2 4 2 3" xfId="43296"/>
    <cellStyle name="Total 2 2 2 3 2 4 2 4" xfId="43297"/>
    <cellStyle name="Total 2 2 2 3 2 4 2 5" xfId="43298"/>
    <cellStyle name="Total 2 2 2 3 2 4 3" xfId="43299"/>
    <cellStyle name="Total 2 2 2 3 2 4 3 2" xfId="43300"/>
    <cellStyle name="Total 2 2 2 3 2 4 3 3" xfId="43301"/>
    <cellStyle name="Total 2 2 2 3 2 4 3 4" xfId="43302"/>
    <cellStyle name="Total 2 2 2 3 2 4 3 5" xfId="43303"/>
    <cellStyle name="Total 2 2 2 3 2 4 4" xfId="43304"/>
    <cellStyle name="Total 2 2 2 3 2 4 5" xfId="43305"/>
    <cellStyle name="Total 2 2 2 3 2 4 6" xfId="43306"/>
    <cellStyle name="Total 2 2 2 3 2 5" xfId="43307"/>
    <cellStyle name="Total 2 2 2 3 2 5 2" xfId="43308"/>
    <cellStyle name="Total 2 2 2 3 2 5 2 2" xfId="43309"/>
    <cellStyle name="Total 2 2 2 3 2 5 2 3" xfId="43310"/>
    <cellStyle name="Total 2 2 2 3 2 5 2 4" xfId="43311"/>
    <cellStyle name="Total 2 2 2 3 2 5 2 5" xfId="43312"/>
    <cellStyle name="Total 2 2 2 3 2 5 3" xfId="43313"/>
    <cellStyle name="Total 2 2 2 3 2 5 3 2" xfId="43314"/>
    <cellStyle name="Total 2 2 2 3 2 5 3 3" xfId="43315"/>
    <cellStyle name="Total 2 2 2 3 2 5 3 4" xfId="43316"/>
    <cellStyle name="Total 2 2 2 3 2 5 3 5" xfId="43317"/>
    <cellStyle name="Total 2 2 2 3 2 5 4" xfId="43318"/>
    <cellStyle name="Total 2 2 2 3 2 5 5" xfId="43319"/>
    <cellStyle name="Total 2 2 2 3 2 5 6" xfId="43320"/>
    <cellStyle name="Total 2 2 2 3 2 6" xfId="43321"/>
    <cellStyle name="Total 2 2 2 3 2 6 2" xfId="43322"/>
    <cellStyle name="Total 2 2 2 3 2 6 2 2" xfId="43323"/>
    <cellStyle name="Total 2 2 2 3 2 6 2 3" xfId="43324"/>
    <cellStyle name="Total 2 2 2 3 2 6 2 4" xfId="43325"/>
    <cellStyle name="Total 2 2 2 3 2 6 2 5" xfId="43326"/>
    <cellStyle name="Total 2 2 2 3 2 6 3" xfId="43327"/>
    <cellStyle name="Total 2 2 2 3 2 6 3 2" xfId="43328"/>
    <cellStyle name="Total 2 2 2 3 2 6 3 3" xfId="43329"/>
    <cellStyle name="Total 2 2 2 3 2 6 3 4" xfId="43330"/>
    <cellStyle name="Total 2 2 2 3 2 6 3 5" xfId="43331"/>
    <cellStyle name="Total 2 2 2 3 2 6 4" xfId="43332"/>
    <cellStyle name="Total 2 2 2 3 2 6 5" xfId="43333"/>
    <cellStyle name="Total 2 2 2 3 2 7" xfId="43334"/>
    <cellStyle name="Total 2 2 2 3 2 7 2" xfId="43335"/>
    <cellStyle name="Total 2 2 2 3 2 7 3" xfId="43336"/>
    <cellStyle name="Total 2 2 2 3 2 7 4" xfId="43337"/>
    <cellStyle name="Total 2 2 2 3 2 8" xfId="43338"/>
    <cellStyle name="Total 2 2 2 3 2 8 2" xfId="43339"/>
    <cellStyle name="Total 2 2 2 3 2 8 3" xfId="43340"/>
    <cellStyle name="Total 2 2 2 3 2 8 4" xfId="43341"/>
    <cellStyle name="Total 2 2 2 3 2 8 5" xfId="43342"/>
    <cellStyle name="Total 2 2 2 3 2 9" xfId="43343"/>
    <cellStyle name="Total 2 2 2 3 2 9 2" xfId="43344"/>
    <cellStyle name="Total 2 2 2 3 2 9 3" xfId="43345"/>
    <cellStyle name="Total 2 2 2 3 2 9 4" xfId="43346"/>
    <cellStyle name="Total 2 2 2 3 2 9 5" xfId="43347"/>
    <cellStyle name="Total 2 2 2 3 3" xfId="43348"/>
    <cellStyle name="Total 2 2 2 3 3 2" xfId="43349"/>
    <cellStyle name="Total 2 2 2 3 3 2 2" xfId="43350"/>
    <cellStyle name="Total 2 2 2 3 3 2 3" xfId="43351"/>
    <cellStyle name="Total 2 2 2 3 3 2 4" xfId="43352"/>
    <cellStyle name="Total 2 2 2 3 3 3" xfId="43353"/>
    <cellStyle name="Total 2 2 2 3 3 3 2" xfId="43354"/>
    <cellStyle name="Total 2 2 2 3 3 3 3" xfId="43355"/>
    <cellStyle name="Total 2 2 2 3 3 3 4" xfId="43356"/>
    <cellStyle name="Total 2 2 2 3 3 3 5" xfId="43357"/>
    <cellStyle name="Total 2 2 2 3 3 4" xfId="43358"/>
    <cellStyle name="Total 2 2 2 3 3 4 2" xfId="43359"/>
    <cellStyle name="Total 2 2 2 3 3 4 3" xfId="43360"/>
    <cellStyle name="Total 2 2 2 3 3 4 4" xfId="43361"/>
    <cellStyle name="Total 2 2 2 3 3 5" xfId="43362"/>
    <cellStyle name="Total 2 2 2 3 3 5 2" xfId="43363"/>
    <cellStyle name="Total 2 2 2 3 3 5 3" xfId="43364"/>
    <cellStyle name="Total 2 2 2 3 3 5 4" xfId="43365"/>
    <cellStyle name="Total 2 2 2 3 3 6" xfId="43366"/>
    <cellStyle name="Total 2 2 2 3 3 7" xfId="43367"/>
    <cellStyle name="Total 2 2 2 3 3 8" xfId="43368"/>
    <cellStyle name="Total 2 2 2 3 4" xfId="43369"/>
    <cellStyle name="Total 2 2 2 3 4 2" xfId="43370"/>
    <cellStyle name="Total 2 2 2 3 4 2 2" xfId="43371"/>
    <cellStyle name="Total 2 2 2 3 4 2 3" xfId="43372"/>
    <cellStyle name="Total 2 2 2 3 4 2 4" xfId="43373"/>
    <cellStyle name="Total 2 2 2 3 4 3" xfId="43374"/>
    <cellStyle name="Total 2 2 2 3 4 3 2" xfId="43375"/>
    <cellStyle name="Total 2 2 2 3 4 3 3" xfId="43376"/>
    <cellStyle name="Total 2 2 2 3 4 3 4" xfId="43377"/>
    <cellStyle name="Total 2 2 2 3 4 3 5" xfId="43378"/>
    <cellStyle name="Total 2 2 2 3 4 4" xfId="43379"/>
    <cellStyle name="Total 2 2 2 3 4 4 2" xfId="43380"/>
    <cellStyle name="Total 2 2 2 3 4 4 3" xfId="43381"/>
    <cellStyle name="Total 2 2 2 3 4 4 4" xfId="43382"/>
    <cellStyle name="Total 2 2 2 3 4 5" xfId="43383"/>
    <cellStyle name="Total 2 2 2 3 4 5 2" xfId="43384"/>
    <cellStyle name="Total 2 2 2 3 4 5 3" xfId="43385"/>
    <cellStyle name="Total 2 2 2 3 4 5 4" xfId="43386"/>
    <cellStyle name="Total 2 2 2 3 4 6" xfId="43387"/>
    <cellStyle name="Total 2 2 2 3 4 7" xfId="43388"/>
    <cellStyle name="Total 2 2 2 3 4 8" xfId="43389"/>
    <cellStyle name="Total 2 2 2 3 5" xfId="43390"/>
    <cellStyle name="Total 2 2 2 3 5 2" xfId="43391"/>
    <cellStyle name="Total 2 2 2 3 5 2 2" xfId="43392"/>
    <cellStyle name="Total 2 2 2 3 5 2 3" xfId="43393"/>
    <cellStyle name="Total 2 2 2 3 5 2 4" xfId="43394"/>
    <cellStyle name="Total 2 2 2 3 5 2 5" xfId="43395"/>
    <cellStyle name="Total 2 2 2 3 5 3" xfId="43396"/>
    <cellStyle name="Total 2 2 2 3 5 3 2" xfId="43397"/>
    <cellStyle name="Total 2 2 2 3 5 3 3" xfId="43398"/>
    <cellStyle name="Total 2 2 2 3 5 3 4" xfId="43399"/>
    <cellStyle name="Total 2 2 2 3 5 3 5" xfId="43400"/>
    <cellStyle name="Total 2 2 2 3 5 4" xfId="43401"/>
    <cellStyle name="Total 2 2 2 3 5 5" xfId="43402"/>
    <cellStyle name="Total 2 2 2 3 5 6" xfId="43403"/>
    <cellStyle name="Total 2 2 2 3 6" xfId="43404"/>
    <cellStyle name="Total 2 2 2 3 6 2" xfId="43405"/>
    <cellStyle name="Total 2 2 2 3 6 2 2" xfId="43406"/>
    <cellStyle name="Total 2 2 2 3 6 2 3" xfId="43407"/>
    <cellStyle name="Total 2 2 2 3 6 2 4" xfId="43408"/>
    <cellStyle name="Total 2 2 2 3 6 2 5" xfId="43409"/>
    <cellStyle name="Total 2 2 2 3 6 3" xfId="43410"/>
    <cellStyle name="Total 2 2 2 3 6 3 2" xfId="43411"/>
    <cellStyle name="Total 2 2 2 3 6 3 3" xfId="43412"/>
    <cellStyle name="Total 2 2 2 3 6 3 4" xfId="43413"/>
    <cellStyle name="Total 2 2 2 3 6 3 5" xfId="43414"/>
    <cellStyle name="Total 2 2 2 3 6 4" xfId="43415"/>
    <cellStyle name="Total 2 2 2 3 6 5" xfId="43416"/>
    <cellStyle name="Total 2 2 2 3 6 6" xfId="43417"/>
    <cellStyle name="Total 2 2 2 3 7" xfId="43418"/>
    <cellStyle name="Total 2 2 2 3 7 2" xfId="43419"/>
    <cellStyle name="Total 2 2 2 3 7 2 2" xfId="43420"/>
    <cellStyle name="Total 2 2 2 3 7 2 3" xfId="43421"/>
    <cellStyle name="Total 2 2 2 3 7 2 4" xfId="43422"/>
    <cellStyle name="Total 2 2 2 3 7 2 5" xfId="43423"/>
    <cellStyle name="Total 2 2 2 3 7 3" xfId="43424"/>
    <cellStyle name="Total 2 2 2 3 7 3 2" xfId="43425"/>
    <cellStyle name="Total 2 2 2 3 7 3 3" xfId="43426"/>
    <cellStyle name="Total 2 2 2 3 7 3 4" xfId="43427"/>
    <cellStyle name="Total 2 2 2 3 7 3 5" xfId="43428"/>
    <cellStyle name="Total 2 2 2 3 7 4" xfId="43429"/>
    <cellStyle name="Total 2 2 2 3 7 5" xfId="43430"/>
    <cellStyle name="Total 2 2 2 3 8" xfId="43431"/>
    <cellStyle name="Total 2 2 2 3 8 2" xfId="43432"/>
    <cellStyle name="Total 2 2 2 3 8 2 2" xfId="43433"/>
    <cellStyle name="Total 2 2 2 3 8 2 3" xfId="43434"/>
    <cellStyle name="Total 2 2 2 3 8 2 4" xfId="43435"/>
    <cellStyle name="Total 2 2 2 3 8 3" xfId="43436"/>
    <cellStyle name="Total 2 2 2 3 8 4" xfId="43437"/>
    <cellStyle name="Total 2 2 2 3 8 5" xfId="43438"/>
    <cellStyle name="Total 2 2 2 3 9" xfId="43439"/>
    <cellStyle name="Total 2 2 2 4" xfId="43440"/>
    <cellStyle name="Total 2 2 2 4 10" xfId="43441"/>
    <cellStyle name="Total 2 2 2 4 11" xfId="43442"/>
    <cellStyle name="Total 2 2 2 4 12" xfId="43443"/>
    <cellStyle name="Total 2 2 2 4 13" xfId="43444"/>
    <cellStyle name="Total 2 2 2 4 2" xfId="43445"/>
    <cellStyle name="Total 2 2 2 4 2 10" xfId="43446"/>
    <cellStyle name="Total 2 2 2 4 2 10 2" xfId="43447"/>
    <cellStyle name="Total 2 2 2 4 2 10 3" xfId="43448"/>
    <cellStyle name="Total 2 2 2 4 2 10 4" xfId="43449"/>
    <cellStyle name="Total 2 2 2 4 2 10 5" xfId="43450"/>
    <cellStyle name="Total 2 2 2 4 2 11" xfId="43451"/>
    <cellStyle name="Total 2 2 2 4 2 2" xfId="43452"/>
    <cellStyle name="Total 2 2 2 4 2 2 2" xfId="43453"/>
    <cellStyle name="Total 2 2 2 4 2 2 2 2" xfId="43454"/>
    <cellStyle name="Total 2 2 2 4 2 2 2 3" xfId="43455"/>
    <cellStyle name="Total 2 2 2 4 2 2 2 4" xfId="43456"/>
    <cellStyle name="Total 2 2 2 4 2 2 3" xfId="43457"/>
    <cellStyle name="Total 2 2 2 4 2 2 3 2" xfId="43458"/>
    <cellStyle name="Total 2 2 2 4 2 2 3 3" xfId="43459"/>
    <cellStyle name="Total 2 2 2 4 2 2 3 4" xfId="43460"/>
    <cellStyle name="Total 2 2 2 4 2 2 3 5" xfId="43461"/>
    <cellStyle name="Total 2 2 2 4 2 2 4" xfId="43462"/>
    <cellStyle name="Total 2 2 2 4 2 2 4 2" xfId="43463"/>
    <cellStyle name="Total 2 2 2 4 2 2 4 3" xfId="43464"/>
    <cellStyle name="Total 2 2 2 4 2 2 4 4" xfId="43465"/>
    <cellStyle name="Total 2 2 2 4 2 2 5" xfId="43466"/>
    <cellStyle name="Total 2 2 2 4 2 2 5 2" xfId="43467"/>
    <cellStyle name="Total 2 2 2 4 2 2 5 3" xfId="43468"/>
    <cellStyle name="Total 2 2 2 4 2 2 5 4" xfId="43469"/>
    <cellStyle name="Total 2 2 2 4 2 2 6" xfId="43470"/>
    <cellStyle name="Total 2 2 2 4 2 2 7" xfId="43471"/>
    <cellStyle name="Total 2 2 2 4 2 2 8" xfId="43472"/>
    <cellStyle name="Total 2 2 2 4 2 3" xfId="43473"/>
    <cellStyle name="Total 2 2 2 4 2 3 2" xfId="43474"/>
    <cellStyle name="Total 2 2 2 4 2 3 2 2" xfId="43475"/>
    <cellStyle name="Total 2 2 2 4 2 3 2 3" xfId="43476"/>
    <cellStyle name="Total 2 2 2 4 2 3 2 4" xfId="43477"/>
    <cellStyle name="Total 2 2 2 4 2 3 2 5" xfId="43478"/>
    <cellStyle name="Total 2 2 2 4 2 3 3" xfId="43479"/>
    <cellStyle name="Total 2 2 2 4 2 3 3 2" xfId="43480"/>
    <cellStyle name="Total 2 2 2 4 2 3 3 3" xfId="43481"/>
    <cellStyle name="Total 2 2 2 4 2 3 3 4" xfId="43482"/>
    <cellStyle name="Total 2 2 2 4 2 3 3 5" xfId="43483"/>
    <cellStyle name="Total 2 2 2 4 2 3 4" xfId="43484"/>
    <cellStyle name="Total 2 2 2 4 2 3 5" xfId="43485"/>
    <cellStyle name="Total 2 2 2 4 2 3 6" xfId="43486"/>
    <cellStyle name="Total 2 2 2 4 2 4" xfId="43487"/>
    <cellStyle name="Total 2 2 2 4 2 4 2" xfId="43488"/>
    <cellStyle name="Total 2 2 2 4 2 4 2 2" xfId="43489"/>
    <cellStyle name="Total 2 2 2 4 2 4 2 3" xfId="43490"/>
    <cellStyle name="Total 2 2 2 4 2 4 2 4" xfId="43491"/>
    <cellStyle name="Total 2 2 2 4 2 4 2 5" xfId="43492"/>
    <cellStyle name="Total 2 2 2 4 2 4 3" xfId="43493"/>
    <cellStyle name="Total 2 2 2 4 2 4 3 2" xfId="43494"/>
    <cellStyle name="Total 2 2 2 4 2 4 3 3" xfId="43495"/>
    <cellStyle name="Total 2 2 2 4 2 4 3 4" xfId="43496"/>
    <cellStyle name="Total 2 2 2 4 2 4 3 5" xfId="43497"/>
    <cellStyle name="Total 2 2 2 4 2 4 4" xfId="43498"/>
    <cellStyle name="Total 2 2 2 4 2 4 5" xfId="43499"/>
    <cellStyle name="Total 2 2 2 4 2 4 6" xfId="43500"/>
    <cellStyle name="Total 2 2 2 4 2 5" xfId="43501"/>
    <cellStyle name="Total 2 2 2 4 2 5 2" xfId="43502"/>
    <cellStyle name="Total 2 2 2 4 2 5 2 2" xfId="43503"/>
    <cellStyle name="Total 2 2 2 4 2 5 2 3" xfId="43504"/>
    <cellStyle name="Total 2 2 2 4 2 5 2 4" xfId="43505"/>
    <cellStyle name="Total 2 2 2 4 2 5 2 5" xfId="43506"/>
    <cellStyle name="Total 2 2 2 4 2 5 3" xfId="43507"/>
    <cellStyle name="Total 2 2 2 4 2 5 3 2" xfId="43508"/>
    <cellStyle name="Total 2 2 2 4 2 5 3 3" xfId="43509"/>
    <cellStyle name="Total 2 2 2 4 2 5 3 4" xfId="43510"/>
    <cellStyle name="Total 2 2 2 4 2 5 3 5" xfId="43511"/>
    <cellStyle name="Total 2 2 2 4 2 5 4" xfId="43512"/>
    <cellStyle name="Total 2 2 2 4 2 5 5" xfId="43513"/>
    <cellStyle name="Total 2 2 2 4 2 5 6" xfId="43514"/>
    <cellStyle name="Total 2 2 2 4 2 6" xfId="43515"/>
    <cellStyle name="Total 2 2 2 4 2 6 2" xfId="43516"/>
    <cellStyle name="Total 2 2 2 4 2 6 2 2" xfId="43517"/>
    <cellStyle name="Total 2 2 2 4 2 6 2 3" xfId="43518"/>
    <cellStyle name="Total 2 2 2 4 2 6 2 4" xfId="43519"/>
    <cellStyle name="Total 2 2 2 4 2 6 2 5" xfId="43520"/>
    <cellStyle name="Total 2 2 2 4 2 6 3" xfId="43521"/>
    <cellStyle name="Total 2 2 2 4 2 6 3 2" xfId="43522"/>
    <cellStyle name="Total 2 2 2 4 2 6 3 3" xfId="43523"/>
    <cellStyle name="Total 2 2 2 4 2 6 3 4" xfId="43524"/>
    <cellStyle name="Total 2 2 2 4 2 6 3 5" xfId="43525"/>
    <cellStyle name="Total 2 2 2 4 2 6 4" xfId="43526"/>
    <cellStyle name="Total 2 2 2 4 2 6 5" xfId="43527"/>
    <cellStyle name="Total 2 2 2 4 2 7" xfId="43528"/>
    <cellStyle name="Total 2 2 2 4 2 7 2" xfId="43529"/>
    <cellStyle name="Total 2 2 2 4 2 7 3" xfId="43530"/>
    <cellStyle name="Total 2 2 2 4 2 7 4" xfId="43531"/>
    <cellStyle name="Total 2 2 2 4 2 8" xfId="43532"/>
    <cellStyle name="Total 2 2 2 4 2 8 2" xfId="43533"/>
    <cellStyle name="Total 2 2 2 4 2 8 3" xfId="43534"/>
    <cellStyle name="Total 2 2 2 4 2 8 4" xfId="43535"/>
    <cellStyle name="Total 2 2 2 4 2 8 5" xfId="43536"/>
    <cellStyle name="Total 2 2 2 4 2 9" xfId="43537"/>
    <cellStyle name="Total 2 2 2 4 2 9 2" xfId="43538"/>
    <cellStyle name="Total 2 2 2 4 2 9 3" xfId="43539"/>
    <cellStyle name="Total 2 2 2 4 2 9 4" xfId="43540"/>
    <cellStyle name="Total 2 2 2 4 2 9 5" xfId="43541"/>
    <cellStyle name="Total 2 2 2 4 3" xfId="43542"/>
    <cellStyle name="Total 2 2 2 4 3 2" xfId="43543"/>
    <cellStyle name="Total 2 2 2 4 3 2 2" xfId="43544"/>
    <cellStyle name="Total 2 2 2 4 3 2 3" xfId="43545"/>
    <cellStyle name="Total 2 2 2 4 3 2 4" xfId="43546"/>
    <cellStyle name="Total 2 2 2 4 3 3" xfId="43547"/>
    <cellStyle name="Total 2 2 2 4 3 3 2" xfId="43548"/>
    <cellStyle name="Total 2 2 2 4 3 3 3" xfId="43549"/>
    <cellStyle name="Total 2 2 2 4 3 3 4" xfId="43550"/>
    <cellStyle name="Total 2 2 2 4 3 3 5" xfId="43551"/>
    <cellStyle name="Total 2 2 2 4 3 4" xfId="43552"/>
    <cellStyle name="Total 2 2 2 4 3 4 2" xfId="43553"/>
    <cellStyle name="Total 2 2 2 4 3 4 3" xfId="43554"/>
    <cellStyle name="Total 2 2 2 4 3 4 4" xfId="43555"/>
    <cellStyle name="Total 2 2 2 4 3 5" xfId="43556"/>
    <cellStyle name="Total 2 2 2 4 3 5 2" xfId="43557"/>
    <cellStyle name="Total 2 2 2 4 3 5 3" xfId="43558"/>
    <cellStyle name="Total 2 2 2 4 3 5 4" xfId="43559"/>
    <cellStyle name="Total 2 2 2 4 3 6" xfId="43560"/>
    <cellStyle name="Total 2 2 2 4 3 7" xfId="43561"/>
    <cellStyle name="Total 2 2 2 4 3 8" xfId="43562"/>
    <cellStyle name="Total 2 2 2 4 4" xfId="43563"/>
    <cellStyle name="Total 2 2 2 4 4 2" xfId="43564"/>
    <cellStyle name="Total 2 2 2 4 4 2 2" xfId="43565"/>
    <cellStyle name="Total 2 2 2 4 4 2 3" xfId="43566"/>
    <cellStyle name="Total 2 2 2 4 4 2 4" xfId="43567"/>
    <cellStyle name="Total 2 2 2 4 4 3" xfId="43568"/>
    <cellStyle name="Total 2 2 2 4 4 3 2" xfId="43569"/>
    <cellStyle name="Total 2 2 2 4 4 3 3" xfId="43570"/>
    <cellStyle name="Total 2 2 2 4 4 3 4" xfId="43571"/>
    <cellStyle name="Total 2 2 2 4 4 3 5" xfId="43572"/>
    <cellStyle name="Total 2 2 2 4 4 4" xfId="43573"/>
    <cellStyle name="Total 2 2 2 4 4 4 2" xfId="43574"/>
    <cellStyle name="Total 2 2 2 4 4 4 3" xfId="43575"/>
    <cellStyle name="Total 2 2 2 4 4 4 4" xfId="43576"/>
    <cellStyle name="Total 2 2 2 4 4 5" xfId="43577"/>
    <cellStyle name="Total 2 2 2 4 4 5 2" xfId="43578"/>
    <cellStyle name="Total 2 2 2 4 4 5 3" xfId="43579"/>
    <cellStyle name="Total 2 2 2 4 4 5 4" xfId="43580"/>
    <cellStyle name="Total 2 2 2 4 4 6" xfId="43581"/>
    <cellStyle name="Total 2 2 2 4 4 7" xfId="43582"/>
    <cellStyle name="Total 2 2 2 4 4 8" xfId="43583"/>
    <cellStyle name="Total 2 2 2 4 5" xfId="43584"/>
    <cellStyle name="Total 2 2 2 4 5 2" xfId="43585"/>
    <cellStyle name="Total 2 2 2 4 5 2 2" xfId="43586"/>
    <cellStyle name="Total 2 2 2 4 5 2 3" xfId="43587"/>
    <cellStyle name="Total 2 2 2 4 5 2 4" xfId="43588"/>
    <cellStyle name="Total 2 2 2 4 5 2 5" xfId="43589"/>
    <cellStyle name="Total 2 2 2 4 5 3" xfId="43590"/>
    <cellStyle name="Total 2 2 2 4 5 3 2" xfId="43591"/>
    <cellStyle name="Total 2 2 2 4 5 3 3" xfId="43592"/>
    <cellStyle name="Total 2 2 2 4 5 3 4" xfId="43593"/>
    <cellStyle name="Total 2 2 2 4 5 3 5" xfId="43594"/>
    <cellStyle name="Total 2 2 2 4 5 4" xfId="43595"/>
    <cellStyle name="Total 2 2 2 4 5 5" xfId="43596"/>
    <cellStyle name="Total 2 2 2 4 5 6" xfId="43597"/>
    <cellStyle name="Total 2 2 2 4 6" xfId="43598"/>
    <cellStyle name="Total 2 2 2 4 6 2" xfId="43599"/>
    <cellStyle name="Total 2 2 2 4 6 2 2" xfId="43600"/>
    <cellStyle name="Total 2 2 2 4 6 2 3" xfId="43601"/>
    <cellStyle name="Total 2 2 2 4 6 2 4" xfId="43602"/>
    <cellStyle name="Total 2 2 2 4 6 2 5" xfId="43603"/>
    <cellStyle name="Total 2 2 2 4 6 3" xfId="43604"/>
    <cellStyle name="Total 2 2 2 4 6 3 2" xfId="43605"/>
    <cellStyle name="Total 2 2 2 4 6 3 3" xfId="43606"/>
    <cellStyle name="Total 2 2 2 4 6 3 4" xfId="43607"/>
    <cellStyle name="Total 2 2 2 4 6 3 5" xfId="43608"/>
    <cellStyle name="Total 2 2 2 4 6 4" xfId="43609"/>
    <cellStyle name="Total 2 2 2 4 6 5" xfId="43610"/>
    <cellStyle name="Total 2 2 2 4 6 6" xfId="43611"/>
    <cellStyle name="Total 2 2 2 4 7" xfId="43612"/>
    <cellStyle name="Total 2 2 2 4 7 2" xfId="43613"/>
    <cellStyle name="Total 2 2 2 4 7 2 2" xfId="43614"/>
    <cellStyle name="Total 2 2 2 4 7 2 3" xfId="43615"/>
    <cellStyle name="Total 2 2 2 4 7 2 4" xfId="43616"/>
    <cellStyle name="Total 2 2 2 4 7 2 5" xfId="43617"/>
    <cellStyle name="Total 2 2 2 4 7 3" xfId="43618"/>
    <cellStyle name="Total 2 2 2 4 7 3 2" xfId="43619"/>
    <cellStyle name="Total 2 2 2 4 7 3 3" xfId="43620"/>
    <cellStyle name="Total 2 2 2 4 7 3 4" xfId="43621"/>
    <cellStyle name="Total 2 2 2 4 7 3 5" xfId="43622"/>
    <cellStyle name="Total 2 2 2 4 7 4" xfId="43623"/>
    <cellStyle name="Total 2 2 2 4 7 5" xfId="43624"/>
    <cellStyle name="Total 2 2 2 4 8" xfId="43625"/>
    <cellStyle name="Total 2 2 2 4 8 2" xfId="43626"/>
    <cellStyle name="Total 2 2 2 4 8 2 2" xfId="43627"/>
    <cellStyle name="Total 2 2 2 4 8 2 3" xfId="43628"/>
    <cellStyle name="Total 2 2 2 4 8 2 4" xfId="43629"/>
    <cellStyle name="Total 2 2 2 4 8 3" xfId="43630"/>
    <cellStyle name="Total 2 2 2 4 8 4" xfId="43631"/>
    <cellStyle name="Total 2 2 2 4 8 5" xfId="43632"/>
    <cellStyle name="Total 2 2 2 4 9" xfId="43633"/>
    <cellStyle name="Total 2 2 2 5" xfId="43634"/>
    <cellStyle name="Total 2 2 2 5 10" xfId="43635"/>
    <cellStyle name="Total 2 2 2 5 11" xfId="43636"/>
    <cellStyle name="Total 2 2 2 5 12" xfId="43637"/>
    <cellStyle name="Total 2 2 2 5 13" xfId="43638"/>
    <cellStyle name="Total 2 2 2 5 2" xfId="43639"/>
    <cellStyle name="Total 2 2 2 5 2 10" xfId="43640"/>
    <cellStyle name="Total 2 2 2 5 2 10 2" xfId="43641"/>
    <cellStyle name="Total 2 2 2 5 2 10 3" xfId="43642"/>
    <cellStyle name="Total 2 2 2 5 2 10 4" xfId="43643"/>
    <cellStyle name="Total 2 2 2 5 2 10 5" xfId="43644"/>
    <cellStyle name="Total 2 2 2 5 2 11" xfId="43645"/>
    <cellStyle name="Total 2 2 2 5 2 2" xfId="43646"/>
    <cellStyle name="Total 2 2 2 5 2 2 2" xfId="43647"/>
    <cellStyle name="Total 2 2 2 5 2 2 2 2" xfId="43648"/>
    <cellStyle name="Total 2 2 2 5 2 2 2 3" xfId="43649"/>
    <cellStyle name="Total 2 2 2 5 2 2 2 4" xfId="43650"/>
    <cellStyle name="Total 2 2 2 5 2 2 3" xfId="43651"/>
    <cellStyle name="Total 2 2 2 5 2 2 3 2" xfId="43652"/>
    <cellStyle name="Total 2 2 2 5 2 2 3 3" xfId="43653"/>
    <cellStyle name="Total 2 2 2 5 2 2 3 4" xfId="43654"/>
    <cellStyle name="Total 2 2 2 5 2 2 3 5" xfId="43655"/>
    <cellStyle name="Total 2 2 2 5 2 2 4" xfId="43656"/>
    <cellStyle name="Total 2 2 2 5 2 2 4 2" xfId="43657"/>
    <cellStyle name="Total 2 2 2 5 2 2 4 3" xfId="43658"/>
    <cellStyle name="Total 2 2 2 5 2 2 4 4" xfId="43659"/>
    <cellStyle name="Total 2 2 2 5 2 2 5" xfId="43660"/>
    <cellStyle name="Total 2 2 2 5 2 2 5 2" xfId="43661"/>
    <cellStyle name="Total 2 2 2 5 2 2 5 3" xfId="43662"/>
    <cellStyle name="Total 2 2 2 5 2 2 5 4" xfId="43663"/>
    <cellStyle name="Total 2 2 2 5 2 2 6" xfId="43664"/>
    <cellStyle name="Total 2 2 2 5 2 2 7" xfId="43665"/>
    <cellStyle name="Total 2 2 2 5 2 2 8" xfId="43666"/>
    <cellStyle name="Total 2 2 2 5 2 3" xfId="43667"/>
    <cellStyle name="Total 2 2 2 5 2 3 2" xfId="43668"/>
    <cellStyle name="Total 2 2 2 5 2 3 2 2" xfId="43669"/>
    <cellStyle name="Total 2 2 2 5 2 3 2 3" xfId="43670"/>
    <cellStyle name="Total 2 2 2 5 2 3 2 4" xfId="43671"/>
    <cellStyle name="Total 2 2 2 5 2 3 2 5" xfId="43672"/>
    <cellStyle name="Total 2 2 2 5 2 3 3" xfId="43673"/>
    <cellStyle name="Total 2 2 2 5 2 3 3 2" xfId="43674"/>
    <cellStyle name="Total 2 2 2 5 2 3 3 3" xfId="43675"/>
    <cellStyle name="Total 2 2 2 5 2 3 3 4" xfId="43676"/>
    <cellStyle name="Total 2 2 2 5 2 3 3 5" xfId="43677"/>
    <cellStyle name="Total 2 2 2 5 2 3 4" xfId="43678"/>
    <cellStyle name="Total 2 2 2 5 2 3 5" xfId="43679"/>
    <cellStyle name="Total 2 2 2 5 2 3 6" xfId="43680"/>
    <cellStyle name="Total 2 2 2 5 2 4" xfId="43681"/>
    <cellStyle name="Total 2 2 2 5 2 4 2" xfId="43682"/>
    <cellStyle name="Total 2 2 2 5 2 4 2 2" xfId="43683"/>
    <cellStyle name="Total 2 2 2 5 2 4 2 3" xfId="43684"/>
    <cellStyle name="Total 2 2 2 5 2 4 2 4" xfId="43685"/>
    <cellStyle name="Total 2 2 2 5 2 4 2 5" xfId="43686"/>
    <cellStyle name="Total 2 2 2 5 2 4 3" xfId="43687"/>
    <cellStyle name="Total 2 2 2 5 2 4 3 2" xfId="43688"/>
    <cellStyle name="Total 2 2 2 5 2 4 3 3" xfId="43689"/>
    <cellStyle name="Total 2 2 2 5 2 4 3 4" xfId="43690"/>
    <cellStyle name="Total 2 2 2 5 2 4 3 5" xfId="43691"/>
    <cellStyle name="Total 2 2 2 5 2 4 4" xfId="43692"/>
    <cellStyle name="Total 2 2 2 5 2 4 5" xfId="43693"/>
    <cellStyle name="Total 2 2 2 5 2 4 6" xfId="43694"/>
    <cellStyle name="Total 2 2 2 5 2 5" xfId="43695"/>
    <cellStyle name="Total 2 2 2 5 2 5 2" xfId="43696"/>
    <cellStyle name="Total 2 2 2 5 2 5 2 2" xfId="43697"/>
    <cellStyle name="Total 2 2 2 5 2 5 2 3" xfId="43698"/>
    <cellStyle name="Total 2 2 2 5 2 5 2 4" xfId="43699"/>
    <cellStyle name="Total 2 2 2 5 2 5 2 5" xfId="43700"/>
    <cellStyle name="Total 2 2 2 5 2 5 3" xfId="43701"/>
    <cellStyle name="Total 2 2 2 5 2 5 3 2" xfId="43702"/>
    <cellStyle name="Total 2 2 2 5 2 5 3 3" xfId="43703"/>
    <cellStyle name="Total 2 2 2 5 2 5 3 4" xfId="43704"/>
    <cellStyle name="Total 2 2 2 5 2 5 3 5" xfId="43705"/>
    <cellStyle name="Total 2 2 2 5 2 5 4" xfId="43706"/>
    <cellStyle name="Total 2 2 2 5 2 5 5" xfId="43707"/>
    <cellStyle name="Total 2 2 2 5 2 5 6" xfId="43708"/>
    <cellStyle name="Total 2 2 2 5 2 6" xfId="43709"/>
    <cellStyle name="Total 2 2 2 5 2 6 2" xfId="43710"/>
    <cellStyle name="Total 2 2 2 5 2 6 2 2" xfId="43711"/>
    <cellStyle name="Total 2 2 2 5 2 6 2 3" xfId="43712"/>
    <cellStyle name="Total 2 2 2 5 2 6 2 4" xfId="43713"/>
    <cellStyle name="Total 2 2 2 5 2 6 2 5" xfId="43714"/>
    <cellStyle name="Total 2 2 2 5 2 6 3" xfId="43715"/>
    <cellStyle name="Total 2 2 2 5 2 6 3 2" xfId="43716"/>
    <cellStyle name="Total 2 2 2 5 2 6 3 3" xfId="43717"/>
    <cellStyle name="Total 2 2 2 5 2 6 3 4" xfId="43718"/>
    <cellStyle name="Total 2 2 2 5 2 6 3 5" xfId="43719"/>
    <cellStyle name="Total 2 2 2 5 2 6 4" xfId="43720"/>
    <cellStyle name="Total 2 2 2 5 2 6 5" xfId="43721"/>
    <cellStyle name="Total 2 2 2 5 2 7" xfId="43722"/>
    <cellStyle name="Total 2 2 2 5 2 7 2" xfId="43723"/>
    <cellStyle name="Total 2 2 2 5 2 7 3" xfId="43724"/>
    <cellStyle name="Total 2 2 2 5 2 7 4" xfId="43725"/>
    <cellStyle name="Total 2 2 2 5 2 8" xfId="43726"/>
    <cellStyle name="Total 2 2 2 5 2 8 2" xfId="43727"/>
    <cellStyle name="Total 2 2 2 5 2 8 3" xfId="43728"/>
    <cellStyle name="Total 2 2 2 5 2 8 4" xfId="43729"/>
    <cellStyle name="Total 2 2 2 5 2 8 5" xfId="43730"/>
    <cellStyle name="Total 2 2 2 5 2 9" xfId="43731"/>
    <cellStyle name="Total 2 2 2 5 2 9 2" xfId="43732"/>
    <cellStyle name="Total 2 2 2 5 2 9 3" xfId="43733"/>
    <cellStyle name="Total 2 2 2 5 2 9 4" xfId="43734"/>
    <cellStyle name="Total 2 2 2 5 2 9 5" xfId="43735"/>
    <cellStyle name="Total 2 2 2 5 3" xfId="43736"/>
    <cellStyle name="Total 2 2 2 5 3 2" xfId="43737"/>
    <cellStyle name="Total 2 2 2 5 3 2 2" xfId="43738"/>
    <cellStyle name="Total 2 2 2 5 3 2 3" xfId="43739"/>
    <cellStyle name="Total 2 2 2 5 3 2 4" xfId="43740"/>
    <cellStyle name="Total 2 2 2 5 3 3" xfId="43741"/>
    <cellStyle name="Total 2 2 2 5 3 3 2" xfId="43742"/>
    <cellStyle name="Total 2 2 2 5 3 3 3" xfId="43743"/>
    <cellStyle name="Total 2 2 2 5 3 3 4" xfId="43744"/>
    <cellStyle name="Total 2 2 2 5 3 3 5" xfId="43745"/>
    <cellStyle name="Total 2 2 2 5 3 4" xfId="43746"/>
    <cellStyle name="Total 2 2 2 5 3 4 2" xfId="43747"/>
    <cellStyle name="Total 2 2 2 5 3 4 3" xfId="43748"/>
    <cellStyle name="Total 2 2 2 5 3 4 4" xfId="43749"/>
    <cellStyle name="Total 2 2 2 5 3 5" xfId="43750"/>
    <cellStyle name="Total 2 2 2 5 3 5 2" xfId="43751"/>
    <cellStyle name="Total 2 2 2 5 3 5 3" xfId="43752"/>
    <cellStyle name="Total 2 2 2 5 3 5 4" xfId="43753"/>
    <cellStyle name="Total 2 2 2 5 3 6" xfId="43754"/>
    <cellStyle name="Total 2 2 2 5 3 7" xfId="43755"/>
    <cellStyle name="Total 2 2 2 5 3 8" xfId="43756"/>
    <cellStyle name="Total 2 2 2 5 4" xfId="43757"/>
    <cellStyle name="Total 2 2 2 5 4 2" xfId="43758"/>
    <cellStyle name="Total 2 2 2 5 4 2 2" xfId="43759"/>
    <cellStyle name="Total 2 2 2 5 4 2 3" xfId="43760"/>
    <cellStyle name="Total 2 2 2 5 4 2 4" xfId="43761"/>
    <cellStyle name="Total 2 2 2 5 4 3" xfId="43762"/>
    <cellStyle name="Total 2 2 2 5 4 3 2" xfId="43763"/>
    <cellStyle name="Total 2 2 2 5 4 3 3" xfId="43764"/>
    <cellStyle name="Total 2 2 2 5 4 3 4" xfId="43765"/>
    <cellStyle name="Total 2 2 2 5 4 3 5" xfId="43766"/>
    <cellStyle name="Total 2 2 2 5 4 4" xfId="43767"/>
    <cellStyle name="Total 2 2 2 5 4 4 2" xfId="43768"/>
    <cellStyle name="Total 2 2 2 5 4 4 3" xfId="43769"/>
    <cellStyle name="Total 2 2 2 5 4 4 4" xfId="43770"/>
    <cellStyle name="Total 2 2 2 5 4 5" xfId="43771"/>
    <cellStyle name="Total 2 2 2 5 4 5 2" xfId="43772"/>
    <cellStyle name="Total 2 2 2 5 4 5 3" xfId="43773"/>
    <cellStyle name="Total 2 2 2 5 4 5 4" xfId="43774"/>
    <cellStyle name="Total 2 2 2 5 4 6" xfId="43775"/>
    <cellStyle name="Total 2 2 2 5 4 7" xfId="43776"/>
    <cellStyle name="Total 2 2 2 5 4 8" xfId="43777"/>
    <cellStyle name="Total 2 2 2 5 5" xfId="43778"/>
    <cellStyle name="Total 2 2 2 5 5 2" xfId="43779"/>
    <cellStyle name="Total 2 2 2 5 5 2 2" xfId="43780"/>
    <cellStyle name="Total 2 2 2 5 5 2 3" xfId="43781"/>
    <cellStyle name="Total 2 2 2 5 5 2 4" xfId="43782"/>
    <cellStyle name="Total 2 2 2 5 5 2 5" xfId="43783"/>
    <cellStyle name="Total 2 2 2 5 5 3" xfId="43784"/>
    <cellStyle name="Total 2 2 2 5 5 3 2" xfId="43785"/>
    <cellStyle name="Total 2 2 2 5 5 3 3" xfId="43786"/>
    <cellStyle name="Total 2 2 2 5 5 3 4" xfId="43787"/>
    <cellStyle name="Total 2 2 2 5 5 3 5" xfId="43788"/>
    <cellStyle name="Total 2 2 2 5 5 4" xfId="43789"/>
    <cellStyle name="Total 2 2 2 5 5 5" xfId="43790"/>
    <cellStyle name="Total 2 2 2 5 5 6" xfId="43791"/>
    <cellStyle name="Total 2 2 2 5 6" xfId="43792"/>
    <cellStyle name="Total 2 2 2 5 6 2" xfId="43793"/>
    <cellStyle name="Total 2 2 2 5 6 2 2" xfId="43794"/>
    <cellStyle name="Total 2 2 2 5 6 2 3" xfId="43795"/>
    <cellStyle name="Total 2 2 2 5 6 2 4" xfId="43796"/>
    <cellStyle name="Total 2 2 2 5 6 2 5" xfId="43797"/>
    <cellStyle name="Total 2 2 2 5 6 3" xfId="43798"/>
    <cellStyle name="Total 2 2 2 5 6 3 2" xfId="43799"/>
    <cellStyle name="Total 2 2 2 5 6 3 3" xfId="43800"/>
    <cellStyle name="Total 2 2 2 5 6 3 4" xfId="43801"/>
    <cellStyle name="Total 2 2 2 5 6 3 5" xfId="43802"/>
    <cellStyle name="Total 2 2 2 5 6 4" xfId="43803"/>
    <cellStyle name="Total 2 2 2 5 6 5" xfId="43804"/>
    <cellStyle name="Total 2 2 2 5 6 6" xfId="43805"/>
    <cellStyle name="Total 2 2 2 5 7" xfId="43806"/>
    <cellStyle name="Total 2 2 2 5 7 2" xfId="43807"/>
    <cellStyle name="Total 2 2 2 5 7 2 2" xfId="43808"/>
    <cellStyle name="Total 2 2 2 5 7 2 3" xfId="43809"/>
    <cellStyle name="Total 2 2 2 5 7 2 4" xfId="43810"/>
    <cellStyle name="Total 2 2 2 5 7 2 5" xfId="43811"/>
    <cellStyle name="Total 2 2 2 5 7 3" xfId="43812"/>
    <cellStyle name="Total 2 2 2 5 7 3 2" xfId="43813"/>
    <cellStyle name="Total 2 2 2 5 7 3 3" xfId="43814"/>
    <cellStyle name="Total 2 2 2 5 7 3 4" xfId="43815"/>
    <cellStyle name="Total 2 2 2 5 7 3 5" xfId="43816"/>
    <cellStyle name="Total 2 2 2 5 7 4" xfId="43817"/>
    <cellStyle name="Total 2 2 2 5 7 5" xfId="43818"/>
    <cellStyle name="Total 2 2 2 5 8" xfId="43819"/>
    <cellStyle name="Total 2 2 2 5 8 2" xfId="43820"/>
    <cellStyle name="Total 2 2 2 5 8 2 2" xfId="43821"/>
    <cellStyle name="Total 2 2 2 5 8 2 3" xfId="43822"/>
    <cellStyle name="Total 2 2 2 5 8 2 4" xfId="43823"/>
    <cellStyle name="Total 2 2 2 5 8 3" xfId="43824"/>
    <cellStyle name="Total 2 2 2 5 8 4" xfId="43825"/>
    <cellStyle name="Total 2 2 2 5 8 5" xfId="43826"/>
    <cellStyle name="Total 2 2 2 5 9" xfId="43827"/>
    <cellStyle name="Total 2 2 2 6" xfId="43828"/>
    <cellStyle name="Total 2 2 2 6 10" xfId="43829"/>
    <cellStyle name="Total 2 2 2 6 11" xfId="43830"/>
    <cellStyle name="Total 2 2 2 6 12" xfId="43831"/>
    <cellStyle name="Total 2 2 2 6 13" xfId="43832"/>
    <cellStyle name="Total 2 2 2 6 2" xfId="43833"/>
    <cellStyle name="Total 2 2 2 6 2 10" xfId="43834"/>
    <cellStyle name="Total 2 2 2 6 2 10 2" xfId="43835"/>
    <cellStyle name="Total 2 2 2 6 2 10 3" xfId="43836"/>
    <cellStyle name="Total 2 2 2 6 2 10 4" xfId="43837"/>
    <cellStyle name="Total 2 2 2 6 2 10 5" xfId="43838"/>
    <cellStyle name="Total 2 2 2 6 2 11" xfId="43839"/>
    <cellStyle name="Total 2 2 2 6 2 2" xfId="43840"/>
    <cellStyle name="Total 2 2 2 6 2 2 2" xfId="43841"/>
    <cellStyle name="Total 2 2 2 6 2 2 2 2" xfId="43842"/>
    <cellStyle name="Total 2 2 2 6 2 2 2 3" xfId="43843"/>
    <cellStyle name="Total 2 2 2 6 2 2 2 4" xfId="43844"/>
    <cellStyle name="Total 2 2 2 6 2 2 3" xfId="43845"/>
    <cellStyle name="Total 2 2 2 6 2 2 3 2" xfId="43846"/>
    <cellStyle name="Total 2 2 2 6 2 2 3 3" xfId="43847"/>
    <cellStyle name="Total 2 2 2 6 2 2 3 4" xfId="43848"/>
    <cellStyle name="Total 2 2 2 6 2 2 3 5" xfId="43849"/>
    <cellStyle name="Total 2 2 2 6 2 2 4" xfId="43850"/>
    <cellStyle name="Total 2 2 2 6 2 2 4 2" xfId="43851"/>
    <cellStyle name="Total 2 2 2 6 2 2 4 3" xfId="43852"/>
    <cellStyle name="Total 2 2 2 6 2 2 4 4" xfId="43853"/>
    <cellStyle name="Total 2 2 2 6 2 2 5" xfId="43854"/>
    <cellStyle name="Total 2 2 2 6 2 2 5 2" xfId="43855"/>
    <cellStyle name="Total 2 2 2 6 2 2 5 3" xfId="43856"/>
    <cellStyle name="Total 2 2 2 6 2 2 5 4" xfId="43857"/>
    <cellStyle name="Total 2 2 2 6 2 2 6" xfId="43858"/>
    <cellStyle name="Total 2 2 2 6 2 2 7" xfId="43859"/>
    <cellStyle name="Total 2 2 2 6 2 2 8" xfId="43860"/>
    <cellStyle name="Total 2 2 2 6 2 3" xfId="43861"/>
    <cellStyle name="Total 2 2 2 6 2 3 2" xfId="43862"/>
    <cellStyle name="Total 2 2 2 6 2 3 2 2" xfId="43863"/>
    <cellStyle name="Total 2 2 2 6 2 3 2 3" xfId="43864"/>
    <cellStyle name="Total 2 2 2 6 2 3 2 4" xfId="43865"/>
    <cellStyle name="Total 2 2 2 6 2 3 2 5" xfId="43866"/>
    <cellStyle name="Total 2 2 2 6 2 3 3" xfId="43867"/>
    <cellStyle name="Total 2 2 2 6 2 3 3 2" xfId="43868"/>
    <cellStyle name="Total 2 2 2 6 2 3 3 3" xfId="43869"/>
    <cellStyle name="Total 2 2 2 6 2 3 3 4" xfId="43870"/>
    <cellStyle name="Total 2 2 2 6 2 3 3 5" xfId="43871"/>
    <cellStyle name="Total 2 2 2 6 2 3 4" xfId="43872"/>
    <cellStyle name="Total 2 2 2 6 2 3 5" xfId="43873"/>
    <cellStyle name="Total 2 2 2 6 2 3 6" xfId="43874"/>
    <cellStyle name="Total 2 2 2 6 2 4" xfId="43875"/>
    <cellStyle name="Total 2 2 2 6 2 4 2" xfId="43876"/>
    <cellStyle name="Total 2 2 2 6 2 4 2 2" xfId="43877"/>
    <cellStyle name="Total 2 2 2 6 2 4 2 3" xfId="43878"/>
    <cellStyle name="Total 2 2 2 6 2 4 2 4" xfId="43879"/>
    <cellStyle name="Total 2 2 2 6 2 4 2 5" xfId="43880"/>
    <cellStyle name="Total 2 2 2 6 2 4 3" xfId="43881"/>
    <cellStyle name="Total 2 2 2 6 2 4 3 2" xfId="43882"/>
    <cellStyle name="Total 2 2 2 6 2 4 3 3" xfId="43883"/>
    <cellStyle name="Total 2 2 2 6 2 4 3 4" xfId="43884"/>
    <cellStyle name="Total 2 2 2 6 2 4 3 5" xfId="43885"/>
    <cellStyle name="Total 2 2 2 6 2 4 4" xfId="43886"/>
    <cellStyle name="Total 2 2 2 6 2 4 5" xfId="43887"/>
    <cellStyle name="Total 2 2 2 6 2 4 6" xfId="43888"/>
    <cellStyle name="Total 2 2 2 6 2 5" xfId="43889"/>
    <cellStyle name="Total 2 2 2 6 2 5 2" xfId="43890"/>
    <cellStyle name="Total 2 2 2 6 2 5 2 2" xfId="43891"/>
    <cellStyle name="Total 2 2 2 6 2 5 2 3" xfId="43892"/>
    <cellStyle name="Total 2 2 2 6 2 5 2 4" xfId="43893"/>
    <cellStyle name="Total 2 2 2 6 2 5 2 5" xfId="43894"/>
    <cellStyle name="Total 2 2 2 6 2 5 3" xfId="43895"/>
    <cellStyle name="Total 2 2 2 6 2 5 3 2" xfId="43896"/>
    <cellStyle name="Total 2 2 2 6 2 5 3 3" xfId="43897"/>
    <cellStyle name="Total 2 2 2 6 2 5 3 4" xfId="43898"/>
    <cellStyle name="Total 2 2 2 6 2 5 3 5" xfId="43899"/>
    <cellStyle name="Total 2 2 2 6 2 5 4" xfId="43900"/>
    <cellStyle name="Total 2 2 2 6 2 5 5" xfId="43901"/>
    <cellStyle name="Total 2 2 2 6 2 5 6" xfId="43902"/>
    <cellStyle name="Total 2 2 2 6 2 6" xfId="43903"/>
    <cellStyle name="Total 2 2 2 6 2 6 2" xfId="43904"/>
    <cellStyle name="Total 2 2 2 6 2 6 2 2" xfId="43905"/>
    <cellStyle name="Total 2 2 2 6 2 6 2 3" xfId="43906"/>
    <cellStyle name="Total 2 2 2 6 2 6 2 4" xfId="43907"/>
    <cellStyle name="Total 2 2 2 6 2 6 2 5" xfId="43908"/>
    <cellStyle name="Total 2 2 2 6 2 6 3" xfId="43909"/>
    <cellStyle name="Total 2 2 2 6 2 6 3 2" xfId="43910"/>
    <cellStyle name="Total 2 2 2 6 2 6 3 3" xfId="43911"/>
    <cellStyle name="Total 2 2 2 6 2 6 3 4" xfId="43912"/>
    <cellStyle name="Total 2 2 2 6 2 6 3 5" xfId="43913"/>
    <cellStyle name="Total 2 2 2 6 2 6 4" xfId="43914"/>
    <cellStyle name="Total 2 2 2 6 2 6 5" xfId="43915"/>
    <cellStyle name="Total 2 2 2 6 2 7" xfId="43916"/>
    <cellStyle name="Total 2 2 2 6 2 7 2" xfId="43917"/>
    <cellStyle name="Total 2 2 2 6 2 7 3" xfId="43918"/>
    <cellStyle name="Total 2 2 2 6 2 7 4" xfId="43919"/>
    <cellStyle name="Total 2 2 2 6 2 8" xfId="43920"/>
    <cellStyle name="Total 2 2 2 6 2 8 2" xfId="43921"/>
    <cellStyle name="Total 2 2 2 6 2 8 3" xfId="43922"/>
    <cellStyle name="Total 2 2 2 6 2 8 4" xfId="43923"/>
    <cellStyle name="Total 2 2 2 6 2 8 5" xfId="43924"/>
    <cellStyle name="Total 2 2 2 6 2 9" xfId="43925"/>
    <cellStyle name="Total 2 2 2 6 2 9 2" xfId="43926"/>
    <cellStyle name="Total 2 2 2 6 2 9 3" xfId="43927"/>
    <cellStyle name="Total 2 2 2 6 2 9 4" xfId="43928"/>
    <cellStyle name="Total 2 2 2 6 2 9 5" xfId="43929"/>
    <cellStyle name="Total 2 2 2 6 3" xfId="43930"/>
    <cellStyle name="Total 2 2 2 6 3 2" xfId="43931"/>
    <cellStyle name="Total 2 2 2 6 3 2 2" xfId="43932"/>
    <cellStyle name="Total 2 2 2 6 3 2 3" xfId="43933"/>
    <cellStyle name="Total 2 2 2 6 3 2 4" xfId="43934"/>
    <cellStyle name="Total 2 2 2 6 3 3" xfId="43935"/>
    <cellStyle name="Total 2 2 2 6 3 3 2" xfId="43936"/>
    <cellStyle name="Total 2 2 2 6 3 3 3" xfId="43937"/>
    <cellStyle name="Total 2 2 2 6 3 3 4" xfId="43938"/>
    <cellStyle name="Total 2 2 2 6 3 3 5" xfId="43939"/>
    <cellStyle name="Total 2 2 2 6 3 4" xfId="43940"/>
    <cellStyle name="Total 2 2 2 6 3 4 2" xfId="43941"/>
    <cellStyle name="Total 2 2 2 6 3 4 3" xfId="43942"/>
    <cellStyle name="Total 2 2 2 6 3 4 4" xfId="43943"/>
    <cellStyle name="Total 2 2 2 6 3 5" xfId="43944"/>
    <cellStyle name="Total 2 2 2 6 3 5 2" xfId="43945"/>
    <cellStyle name="Total 2 2 2 6 3 5 3" xfId="43946"/>
    <cellStyle name="Total 2 2 2 6 3 5 4" xfId="43947"/>
    <cellStyle name="Total 2 2 2 6 3 6" xfId="43948"/>
    <cellStyle name="Total 2 2 2 6 3 7" xfId="43949"/>
    <cellStyle name="Total 2 2 2 6 3 8" xfId="43950"/>
    <cellStyle name="Total 2 2 2 6 4" xfId="43951"/>
    <cellStyle name="Total 2 2 2 6 4 2" xfId="43952"/>
    <cellStyle name="Total 2 2 2 6 4 2 2" xfId="43953"/>
    <cellStyle name="Total 2 2 2 6 4 2 3" xfId="43954"/>
    <cellStyle name="Total 2 2 2 6 4 2 4" xfId="43955"/>
    <cellStyle name="Total 2 2 2 6 4 3" xfId="43956"/>
    <cellStyle name="Total 2 2 2 6 4 3 2" xfId="43957"/>
    <cellStyle name="Total 2 2 2 6 4 3 3" xfId="43958"/>
    <cellStyle name="Total 2 2 2 6 4 3 4" xfId="43959"/>
    <cellStyle name="Total 2 2 2 6 4 3 5" xfId="43960"/>
    <cellStyle name="Total 2 2 2 6 4 4" xfId="43961"/>
    <cellStyle name="Total 2 2 2 6 4 4 2" xfId="43962"/>
    <cellStyle name="Total 2 2 2 6 4 4 3" xfId="43963"/>
    <cellStyle name="Total 2 2 2 6 4 4 4" xfId="43964"/>
    <cellStyle name="Total 2 2 2 6 4 5" xfId="43965"/>
    <cellStyle name="Total 2 2 2 6 4 5 2" xfId="43966"/>
    <cellStyle name="Total 2 2 2 6 4 5 3" xfId="43967"/>
    <cellStyle name="Total 2 2 2 6 4 5 4" xfId="43968"/>
    <cellStyle name="Total 2 2 2 6 4 6" xfId="43969"/>
    <cellStyle name="Total 2 2 2 6 4 7" xfId="43970"/>
    <cellStyle name="Total 2 2 2 6 4 8" xfId="43971"/>
    <cellStyle name="Total 2 2 2 6 5" xfId="43972"/>
    <cellStyle name="Total 2 2 2 6 5 2" xfId="43973"/>
    <cellStyle name="Total 2 2 2 6 5 2 2" xfId="43974"/>
    <cellStyle name="Total 2 2 2 6 5 2 3" xfId="43975"/>
    <cellStyle name="Total 2 2 2 6 5 2 4" xfId="43976"/>
    <cellStyle name="Total 2 2 2 6 5 2 5" xfId="43977"/>
    <cellStyle name="Total 2 2 2 6 5 3" xfId="43978"/>
    <cellStyle name="Total 2 2 2 6 5 3 2" xfId="43979"/>
    <cellStyle name="Total 2 2 2 6 5 3 3" xfId="43980"/>
    <cellStyle name="Total 2 2 2 6 5 3 4" xfId="43981"/>
    <cellStyle name="Total 2 2 2 6 5 3 5" xfId="43982"/>
    <cellStyle name="Total 2 2 2 6 5 4" xfId="43983"/>
    <cellStyle name="Total 2 2 2 6 5 5" xfId="43984"/>
    <cellStyle name="Total 2 2 2 6 5 6" xfId="43985"/>
    <cellStyle name="Total 2 2 2 6 6" xfId="43986"/>
    <cellStyle name="Total 2 2 2 6 6 2" xfId="43987"/>
    <cellStyle name="Total 2 2 2 6 6 2 2" xfId="43988"/>
    <cellStyle name="Total 2 2 2 6 6 2 3" xfId="43989"/>
    <cellStyle name="Total 2 2 2 6 6 2 4" xfId="43990"/>
    <cellStyle name="Total 2 2 2 6 6 2 5" xfId="43991"/>
    <cellStyle name="Total 2 2 2 6 6 3" xfId="43992"/>
    <cellStyle name="Total 2 2 2 6 6 3 2" xfId="43993"/>
    <cellStyle name="Total 2 2 2 6 6 3 3" xfId="43994"/>
    <cellStyle name="Total 2 2 2 6 6 3 4" xfId="43995"/>
    <cellStyle name="Total 2 2 2 6 6 3 5" xfId="43996"/>
    <cellStyle name="Total 2 2 2 6 6 4" xfId="43997"/>
    <cellStyle name="Total 2 2 2 6 6 5" xfId="43998"/>
    <cellStyle name="Total 2 2 2 6 6 6" xfId="43999"/>
    <cellStyle name="Total 2 2 2 6 7" xfId="44000"/>
    <cellStyle name="Total 2 2 2 6 7 2" xfId="44001"/>
    <cellStyle name="Total 2 2 2 6 7 2 2" xfId="44002"/>
    <cellStyle name="Total 2 2 2 6 7 2 3" xfId="44003"/>
    <cellStyle name="Total 2 2 2 6 7 2 4" xfId="44004"/>
    <cellStyle name="Total 2 2 2 6 7 2 5" xfId="44005"/>
    <cellStyle name="Total 2 2 2 6 7 3" xfId="44006"/>
    <cellStyle name="Total 2 2 2 6 7 3 2" xfId="44007"/>
    <cellStyle name="Total 2 2 2 6 7 3 3" xfId="44008"/>
    <cellStyle name="Total 2 2 2 6 7 3 4" xfId="44009"/>
    <cellStyle name="Total 2 2 2 6 7 3 5" xfId="44010"/>
    <cellStyle name="Total 2 2 2 6 7 4" xfId="44011"/>
    <cellStyle name="Total 2 2 2 6 7 5" xfId="44012"/>
    <cellStyle name="Total 2 2 2 6 8" xfId="44013"/>
    <cellStyle name="Total 2 2 2 6 8 2" xfId="44014"/>
    <cellStyle name="Total 2 2 2 6 8 2 2" xfId="44015"/>
    <cellStyle name="Total 2 2 2 6 8 2 3" xfId="44016"/>
    <cellStyle name="Total 2 2 2 6 8 2 4" xfId="44017"/>
    <cellStyle name="Total 2 2 2 6 8 3" xfId="44018"/>
    <cellStyle name="Total 2 2 2 6 8 4" xfId="44019"/>
    <cellStyle name="Total 2 2 2 6 8 5" xfId="44020"/>
    <cellStyle name="Total 2 2 2 6 9" xfId="44021"/>
    <cellStyle name="Total 2 2 2 7" xfId="44022"/>
    <cellStyle name="Total 2 2 2 7 10" xfId="44023"/>
    <cellStyle name="Total 2 2 2 7 11" xfId="44024"/>
    <cellStyle name="Total 2 2 2 7 12" xfId="44025"/>
    <cellStyle name="Total 2 2 2 7 13" xfId="44026"/>
    <cellStyle name="Total 2 2 2 7 2" xfId="44027"/>
    <cellStyle name="Total 2 2 2 7 2 10" xfId="44028"/>
    <cellStyle name="Total 2 2 2 7 2 10 2" xfId="44029"/>
    <cellStyle name="Total 2 2 2 7 2 10 3" xfId="44030"/>
    <cellStyle name="Total 2 2 2 7 2 10 4" xfId="44031"/>
    <cellStyle name="Total 2 2 2 7 2 10 5" xfId="44032"/>
    <cellStyle name="Total 2 2 2 7 2 11" xfId="44033"/>
    <cellStyle name="Total 2 2 2 7 2 2" xfId="44034"/>
    <cellStyle name="Total 2 2 2 7 2 2 2" xfId="44035"/>
    <cellStyle name="Total 2 2 2 7 2 2 2 2" xfId="44036"/>
    <cellStyle name="Total 2 2 2 7 2 2 2 3" xfId="44037"/>
    <cellStyle name="Total 2 2 2 7 2 2 2 4" xfId="44038"/>
    <cellStyle name="Total 2 2 2 7 2 2 3" xfId="44039"/>
    <cellStyle name="Total 2 2 2 7 2 2 3 2" xfId="44040"/>
    <cellStyle name="Total 2 2 2 7 2 2 3 3" xfId="44041"/>
    <cellStyle name="Total 2 2 2 7 2 2 3 4" xfId="44042"/>
    <cellStyle name="Total 2 2 2 7 2 2 3 5" xfId="44043"/>
    <cellStyle name="Total 2 2 2 7 2 2 4" xfId="44044"/>
    <cellStyle name="Total 2 2 2 7 2 2 4 2" xfId="44045"/>
    <cellStyle name="Total 2 2 2 7 2 2 4 3" xfId="44046"/>
    <cellStyle name="Total 2 2 2 7 2 2 4 4" xfId="44047"/>
    <cellStyle name="Total 2 2 2 7 2 2 5" xfId="44048"/>
    <cellStyle name="Total 2 2 2 7 2 2 5 2" xfId="44049"/>
    <cellStyle name="Total 2 2 2 7 2 2 5 3" xfId="44050"/>
    <cellStyle name="Total 2 2 2 7 2 2 5 4" xfId="44051"/>
    <cellStyle name="Total 2 2 2 7 2 2 6" xfId="44052"/>
    <cellStyle name="Total 2 2 2 7 2 2 7" xfId="44053"/>
    <cellStyle name="Total 2 2 2 7 2 2 8" xfId="44054"/>
    <cellStyle name="Total 2 2 2 7 2 3" xfId="44055"/>
    <cellStyle name="Total 2 2 2 7 2 3 2" xfId="44056"/>
    <cellStyle name="Total 2 2 2 7 2 3 2 2" xfId="44057"/>
    <cellStyle name="Total 2 2 2 7 2 3 2 3" xfId="44058"/>
    <cellStyle name="Total 2 2 2 7 2 3 2 4" xfId="44059"/>
    <cellStyle name="Total 2 2 2 7 2 3 2 5" xfId="44060"/>
    <cellStyle name="Total 2 2 2 7 2 3 3" xfId="44061"/>
    <cellStyle name="Total 2 2 2 7 2 3 3 2" xfId="44062"/>
    <cellStyle name="Total 2 2 2 7 2 3 3 3" xfId="44063"/>
    <cellStyle name="Total 2 2 2 7 2 3 3 4" xfId="44064"/>
    <cellStyle name="Total 2 2 2 7 2 3 3 5" xfId="44065"/>
    <cellStyle name="Total 2 2 2 7 2 3 4" xfId="44066"/>
    <cellStyle name="Total 2 2 2 7 2 3 5" xfId="44067"/>
    <cellStyle name="Total 2 2 2 7 2 3 6" xfId="44068"/>
    <cellStyle name="Total 2 2 2 7 2 4" xfId="44069"/>
    <cellStyle name="Total 2 2 2 7 2 4 2" xfId="44070"/>
    <cellStyle name="Total 2 2 2 7 2 4 2 2" xfId="44071"/>
    <cellStyle name="Total 2 2 2 7 2 4 2 3" xfId="44072"/>
    <cellStyle name="Total 2 2 2 7 2 4 2 4" xfId="44073"/>
    <cellStyle name="Total 2 2 2 7 2 4 2 5" xfId="44074"/>
    <cellStyle name="Total 2 2 2 7 2 4 3" xfId="44075"/>
    <cellStyle name="Total 2 2 2 7 2 4 3 2" xfId="44076"/>
    <cellStyle name="Total 2 2 2 7 2 4 3 3" xfId="44077"/>
    <cellStyle name="Total 2 2 2 7 2 4 3 4" xfId="44078"/>
    <cellStyle name="Total 2 2 2 7 2 4 3 5" xfId="44079"/>
    <cellStyle name="Total 2 2 2 7 2 4 4" xfId="44080"/>
    <cellStyle name="Total 2 2 2 7 2 4 5" xfId="44081"/>
    <cellStyle name="Total 2 2 2 7 2 4 6" xfId="44082"/>
    <cellStyle name="Total 2 2 2 7 2 5" xfId="44083"/>
    <cellStyle name="Total 2 2 2 7 2 5 2" xfId="44084"/>
    <cellStyle name="Total 2 2 2 7 2 5 2 2" xfId="44085"/>
    <cellStyle name="Total 2 2 2 7 2 5 2 3" xfId="44086"/>
    <cellStyle name="Total 2 2 2 7 2 5 2 4" xfId="44087"/>
    <cellStyle name="Total 2 2 2 7 2 5 2 5" xfId="44088"/>
    <cellStyle name="Total 2 2 2 7 2 5 3" xfId="44089"/>
    <cellStyle name="Total 2 2 2 7 2 5 3 2" xfId="44090"/>
    <cellStyle name="Total 2 2 2 7 2 5 3 3" xfId="44091"/>
    <cellStyle name="Total 2 2 2 7 2 5 3 4" xfId="44092"/>
    <cellStyle name="Total 2 2 2 7 2 5 3 5" xfId="44093"/>
    <cellStyle name="Total 2 2 2 7 2 5 4" xfId="44094"/>
    <cellStyle name="Total 2 2 2 7 2 5 5" xfId="44095"/>
    <cellStyle name="Total 2 2 2 7 2 5 6" xfId="44096"/>
    <cellStyle name="Total 2 2 2 7 2 6" xfId="44097"/>
    <cellStyle name="Total 2 2 2 7 2 6 2" xfId="44098"/>
    <cellStyle name="Total 2 2 2 7 2 6 2 2" xfId="44099"/>
    <cellStyle name="Total 2 2 2 7 2 6 2 3" xfId="44100"/>
    <cellStyle name="Total 2 2 2 7 2 6 2 4" xfId="44101"/>
    <cellStyle name="Total 2 2 2 7 2 6 2 5" xfId="44102"/>
    <cellStyle name="Total 2 2 2 7 2 6 3" xfId="44103"/>
    <cellStyle name="Total 2 2 2 7 2 6 3 2" xfId="44104"/>
    <cellStyle name="Total 2 2 2 7 2 6 3 3" xfId="44105"/>
    <cellStyle name="Total 2 2 2 7 2 6 3 4" xfId="44106"/>
    <cellStyle name="Total 2 2 2 7 2 6 3 5" xfId="44107"/>
    <cellStyle name="Total 2 2 2 7 2 6 4" xfId="44108"/>
    <cellStyle name="Total 2 2 2 7 2 6 5" xfId="44109"/>
    <cellStyle name="Total 2 2 2 7 2 7" xfId="44110"/>
    <cellStyle name="Total 2 2 2 7 2 7 2" xfId="44111"/>
    <cellStyle name="Total 2 2 2 7 2 7 3" xfId="44112"/>
    <cellStyle name="Total 2 2 2 7 2 7 4" xfId="44113"/>
    <cellStyle name="Total 2 2 2 7 2 8" xfId="44114"/>
    <cellStyle name="Total 2 2 2 7 2 8 2" xfId="44115"/>
    <cellStyle name="Total 2 2 2 7 2 8 3" xfId="44116"/>
    <cellStyle name="Total 2 2 2 7 2 8 4" xfId="44117"/>
    <cellStyle name="Total 2 2 2 7 2 8 5" xfId="44118"/>
    <cellStyle name="Total 2 2 2 7 2 9" xfId="44119"/>
    <cellStyle name="Total 2 2 2 7 2 9 2" xfId="44120"/>
    <cellStyle name="Total 2 2 2 7 2 9 3" xfId="44121"/>
    <cellStyle name="Total 2 2 2 7 2 9 4" xfId="44122"/>
    <cellStyle name="Total 2 2 2 7 2 9 5" xfId="44123"/>
    <cellStyle name="Total 2 2 2 7 3" xfId="44124"/>
    <cellStyle name="Total 2 2 2 7 3 2" xfId="44125"/>
    <cellStyle name="Total 2 2 2 7 3 2 2" xfId="44126"/>
    <cellStyle name="Total 2 2 2 7 3 2 3" xfId="44127"/>
    <cellStyle name="Total 2 2 2 7 3 2 4" xfId="44128"/>
    <cellStyle name="Total 2 2 2 7 3 3" xfId="44129"/>
    <cellStyle name="Total 2 2 2 7 3 3 2" xfId="44130"/>
    <cellStyle name="Total 2 2 2 7 3 3 3" xfId="44131"/>
    <cellStyle name="Total 2 2 2 7 3 3 4" xfId="44132"/>
    <cellStyle name="Total 2 2 2 7 3 3 5" xfId="44133"/>
    <cellStyle name="Total 2 2 2 7 3 4" xfId="44134"/>
    <cellStyle name="Total 2 2 2 7 3 4 2" xfId="44135"/>
    <cellStyle name="Total 2 2 2 7 3 4 3" xfId="44136"/>
    <cellStyle name="Total 2 2 2 7 3 4 4" xfId="44137"/>
    <cellStyle name="Total 2 2 2 7 3 5" xfId="44138"/>
    <cellStyle name="Total 2 2 2 7 3 5 2" xfId="44139"/>
    <cellStyle name="Total 2 2 2 7 3 5 3" xfId="44140"/>
    <cellStyle name="Total 2 2 2 7 3 5 4" xfId="44141"/>
    <cellStyle name="Total 2 2 2 7 3 6" xfId="44142"/>
    <cellStyle name="Total 2 2 2 7 3 7" xfId="44143"/>
    <cellStyle name="Total 2 2 2 7 3 8" xfId="44144"/>
    <cellStyle name="Total 2 2 2 7 4" xfId="44145"/>
    <cellStyle name="Total 2 2 2 7 4 2" xfId="44146"/>
    <cellStyle name="Total 2 2 2 7 4 2 2" xfId="44147"/>
    <cellStyle name="Total 2 2 2 7 4 2 3" xfId="44148"/>
    <cellStyle name="Total 2 2 2 7 4 2 4" xfId="44149"/>
    <cellStyle name="Total 2 2 2 7 4 3" xfId="44150"/>
    <cellStyle name="Total 2 2 2 7 4 3 2" xfId="44151"/>
    <cellStyle name="Total 2 2 2 7 4 3 3" xfId="44152"/>
    <cellStyle name="Total 2 2 2 7 4 3 4" xfId="44153"/>
    <cellStyle name="Total 2 2 2 7 4 3 5" xfId="44154"/>
    <cellStyle name="Total 2 2 2 7 4 4" xfId="44155"/>
    <cellStyle name="Total 2 2 2 7 4 4 2" xfId="44156"/>
    <cellStyle name="Total 2 2 2 7 4 4 3" xfId="44157"/>
    <cellStyle name="Total 2 2 2 7 4 4 4" xfId="44158"/>
    <cellStyle name="Total 2 2 2 7 4 5" xfId="44159"/>
    <cellStyle name="Total 2 2 2 7 4 5 2" xfId="44160"/>
    <cellStyle name="Total 2 2 2 7 4 5 3" xfId="44161"/>
    <cellStyle name="Total 2 2 2 7 4 5 4" xfId="44162"/>
    <cellStyle name="Total 2 2 2 7 4 6" xfId="44163"/>
    <cellStyle name="Total 2 2 2 7 4 7" xfId="44164"/>
    <cellStyle name="Total 2 2 2 7 4 8" xfId="44165"/>
    <cellStyle name="Total 2 2 2 7 5" xfId="44166"/>
    <cellStyle name="Total 2 2 2 7 5 2" xfId="44167"/>
    <cellStyle name="Total 2 2 2 7 5 2 2" xfId="44168"/>
    <cellStyle name="Total 2 2 2 7 5 2 3" xfId="44169"/>
    <cellStyle name="Total 2 2 2 7 5 2 4" xfId="44170"/>
    <cellStyle name="Total 2 2 2 7 5 2 5" xfId="44171"/>
    <cellStyle name="Total 2 2 2 7 5 3" xfId="44172"/>
    <cellStyle name="Total 2 2 2 7 5 3 2" xfId="44173"/>
    <cellStyle name="Total 2 2 2 7 5 3 3" xfId="44174"/>
    <cellStyle name="Total 2 2 2 7 5 3 4" xfId="44175"/>
    <cellStyle name="Total 2 2 2 7 5 3 5" xfId="44176"/>
    <cellStyle name="Total 2 2 2 7 5 4" xfId="44177"/>
    <cellStyle name="Total 2 2 2 7 5 5" xfId="44178"/>
    <cellStyle name="Total 2 2 2 7 5 6" xfId="44179"/>
    <cellStyle name="Total 2 2 2 7 6" xfId="44180"/>
    <cellStyle name="Total 2 2 2 7 6 2" xfId="44181"/>
    <cellStyle name="Total 2 2 2 7 6 2 2" xfId="44182"/>
    <cellStyle name="Total 2 2 2 7 6 2 3" xfId="44183"/>
    <cellStyle name="Total 2 2 2 7 6 2 4" xfId="44184"/>
    <cellStyle name="Total 2 2 2 7 6 2 5" xfId="44185"/>
    <cellStyle name="Total 2 2 2 7 6 3" xfId="44186"/>
    <cellStyle name="Total 2 2 2 7 6 3 2" xfId="44187"/>
    <cellStyle name="Total 2 2 2 7 6 3 3" xfId="44188"/>
    <cellStyle name="Total 2 2 2 7 6 3 4" xfId="44189"/>
    <cellStyle name="Total 2 2 2 7 6 3 5" xfId="44190"/>
    <cellStyle name="Total 2 2 2 7 6 4" xfId="44191"/>
    <cellStyle name="Total 2 2 2 7 6 5" xfId="44192"/>
    <cellStyle name="Total 2 2 2 7 6 6" xfId="44193"/>
    <cellStyle name="Total 2 2 2 7 7" xfId="44194"/>
    <cellStyle name="Total 2 2 2 7 7 2" xfId="44195"/>
    <cellStyle name="Total 2 2 2 7 7 2 2" xfId="44196"/>
    <cellStyle name="Total 2 2 2 7 7 2 3" xfId="44197"/>
    <cellStyle name="Total 2 2 2 7 7 2 4" xfId="44198"/>
    <cellStyle name="Total 2 2 2 7 7 2 5" xfId="44199"/>
    <cellStyle name="Total 2 2 2 7 7 3" xfId="44200"/>
    <cellStyle name="Total 2 2 2 7 7 3 2" xfId="44201"/>
    <cellStyle name="Total 2 2 2 7 7 3 3" xfId="44202"/>
    <cellStyle name="Total 2 2 2 7 7 3 4" xfId="44203"/>
    <cellStyle name="Total 2 2 2 7 7 3 5" xfId="44204"/>
    <cellStyle name="Total 2 2 2 7 7 4" xfId="44205"/>
    <cellStyle name="Total 2 2 2 7 7 5" xfId="44206"/>
    <cellStyle name="Total 2 2 2 7 8" xfId="44207"/>
    <cellStyle name="Total 2 2 2 7 8 2" xfId="44208"/>
    <cellStyle name="Total 2 2 2 7 8 2 2" xfId="44209"/>
    <cellStyle name="Total 2 2 2 7 8 2 3" xfId="44210"/>
    <cellStyle name="Total 2 2 2 7 8 2 4" xfId="44211"/>
    <cellStyle name="Total 2 2 2 7 8 3" xfId="44212"/>
    <cellStyle name="Total 2 2 2 7 8 4" xfId="44213"/>
    <cellStyle name="Total 2 2 2 7 8 5" xfId="44214"/>
    <cellStyle name="Total 2 2 2 7 9" xfId="44215"/>
    <cellStyle name="Total 2 2 2 8" xfId="44216"/>
    <cellStyle name="Total 2 2 2 8 10" xfId="44217"/>
    <cellStyle name="Total 2 2 2 8 11" xfId="44218"/>
    <cellStyle name="Total 2 2 2 8 12" xfId="44219"/>
    <cellStyle name="Total 2 2 2 8 13" xfId="44220"/>
    <cellStyle name="Total 2 2 2 8 2" xfId="44221"/>
    <cellStyle name="Total 2 2 2 8 2 10" xfId="44222"/>
    <cellStyle name="Total 2 2 2 8 2 10 2" xfId="44223"/>
    <cellStyle name="Total 2 2 2 8 2 10 3" xfId="44224"/>
    <cellStyle name="Total 2 2 2 8 2 10 4" xfId="44225"/>
    <cellStyle name="Total 2 2 2 8 2 10 5" xfId="44226"/>
    <cellStyle name="Total 2 2 2 8 2 11" xfId="44227"/>
    <cellStyle name="Total 2 2 2 8 2 2" xfId="44228"/>
    <cellStyle name="Total 2 2 2 8 2 2 2" xfId="44229"/>
    <cellStyle name="Total 2 2 2 8 2 2 2 2" xfId="44230"/>
    <cellStyle name="Total 2 2 2 8 2 2 2 3" xfId="44231"/>
    <cellStyle name="Total 2 2 2 8 2 2 2 4" xfId="44232"/>
    <cellStyle name="Total 2 2 2 8 2 2 3" xfId="44233"/>
    <cellStyle name="Total 2 2 2 8 2 2 3 2" xfId="44234"/>
    <cellStyle name="Total 2 2 2 8 2 2 3 3" xfId="44235"/>
    <cellStyle name="Total 2 2 2 8 2 2 3 4" xfId="44236"/>
    <cellStyle name="Total 2 2 2 8 2 2 3 5" xfId="44237"/>
    <cellStyle name="Total 2 2 2 8 2 2 4" xfId="44238"/>
    <cellStyle name="Total 2 2 2 8 2 2 4 2" xfId="44239"/>
    <cellStyle name="Total 2 2 2 8 2 2 4 3" xfId="44240"/>
    <cellStyle name="Total 2 2 2 8 2 2 4 4" xfId="44241"/>
    <cellStyle name="Total 2 2 2 8 2 2 5" xfId="44242"/>
    <cellStyle name="Total 2 2 2 8 2 2 5 2" xfId="44243"/>
    <cellStyle name="Total 2 2 2 8 2 2 5 3" xfId="44244"/>
    <cellStyle name="Total 2 2 2 8 2 2 5 4" xfId="44245"/>
    <cellStyle name="Total 2 2 2 8 2 2 6" xfId="44246"/>
    <cellStyle name="Total 2 2 2 8 2 2 7" xfId="44247"/>
    <cellStyle name="Total 2 2 2 8 2 2 8" xfId="44248"/>
    <cellStyle name="Total 2 2 2 8 2 3" xfId="44249"/>
    <cellStyle name="Total 2 2 2 8 2 3 2" xfId="44250"/>
    <cellStyle name="Total 2 2 2 8 2 3 2 2" xfId="44251"/>
    <cellStyle name="Total 2 2 2 8 2 3 2 3" xfId="44252"/>
    <cellStyle name="Total 2 2 2 8 2 3 2 4" xfId="44253"/>
    <cellStyle name="Total 2 2 2 8 2 3 2 5" xfId="44254"/>
    <cellStyle name="Total 2 2 2 8 2 3 3" xfId="44255"/>
    <cellStyle name="Total 2 2 2 8 2 3 3 2" xfId="44256"/>
    <cellStyle name="Total 2 2 2 8 2 3 3 3" xfId="44257"/>
    <cellStyle name="Total 2 2 2 8 2 3 3 4" xfId="44258"/>
    <cellStyle name="Total 2 2 2 8 2 3 3 5" xfId="44259"/>
    <cellStyle name="Total 2 2 2 8 2 3 4" xfId="44260"/>
    <cellStyle name="Total 2 2 2 8 2 3 5" xfId="44261"/>
    <cellStyle name="Total 2 2 2 8 2 3 6" xfId="44262"/>
    <cellStyle name="Total 2 2 2 8 2 4" xfId="44263"/>
    <cellStyle name="Total 2 2 2 8 2 4 2" xfId="44264"/>
    <cellStyle name="Total 2 2 2 8 2 4 2 2" xfId="44265"/>
    <cellStyle name="Total 2 2 2 8 2 4 2 3" xfId="44266"/>
    <cellStyle name="Total 2 2 2 8 2 4 2 4" xfId="44267"/>
    <cellStyle name="Total 2 2 2 8 2 4 2 5" xfId="44268"/>
    <cellStyle name="Total 2 2 2 8 2 4 3" xfId="44269"/>
    <cellStyle name="Total 2 2 2 8 2 4 3 2" xfId="44270"/>
    <cellStyle name="Total 2 2 2 8 2 4 3 3" xfId="44271"/>
    <cellStyle name="Total 2 2 2 8 2 4 3 4" xfId="44272"/>
    <cellStyle name="Total 2 2 2 8 2 4 3 5" xfId="44273"/>
    <cellStyle name="Total 2 2 2 8 2 4 4" xfId="44274"/>
    <cellStyle name="Total 2 2 2 8 2 4 5" xfId="44275"/>
    <cellStyle name="Total 2 2 2 8 2 4 6" xfId="44276"/>
    <cellStyle name="Total 2 2 2 8 2 5" xfId="44277"/>
    <cellStyle name="Total 2 2 2 8 2 5 2" xfId="44278"/>
    <cellStyle name="Total 2 2 2 8 2 5 2 2" xfId="44279"/>
    <cellStyle name="Total 2 2 2 8 2 5 2 3" xfId="44280"/>
    <cellStyle name="Total 2 2 2 8 2 5 2 4" xfId="44281"/>
    <cellStyle name="Total 2 2 2 8 2 5 2 5" xfId="44282"/>
    <cellStyle name="Total 2 2 2 8 2 5 3" xfId="44283"/>
    <cellStyle name="Total 2 2 2 8 2 5 3 2" xfId="44284"/>
    <cellStyle name="Total 2 2 2 8 2 5 3 3" xfId="44285"/>
    <cellStyle name="Total 2 2 2 8 2 5 3 4" xfId="44286"/>
    <cellStyle name="Total 2 2 2 8 2 5 3 5" xfId="44287"/>
    <cellStyle name="Total 2 2 2 8 2 5 4" xfId="44288"/>
    <cellStyle name="Total 2 2 2 8 2 5 5" xfId="44289"/>
    <cellStyle name="Total 2 2 2 8 2 5 6" xfId="44290"/>
    <cellStyle name="Total 2 2 2 8 2 6" xfId="44291"/>
    <cellStyle name="Total 2 2 2 8 2 6 2" xfId="44292"/>
    <cellStyle name="Total 2 2 2 8 2 6 2 2" xfId="44293"/>
    <cellStyle name="Total 2 2 2 8 2 6 2 3" xfId="44294"/>
    <cellStyle name="Total 2 2 2 8 2 6 2 4" xfId="44295"/>
    <cellStyle name="Total 2 2 2 8 2 6 2 5" xfId="44296"/>
    <cellStyle name="Total 2 2 2 8 2 6 3" xfId="44297"/>
    <cellStyle name="Total 2 2 2 8 2 6 3 2" xfId="44298"/>
    <cellStyle name="Total 2 2 2 8 2 6 3 3" xfId="44299"/>
    <cellStyle name="Total 2 2 2 8 2 6 3 4" xfId="44300"/>
    <cellStyle name="Total 2 2 2 8 2 6 3 5" xfId="44301"/>
    <cellStyle name="Total 2 2 2 8 2 6 4" xfId="44302"/>
    <cellStyle name="Total 2 2 2 8 2 6 5" xfId="44303"/>
    <cellStyle name="Total 2 2 2 8 2 7" xfId="44304"/>
    <cellStyle name="Total 2 2 2 8 2 7 2" xfId="44305"/>
    <cellStyle name="Total 2 2 2 8 2 7 3" xfId="44306"/>
    <cellStyle name="Total 2 2 2 8 2 7 4" xfId="44307"/>
    <cellStyle name="Total 2 2 2 8 2 8" xfId="44308"/>
    <cellStyle name="Total 2 2 2 8 2 8 2" xfId="44309"/>
    <cellStyle name="Total 2 2 2 8 2 8 3" xfId="44310"/>
    <cellStyle name="Total 2 2 2 8 2 8 4" xfId="44311"/>
    <cellStyle name="Total 2 2 2 8 2 8 5" xfId="44312"/>
    <cellStyle name="Total 2 2 2 8 2 9" xfId="44313"/>
    <cellStyle name="Total 2 2 2 8 2 9 2" xfId="44314"/>
    <cellStyle name="Total 2 2 2 8 2 9 3" xfId="44315"/>
    <cellStyle name="Total 2 2 2 8 2 9 4" xfId="44316"/>
    <cellStyle name="Total 2 2 2 8 2 9 5" xfId="44317"/>
    <cellStyle name="Total 2 2 2 8 3" xfId="44318"/>
    <cellStyle name="Total 2 2 2 8 3 2" xfId="44319"/>
    <cellStyle name="Total 2 2 2 8 3 2 2" xfId="44320"/>
    <cellStyle name="Total 2 2 2 8 3 2 3" xfId="44321"/>
    <cellStyle name="Total 2 2 2 8 3 2 4" xfId="44322"/>
    <cellStyle name="Total 2 2 2 8 3 3" xfId="44323"/>
    <cellStyle name="Total 2 2 2 8 3 3 2" xfId="44324"/>
    <cellStyle name="Total 2 2 2 8 3 3 3" xfId="44325"/>
    <cellStyle name="Total 2 2 2 8 3 3 4" xfId="44326"/>
    <cellStyle name="Total 2 2 2 8 3 3 5" xfId="44327"/>
    <cellStyle name="Total 2 2 2 8 3 4" xfId="44328"/>
    <cellStyle name="Total 2 2 2 8 3 4 2" xfId="44329"/>
    <cellStyle name="Total 2 2 2 8 3 4 3" xfId="44330"/>
    <cellStyle name="Total 2 2 2 8 3 4 4" xfId="44331"/>
    <cellStyle name="Total 2 2 2 8 3 5" xfId="44332"/>
    <cellStyle name="Total 2 2 2 8 3 5 2" xfId="44333"/>
    <cellStyle name="Total 2 2 2 8 3 5 3" xfId="44334"/>
    <cellStyle name="Total 2 2 2 8 3 5 4" xfId="44335"/>
    <cellStyle name="Total 2 2 2 8 3 6" xfId="44336"/>
    <cellStyle name="Total 2 2 2 8 3 7" xfId="44337"/>
    <cellStyle name="Total 2 2 2 8 3 8" xfId="44338"/>
    <cellStyle name="Total 2 2 2 8 4" xfId="44339"/>
    <cellStyle name="Total 2 2 2 8 4 2" xfId="44340"/>
    <cellStyle name="Total 2 2 2 8 4 2 2" xfId="44341"/>
    <cellStyle name="Total 2 2 2 8 4 2 3" xfId="44342"/>
    <cellStyle name="Total 2 2 2 8 4 2 4" xfId="44343"/>
    <cellStyle name="Total 2 2 2 8 4 2 5" xfId="44344"/>
    <cellStyle name="Total 2 2 2 8 4 3" xfId="44345"/>
    <cellStyle name="Total 2 2 2 8 4 3 2" xfId="44346"/>
    <cellStyle name="Total 2 2 2 8 4 3 3" xfId="44347"/>
    <cellStyle name="Total 2 2 2 8 4 3 4" xfId="44348"/>
    <cellStyle name="Total 2 2 2 8 4 3 5" xfId="44349"/>
    <cellStyle name="Total 2 2 2 8 4 4" xfId="44350"/>
    <cellStyle name="Total 2 2 2 8 4 5" xfId="44351"/>
    <cellStyle name="Total 2 2 2 8 4 6" xfId="44352"/>
    <cellStyle name="Total 2 2 2 8 5" xfId="44353"/>
    <cellStyle name="Total 2 2 2 8 5 2" xfId="44354"/>
    <cellStyle name="Total 2 2 2 8 5 2 2" xfId="44355"/>
    <cellStyle name="Total 2 2 2 8 5 2 3" xfId="44356"/>
    <cellStyle name="Total 2 2 2 8 5 2 4" xfId="44357"/>
    <cellStyle name="Total 2 2 2 8 5 2 5" xfId="44358"/>
    <cellStyle name="Total 2 2 2 8 5 3" xfId="44359"/>
    <cellStyle name="Total 2 2 2 8 5 3 2" xfId="44360"/>
    <cellStyle name="Total 2 2 2 8 5 3 3" xfId="44361"/>
    <cellStyle name="Total 2 2 2 8 5 3 4" xfId="44362"/>
    <cellStyle name="Total 2 2 2 8 5 3 5" xfId="44363"/>
    <cellStyle name="Total 2 2 2 8 5 4" xfId="44364"/>
    <cellStyle name="Total 2 2 2 8 5 5" xfId="44365"/>
    <cellStyle name="Total 2 2 2 8 5 6" xfId="44366"/>
    <cellStyle name="Total 2 2 2 8 6" xfId="44367"/>
    <cellStyle name="Total 2 2 2 8 6 2" xfId="44368"/>
    <cellStyle name="Total 2 2 2 8 6 2 2" xfId="44369"/>
    <cellStyle name="Total 2 2 2 8 6 2 3" xfId="44370"/>
    <cellStyle name="Total 2 2 2 8 6 2 4" xfId="44371"/>
    <cellStyle name="Total 2 2 2 8 6 2 5" xfId="44372"/>
    <cellStyle name="Total 2 2 2 8 6 3" xfId="44373"/>
    <cellStyle name="Total 2 2 2 8 6 3 2" xfId="44374"/>
    <cellStyle name="Total 2 2 2 8 6 3 3" xfId="44375"/>
    <cellStyle name="Total 2 2 2 8 6 3 4" xfId="44376"/>
    <cellStyle name="Total 2 2 2 8 6 3 5" xfId="44377"/>
    <cellStyle name="Total 2 2 2 8 6 4" xfId="44378"/>
    <cellStyle name="Total 2 2 2 8 6 5" xfId="44379"/>
    <cellStyle name="Total 2 2 2 8 6 6" xfId="44380"/>
    <cellStyle name="Total 2 2 2 8 7" xfId="44381"/>
    <cellStyle name="Total 2 2 2 8 7 2" xfId="44382"/>
    <cellStyle name="Total 2 2 2 8 7 2 2" xfId="44383"/>
    <cellStyle name="Total 2 2 2 8 7 2 3" xfId="44384"/>
    <cellStyle name="Total 2 2 2 8 7 2 4" xfId="44385"/>
    <cellStyle name="Total 2 2 2 8 7 2 5" xfId="44386"/>
    <cellStyle name="Total 2 2 2 8 7 3" xfId="44387"/>
    <cellStyle name="Total 2 2 2 8 7 3 2" xfId="44388"/>
    <cellStyle name="Total 2 2 2 8 7 3 3" xfId="44389"/>
    <cellStyle name="Total 2 2 2 8 7 3 4" xfId="44390"/>
    <cellStyle name="Total 2 2 2 8 7 3 5" xfId="44391"/>
    <cellStyle name="Total 2 2 2 8 7 4" xfId="44392"/>
    <cellStyle name="Total 2 2 2 8 7 5" xfId="44393"/>
    <cellStyle name="Total 2 2 2 8 8" xfId="44394"/>
    <cellStyle name="Total 2 2 2 8 8 2" xfId="44395"/>
    <cellStyle name="Total 2 2 2 8 8 2 2" xfId="44396"/>
    <cellStyle name="Total 2 2 2 8 8 2 3" xfId="44397"/>
    <cellStyle name="Total 2 2 2 8 8 2 4" xfId="44398"/>
    <cellStyle name="Total 2 2 2 8 8 3" xfId="44399"/>
    <cellStyle name="Total 2 2 2 8 8 4" xfId="44400"/>
    <cellStyle name="Total 2 2 2 8 8 5" xfId="44401"/>
    <cellStyle name="Total 2 2 2 8 9" xfId="44402"/>
    <cellStyle name="Total 2 2 2 9" xfId="44403"/>
    <cellStyle name="Total 2 2 2 9 10" xfId="44404"/>
    <cellStyle name="Total 2 2 2 9 10 2" xfId="44405"/>
    <cellStyle name="Total 2 2 2 9 10 3" xfId="44406"/>
    <cellStyle name="Total 2 2 2 9 10 4" xfId="44407"/>
    <cellStyle name="Total 2 2 2 9 10 5" xfId="44408"/>
    <cellStyle name="Total 2 2 2 9 11" xfId="44409"/>
    <cellStyle name="Total 2 2 2 9 2" xfId="44410"/>
    <cellStyle name="Total 2 2 2 9 2 2" xfId="44411"/>
    <cellStyle name="Total 2 2 2 9 2 2 2" xfId="44412"/>
    <cellStyle name="Total 2 2 2 9 2 2 3" xfId="44413"/>
    <cellStyle name="Total 2 2 2 9 2 2 4" xfId="44414"/>
    <cellStyle name="Total 2 2 2 9 2 3" xfId="44415"/>
    <cellStyle name="Total 2 2 2 9 2 3 2" xfId="44416"/>
    <cellStyle name="Total 2 2 2 9 2 3 3" xfId="44417"/>
    <cellStyle name="Total 2 2 2 9 2 3 4" xfId="44418"/>
    <cellStyle name="Total 2 2 2 9 2 3 5" xfId="44419"/>
    <cellStyle name="Total 2 2 2 9 2 4" xfId="44420"/>
    <cellStyle name="Total 2 2 2 9 2 4 2" xfId="44421"/>
    <cellStyle name="Total 2 2 2 9 2 4 3" xfId="44422"/>
    <cellStyle name="Total 2 2 2 9 2 4 4" xfId="44423"/>
    <cellStyle name="Total 2 2 2 9 2 5" xfId="44424"/>
    <cellStyle name="Total 2 2 2 9 2 5 2" xfId="44425"/>
    <cellStyle name="Total 2 2 2 9 2 5 3" xfId="44426"/>
    <cellStyle name="Total 2 2 2 9 2 5 4" xfId="44427"/>
    <cellStyle name="Total 2 2 2 9 2 6" xfId="44428"/>
    <cellStyle name="Total 2 2 2 9 2 7" xfId="44429"/>
    <cellStyle name="Total 2 2 2 9 2 8" xfId="44430"/>
    <cellStyle name="Total 2 2 2 9 3" xfId="44431"/>
    <cellStyle name="Total 2 2 2 9 3 2" xfId="44432"/>
    <cellStyle name="Total 2 2 2 9 3 2 2" xfId="44433"/>
    <cellStyle name="Total 2 2 2 9 3 2 3" xfId="44434"/>
    <cellStyle name="Total 2 2 2 9 3 2 4" xfId="44435"/>
    <cellStyle name="Total 2 2 2 9 3 2 5" xfId="44436"/>
    <cellStyle name="Total 2 2 2 9 3 3" xfId="44437"/>
    <cellStyle name="Total 2 2 2 9 3 3 2" xfId="44438"/>
    <cellStyle name="Total 2 2 2 9 3 3 3" xfId="44439"/>
    <cellStyle name="Total 2 2 2 9 3 3 4" xfId="44440"/>
    <cellStyle name="Total 2 2 2 9 3 3 5" xfId="44441"/>
    <cellStyle name="Total 2 2 2 9 3 4" xfId="44442"/>
    <cellStyle name="Total 2 2 2 9 3 5" xfId="44443"/>
    <cellStyle name="Total 2 2 2 9 3 6" xfId="44444"/>
    <cellStyle name="Total 2 2 2 9 4" xfId="44445"/>
    <cellStyle name="Total 2 2 2 9 4 2" xfId="44446"/>
    <cellStyle name="Total 2 2 2 9 4 2 2" xfId="44447"/>
    <cellStyle name="Total 2 2 2 9 4 2 3" xfId="44448"/>
    <cellStyle name="Total 2 2 2 9 4 2 4" xfId="44449"/>
    <cellStyle name="Total 2 2 2 9 4 2 5" xfId="44450"/>
    <cellStyle name="Total 2 2 2 9 4 3" xfId="44451"/>
    <cellStyle name="Total 2 2 2 9 4 3 2" xfId="44452"/>
    <cellStyle name="Total 2 2 2 9 4 3 3" xfId="44453"/>
    <cellStyle name="Total 2 2 2 9 4 3 4" xfId="44454"/>
    <cellStyle name="Total 2 2 2 9 4 3 5" xfId="44455"/>
    <cellStyle name="Total 2 2 2 9 4 4" xfId="44456"/>
    <cellStyle name="Total 2 2 2 9 4 5" xfId="44457"/>
    <cellStyle name="Total 2 2 2 9 4 6" xfId="44458"/>
    <cellStyle name="Total 2 2 2 9 5" xfId="44459"/>
    <cellStyle name="Total 2 2 2 9 5 2" xfId="44460"/>
    <cellStyle name="Total 2 2 2 9 5 2 2" xfId="44461"/>
    <cellStyle name="Total 2 2 2 9 5 2 3" xfId="44462"/>
    <cellStyle name="Total 2 2 2 9 5 2 4" xfId="44463"/>
    <cellStyle name="Total 2 2 2 9 5 2 5" xfId="44464"/>
    <cellStyle name="Total 2 2 2 9 5 3" xfId="44465"/>
    <cellStyle name="Total 2 2 2 9 5 3 2" xfId="44466"/>
    <cellStyle name="Total 2 2 2 9 5 3 3" xfId="44467"/>
    <cellStyle name="Total 2 2 2 9 5 3 4" xfId="44468"/>
    <cellStyle name="Total 2 2 2 9 5 3 5" xfId="44469"/>
    <cellStyle name="Total 2 2 2 9 5 4" xfId="44470"/>
    <cellStyle name="Total 2 2 2 9 5 5" xfId="44471"/>
    <cellStyle name="Total 2 2 2 9 5 6" xfId="44472"/>
    <cellStyle name="Total 2 2 2 9 6" xfId="44473"/>
    <cellStyle name="Total 2 2 2 9 6 2" xfId="44474"/>
    <cellStyle name="Total 2 2 2 9 6 2 2" xfId="44475"/>
    <cellStyle name="Total 2 2 2 9 6 2 3" xfId="44476"/>
    <cellStyle name="Total 2 2 2 9 6 2 4" xfId="44477"/>
    <cellStyle name="Total 2 2 2 9 6 2 5" xfId="44478"/>
    <cellStyle name="Total 2 2 2 9 6 3" xfId="44479"/>
    <cellStyle name="Total 2 2 2 9 6 3 2" xfId="44480"/>
    <cellStyle name="Total 2 2 2 9 6 3 3" xfId="44481"/>
    <cellStyle name="Total 2 2 2 9 6 3 4" xfId="44482"/>
    <cellStyle name="Total 2 2 2 9 6 3 5" xfId="44483"/>
    <cellStyle name="Total 2 2 2 9 6 4" xfId="44484"/>
    <cellStyle name="Total 2 2 2 9 6 5" xfId="44485"/>
    <cellStyle name="Total 2 2 2 9 7" xfId="44486"/>
    <cellStyle name="Total 2 2 2 9 7 2" xfId="44487"/>
    <cellStyle name="Total 2 2 2 9 7 3" xfId="44488"/>
    <cellStyle name="Total 2 2 2 9 7 4" xfId="44489"/>
    <cellStyle name="Total 2 2 2 9 8" xfId="44490"/>
    <cellStyle name="Total 2 2 2 9 8 2" xfId="44491"/>
    <cellStyle name="Total 2 2 2 9 8 3" xfId="44492"/>
    <cellStyle name="Total 2 2 2 9 8 4" xfId="44493"/>
    <cellStyle name="Total 2 2 2 9 8 5" xfId="44494"/>
    <cellStyle name="Total 2 2 2 9 9" xfId="44495"/>
    <cellStyle name="Total 2 2 2 9 9 2" xfId="44496"/>
    <cellStyle name="Total 2 2 2 9 9 3" xfId="44497"/>
    <cellStyle name="Total 2 2 2 9 9 4" xfId="44498"/>
    <cellStyle name="Total 2 2 2 9 9 5" xfId="44499"/>
    <cellStyle name="Total 2 2 20" xfId="44500"/>
    <cellStyle name="Total 2 2 21" xfId="44501"/>
    <cellStyle name="Total 2 2 22" xfId="44502"/>
    <cellStyle name="Total 2 2 3" xfId="44503"/>
    <cellStyle name="Total 2 2 3 10" xfId="44504"/>
    <cellStyle name="Total 2 2 3 11" xfId="44505"/>
    <cellStyle name="Total 2 2 3 12" xfId="44506"/>
    <cellStyle name="Total 2 2 3 13" xfId="44507"/>
    <cellStyle name="Total 2 2 3 2" xfId="44508"/>
    <cellStyle name="Total 2 2 3 2 10" xfId="44509"/>
    <cellStyle name="Total 2 2 3 2 10 2" xfId="44510"/>
    <cellStyle name="Total 2 2 3 2 10 3" xfId="44511"/>
    <cellStyle name="Total 2 2 3 2 10 4" xfId="44512"/>
    <cellStyle name="Total 2 2 3 2 10 5" xfId="44513"/>
    <cellStyle name="Total 2 2 3 2 11" xfId="44514"/>
    <cellStyle name="Total 2 2 3 2 2" xfId="44515"/>
    <cellStyle name="Total 2 2 3 2 2 2" xfId="44516"/>
    <cellStyle name="Total 2 2 3 2 2 2 2" xfId="44517"/>
    <cellStyle name="Total 2 2 3 2 2 2 3" xfId="44518"/>
    <cellStyle name="Total 2 2 3 2 2 2 4" xfId="44519"/>
    <cellStyle name="Total 2 2 3 2 2 3" xfId="44520"/>
    <cellStyle name="Total 2 2 3 2 2 3 2" xfId="44521"/>
    <cellStyle name="Total 2 2 3 2 2 3 3" xfId="44522"/>
    <cellStyle name="Total 2 2 3 2 2 3 4" xfId="44523"/>
    <cellStyle name="Total 2 2 3 2 2 3 5" xfId="44524"/>
    <cellStyle name="Total 2 2 3 2 2 4" xfId="44525"/>
    <cellStyle name="Total 2 2 3 2 2 4 2" xfId="44526"/>
    <cellStyle name="Total 2 2 3 2 2 4 3" xfId="44527"/>
    <cellStyle name="Total 2 2 3 2 2 4 4" xfId="44528"/>
    <cellStyle name="Total 2 2 3 2 2 5" xfId="44529"/>
    <cellStyle name="Total 2 2 3 2 2 5 2" xfId="44530"/>
    <cellStyle name="Total 2 2 3 2 2 5 3" xfId="44531"/>
    <cellStyle name="Total 2 2 3 2 2 5 4" xfId="44532"/>
    <cellStyle name="Total 2 2 3 2 2 6" xfId="44533"/>
    <cellStyle name="Total 2 2 3 2 2 7" xfId="44534"/>
    <cellStyle name="Total 2 2 3 2 2 8" xfId="44535"/>
    <cellStyle name="Total 2 2 3 2 3" xfId="44536"/>
    <cellStyle name="Total 2 2 3 2 3 2" xfId="44537"/>
    <cellStyle name="Total 2 2 3 2 3 2 2" xfId="44538"/>
    <cellStyle name="Total 2 2 3 2 3 2 3" xfId="44539"/>
    <cellStyle name="Total 2 2 3 2 3 2 4" xfId="44540"/>
    <cellStyle name="Total 2 2 3 2 3 2 5" xfId="44541"/>
    <cellStyle name="Total 2 2 3 2 3 3" xfId="44542"/>
    <cellStyle name="Total 2 2 3 2 3 3 2" xfId="44543"/>
    <cellStyle name="Total 2 2 3 2 3 3 3" xfId="44544"/>
    <cellStyle name="Total 2 2 3 2 3 3 4" xfId="44545"/>
    <cellStyle name="Total 2 2 3 2 3 3 5" xfId="44546"/>
    <cellStyle name="Total 2 2 3 2 3 4" xfId="44547"/>
    <cellStyle name="Total 2 2 3 2 3 5" xfId="44548"/>
    <cellStyle name="Total 2 2 3 2 3 6" xfId="44549"/>
    <cellStyle name="Total 2 2 3 2 4" xfId="44550"/>
    <cellStyle name="Total 2 2 3 2 4 2" xfId="44551"/>
    <cellStyle name="Total 2 2 3 2 4 2 2" xfId="44552"/>
    <cellStyle name="Total 2 2 3 2 4 2 3" xfId="44553"/>
    <cellStyle name="Total 2 2 3 2 4 2 4" xfId="44554"/>
    <cellStyle name="Total 2 2 3 2 4 2 5" xfId="44555"/>
    <cellStyle name="Total 2 2 3 2 4 3" xfId="44556"/>
    <cellStyle name="Total 2 2 3 2 4 3 2" xfId="44557"/>
    <cellStyle name="Total 2 2 3 2 4 3 3" xfId="44558"/>
    <cellStyle name="Total 2 2 3 2 4 3 4" xfId="44559"/>
    <cellStyle name="Total 2 2 3 2 4 3 5" xfId="44560"/>
    <cellStyle name="Total 2 2 3 2 4 4" xfId="44561"/>
    <cellStyle name="Total 2 2 3 2 4 5" xfId="44562"/>
    <cellStyle name="Total 2 2 3 2 4 6" xfId="44563"/>
    <cellStyle name="Total 2 2 3 2 5" xfId="44564"/>
    <cellStyle name="Total 2 2 3 2 5 2" xfId="44565"/>
    <cellStyle name="Total 2 2 3 2 5 2 2" xfId="44566"/>
    <cellStyle name="Total 2 2 3 2 5 2 3" xfId="44567"/>
    <cellStyle name="Total 2 2 3 2 5 2 4" xfId="44568"/>
    <cellStyle name="Total 2 2 3 2 5 2 5" xfId="44569"/>
    <cellStyle name="Total 2 2 3 2 5 3" xfId="44570"/>
    <cellStyle name="Total 2 2 3 2 5 3 2" xfId="44571"/>
    <cellStyle name="Total 2 2 3 2 5 3 3" xfId="44572"/>
    <cellStyle name="Total 2 2 3 2 5 3 4" xfId="44573"/>
    <cellStyle name="Total 2 2 3 2 5 3 5" xfId="44574"/>
    <cellStyle name="Total 2 2 3 2 5 4" xfId="44575"/>
    <cellStyle name="Total 2 2 3 2 5 5" xfId="44576"/>
    <cellStyle name="Total 2 2 3 2 5 6" xfId="44577"/>
    <cellStyle name="Total 2 2 3 2 6" xfId="44578"/>
    <cellStyle name="Total 2 2 3 2 6 2" xfId="44579"/>
    <cellStyle name="Total 2 2 3 2 6 2 2" xfId="44580"/>
    <cellStyle name="Total 2 2 3 2 6 2 3" xfId="44581"/>
    <cellStyle name="Total 2 2 3 2 6 2 4" xfId="44582"/>
    <cellStyle name="Total 2 2 3 2 6 2 5" xfId="44583"/>
    <cellStyle name="Total 2 2 3 2 6 3" xfId="44584"/>
    <cellStyle name="Total 2 2 3 2 6 3 2" xfId="44585"/>
    <cellStyle name="Total 2 2 3 2 6 3 3" xfId="44586"/>
    <cellStyle name="Total 2 2 3 2 6 3 4" xfId="44587"/>
    <cellStyle name="Total 2 2 3 2 6 3 5" xfId="44588"/>
    <cellStyle name="Total 2 2 3 2 6 4" xfId="44589"/>
    <cellStyle name="Total 2 2 3 2 6 5" xfId="44590"/>
    <cellStyle name="Total 2 2 3 2 7" xfId="44591"/>
    <cellStyle name="Total 2 2 3 2 7 2" xfId="44592"/>
    <cellStyle name="Total 2 2 3 2 7 3" xfId="44593"/>
    <cellStyle name="Total 2 2 3 2 7 4" xfId="44594"/>
    <cellStyle name="Total 2 2 3 2 8" xfId="44595"/>
    <cellStyle name="Total 2 2 3 2 8 2" xfId="44596"/>
    <cellStyle name="Total 2 2 3 2 8 3" xfId="44597"/>
    <cellStyle name="Total 2 2 3 2 8 4" xfId="44598"/>
    <cellStyle name="Total 2 2 3 2 8 5" xfId="44599"/>
    <cellStyle name="Total 2 2 3 2 9" xfId="44600"/>
    <cellStyle name="Total 2 2 3 2 9 2" xfId="44601"/>
    <cellStyle name="Total 2 2 3 2 9 3" xfId="44602"/>
    <cellStyle name="Total 2 2 3 2 9 4" xfId="44603"/>
    <cellStyle name="Total 2 2 3 2 9 5" xfId="44604"/>
    <cellStyle name="Total 2 2 3 3" xfId="44605"/>
    <cellStyle name="Total 2 2 3 3 2" xfId="44606"/>
    <cellStyle name="Total 2 2 3 3 2 2" xfId="44607"/>
    <cellStyle name="Total 2 2 3 3 2 3" xfId="44608"/>
    <cellStyle name="Total 2 2 3 3 2 4" xfId="44609"/>
    <cellStyle name="Total 2 2 3 3 3" xfId="44610"/>
    <cellStyle name="Total 2 2 3 3 3 2" xfId="44611"/>
    <cellStyle name="Total 2 2 3 3 3 3" xfId="44612"/>
    <cellStyle name="Total 2 2 3 3 3 4" xfId="44613"/>
    <cellStyle name="Total 2 2 3 3 3 5" xfId="44614"/>
    <cellStyle name="Total 2 2 3 3 4" xfId="44615"/>
    <cellStyle name="Total 2 2 3 3 4 2" xfId="44616"/>
    <cellStyle name="Total 2 2 3 3 4 3" xfId="44617"/>
    <cellStyle name="Total 2 2 3 3 4 4" xfId="44618"/>
    <cellStyle name="Total 2 2 3 3 5" xfId="44619"/>
    <cellStyle name="Total 2 2 3 3 5 2" xfId="44620"/>
    <cellStyle name="Total 2 2 3 3 5 3" xfId="44621"/>
    <cellStyle name="Total 2 2 3 3 5 4" xfId="44622"/>
    <cellStyle name="Total 2 2 3 3 6" xfId="44623"/>
    <cellStyle name="Total 2 2 3 3 7" xfId="44624"/>
    <cellStyle name="Total 2 2 3 3 8" xfId="44625"/>
    <cellStyle name="Total 2 2 3 4" xfId="44626"/>
    <cellStyle name="Total 2 2 3 4 2" xfId="44627"/>
    <cellStyle name="Total 2 2 3 4 2 2" xfId="44628"/>
    <cellStyle name="Total 2 2 3 4 2 3" xfId="44629"/>
    <cellStyle name="Total 2 2 3 4 2 4" xfId="44630"/>
    <cellStyle name="Total 2 2 3 4 3" xfId="44631"/>
    <cellStyle name="Total 2 2 3 4 3 2" xfId="44632"/>
    <cellStyle name="Total 2 2 3 4 3 3" xfId="44633"/>
    <cellStyle name="Total 2 2 3 4 3 4" xfId="44634"/>
    <cellStyle name="Total 2 2 3 4 3 5" xfId="44635"/>
    <cellStyle name="Total 2 2 3 4 4" xfId="44636"/>
    <cellStyle name="Total 2 2 3 4 4 2" xfId="44637"/>
    <cellStyle name="Total 2 2 3 4 4 3" xfId="44638"/>
    <cellStyle name="Total 2 2 3 4 4 4" xfId="44639"/>
    <cellStyle name="Total 2 2 3 4 5" xfId="44640"/>
    <cellStyle name="Total 2 2 3 4 5 2" xfId="44641"/>
    <cellStyle name="Total 2 2 3 4 5 3" xfId="44642"/>
    <cellStyle name="Total 2 2 3 4 5 4" xfId="44643"/>
    <cellStyle name="Total 2 2 3 4 6" xfId="44644"/>
    <cellStyle name="Total 2 2 3 4 7" xfId="44645"/>
    <cellStyle name="Total 2 2 3 4 8" xfId="44646"/>
    <cellStyle name="Total 2 2 3 5" xfId="44647"/>
    <cellStyle name="Total 2 2 3 5 2" xfId="44648"/>
    <cellStyle name="Total 2 2 3 5 2 2" xfId="44649"/>
    <cellStyle name="Total 2 2 3 5 2 3" xfId="44650"/>
    <cellStyle name="Total 2 2 3 5 2 4" xfId="44651"/>
    <cellStyle name="Total 2 2 3 5 2 5" xfId="44652"/>
    <cellStyle name="Total 2 2 3 5 3" xfId="44653"/>
    <cellStyle name="Total 2 2 3 5 3 2" xfId="44654"/>
    <cellStyle name="Total 2 2 3 5 3 3" xfId="44655"/>
    <cellStyle name="Total 2 2 3 5 3 4" xfId="44656"/>
    <cellStyle name="Total 2 2 3 5 3 5" xfId="44657"/>
    <cellStyle name="Total 2 2 3 5 4" xfId="44658"/>
    <cellStyle name="Total 2 2 3 5 5" xfId="44659"/>
    <cellStyle name="Total 2 2 3 5 6" xfId="44660"/>
    <cellStyle name="Total 2 2 3 6" xfId="44661"/>
    <cellStyle name="Total 2 2 3 6 2" xfId="44662"/>
    <cellStyle name="Total 2 2 3 6 2 2" xfId="44663"/>
    <cellStyle name="Total 2 2 3 6 2 3" xfId="44664"/>
    <cellStyle name="Total 2 2 3 6 2 4" xfId="44665"/>
    <cellStyle name="Total 2 2 3 6 2 5" xfId="44666"/>
    <cellStyle name="Total 2 2 3 6 3" xfId="44667"/>
    <cellStyle name="Total 2 2 3 6 3 2" xfId="44668"/>
    <cellStyle name="Total 2 2 3 6 3 3" xfId="44669"/>
    <cellStyle name="Total 2 2 3 6 3 4" xfId="44670"/>
    <cellStyle name="Total 2 2 3 6 3 5" xfId="44671"/>
    <cellStyle name="Total 2 2 3 6 4" xfId="44672"/>
    <cellStyle name="Total 2 2 3 6 5" xfId="44673"/>
    <cellStyle name="Total 2 2 3 6 6" xfId="44674"/>
    <cellStyle name="Total 2 2 3 7" xfId="44675"/>
    <cellStyle name="Total 2 2 3 7 2" xfId="44676"/>
    <cellStyle name="Total 2 2 3 7 2 2" xfId="44677"/>
    <cellStyle name="Total 2 2 3 7 2 3" xfId="44678"/>
    <cellStyle name="Total 2 2 3 7 2 4" xfId="44679"/>
    <cellStyle name="Total 2 2 3 7 2 5" xfId="44680"/>
    <cellStyle name="Total 2 2 3 7 3" xfId="44681"/>
    <cellStyle name="Total 2 2 3 7 3 2" xfId="44682"/>
    <cellStyle name="Total 2 2 3 7 3 3" xfId="44683"/>
    <cellStyle name="Total 2 2 3 7 3 4" xfId="44684"/>
    <cellStyle name="Total 2 2 3 7 3 5" xfId="44685"/>
    <cellStyle name="Total 2 2 3 7 4" xfId="44686"/>
    <cellStyle name="Total 2 2 3 7 5" xfId="44687"/>
    <cellStyle name="Total 2 2 3 8" xfId="44688"/>
    <cellStyle name="Total 2 2 3 8 2" xfId="44689"/>
    <cellStyle name="Total 2 2 3 8 2 2" xfId="44690"/>
    <cellStyle name="Total 2 2 3 8 2 3" xfId="44691"/>
    <cellStyle name="Total 2 2 3 8 2 4" xfId="44692"/>
    <cellStyle name="Total 2 2 3 8 3" xfId="44693"/>
    <cellStyle name="Total 2 2 3 8 4" xfId="44694"/>
    <cellStyle name="Total 2 2 3 8 5" xfId="44695"/>
    <cellStyle name="Total 2 2 3 9" xfId="44696"/>
    <cellStyle name="Total 2 2 4" xfId="44697"/>
    <cellStyle name="Total 2 2 4 10" xfId="44698"/>
    <cellStyle name="Total 2 2 4 11" xfId="44699"/>
    <cellStyle name="Total 2 2 4 12" xfId="44700"/>
    <cellStyle name="Total 2 2 4 13" xfId="44701"/>
    <cellStyle name="Total 2 2 4 2" xfId="44702"/>
    <cellStyle name="Total 2 2 4 2 10" xfId="44703"/>
    <cellStyle name="Total 2 2 4 2 10 2" xfId="44704"/>
    <cellStyle name="Total 2 2 4 2 10 3" xfId="44705"/>
    <cellStyle name="Total 2 2 4 2 10 4" xfId="44706"/>
    <cellStyle name="Total 2 2 4 2 10 5" xfId="44707"/>
    <cellStyle name="Total 2 2 4 2 11" xfId="44708"/>
    <cellStyle name="Total 2 2 4 2 2" xfId="44709"/>
    <cellStyle name="Total 2 2 4 2 2 2" xfId="44710"/>
    <cellStyle name="Total 2 2 4 2 2 2 2" xfId="44711"/>
    <cellStyle name="Total 2 2 4 2 2 2 3" xfId="44712"/>
    <cellStyle name="Total 2 2 4 2 2 2 4" xfId="44713"/>
    <cellStyle name="Total 2 2 4 2 2 3" xfId="44714"/>
    <cellStyle name="Total 2 2 4 2 2 3 2" xfId="44715"/>
    <cellStyle name="Total 2 2 4 2 2 3 3" xfId="44716"/>
    <cellStyle name="Total 2 2 4 2 2 3 4" xfId="44717"/>
    <cellStyle name="Total 2 2 4 2 2 3 5" xfId="44718"/>
    <cellStyle name="Total 2 2 4 2 2 4" xfId="44719"/>
    <cellStyle name="Total 2 2 4 2 2 4 2" xfId="44720"/>
    <cellStyle name="Total 2 2 4 2 2 4 3" xfId="44721"/>
    <cellStyle name="Total 2 2 4 2 2 4 4" xfId="44722"/>
    <cellStyle name="Total 2 2 4 2 2 5" xfId="44723"/>
    <cellStyle name="Total 2 2 4 2 2 5 2" xfId="44724"/>
    <cellStyle name="Total 2 2 4 2 2 5 3" xfId="44725"/>
    <cellStyle name="Total 2 2 4 2 2 5 4" xfId="44726"/>
    <cellStyle name="Total 2 2 4 2 2 6" xfId="44727"/>
    <cellStyle name="Total 2 2 4 2 2 7" xfId="44728"/>
    <cellStyle name="Total 2 2 4 2 2 8" xfId="44729"/>
    <cellStyle name="Total 2 2 4 2 3" xfId="44730"/>
    <cellStyle name="Total 2 2 4 2 3 2" xfId="44731"/>
    <cellStyle name="Total 2 2 4 2 3 2 2" xfId="44732"/>
    <cellStyle name="Total 2 2 4 2 3 2 3" xfId="44733"/>
    <cellStyle name="Total 2 2 4 2 3 2 4" xfId="44734"/>
    <cellStyle name="Total 2 2 4 2 3 2 5" xfId="44735"/>
    <cellStyle name="Total 2 2 4 2 3 3" xfId="44736"/>
    <cellStyle name="Total 2 2 4 2 3 3 2" xfId="44737"/>
    <cellStyle name="Total 2 2 4 2 3 3 3" xfId="44738"/>
    <cellStyle name="Total 2 2 4 2 3 3 4" xfId="44739"/>
    <cellStyle name="Total 2 2 4 2 3 3 5" xfId="44740"/>
    <cellStyle name="Total 2 2 4 2 3 4" xfId="44741"/>
    <cellStyle name="Total 2 2 4 2 3 5" xfId="44742"/>
    <cellStyle name="Total 2 2 4 2 3 6" xfId="44743"/>
    <cellStyle name="Total 2 2 4 2 4" xfId="44744"/>
    <cellStyle name="Total 2 2 4 2 4 2" xfId="44745"/>
    <cellStyle name="Total 2 2 4 2 4 2 2" xfId="44746"/>
    <cellStyle name="Total 2 2 4 2 4 2 3" xfId="44747"/>
    <cellStyle name="Total 2 2 4 2 4 2 4" xfId="44748"/>
    <cellStyle name="Total 2 2 4 2 4 2 5" xfId="44749"/>
    <cellStyle name="Total 2 2 4 2 4 3" xfId="44750"/>
    <cellStyle name="Total 2 2 4 2 4 3 2" xfId="44751"/>
    <cellStyle name="Total 2 2 4 2 4 3 3" xfId="44752"/>
    <cellStyle name="Total 2 2 4 2 4 3 4" xfId="44753"/>
    <cellStyle name="Total 2 2 4 2 4 3 5" xfId="44754"/>
    <cellStyle name="Total 2 2 4 2 4 4" xfId="44755"/>
    <cellStyle name="Total 2 2 4 2 4 5" xfId="44756"/>
    <cellStyle name="Total 2 2 4 2 4 6" xfId="44757"/>
    <cellStyle name="Total 2 2 4 2 5" xfId="44758"/>
    <cellStyle name="Total 2 2 4 2 5 2" xfId="44759"/>
    <cellStyle name="Total 2 2 4 2 5 2 2" xfId="44760"/>
    <cellStyle name="Total 2 2 4 2 5 2 3" xfId="44761"/>
    <cellStyle name="Total 2 2 4 2 5 2 4" xfId="44762"/>
    <cellStyle name="Total 2 2 4 2 5 2 5" xfId="44763"/>
    <cellStyle name="Total 2 2 4 2 5 3" xfId="44764"/>
    <cellStyle name="Total 2 2 4 2 5 3 2" xfId="44765"/>
    <cellStyle name="Total 2 2 4 2 5 3 3" xfId="44766"/>
    <cellStyle name="Total 2 2 4 2 5 3 4" xfId="44767"/>
    <cellStyle name="Total 2 2 4 2 5 3 5" xfId="44768"/>
    <cellStyle name="Total 2 2 4 2 5 4" xfId="44769"/>
    <cellStyle name="Total 2 2 4 2 5 5" xfId="44770"/>
    <cellStyle name="Total 2 2 4 2 5 6" xfId="44771"/>
    <cellStyle name="Total 2 2 4 2 6" xfId="44772"/>
    <cellStyle name="Total 2 2 4 2 6 2" xfId="44773"/>
    <cellStyle name="Total 2 2 4 2 6 2 2" xfId="44774"/>
    <cellStyle name="Total 2 2 4 2 6 2 3" xfId="44775"/>
    <cellStyle name="Total 2 2 4 2 6 2 4" xfId="44776"/>
    <cellStyle name="Total 2 2 4 2 6 2 5" xfId="44777"/>
    <cellStyle name="Total 2 2 4 2 6 3" xfId="44778"/>
    <cellStyle name="Total 2 2 4 2 6 3 2" xfId="44779"/>
    <cellStyle name="Total 2 2 4 2 6 3 3" xfId="44780"/>
    <cellStyle name="Total 2 2 4 2 6 3 4" xfId="44781"/>
    <cellStyle name="Total 2 2 4 2 6 3 5" xfId="44782"/>
    <cellStyle name="Total 2 2 4 2 6 4" xfId="44783"/>
    <cellStyle name="Total 2 2 4 2 6 5" xfId="44784"/>
    <cellStyle name="Total 2 2 4 2 7" xfId="44785"/>
    <cellStyle name="Total 2 2 4 2 7 2" xfId="44786"/>
    <cellStyle name="Total 2 2 4 2 7 3" xfId="44787"/>
    <cellStyle name="Total 2 2 4 2 7 4" xfId="44788"/>
    <cellStyle name="Total 2 2 4 2 8" xfId="44789"/>
    <cellStyle name="Total 2 2 4 2 8 2" xfId="44790"/>
    <cellStyle name="Total 2 2 4 2 8 3" xfId="44791"/>
    <cellStyle name="Total 2 2 4 2 8 4" xfId="44792"/>
    <cellStyle name="Total 2 2 4 2 8 5" xfId="44793"/>
    <cellStyle name="Total 2 2 4 2 9" xfId="44794"/>
    <cellStyle name="Total 2 2 4 2 9 2" xfId="44795"/>
    <cellStyle name="Total 2 2 4 2 9 3" xfId="44796"/>
    <cellStyle name="Total 2 2 4 2 9 4" xfId="44797"/>
    <cellStyle name="Total 2 2 4 2 9 5" xfId="44798"/>
    <cellStyle name="Total 2 2 4 3" xfId="44799"/>
    <cellStyle name="Total 2 2 4 3 2" xfId="44800"/>
    <cellStyle name="Total 2 2 4 3 2 2" xfId="44801"/>
    <cellStyle name="Total 2 2 4 3 2 3" xfId="44802"/>
    <cellStyle name="Total 2 2 4 3 2 4" xfId="44803"/>
    <cellStyle name="Total 2 2 4 3 3" xfId="44804"/>
    <cellStyle name="Total 2 2 4 3 3 2" xfId="44805"/>
    <cellStyle name="Total 2 2 4 3 3 3" xfId="44806"/>
    <cellStyle name="Total 2 2 4 3 3 4" xfId="44807"/>
    <cellStyle name="Total 2 2 4 3 3 5" xfId="44808"/>
    <cellStyle name="Total 2 2 4 3 4" xfId="44809"/>
    <cellStyle name="Total 2 2 4 3 4 2" xfId="44810"/>
    <cellStyle name="Total 2 2 4 3 4 3" xfId="44811"/>
    <cellStyle name="Total 2 2 4 3 4 4" xfId="44812"/>
    <cellStyle name="Total 2 2 4 3 5" xfId="44813"/>
    <cellStyle name="Total 2 2 4 3 5 2" xfId="44814"/>
    <cellStyle name="Total 2 2 4 3 5 3" xfId="44815"/>
    <cellStyle name="Total 2 2 4 3 5 4" xfId="44816"/>
    <cellStyle name="Total 2 2 4 3 6" xfId="44817"/>
    <cellStyle name="Total 2 2 4 3 7" xfId="44818"/>
    <cellStyle name="Total 2 2 4 3 8" xfId="44819"/>
    <cellStyle name="Total 2 2 4 4" xfId="44820"/>
    <cellStyle name="Total 2 2 4 4 2" xfId="44821"/>
    <cellStyle name="Total 2 2 4 4 2 2" xfId="44822"/>
    <cellStyle name="Total 2 2 4 4 2 3" xfId="44823"/>
    <cellStyle name="Total 2 2 4 4 2 4" xfId="44824"/>
    <cellStyle name="Total 2 2 4 4 3" xfId="44825"/>
    <cellStyle name="Total 2 2 4 4 3 2" xfId="44826"/>
    <cellStyle name="Total 2 2 4 4 3 3" xfId="44827"/>
    <cellStyle name="Total 2 2 4 4 3 4" xfId="44828"/>
    <cellStyle name="Total 2 2 4 4 3 5" xfId="44829"/>
    <cellStyle name="Total 2 2 4 4 4" xfId="44830"/>
    <cellStyle name="Total 2 2 4 4 4 2" xfId="44831"/>
    <cellStyle name="Total 2 2 4 4 4 3" xfId="44832"/>
    <cellStyle name="Total 2 2 4 4 4 4" xfId="44833"/>
    <cellStyle name="Total 2 2 4 4 5" xfId="44834"/>
    <cellStyle name="Total 2 2 4 4 5 2" xfId="44835"/>
    <cellStyle name="Total 2 2 4 4 5 3" xfId="44836"/>
    <cellStyle name="Total 2 2 4 4 5 4" xfId="44837"/>
    <cellStyle name="Total 2 2 4 4 6" xfId="44838"/>
    <cellStyle name="Total 2 2 4 4 7" xfId="44839"/>
    <cellStyle name="Total 2 2 4 4 8" xfId="44840"/>
    <cellStyle name="Total 2 2 4 5" xfId="44841"/>
    <cellStyle name="Total 2 2 4 5 2" xfId="44842"/>
    <cellStyle name="Total 2 2 4 5 2 2" xfId="44843"/>
    <cellStyle name="Total 2 2 4 5 2 3" xfId="44844"/>
    <cellStyle name="Total 2 2 4 5 2 4" xfId="44845"/>
    <cellStyle name="Total 2 2 4 5 2 5" xfId="44846"/>
    <cellStyle name="Total 2 2 4 5 3" xfId="44847"/>
    <cellStyle name="Total 2 2 4 5 3 2" xfId="44848"/>
    <cellStyle name="Total 2 2 4 5 3 3" xfId="44849"/>
    <cellStyle name="Total 2 2 4 5 3 4" xfId="44850"/>
    <cellStyle name="Total 2 2 4 5 3 5" xfId="44851"/>
    <cellStyle name="Total 2 2 4 5 4" xfId="44852"/>
    <cellStyle name="Total 2 2 4 5 5" xfId="44853"/>
    <cellStyle name="Total 2 2 4 5 6" xfId="44854"/>
    <cellStyle name="Total 2 2 4 6" xfId="44855"/>
    <cellStyle name="Total 2 2 4 6 2" xfId="44856"/>
    <cellStyle name="Total 2 2 4 6 2 2" xfId="44857"/>
    <cellStyle name="Total 2 2 4 6 2 3" xfId="44858"/>
    <cellStyle name="Total 2 2 4 6 2 4" xfId="44859"/>
    <cellStyle name="Total 2 2 4 6 2 5" xfId="44860"/>
    <cellStyle name="Total 2 2 4 6 3" xfId="44861"/>
    <cellStyle name="Total 2 2 4 6 3 2" xfId="44862"/>
    <cellStyle name="Total 2 2 4 6 3 3" xfId="44863"/>
    <cellStyle name="Total 2 2 4 6 3 4" xfId="44864"/>
    <cellStyle name="Total 2 2 4 6 3 5" xfId="44865"/>
    <cellStyle name="Total 2 2 4 6 4" xfId="44866"/>
    <cellStyle name="Total 2 2 4 6 5" xfId="44867"/>
    <cellStyle name="Total 2 2 4 6 6" xfId="44868"/>
    <cellStyle name="Total 2 2 4 7" xfId="44869"/>
    <cellStyle name="Total 2 2 4 7 2" xfId="44870"/>
    <cellStyle name="Total 2 2 4 7 2 2" xfId="44871"/>
    <cellStyle name="Total 2 2 4 7 2 3" xfId="44872"/>
    <cellStyle name="Total 2 2 4 7 2 4" xfId="44873"/>
    <cellStyle name="Total 2 2 4 7 2 5" xfId="44874"/>
    <cellStyle name="Total 2 2 4 7 3" xfId="44875"/>
    <cellStyle name="Total 2 2 4 7 3 2" xfId="44876"/>
    <cellStyle name="Total 2 2 4 7 3 3" xfId="44877"/>
    <cellStyle name="Total 2 2 4 7 3 4" xfId="44878"/>
    <cellStyle name="Total 2 2 4 7 3 5" xfId="44879"/>
    <cellStyle name="Total 2 2 4 7 4" xfId="44880"/>
    <cellStyle name="Total 2 2 4 7 5" xfId="44881"/>
    <cellStyle name="Total 2 2 4 8" xfId="44882"/>
    <cellStyle name="Total 2 2 4 8 2" xfId="44883"/>
    <cellStyle name="Total 2 2 4 8 2 2" xfId="44884"/>
    <cellStyle name="Total 2 2 4 8 2 3" xfId="44885"/>
    <cellStyle name="Total 2 2 4 8 2 4" xfId="44886"/>
    <cellStyle name="Total 2 2 4 8 3" xfId="44887"/>
    <cellStyle name="Total 2 2 4 8 4" xfId="44888"/>
    <cellStyle name="Total 2 2 4 8 5" xfId="44889"/>
    <cellStyle name="Total 2 2 4 9" xfId="44890"/>
    <cellStyle name="Total 2 2 5" xfId="44891"/>
    <cellStyle name="Total 2 2 5 10" xfId="44892"/>
    <cellStyle name="Total 2 2 5 11" xfId="44893"/>
    <cellStyle name="Total 2 2 5 12" xfId="44894"/>
    <cellStyle name="Total 2 2 5 13" xfId="44895"/>
    <cellStyle name="Total 2 2 5 2" xfId="44896"/>
    <cellStyle name="Total 2 2 5 2 10" xfId="44897"/>
    <cellStyle name="Total 2 2 5 2 10 2" xfId="44898"/>
    <cellStyle name="Total 2 2 5 2 10 3" xfId="44899"/>
    <cellStyle name="Total 2 2 5 2 10 4" xfId="44900"/>
    <cellStyle name="Total 2 2 5 2 10 5" xfId="44901"/>
    <cellStyle name="Total 2 2 5 2 11" xfId="44902"/>
    <cellStyle name="Total 2 2 5 2 2" xfId="44903"/>
    <cellStyle name="Total 2 2 5 2 2 2" xfId="44904"/>
    <cellStyle name="Total 2 2 5 2 2 2 2" xfId="44905"/>
    <cellStyle name="Total 2 2 5 2 2 2 3" xfId="44906"/>
    <cellStyle name="Total 2 2 5 2 2 2 4" xfId="44907"/>
    <cellStyle name="Total 2 2 5 2 2 3" xfId="44908"/>
    <cellStyle name="Total 2 2 5 2 2 3 2" xfId="44909"/>
    <cellStyle name="Total 2 2 5 2 2 3 3" xfId="44910"/>
    <cellStyle name="Total 2 2 5 2 2 3 4" xfId="44911"/>
    <cellStyle name="Total 2 2 5 2 2 3 5" xfId="44912"/>
    <cellStyle name="Total 2 2 5 2 2 4" xfId="44913"/>
    <cellStyle name="Total 2 2 5 2 2 4 2" xfId="44914"/>
    <cellStyle name="Total 2 2 5 2 2 4 3" xfId="44915"/>
    <cellStyle name="Total 2 2 5 2 2 4 4" xfId="44916"/>
    <cellStyle name="Total 2 2 5 2 2 5" xfId="44917"/>
    <cellStyle name="Total 2 2 5 2 2 5 2" xfId="44918"/>
    <cellStyle name="Total 2 2 5 2 2 5 3" xfId="44919"/>
    <cellStyle name="Total 2 2 5 2 2 5 4" xfId="44920"/>
    <cellStyle name="Total 2 2 5 2 2 6" xfId="44921"/>
    <cellStyle name="Total 2 2 5 2 2 7" xfId="44922"/>
    <cellStyle name="Total 2 2 5 2 2 8" xfId="44923"/>
    <cellStyle name="Total 2 2 5 2 3" xfId="44924"/>
    <cellStyle name="Total 2 2 5 2 3 2" xfId="44925"/>
    <cellStyle name="Total 2 2 5 2 3 2 2" xfId="44926"/>
    <cellStyle name="Total 2 2 5 2 3 2 3" xfId="44927"/>
    <cellStyle name="Total 2 2 5 2 3 2 4" xfId="44928"/>
    <cellStyle name="Total 2 2 5 2 3 2 5" xfId="44929"/>
    <cellStyle name="Total 2 2 5 2 3 3" xfId="44930"/>
    <cellStyle name="Total 2 2 5 2 3 3 2" xfId="44931"/>
    <cellStyle name="Total 2 2 5 2 3 3 3" xfId="44932"/>
    <cellStyle name="Total 2 2 5 2 3 3 4" xfId="44933"/>
    <cellStyle name="Total 2 2 5 2 3 3 5" xfId="44934"/>
    <cellStyle name="Total 2 2 5 2 3 4" xfId="44935"/>
    <cellStyle name="Total 2 2 5 2 3 5" xfId="44936"/>
    <cellStyle name="Total 2 2 5 2 3 6" xfId="44937"/>
    <cellStyle name="Total 2 2 5 2 4" xfId="44938"/>
    <cellStyle name="Total 2 2 5 2 4 2" xfId="44939"/>
    <cellStyle name="Total 2 2 5 2 4 2 2" xfId="44940"/>
    <cellStyle name="Total 2 2 5 2 4 2 3" xfId="44941"/>
    <cellStyle name="Total 2 2 5 2 4 2 4" xfId="44942"/>
    <cellStyle name="Total 2 2 5 2 4 2 5" xfId="44943"/>
    <cellStyle name="Total 2 2 5 2 4 3" xfId="44944"/>
    <cellStyle name="Total 2 2 5 2 4 3 2" xfId="44945"/>
    <cellStyle name="Total 2 2 5 2 4 3 3" xfId="44946"/>
    <cellStyle name="Total 2 2 5 2 4 3 4" xfId="44947"/>
    <cellStyle name="Total 2 2 5 2 4 3 5" xfId="44948"/>
    <cellStyle name="Total 2 2 5 2 4 4" xfId="44949"/>
    <cellStyle name="Total 2 2 5 2 4 5" xfId="44950"/>
    <cellStyle name="Total 2 2 5 2 4 6" xfId="44951"/>
    <cellStyle name="Total 2 2 5 2 5" xfId="44952"/>
    <cellStyle name="Total 2 2 5 2 5 2" xfId="44953"/>
    <cellStyle name="Total 2 2 5 2 5 2 2" xfId="44954"/>
    <cellStyle name="Total 2 2 5 2 5 2 3" xfId="44955"/>
    <cellStyle name="Total 2 2 5 2 5 2 4" xfId="44956"/>
    <cellStyle name="Total 2 2 5 2 5 2 5" xfId="44957"/>
    <cellStyle name="Total 2 2 5 2 5 3" xfId="44958"/>
    <cellStyle name="Total 2 2 5 2 5 3 2" xfId="44959"/>
    <cellStyle name="Total 2 2 5 2 5 3 3" xfId="44960"/>
    <cellStyle name="Total 2 2 5 2 5 3 4" xfId="44961"/>
    <cellStyle name="Total 2 2 5 2 5 3 5" xfId="44962"/>
    <cellStyle name="Total 2 2 5 2 5 4" xfId="44963"/>
    <cellStyle name="Total 2 2 5 2 5 5" xfId="44964"/>
    <cellStyle name="Total 2 2 5 2 5 6" xfId="44965"/>
    <cellStyle name="Total 2 2 5 2 6" xfId="44966"/>
    <cellStyle name="Total 2 2 5 2 6 2" xfId="44967"/>
    <cellStyle name="Total 2 2 5 2 6 2 2" xfId="44968"/>
    <cellStyle name="Total 2 2 5 2 6 2 3" xfId="44969"/>
    <cellStyle name="Total 2 2 5 2 6 2 4" xfId="44970"/>
    <cellStyle name="Total 2 2 5 2 6 2 5" xfId="44971"/>
    <cellStyle name="Total 2 2 5 2 6 3" xfId="44972"/>
    <cellStyle name="Total 2 2 5 2 6 3 2" xfId="44973"/>
    <cellStyle name="Total 2 2 5 2 6 3 3" xfId="44974"/>
    <cellStyle name="Total 2 2 5 2 6 3 4" xfId="44975"/>
    <cellStyle name="Total 2 2 5 2 6 3 5" xfId="44976"/>
    <cellStyle name="Total 2 2 5 2 6 4" xfId="44977"/>
    <cellStyle name="Total 2 2 5 2 6 5" xfId="44978"/>
    <cellStyle name="Total 2 2 5 2 7" xfId="44979"/>
    <cellStyle name="Total 2 2 5 2 7 2" xfId="44980"/>
    <cellStyle name="Total 2 2 5 2 7 3" xfId="44981"/>
    <cellStyle name="Total 2 2 5 2 7 4" xfId="44982"/>
    <cellStyle name="Total 2 2 5 2 8" xfId="44983"/>
    <cellStyle name="Total 2 2 5 2 8 2" xfId="44984"/>
    <cellStyle name="Total 2 2 5 2 8 3" xfId="44985"/>
    <cellStyle name="Total 2 2 5 2 8 4" xfId="44986"/>
    <cellStyle name="Total 2 2 5 2 8 5" xfId="44987"/>
    <cellStyle name="Total 2 2 5 2 9" xfId="44988"/>
    <cellStyle name="Total 2 2 5 2 9 2" xfId="44989"/>
    <cellStyle name="Total 2 2 5 2 9 3" xfId="44990"/>
    <cellStyle name="Total 2 2 5 2 9 4" xfId="44991"/>
    <cellStyle name="Total 2 2 5 2 9 5" xfId="44992"/>
    <cellStyle name="Total 2 2 5 3" xfId="44993"/>
    <cellStyle name="Total 2 2 5 3 2" xfId="44994"/>
    <cellStyle name="Total 2 2 5 3 2 2" xfId="44995"/>
    <cellStyle name="Total 2 2 5 3 2 3" xfId="44996"/>
    <cellStyle name="Total 2 2 5 3 2 4" xfId="44997"/>
    <cellStyle name="Total 2 2 5 3 3" xfId="44998"/>
    <cellStyle name="Total 2 2 5 3 3 2" xfId="44999"/>
    <cellStyle name="Total 2 2 5 3 3 3" xfId="45000"/>
    <cellStyle name="Total 2 2 5 3 3 4" xfId="45001"/>
    <cellStyle name="Total 2 2 5 3 3 5" xfId="45002"/>
    <cellStyle name="Total 2 2 5 3 4" xfId="45003"/>
    <cellStyle name="Total 2 2 5 3 4 2" xfId="45004"/>
    <cellStyle name="Total 2 2 5 3 4 3" xfId="45005"/>
    <cellStyle name="Total 2 2 5 3 4 4" xfId="45006"/>
    <cellStyle name="Total 2 2 5 3 5" xfId="45007"/>
    <cellStyle name="Total 2 2 5 3 5 2" xfId="45008"/>
    <cellStyle name="Total 2 2 5 3 5 3" xfId="45009"/>
    <cellStyle name="Total 2 2 5 3 5 4" xfId="45010"/>
    <cellStyle name="Total 2 2 5 3 6" xfId="45011"/>
    <cellStyle name="Total 2 2 5 3 7" xfId="45012"/>
    <cellStyle name="Total 2 2 5 3 8" xfId="45013"/>
    <cellStyle name="Total 2 2 5 4" xfId="45014"/>
    <cellStyle name="Total 2 2 5 4 2" xfId="45015"/>
    <cellStyle name="Total 2 2 5 4 2 2" xfId="45016"/>
    <cellStyle name="Total 2 2 5 4 2 3" xfId="45017"/>
    <cellStyle name="Total 2 2 5 4 2 4" xfId="45018"/>
    <cellStyle name="Total 2 2 5 4 3" xfId="45019"/>
    <cellStyle name="Total 2 2 5 4 3 2" xfId="45020"/>
    <cellStyle name="Total 2 2 5 4 3 3" xfId="45021"/>
    <cellStyle name="Total 2 2 5 4 3 4" xfId="45022"/>
    <cellStyle name="Total 2 2 5 4 3 5" xfId="45023"/>
    <cellStyle name="Total 2 2 5 4 4" xfId="45024"/>
    <cellStyle name="Total 2 2 5 4 4 2" xfId="45025"/>
    <cellStyle name="Total 2 2 5 4 4 3" xfId="45026"/>
    <cellStyle name="Total 2 2 5 4 4 4" xfId="45027"/>
    <cellStyle name="Total 2 2 5 4 5" xfId="45028"/>
    <cellStyle name="Total 2 2 5 4 5 2" xfId="45029"/>
    <cellStyle name="Total 2 2 5 4 5 3" xfId="45030"/>
    <cellStyle name="Total 2 2 5 4 5 4" xfId="45031"/>
    <cellStyle name="Total 2 2 5 4 6" xfId="45032"/>
    <cellStyle name="Total 2 2 5 4 7" xfId="45033"/>
    <cellStyle name="Total 2 2 5 4 8" xfId="45034"/>
    <cellStyle name="Total 2 2 5 5" xfId="45035"/>
    <cellStyle name="Total 2 2 5 5 2" xfId="45036"/>
    <cellStyle name="Total 2 2 5 5 2 2" xfId="45037"/>
    <cellStyle name="Total 2 2 5 5 2 3" xfId="45038"/>
    <cellStyle name="Total 2 2 5 5 2 4" xfId="45039"/>
    <cellStyle name="Total 2 2 5 5 2 5" xfId="45040"/>
    <cellStyle name="Total 2 2 5 5 3" xfId="45041"/>
    <cellStyle name="Total 2 2 5 5 3 2" xfId="45042"/>
    <cellStyle name="Total 2 2 5 5 3 3" xfId="45043"/>
    <cellStyle name="Total 2 2 5 5 3 4" xfId="45044"/>
    <cellStyle name="Total 2 2 5 5 3 5" xfId="45045"/>
    <cellStyle name="Total 2 2 5 5 4" xfId="45046"/>
    <cellStyle name="Total 2 2 5 5 5" xfId="45047"/>
    <cellStyle name="Total 2 2 5 5 6" xfId="45048"/>
    <cellStyle name="Total 2 2 5 6" xfId="45049"/>
    <cellStyle name="Total 2 2 5 6 2" xfId="45050"/>
    <cellStyle name="Total 2 2 5 6 2 2" xfId="45051"/>
    <cellStyle name="Total 2 2 5 6 2 3" xfId="45052"/>
    <cellStyle name="Total 2 2 5 6 2 4" xfId="45053"/>
    <cellStyle name="Total 2 2 5 6 2 5" xfId="45054"/>
    <cellStyle name="Total 2 2 5 6 3" xfId="45055"/>
    <cellStyle name="Total 2 2 5 6 3 2" xfId="45056"/>
    <cellStyle name="Total 2 2 5 6 3 3" xfId="45057"/>
    <cellStyle name="Total 2 2 5 6 3 4" xfId="45058"/>
    <cellStyle name="Total 2 2 5 6 3 5" xfId="45059"/>
    <cellStyle name="Total 2 2 5 6 4" xfId="45060"/>
    <cellStyle name="Total 2 2 5 6 5" xfId="45061"/>
    <cellStyle name="Total 2 2 5 6 6" xfId="45062"/>
    <cellStyle name="Total 2 2 5 7" xfId="45063"/>
    <cellStyle name="Total 2 2 5 7 2" xfId="45064"/>
    <cellStyle name="Total 2 2 5 7 2 2" xfId="45065"/>
    <cellStyle name="Total 2 2 5 7 2 3" xfId="45066"/>
    <cellStyle name="Total 2 2 5 7 2 4" xfId="45067"/>
    <cellStyle name="Total 2 2 5 7 2 5" xfId="45068"/>
    <cellStyle name="Total 2 2 5 7 3" xfId="45069"/>
    <cellStyle name="Total 2 2 5 7 3 2" xfId="45070"/>
    <cellStyle name="Total 2 2 5 7 3 3" xfId="45071"/>
    <cellStyle name="Total 2 2 5 7 3 4" xfId="45072"/>
    <cellStyle name="Total 2 2 5 7 3 5" xfId="45073"/>
    <cellStyle name="Total 2 2 5 7 4" xfId="45074"/>
    <cellStyle name="Total 2 2 5 7 5" xfId="45075"/>
    <cellStyle name="Total 2 2 5 8" xfId="45076"/>
    <cellStyle name="Total 2 2 5 8 2" xfId="45077"/>
    <cellStyle name="Total 2 2 5 8 2 2" xfId="45078"/>
    <cellStyle name="Total 2 2 5 8 2 3" xfId="45079"/>
    <cellStyle name="Total 2 2 5 8 2 4" xfId="45080"/>
    <cellStyle name="Total 2 2 5 8 3" xfId="45081"/>
    <cellStyle name="Total 2 2 5 8 4" xfId="45082"/>
    <cellStyle name="Total 2 2 5 8 5" xfId="45083"/>
    <cellStyle name="Total 2 2 5 9" xfId="45084"/>
    <cellStyle name="Total 2 2 6" xfId="45085"/>
    <cellStyle name="Total 2 2 6 10" xfId="45086"/>
    <cellStyle name="Total 2 2 6 11" xfId="45087"/>
    <cellStyle name="Total 2 2 6 12" xfId="45088"/>
    <cellStyle name="Total 2 2 6 13" xfId="45089"/>
    <cellStyle name="Total 2 2 6 2" xfId="45090"/>
    <cellStyle name="Total 2 2 6 2 10" xfId="45091"/>
    <cellStyle name="Total 2 2 6 2 10 2" xfId="45092"/>
    <cellStyle name="Total 2 2 6 2 10 3" xfId="45093"/>
    <cellStyle name="Total 2 2 6 2 10 4" xfId="45094"/>
    <cellStyle name="Total 2 2 6 2 10 5" xfId="45095"/>
    <cellStyle name="Total 2 2 6 2 11" xfId="45096"/>
    <cellStyle name="Total 2 2 6 2 2" xfId="45097"/>
    <cellStyle name="Total 2 2 6 2 2 2" xfId="45098"/>
    <cellStyle name="Total 2 2 6 2 2 2 2" xfId="45099"/>
    <cellStyle name="Total 2 2 6 2 2 2 3" xfId="45100"/>
    <cellStyle name="Total 2 2 6 2 2 2 4" xfId="45101"/>
    <cellStyle name="Total 2 2 6 2 2 3" xfId="45102"/>
    <cellStyle name="Total 2 2 6 2 2 3 2" xfId="45103"/>
    <cellStyle name="Total 2 2 6 2 2 3 3" xfId="45104"/>
    <cellStyle name="Total 2 2 6 2 2 3 4" xfId="45105"/>
    <cellStyle name="Total 2 2 6 2 2 3 5" xfId="45106"/>
    <cellStyle name="Total 2 2 6 2 2 4" xfId="45107"/>
    <cellStyle name="Total 2 2 6 2 2 4 2" xfId="45108"/>
    <cellStyle name="Total 2 2 6 2 2 4 3" xfId="45109"/>
    <cellStyle name="Total 2 2 6 2 2 4 4" xfId="45110"/>
    <cellStyle name="Total 2 2 6 2 2 5" xfId="45111"/>
    <cellStyle name="Total 2 2 6 2 2 5 2" xfId="45112"/>
    <cellStyle name="Total 2 2 6 2 2 5 3" xfId="45113"/>
    <cellStyle name="Total 2 2 6 2 2 5 4" xfId="45114"/>
    <cellStyle name="Total 2 2 6 2 2 6" xfId="45115"/>
    <cellStyle name="Total 2 2 6 2 2 7" xfId="45116"/>
    <cellStyle name="Total 2 2 6 2 2 8" xfId="45117"/>
    <cellStyle name="Total 2 2 6 2 3" xfId="45118"/>
    <cellStyle name="Total 2 2 6 2 3 2" xfId="45119"/>
    <cellStyle name="Total 2 2 6 2 3 2 2" xfId="45120"/>
    <cellStyle name="Total 2 2 6 2 3 2 3" xfId="45121"/>
    <cellStyle name="Total 2 2 6 2 3 2 4" xfId="45122"/>
    <cellStyle name="Total 2 2 6 2 3 2 5" xfId="45123"/>
    <cellStyle name="Total 2 2 6 2 3 3" xfId="45124"/>
    <cellStyle name="Total 2 2 6 2 3 3 2" xfId="45125"/>
    <cellStyle name="Total 2 2 6 2 3 3 3" xfId="45126"/>
    <cellStyle name="Total 2 2 6 2 3 3 4" xfId="45127"/>
    <cellStyle name="Total 2 2 6 2 3 3 5" xfId="45128"/>
    <cellStyle name="Total 2 2 6 2 3 4" xfId="45129"/>
    <cellStyle name="Total 2 2 6 2 3 5" xfId="45130"/>
    <cellStyle name="Total 2 2 6 2 3 6" xfId="45131"/>
    <cellStyle name="Total 2 2 6 2 4" xfId="45132"/>
    <cellStyle name="Total 2 2 6 2 4 2" xfId="45133"/>
    <cellStyle name="Total 2 2 6 2 4 2 2" xfId="45134"/>
    <cellStyle name="Total 2 2 6 2 4 2 3" xfId="45135"/>
    <cellStyle name="Total 2 2 6 2 4 2 4" xfId="45136"/>
    <cellStyle name="Total 2 2 6 2 4 2 5" xfId="45137"/>
    <cellStyle name="Total 2 2 6 2 4 3" xfId="45138"/>
    <cellStyle name="Total 2 2 6 2 4 3 2" xfId="45139"/>
    <cellStyle name="Total 2 2 6 2 4 3 3" xfId="45140"/>
    <cellStyle name="Total 2 2 6 2 4 3 4" xfId="45141"/>
    <cellStyle name="Total 2 2 6 2 4 3 5" xfId="45142"/>
    <cellStyle name="Total 2 2 6 2 4 4" xfId="45143"/>
    <cellStyle name="Total 2 2 6 2 4 5" xfId="45144"/>
    <cellStyle name="Total 2 2 6 2 4 6" xfId="45145"/>
    <cellStyle name="Total 2 2 6 2 5" xfId="45146"/>
    <cellStyle name="Total 2 2 6 2 5 2" xfId="45147"/>
    <cellStyle name="Total 2 2 6 2 5 2 2" xfId="45148"/>
    <cellStyle name="Total 2 2 6 2 5 2 3" xfId="45149"/>
    <cellStyle name="Total 2 2 6 2 5 2 4" xfId="45150"/>
    <cellStyle name="Total 2 2 6 2 5 2 5" xfId="45151"/>
    <cellStyle name="Total 2 2 6 2 5 3" xfId="45152"/>
    <cellStyle name="Total 2 2 6 2 5 3 2" xfId="45153"/>
    <cellStyle name="Total 2 2 6 2 5 3 3" xfId="45154"/>
    <cellStyle name="Total 2 2 6 2 5 3 4" xfId="45155"/>
    <cellStyle name="Total 2 2 6 2 5 3 5" xfId="45156"/>
    <cellStyle name="Total 2 2 6 2 5 4" xfId="45157"/>
    <cellStyle name="Total 2 2 6 2 5 5" xfId="45158"/>
    <cellStyle name="Total 2 2 6 2 5 6" xfId="45159"/>
    <cellStyle name="Total 2 2 6 2 6" xfId="45160"/>
    <cellStyle name="Total 2 2 6 2 6 2" xfId="45161"/>
    <cellStyle name="Total 2 2 6 2 6 2 2" xfId="45162"/>
    <cellStyle name="Total 2 2 6 2 6 2 3" xfId="45163"/>
    <cellStyle name="Total 2 2 6 2 6 2 4" xfId="45164"/>
    <cellStyle name="Total 2 2 6 2 6 2 5" xfId="45165"/>
    <cellStyle name="Total 2 2 6 2 6 3" xfId="45166"/>
    <cellStyle name="Total 2 2 6 2 6 3 2" xfId="45167"/>
    <cellStyle name="Total 2 2 6 2 6 3 3" xfId="45168"/>
    <cellStyle name="Total 2 2 6 2 6 3 4" xfId="45169"/>
    <cellStyle name="Total 2 2 6 2 6 3 5" xfId="45170"/>
    <cellStyle name="Total 2 2 6 2 6 4" xfId="45171"/>
    <cellStyle name="Total 2 2 6 2 6 5" xfId="45172"/>
    <cellStyle name="Total 2 2 6 2 7" xfId="45173"/>
    <cellStyle name="Total 2 2 6 2 7 2" xfId="45174"/>
    <cellStyle name="Total 2 2 6 2 7 3" xfId="45175"/>
    <cellStyle name="Total 2 2 6 2 7 4" xfId="45176"/>
    <cellStyle name="Total 2 2 6 2 8" xfId="45177"/>
    <cellStyle name="Total 2 2 6 2 8 2" xfId="45178"/>
    <cellStyle name="Total 2 2 6 2 8 3" xfId="45179"/>
    <cellStyle name="Total 2 2 6 2 8 4" xfId="45180"/>
    <cellStyle name="Total 2 2 6 2 8 5" xfId="45181"/>
    <cellStyle name="Total 2 2 6 2 9" xfId="45182"/>
    <cellStyle name="Total 2 2 6 2 9 2" xfId="45183"/>
    <cellStyle name="Total 2 2 6 2 9 3" xfId="45184"/>
    <cellStyle name="Total 2 2 6 2 9 4" xfId="45185"/>
    <cellStyle name="Total 2 2 6 2 9 5" xfId="45186"/>
    <cellStyle name="Total 2 2 6 3" xfId="45187"/>
    <cellStyle name="Total 2 2 6 3 2" xfId="45188"/>
    <cellStyle name="Total 2 2 6 3 2 2" xfId="45189"/>
    <cellStyle name="Total 2 2 6 3 2 3" xfId="45190"/>
    <cellStyle name="Total 2 2 6 3 2 4" xfId="45191"/>
    <cellStyle name="Total 2 2 6 3 3" xfId="45192"/>
    <cellStyle name="Total 2 2 6 3 3 2" xfId="45193"/>
    <cellStyle name="Total 2 2 6 3 3 3" xfId="45194"/>
    <cellStyle name="Total 2 2 6 3 3 4" xfId="45195"/>
    <cellStyle name="Total 2 2 6 3 3 5" xfId="45196"/>
    <cellStyle name="Total 2 2 6 3 4" xfId="45197"/>
    <cellStyle name="Total 2 2 6 3 4 2" xfId="45198"/>
    <cellStyle name="Total 2 2 6 3 4 3" xfId="45199"/>
    <cellStyle name="Total 2 2 6 3 4 4" xfId="45200"/>
    <cellStyle name="Total 2 2 6 3 5" xfId="45201"/>
    <cellStyle name="Total 2 2 6 3 5 2" xfId="45202"/>
    <cellStyle name="Total 2 2 6 3 5 3" xfId="45203"/>
    <cellStyle name="Total 2 2 6 3 5 4" xfId="45204"/>
    <cellStyle name="Total 2 2 6 3 6" xfId="45205"/>
    <cellStyle name="Total 2 2 6 3 7" xfId="45206"/>
    <cellStyle name="Total 2 2 6 3 8" xfId="45207"/>
    <cellStyle name="Total 2 2 6 4" xfId="45208"/>
    <cellStyle name="Total 2 2 6 4 2" xfId="45209"/>
    <cellStyle name="Total 2 2 6 4 2 2" xfId="45210"/>
    <cellStyle name="Total 2 2 6 4 2 3" xfId="45211"/>
    <cellStyle name="Total 2 2 6 4 2 4" xfId="45212"/>
    <cellStyle name="Total 2 2 6 4 3" xfId="45213"/>
    <cellStyle name="Total 2 2 6 4 3 2" xfId="45214"/>
    <cellStyle name="Total 2 2 6 4 3 3" xfId="45215"/>
    <cellStyle name="Total 2 2 6 4 3 4" xfId="45216"/>
    <cellStyle name="Total 2 2 6 4 3 5" xfId="45217"/>
    <cellStyle name="Total 2 2 6 4 4" xfId="45218"/>
    <cellStyle name="Total 2 2 6 4 4 2" xfId="45219"/>
    <cellStyle name="Total 2 2 6 4 4 3" xfId="45220"/>
    <cellStyle name="Total 2 2 6 4 4 4" xfId="45221"/>
    <cellStyle name="Total 2 2 6 4 5" xfId="45222"/>
    <cellStyle name="Total 2 2 6 4 5 2" xfId="45223"/>
    <cellStyle name="Total 2 2 6 4 5 3" xfId="45224"/>
    <cellStyle name="Total 2 2 6 4 5 4" xfId="45225"/>
    <cellStyle name="Total 2 2 6 4 6" xfId="45226"/>
    <cellStyle name="Total 2 2 6 4 7" xfId="45227"/>
    <cellStyle name="Total 2 2 6 4 8" xfId="45228"/>
    <cellStyle name="Total 2 2 6 5" xfId="45229"/>
    <cellStyle name="Total 2 2 6 5 2" xfId="45230"/>
    <cellStyle name="Total 2 2 6 5 2 2" xfId="45231"/>
    <cellStyle name="Total 2 2 6 5 2 3" xfId="45232"/>
    <cellStyle name="Total 2 2 6 5 2 4" xfId="45233"/>
    <cellStyle name="Total 2 2 6 5 2 5" xfId="45234"/>
    <cellStyle name="Total 2 2 6 5 3" xfId="45235"/>
    <cellStyle name="Total 2 2 6 5 3 2" xfId="45236"/>
    <cellStyle name="Total 2 2 6 5 3 3" xfId="45237"/>
    <cellStyle name="Total 2 2 6 5 3 4" xfId="45238"/>
    <cellStyle name="Total 2 2 6 5 3 5" xfId="45239"/>
    <cellStyle name="Total 2 2 6 5 4" xfId="45240"/>
    <cellStyle name="Total 2 2 6 5 5" xfId="45241"/>
    <cellStyle name="Total 2 2 6 5 6" xfId="45242"/>
    <cellStyle name="Total 2 2 6 6" xfId="45243"/>
    <cellStyle name="Total 2 2 6 6 2" xfId="45244"/>
    <cellStyle name="Total 2 2 6 6 2 2" xfId="45245"/>
    <cellStyle name="Total 2 2 6 6 2 3" xfId="45246"/>
    <cellStyle name="Total 2 2 6 6 2 4" xfId="45247"/>
    <cellStyle name="Total 2 2 6 6 2 5" xfId="45248"/>
    <cellStyle name="Total 2 2 6 6 3" xfId="45249"/>
    <cellStyle name="Total 2 2 6 6 3 2" xfId="45250"/>
    <cellStyle name="Total 2 2 6 6 3 3" xfId="45251"/>
    <cellStyle name="Total 2 2 6 6 3 4" xfId="45252"/>
    <cellStyle name="Total 2 2 6 6 3 5" xfId="45253"/>
    <cellStyle name="Total 2 2 6 6 4" xfId="45254"/>
    <cellStyle name="Total 2 2 6 6 5" xfId="45255"/>
    <cellStyle name="Total 2 2 6 6 6" xfId="45256"/>
    <cellStyle name="Total 2 2 6 7" xfId="45257"/>
    <cellStyle name="Total 2 2 6 7 2" xfId="45258"/>
    <cellStyle name="Total 2 2 6 7 2 2" xfId="45259"/>
    <cellStyle name="Total 2 2 6 7 2 3" xfId="45260"/>
    <cellStyle name="Total 2 2 6 7 2 4" xfId="45261"/>
    <cellStyle name="Total 2 2 6 7 2 5" xfId="45262"/>
    <cellStyle name="Total 2 2 6 7 3" xfId="45263"/>
    <cellStyle name="Total 2 2 6 7 3 2" xfId="45264"/>
    <cellStyle name="Total 2 2 6 7 3 3" xfId="45265"/>
    <cellStyle name="Total 2 2 6 7 3 4" xfId="45266"/>
    <cellStyle name="Total 2 2 6 7 3 5" xfId="45267"/>
    <cellStyle name="Total 2 2 6 7 4" xfId="45268"/>
    <cellStyle name="Total 2 2 6 7 5" xfId="45269"/>
    <cellStyle name="Total 2 2 6 8" xfId="45270"/>
    <cellStyle name="Total 2 2 6 8 2" xfId="45271"/>
    <cellStyle name="Total 2 2 6 8 2 2" xfId="45272"/>
    <cellStyle name="Total 2 2 6 8 2 3" xfId="45273"/>
    <cellStyle name="Total 2 2 6 8 2 4" xfId="45274"/>
    <cellStyle name="Total 2 2 6 8 3" xfId="45275"/>
    <cellStyle name="Total 2 2 6 8 4" xfId="45276"/>
    <cellStyle name="Total 2 2 6 8 5" xfId="45277"/>
    <cellStyle name="Total 2 2 6 9" xfId="45278"/>
    <cellStyle name="Total 2 2 7" xfId="45279"/>
    <cellStyle name="Total 2 2 7 10" xfId="45280"/>
    <cellStyle name="Total 2 2 7 11" xfId="45281"/>
    <cellStyle name="Total 2 2 7 12" xfId="45282"/>
    <cellStyle name="Total 2 2 7 13" xfId="45283"/>
    <cellStyle name="Total 2 2 7 2" xfId="45284"/>
    <cellStyle name="Total 2 2 7 2 10" xfId="45285"/>
    <cellStyle name="Total 2 2 7 2 10 2" xfId="45286"/>
    <cellStyle name="Total 2 2 7 2 10 3" xfId="45287"/>
    <cellStyle name="Total 2 2 7 2 10 4" xfId="45288"/>
    <cellStyle name="Total 2 2 7 2 10 5" xfId="45289"/>
    <cellStyle name="Total 2 2 7 2 11" xfId="45290"/>
    <cellStyle name="Total 2 2 7 2 2" xfId="45291"/>
    <cellStyle name="Total 2 2 7 2 2 2" xfId="45292"/>
    <cellStyle name="Total 2 2 7 2 2 2 2" xfId="45293"/>
    <cellStyle name="Total 2 2 7 2 2 2 3" xfId="45294"/>
    <cellStyle name="Total 2 2 7 2 2 2 4" xfId="45295"/>
    <cellStyle name="Total 2 2 7 2 2 3" xfId="45296"/>
    <cellStyle name="Total 2 2 7 2 2 3 2" xfId="45297"/>
    <cellStyle name="Total 2 2 7 2 2 3 3" xfId="45298"/>
    <cellStyle name="Total 2 2 7 2 2 3 4" xfId="45299"/>
    <cellStyle name="Total 2 2 7 2 2 3 5" xfId="45300"/>
    <cellStyle name="Total 2 2 7 2 2 4" xfId="45301"/>
    <cellStyle name="Total 2 2 7 2 2 4 2" xfId="45302"/>
    <cellStyle name="Total 2 2 7 2 2 4 3" xfId="45303"/>
    <cellStyle name="Total 2 2 7 2 2 4 4" xfId="45304"/>
    <cellStyle name="Total 2 2 7 2 2 5" xfId="45305"/>
    <cellStyle name="Total 2 2 7 2 2 5 2" xfId="45306"/>
    <cellStyle name="Total 2 2 7 2 2 5 3" xfId="45307"/>
    <cellStyle name="Total 2 2 7 2 2 5 4" xfId="45308"/>
    <cellStyle name="Total 2 2 7 2 2 6" xfId="45309"/>
    <cellStyle name="Total 2 2 7 2 2 7" xfId="45310"/>
    <cellStyle name="Total 2 2 7 2 2 8" xfId="45311"/>
    <cellStyle name="Total 2 2 7 2 3" xfId="45312"/>
    <cellStyle name="Total 2 2 7 2 3 2" xfId="45313"/>
    <cellStyle name="Total 2 2 7 2 3 2 2" xfId="45314"/>
    <cellStyle name="Total 2 2 7 2 3 2 3" xfId="45315"/>
    <cellStyle name="Total 2 2 7 2 3 2 4" xfId="45316"/>
    <cellStyle name="Total 2 2 7 2 3 2 5" xfId="45317"/>
    <cellStyle name="Total 2 2 7 2 3 3" xfId="45318"/>
    <cellStyle name="Total 2 2 7 2 3 3 2" xfId="45319"/>
    <cellStyle name="Total 2 2 7 2 3 3 3" xfId="45320"/>
    <cellStyle name="Total 2 2 7 2 3 3 4" xfId="45321"/>
    <cellStyle name="Total 2 2 7 2 3 3 5" xfId="45322"/>
    <cellStyle name="Total 2 2 7 2 3 4" xfId="45323"/>
    <cellStyle name="Total 2 2 7 2 3 5" xfId="45324"/>
    <cellStyle name="Total 2 2 7 2 3 6" xfId="45325"/>
    <cellStyle name="Total 2 2 7 2 4" xfId="45326"/>
    <cellStyle name="Total 2 2 7 2 4 2" xfId="45327"/>
    <cellStyle name="Total 2 2 7 2 4 2 2" xfId="45328"/>
    <cellStyle name="Total 2 2 7 2 4 2 3" xfId="45329"/>
    <cellStyle name="Total 2 2 7 2 4 2 4" xfId="45330"/>
    <cellStyle name="Total 2 2 7 2 4 2 5" xfId="45331"/>
    <cellStyle name="Total 2 2 7 2 4 3" xfId="45332"/>
    <cellStyle name="Total 2 2 7 2 4 3 2" xfId="45333"/>
    <cellStyle name="Total 2 2 7 2 4 3 3" xfId="45334"/>
    <cellStyle name="Total 2 2 7 2 4 3 4" xfId="45335"/>
    <cellStyle name="Total 2 2 7 2 4 3 5" xfId="45336"/>
    <cellStyle name="Total 2 2 7 2 4 4" xfId="45337"/>
    <cellStyle name="Total 2 2 7 2 4 5" xfId="45338"/>
    <cellStyle name="Total 2 2 7 2 4 6" xfId="45339"/>
    <cellStyle name="Total 2 2 7 2 5" xfId="45340"/>
    <cellStyle name="Total 2 2 7 2 5 2" xfId="45341"/>
    <cellStyle name="Total 2 2 7 2 5 2 2" xfId="45342"/>
    <cellStyle name="Total 2 2 7 2 5 2 3" xfId="45343"/>
    <cellStyle name="Total 2 2 7 2 5 2 4" xfId="45344"/>
    <cellStyle name="Total 2 2 7 2 5 2 5" xfId="45345"/>
    <cellStyle name="Total 2 2 7 2 5 3" xfId="45346"/>
    <cellStyle name="Total 2 2 7 2 5 3 2" xfId="45347"/>
    <cellStyle name="Total 2 2 7 2 5 3 3" xfId="45348"/>
    <cellStyle name="Total 2 2 7 2 5 3 4" xfId="45349"/>
    <cellStyle name="Total 2 2 7 2 5 3 5" xfId="45350"/>
    <cellStyle name="Total 2 2 7 2 5 4" xfId="45351"/>
    <cellStyle name="Total 2 2 7 2 5 5" xfId="45352"/>
    <cellStyle name="Total 2 2 7 2 5 6" xfId="45353"/>
    <cellStyle name="Total 2 2 7 2 6" xfId="45354"/>
    <cellStyle name="Total 2 2 7 2 6 2" xfId="45355"/>
    <cellStyle name="Total 2 2 7 2 6 2 2" xfId="45356"/>
    <cellStyle name="Total 2 2 7 2 6 2 3" xfId="45357"/>
    <cellStyle name="Total 2 2 7 2 6 2 4" xfId="45358"/>
    <cellStyle name="Total 2 2 7 2 6 2 5" xfId="45359"/>
    <cellStyle name="Total 2 2 7 2 6 3" xfId="45360"/>
    <cellStyle name="Total 2 2 7 2 6 3 2" xfId="45361"/>
    <cellStyle name="Total 2 2 7 2 6 3 3" xfId="45362"/>
    <cellStyle name="Total 2 2 7 2 6 3 4" xfId="45363"/>
    <cellStyle name="Total 2 2 7 2 6 3 5" xfId="45364"/>
    <cellStyle name="Total 2 2 7 2 6 4" xfId="45365"/>
    <cellStyle name="Total 2 2 7 2 6 5" xfId="45366"/>
    <cellStyle name="Total 2 2 7 2 7" xfId="45367"/>
    <cellStyle name="Total 2 2 7 2 7 2" xfId="45368"/>
    <cellStyle name="Total 2 2 7 2 7 3" xfId="45369"/>
    <cellStyle name="Total 2 2 7 2 7 4" xfId="45370"/>
    <cellStyle name="Total 2 2 7 2 8" xfId="45371"/>
    <cellStyle name="Total 2 2 7 2 8 2" xfId="45372"/>
    <cellStyle name="Total 2 2 7 2 8 3" xfId="45373"/>
    <cellStyle name="Total 2 2 7 2 8 4" xfId="45374"/>
    <cellStyle name="Total 2 2 7 2 8 5" xfId="45375"/>
    <cellStyle name="Total 2 2 7 2 9" xfId="45376"/>
    <cellStyle name="Total 2 2 7 2 9 2" xfId="45377"/>
    <cellStyle name="Total 2 2 7 2 9 3" xfId="45378"/>
    <cellStyle name="Total 2 2 7 2 9 4" xfId="45379"/>
    <cellStyle name="Total 2 2 7 2 9 5" xfId="45380"/>
    <cellStyle name="Total 2 2 7 3" xfId="45381"/>
    <cellStyle name="Total 2 2 7 3 2" xfId="45382"/>
    <cellStyle name="Total 2 2 7 3 2 2" xfId="45383"/>
    <cellStyle name="Total 2 2 7 3 2 3" xfId="45384"/>
    <cellStyle name="Total 2 2 7 3 2 4" xfId="45385"/>
    <cellStyle name="Total 2 2 7 3 3" xfId="45386"/>
    <cellStyle name="Total 2 2 7 3 3 2" xfId="45387"/>
    <cellStyle name="Total 2 2 7 3 3 3" xfId="45388"/>
    <cellStyle name="Total 2 2 7 3 3 4" xfId="45389"/>
    <cellStyle name="Total 2 2 7 3 3 5" xfId="45390"/>
    <cellStyle name="Total 2 2 7 3 4" xfId="45391"/>
    <cellStyle name="Total 2 2 7 3 4 2" xfId="45392"/>
    <cellStyle name="Total 2 2 7 3 4 3" xfId="45393"/>
    <cellStyle name="Total 2 2 7 3 4 4" xfId="45394"/>
    <cellStyle name="Total 2 2 7 3 5" xfId="45395"/>
    <cellStyle name="Total 2 2 7 3 5 2" xfId="45396"/>
    <cellStyle name="Total 2 2 7 3 5 3" xfId="45397"/>
    <cellStyle name="Total 2 2 7 3 5 4" xfId="45398"/>
    <cellStyle name="Total 2 2 7 3 6" xfId="45399"/>
    <cellStyle name="Total 2 2 7 3 7" xfId="45400"/>
    <cellStyle name="Total 2 2 7 3 8" xfId="45401"/>
    <cellStyle name="Total 2 2 7 4" xfId="45402"/>
    <cellStyle name="Total 2 2 7 4 2" xfId="45403"/>
    <cellStyle name="Total 2 2 7 4 2 2" xfId="45404"/>
    <cellStyle name="Total 2 2 7 4 2 3" xfId="45405"/>
    <cellStyle name="Total 2 2 7 4 2 4" xfId="45406"/>
    <cellStyle name="Total 2 2 7 4 3" xfId="45407"/>
    <cellStyle name="Total 2 2 7 4 3 2" xfId="45408"/>
    <cellStyle name="Total 2 2 7 4 3 3" xfId="45409"/>
    <cellStyle name="Total 2 2 7 4 3 4" xfId="45410"/>
    <cellStyle name="Total 2 2 7 4 3 5" xfId="45411"/>
    <cellStyle name="Total 2 2 7 4 4" xfId="45412"/>
    <cellStyle name="Total 2 2 7 4 4 2" xfId="45413"/>
    <cellStyle name="Total 2 2 7 4 4 3" xfId="45414"/>
    <cellStyle name="Total 2 2 7 4 4 4" xfId="45415"/>
    <cellStyle name="Total 2 2 7 4 5" xfId="45416"/>
    <cellStyle name="Total 2 2 7 4 5 2" xfId="45417"/>
    <cellStyle name="Total 2 2 7 4 5 3" xfId="45418"/>
    <cellStyle name="Total 2 2 7 4 5 4" xfId="45419"/>
    <cellStyle name="Total 2 2 7 4 6" xfId="45420"/>
    <cellStyle name="Total 2 2 7 4 7" xfId="45421"/>
    <cellStyle name="Total 2 2 7 4 8" xfId="45422"/>
    <cellStyle name="Total 2 2 7 5" xfId="45423"/>
    <cellStyle name="Total 2 2 7 5 2" xfId="45424"/>
    <cellStyle name="Total 2 2 7 5 2 2" xfId="45425"/>
    <cellStyle name="Total 2 2 7 5 2 3" xfId="45426"/>
    <cellStyle name="Total 2 2 7 5 2 4" xfId="45427"/>
    <cellStyle name="Total 2 2 7 5 2 5" xfId="45428"/>
    <cellStyle name="Total 2 2 7 5 3" xfId="45429"/>
    <cellStyle name="Total 2 2 7 5 3 2" xfId="45430"/>
    <cellStyle name="Total 2 2 7 5 3 3" xfId="45431"/>
    <cellStyle name="Total 2 2 7 5 3 4" xfId="45432"/>
    <cellStyle name="Total 2 2 7 5 3 5" xfId="45433"/>
    <cellStyle name="Total 2 2 7 5 4" xfId="45434"/>
    <cellStyle name="Total 2 2 7 5 5" xfId="45435"/>
    <cellStyle name="Total 2 2 7 5 6" xfId="45436"/>
    <cellStyle name="Total 2 2 7 6" xfId="45437"/>
    <cellStyle name="Total 2 2 7 6 2" xfId="45438"/>
    <cellStyle name="Total 2 2 7 6 2 2" xfId="45439"/>
    <cellStyle name="Total 2 2 7 6 2 3" xfId="45440"/>
    <cellStyle name="Total 2 2 7 6 2 4" xfId="45441"/>
    <cellStyle name="Total 2 2 7 6 2 5" xfId="45442"/>
    <cellStyle name="Total 2 2 7 6 3" xfId="45443"/>
    <cellStyle name="Total 2 2 7 6 3 2" xfId="45444"/>
    <cellStyle name="Total 2 2 7 6 3 3" xfId="45445"/>
    <cellStyle name="Total 2 2 7 6 3 4" xfId="45446"/>
    <cellStyle name="Total 2 2 7 6 3 5" xfId="45447"/>
    <cellStyle name="Total 2 2 7 6 4" xfId="45448"/>
    <cellStyle name="Total 2 2 7 6 5" xfId="45449"/>
    <cellStyle name="Total 2 2 7 6 6" xfId="45450"/>
    <cellStyle name="Total 2 2 7 7" xfId="45451"/>
    <cellStyle name="Total 2 2 7 7 2" xfId="45452"/>
    <cellStyle name="Total 2 2 7 7 2 2" xfId="45453"/>
    <cellStyle name="Total 2 2 7 7 2 3" xfId="45454"/>
    <cellStyle name="Total 2 2 7 7 2 4" xfId="45455"/>
    <cellStyle name="Total 2 2 7 7 2 5" xfId="45456"/>
    <cellStyle name="Total 2 2 7 7 3" xfId="45457"/>
    <cellStyle name="Total 2 2 7 7 3 2" xfId="45458"/>
    <cellStyle name="Total 2 2 7 7 3 3" xfId="45459"/>
    <cellStyle name="Total 2 2 7 7 3 4" xfId="45460"/>
    <cellStyle name="Total 2 2 7 7 3 5" xfId="45461"/>
    <cellStyle name="Total 2 2 7 7 4" xfId="45462"/>
    <cellStyle name="Total 2 2 7 7 5" xfId="45463"/>
    <cellStyle name="Total 2 2 7 8" xfId="45464"/>
    <cellStyle name="Total 2 2 7 8 2" xfId="45465"/>
    <cellStyle name="Total 2 2 7 8 2 2" xfId="45466"/>
    <cellStyle name="Total 2 2 7 8 2 3" xfId="45467"/>
    <cellStyle name="Total 2 2 7 8 2 4" xfId="45468"/>
    <cellStyle name="Total 2 2 7 8 3" xfId="45469"/>
    <cellStyle name="Total 2 2 7 8 4" xfId="45470"/>
    <cellStyle name="Total 2 2 7 8 5" xfId="45471"/>
    <cellStyle name="Total 2 2 7 9" xfId="45472"/>
    <cellStyle name="Total 2 2 8" xfId="45473"/>
    <cellStyle name="Total 2 2 8 10" xfId="45474"/>
    <cellStyle name="Total 2 2 8 11" xfId="45475"/>
    <cellStyle name="Total 2 2 8 12" xfId="45476"/>
    <cellStyle name="Total 2 2 8 13" xfId="45477"/>
    <cellStyle name="Total 2 2 8 2" xfId="45478"/>
    <cellStyle name="Total 2 2 8 2 10" xfId="45479"/>
    <cellStyle name="Total 2 2 8 2 10 2" xfId="45480"/>
    <cellStyle name="Total 2 2 8 2 10 3" xfId="45481"/>
    <cellStyle name="Total 2 2 8 2 10 4" xfId="45482"/>
    <cellStyle name="Total 2 2 8 2 10 5" xfId="45483"/>
    <cellStyle name="Total 2 2 8 2 11" xfId="45484"/>
    <cellStyle name="Total 2 2 8 2 2" xfId="45485"/>
    <cellStyle name="Total 2 2 8 2 2 2" xfId="45486"/>
    <cellStyle name="Total 2 2 8 2 2 2 2" xfId="45487"/>
    <cellStyle name="Total 2 2 8 2 2 2 3" xfId="45488"/>
    <cellStyle name="Total 2 2 8 2 2 2 4" xfId="45489"/>
    <cellStyle name="Total 2 2 8 2 2 3" xfId="45490"/>
    <cellStyle name="Total 2 2 8 2 2 3 2" xfId="45491"/>
    <cellStyle name="Total 2 2 8 2 2 3 3" xfId="45492"/>
    <cellStyle name="Total 2 2 8 2 2 3 4" xfId="45493"/>
    <cellStyle name="Total 2 2 8 2 2 3 5" xfId="45494"/>
    <cellStyle name="Total 2 2 8 2 2 4" xfId="45495"/>
    <cellStyle name="Total 2 2 8 2 2 4 2" xfId="45496"/>
    <cellStyle name="Total 2 2 8 2 2 4 3" xfId="45497"/>
    <cellStyle name="Total 2 2 8 2 2 4 4" xfId="45498"/>
    <cellStyle name="Total 2 2 8 2 2 5" xfId="45499"/>
    <cellStyle name="Total 2 2 8 2 2 5 2" xfId="45500"/>
    <cellStyle name="Total 2 2 8 2 2 5 3" xfId="45501"/>
    <cellStyle name="Total 2 2 8 2 2 5 4" xfId="45502"/>
    <cellStyle name="Total 2 2 8 2 2 6" xfId="45503"/>
    <cellStyle name="Total 2 2 8 2 2 7" xfId="45504"/>
    <cellStyle name="Total 2 2 8 2 2 8" xfId="45505"/>
    <cellStyle name="Total 2 2 8 2 3" xfId="45506"/>
    <cellStyle name="Total 2 2 8 2 3 2" xfId="45507"/>
    <cellStyle name="Total 2 2 8 2 3 2 2" xfId="45508"/>
    <cellStyle name="Total 2 2 8 2 3 2 3" xfId="45509"/>
    <cellStyle name="Total 2 2 8 2 3 2 4" xfId="45510"/>
    <cellStyle name="Total 2 2 8 2 3 2 5" xfId="45511"/>
    <cellStyle name="Total 2 2 8 2 3 3" xfId="45512"/>
    <cellStyle name="Total 2 2 8 2 3 3 2" xfId="45513"/>
    <cellStyle name="Total 2 2 8 2 3 3 3" xfId="45514"/>
    <cellStyle name="Total 2 2 8 2 3 3 4" xfId="45515"/>
    <cellStyle name="Total 2 2 8 2 3 3 5" xfId="45516"/>
    <cellStyle name="Total 2 2 8 2 3 4" xfId="45517"/>
    <cellStyle name="Total 2 2 8 2 3 5" xfId="45518"/>
    <cellStyle name="Total 2 2 8 2 3 6" xfId="45519"/>
    <cellStyle name="Total 2 2 8 2 4" xfId="45520"/>
    <cellStyle name="Total 2 2 8 2 4 2" xfId="45521"/>
    <cellStyle name="Total 2 2 8 2 4 2 2" xfId="45522"/>
    <cellStyle name="Total 2 2 8 2 4 2 3" xfId="45523"/>
    <cellStyle name="Total 2 2 8 2 4 2 4" xfId="45524"/>
    <cellStyle name="Total 2 2 8 2 4 2 5" xfId="45525"/>
    <cellStyle name="Total 2 2 8 2 4 3" xfId="45526"/>
    <cellStyle name="Total 2 2 8 2 4 3 2" xfId="45527"/>
    <cellStyle name="Total 2 2 8 2 4 3 3" xfId="45528"/>
    <cellStyle name="Total 2 2 8 2 4 3 4" xfId="45529"/>
    <cellStyle name="Total 2 2 8 2 4 3 5" xfId="45530"/>
    <cellStyle name="Total 2 2 8 2 4 4" xfId="45531"/>
    <cellStyle name="Total 2 2 8 2 4 5" xfId="45532"/>
    <cellStyle name="Total 2 2 8 2 4 6" xfId="45533"/>
    <cellStyle name="Total 2 2 8 2 5" xfId="45534"/>
    <cellStyle name="Total 2 2 8 2 5 2" xfId="45535"/>
    <cellStyle name="Total 2 2 8 2 5 2 2" xfId="45536"/>
    <cellStyle name="Total 2 2 8 2 5 2 3" xfId="45537"/>
    <cellStyle name="Total 2 2 8 2 5 2 4" xfId="45538"/>
    <cellStyle name="Total 2 2 8 2 5 2 5" xfId="45539"/>
    <cellStyle name="Total 2 2 8 2 5 3" xfId="45540"/>
    <cellStyle name="Total 2 2 8 2 5 3 2" xfId="45541"/>
    <cellStyle name="Total 2 2 8 2 5 3 3" xfId="45542"/>
    <cellStyle name="Total 2 2 8 2 5 3 4" xfId="45543"/>
    <cellStyle name="Total 2 2 8 2 5 3 5" xfId="45544"/>
    <cellStyle name="Total 2 2 8 2 5 4" xfId="45545"/>
    <cellStyle name="Total 2 2 8 2 5 5" xfId="45546"/>
    <cellStyle name="Total 2 2 8 2 5 6" xfId="45547"/>
    <cellStyle name="Total 2 2 8 2 6" xfId="45548"/>
    <cellStyle name="Total 2 2 8 2 6 2" xfId="45549"/>
    <cellStyle name="Total 2 2 8 2 6 2 2" xfId="45550"/>
    <cellStyle name="Total 2 2 8 2 6 2 3" xfId="45551"/>
    <cellStyle name="Total 2 2 8 2 6 2 4" xfId="45552"/>
    <cellStyle name="Total 2 2 8 2 6 2 5" xfId="45553"/>
    <cellStyle name="Total 2 2 8 2 6 3" xfId="45554"/>
    <cellStyle name="Total 2 2 8 2 6 3 2" xfId="45555"/>
    <cellStyle name="Total 2 2 8 2 6 3 3" xfId="45556"/>
    <cellStyle name="Total 2 2 8 2 6 3 4" xfId="45557"/>
    <cellStyle name="Total 2 2 8 2 6 3 5" xfId="45558"/>
    <cellStyle name="Total 2 2 8 2 6 4" xfId="45559"/>
    <cellStyle name="Total 2 2 8 2 6 5" xfId="45560"/>
    <cellStyle name="Total 2 2 8 2 7" xfId="45561"/>
    <cellStyle name="Total 2 2 8 2 7 2" xfId="45562"/>
    <cellStyle name="Total 2 2 8 2 7 3" xfId="45563"/>
    <cellStyle name="Total 2 2 8 2 7 4" xfId="45564"/>
    <cellStyle name="Total 2 2 8 2 8" xfId="45565"/>
    <cellStyle name="Total 2 2 8 2 8 2" xfId="45566"/>
    <cellStyle name="Total 2 2 8 2 8 3" xfId="45567"/>
    <cellStyle name="Total 2 2 8 2 8 4" xfId="45568"/>
    <cellStyle name="Total 2 2 8 2 8 5" xfId="45569"/>
    <cellStyle name="Total 2 2 8 2 9" xfId="45570"/>
    <cellStyle name="Total 2 2 8 2 9 2" xfId="45571"/>
    <cellStyle name="Total 2 2 8 2 9 3" xfId="45572"/>
    <cellStyle name="Total 2 2 8 2 9 4" xfId="45573"/>
    <cellStyle name="Total 2 2 8 2 9 5" xfId="45574"/>
    <cellStyle name="Total 2 2 8 3" xfId="45575"/>
    <cellStyle name="Total 2 2 8 3 2" xfId="45576"/>
    <cellStyle name="Total 2 2 8 3 2 2" xfId="45577"/>
    <cellStyle name="Total 2 2 8 3 2 3" xfId="45578"/>
    <cellStyle name="Total 2 2 8 3 2 4" xfId="45579"/>
    <cellStyle name="Total 2 2 8 3 3" xfId="45580"/>
    <cellStyle name="Total 2 2 8 3 3 2" xfId="45581"/>
    <cellStyle name="Total 2 2 8 3 3 3" xfId="45582"/>
    <cellStyle name="Total 2 2 8 3 3 4" xfId="45583"/>
    <cellStyle name="Total 2 2 8 3 3 5" xfId="45584"/>
    <cellStyle name="Total 2 2 8 3 4" xfId="45585"/>
    <cellStyle name="Total 2 2 8 3 4 2" xfId="45586"/>
    <cellStyle name="Total 2 2 8 3 4 3" xfId="45587"/>
    <cellStyle name="Total 2 2 8 3 4 4" xfId="45588"/>
    <cellStyle name="Total 2 2 8 3 5" xfId="45589"/>
    <cellStyle name="Total 2 2 8 3 5 2" xfId="45590"/>
    <cellStyle name="Total 2 2 8 3 5 3" xfId="45591"/>
    <cellStyle name="Total 2 2 8 3 5 4" xfId="45592"/>
    <cellStyle name="Total 2 2 8 3 6" xfId="45593"/>
    <cellStyle name="Total 2 2 8 3 7" xfId="45594"/>
    <cellStyle name="Total 2 2 8 3 8" xfId="45595"/>
    <cellStyle name="Total 2 2 8 4" xfId="45596"/>
    <cellStyle name="Total 2 2 8 4 2" xfId="45597"/>
    <cellStyle name="Total 2 2 8 4 2 2" xfId="45598"/>
    <cellStyle name="Total 2 2 8 4 2 3" xfId="45599"/>
    <cellStyle name="Total 2 2 8 4 2 4" xfId="45600"/>
    <cellStyle name="Total 2 2 8 4 3" xfId="45601"/>
    <cellStyle name="Total 2 2 8 4 3 2" xfId="45602"/>
    <cellStyle name="Total 2 2 8 4 3 3" xfId="45603"/>
    <cellStyle name="Total 2 2 8 4 3 4" xfId="45604"/>
    <cellStyle name="Total 2 2 8 4 3 5" xfId="45605"/>
    <cellStyle name="Total 2 2 8 4 4" xfId="45606"/>
    <cellStyle name="Total 2 2 8 4 4 2" xfId="45607"/>
    <cellStyle name="Total 2 2 8 4 4 3" xfId="45608"/>
    <cellStyle name="Total 2 2 8 4 4 4" xfId="45609"/>
    <cellStyle name="Total 2 2 8 4 5" xfId="45610"/>
    <cellStyle name="Total 2 2 8 4 5 2" xfId="45611"/>
    <cellStyle name="Total 2 2 8 4 5 3" xfId="45612"/>
    <cellStyle name="Total 2 2 8 4 5 4" xfId="45613"/>
    <cellStyle name="Total 2 2 8 4 6" xfId="45614"/>
    <cellStyle name="Total 2 2 8 4 7" xfId="45615"/>
    <cellStyle name="Total 2 2 8 4 8" xfId="45616"/>
    <cellStyle name="Total 2 2 8 5" xfId="45617"/>
    <cellStyle name="Total 2 2 8 5 2" xfId="45618"/>
    <cellStyle name="Total 2 2 8 5 2 2" xfId="45619"/>
    <cellStyle name="Total 2 2 8 5 2 3" xfId="45620"/>
    <cellStyle name="Total 2 2 8 5 2 4" xfId="45621"/>
    <cellStyle name="Total 2 2 8 5 2 5" xfId="45622"/>
    <cellStyle name="Total 2 2 8 5 3" xfId="45623"/>
    <cellStyle name="Total 2 2 8 5 3 2" xfId="45624"/>
    <cellStyle name="Total 2 2 8 5 3 3" xfId="45625"/>
    <cellStyle name="Total 2 2 8 5 3 4" xfId="45626"/>
    <cellStyle name="Total 2 2 8 5 3 5" xfId="45627"/>
    <cellStyle name="Total 2 2 8 5 4" xfId="45628"/>
    <cellStyle name="Total 2 2 8 5 5" xfId="45629"/>
    <cellStyle name="Total 2 2 8 5 6" xfId="45630"/>
    <cellStyle name="Total 2 2 8 6" xfId="45631"/>
    <cellStyle name="Total 2 2 8 6 2" xfId="45632"/>
    <cellStyle name="Total 2 2 8 6 2 2" xfId="45633"/>
    <cellStyle name="Total 2 2 8 6 2 3" xfId="45634"/>
    <cellStyle name="Total 2 2 8 6 2 4" xfId="45635"/>
    <cellStyle name="Total 2 2 8 6 2 5" xfId="45636"/>
    <cellStyle name="Total 2 2 8 6 3" xfId="45637"/>
    <cellStyle name="Total 2 2 8 6 3 2" xfId="45638"/>
    <cellStyle name="Total 2 2 8 6 3 3" xfId="45639"/>
    <cellStyle name="Total 2 2 8 6 3 4" xfId="45640"/>
    <cellStyle name="Total 2 2 8 6 3 5" xfId="45641"/>
    <cellStyle name="Total 2 2 8 6 4" xfId="45642"/>
    <cellStyle name="Total 2 2 8 6 5" xfId="45643"/>
    <cellStyle name="Total 2 2 8 6 6" xfId="45644"/>
    <cellStyle name="Total 2 2 8 7" xfId="45645"/>
    <cellStyle name="Total 2 2 8 7 2" xfId="45646"/>
    <cellStyle name="Total 2 2 8 7 2 2" xfId="45647"/>
    <cellStyle name="Total 2 2 8 7 2 3" xfId="45648"/>
    <cellStyle name="Total 2 2 8 7 2 4" xfId="45649"/>
    <cellStyle name="Total 2 2 8 7 2 5" xfId="45650"/>
    <cellStyle name="Total 2 2 8 7 3" xfId="45651"/>
    <cellStyle name="Total 2 2 8 7 3 2" xfId="45652"/>
    <cellStyle name="Total 2 2 8 7 3 3" xfId="45653"/>
    <cellStyle name="Total 2 2 8 7 3 4" xfId="45654"/>
    <cellStyle name="Total 2 2 8 7 3 5" xfId="45655"/>
    <cellStyle name="Total 2 2 8 7 4" xfId="45656"/>
    <cellStyle name="Total 2 2 8 7 5" xfId="45657"/>
    <cellStyle name="Total 2 2 8 8" xfId="45658"/>
    <cellStyle name="Total 2 2 8 8 2" xfId="45659"/>
    <cellStyle name="Total 2 2 8 8 2 2" xfId="45660"/>
    <cellStyle name="Total 2 2 8 8 2 3" xfId="45661"/>
    <cellStyle name="Total 2 2 8 8 2 4" xfId="45662"/>
    <cellStyle name="Total 2 2 8 8 3" xfId="45663"/>
    <cellStyle name="Total 2 2 8 8 4" xfId="45664"/>
    <cellStyle name="Total 2 2 8 8 5" xfId="45665"/>
    <cellStyle name="Total 2 2 8 9" xfId="45666"/>
    <cellStyle name="Total 2 2 9" xfId="45667"/>
    <cellStyle name="Total 2 2 9 10" xfId="45668"/>
    <cellStyle name="Total 2 2 9 11" xfId="45669"/>
    <cellStyle name="Total 2 2 9 12" xfId="45670"/>
    <cellStyle name="Total 2 2 9 13" xfId="45671"/>
    <cellStyle name="Total 2 2 9 2" xfId="45672"/>
    <cellStyle name="Total 2 2 9 2 10" xfId="45673"/>
    <cellStyle name="Total 2 2 9 2 10 2" xfId="45674"/>
    <cellStyle name="Total 2 2 9 2 10 3" xfId="45675"/>
    <cellStyle name="Total 2 2 9 2 10 4" xfId="45676"/>
    <cellStyle name="Total 2 2 9 2 10 5" xfId="45677"/>
    <cellStyle name="Total 2 2 9 2 11" xfId="45678"/>
    <cellStyle name="Total 2 2 9 2 2" xfId="45679"/>
    <cellStyle name="Total 2 2 9 2 2 2" xfId="45680"/>
    <cellStyle name="Total 2 2 9 2 2 2 2" xfId="45681"/>
    <cellStyle name="Total 2 2 9 2 2 2 3" xfId="45682"/>
    <cellStyle name="Total 2 2 9 2 2 2 4" xfId="45683"/>
    <cellStyle name="Total 2 2 9 2 2 3" xfId="45684"/>
    <cellStyle name="Total 2 2 9 2 2 3 2" xfId="45685"/>
    <cellStyle name="Total 2 2 9 2 2 3 3" xfId="45686"/>
    <cellStyle name="Total 2 2 9 2 2 3 4" xfId="45687"/>
    <cellStyle name="Total 2 2 9 2 2 3 5" xfId="45688"/>
    <cellStyle name="Total 2 2 9 2 2 4" xfId="45689"/>
    <cellStyle name="Total 2 2 9 2 2 4 2" xfId="45690"/>
    <cellStyle name="Total 2 2 9 2 2 4 3" xfId="45691"/>
    <cellStyle name="Total 2 2 9 2 2 4 4" xfId="45692"/>
    <cellStyle name="Total 2 2 9 2 2 5" xfId="45693"/>
    <cellStyle name="Total 2 2 9 2 2 5 2" xfId="45694"/>
    <cellStyle name="Total 2 2 9 2 2 5 3" xfId="45695"/>
    <cellStyle name="Total 2 2 9 2 2 5 4" xfId="45696"/>
    <cellStyle name="Total 2 2 9 2 2 6" xfId="45697"/>
    <cellStyle name="Total 2 2 9 2 2 7" xfId="45698"/>
    <cellStyle name="Total 2 2 9 2 2 8" xfId="45699"/>
    <cellStyle name="Total 2 2 9 2 3" xfId="45700"/>
    <cellStyle name="Total 2 2 9 2 3 2" xfId="45701"/>
    <cellStyle name="Total 2 2 9 2 3 2 2" xfId="45702"/>
    <cellStyle name="Total 2 2 9 2 3 2 3" xfId="45703"/>
    <cellStyle name="Total 2 2 9 2 3 2 4" xfId="45704"/>
    <cellStyle name="Total 2 2 9 2 3 2 5" xfId="45705"/>
    <cellStyle name="Total 2 2 9 2 3 3" xfId="45706"/>
    <cellStyle name="Total 2 2 9 2 3 3 2" xfId="45707"/>
    <cellStyle name="Total 2 2 9 2 3 3 3" xfId="45708"/>
    <cellStyle name="Total 2 2 9 2 3 3 4" xfId="45709"/>
    <cellStyle name="Total 2 2 9 2 3 3 5" xfId="45710"/>
    <cellStyle name="Total 2 2 9 2 3 4" xfId="45711"/>
    <cellStyle name="Total 2 2 9 2 3 5" xfId="45712"/>
    <cellStyle name="Total 2 2 9 2 3 6" xfId="45713"/>
    <cellStyle name="Total 2 2 9 2 4" xfId="45714"/>
    <cellStyle name="Total 2 2 9 2 4 2" xfId="45715"/>
    <cellStyle name="Total 2 2 9 2 4 2 2" xfId="45716"/>
    <cellStyle name="Total 2 2 9 2 4 2 3" xfId="45717"/>
    <cellStyle name="Total 2 2 9 2 4 2 4" xfId="45718"/>
    <cellStyle name="Total 2 2 9 2 4 2 5" xfId="45719"/>
    <cellStyle name="Total 2 2 9 2 4 3" xfId="45720"/>
    <cellStyle name="Total 2 2 9 2 4 3 2" xfId="45721"/>
    <cellStyle name="Total 2 2 9 2 4 3 3" xfId="45722"/>
    <cellStyle name="Total 2 2 9 2 4 3 4" xfId="45723"/>
    <cellStyle name="Total 2 2 9 2 4 3 5" xfId="45724"/>
    <cellStyle name="Total 2 2 9 2 4 4" xfId="45725"/>
    <cellStyle name="Total 2 2 9 2 4 5" xfId="45726"/>
    <cellStyle name="Total 2 2 9 2 4 6" xfId="45727"/>
    <cellStyle name="Total 2 2 9 2 5" xfId="45728"/>
    <cellStyle name="Total 2 2 9 2 5 2" xfId="45729"/>
    <cellStyle name="Total 2 2 9 2 5 2 2" xfId="45730"/>
    <cellStyle name="Total 2 2 9 2 5 2 3" xfId="45731"/>
    <cellStyle name="Total 2 2 9 2 5 2 4" xfId="45732"/>
    <cellStyle name="Total 2 2 9 2 5 2 5" xfId="45733"/>
    <cellStyle name="Total 2 2 9 2 5 3" xfId="45734"/>
    <cellStyle name="Total 2 2 9 2 5 3 2" xfId="45735"/>
    <cellStyle name="Total 2 2 9 2 5 3 3" xfId="45736"/>
    <cellStyle name="Total 2 2 9 2 5 3 4" xfId="45737"/>
    <cellStyle name="Total 2 2 9 2 5 3 5" xfId="45738"/>
    <cellStyle name="Total 2 2 9 2 5 4" xfId="45739"/>
    <cellStyle name="Total 2 2 9 2 5 5" xfId="45740"/>
    <cellStyle name="Total 2 2 9 2 5 6" xfId="45741"/>
    <cellStyle name="Total 2 2 9 2 6" xfId="45742"/>
    <cellStyle name="Total 2 2 9 2 6 2" xfId="45743"/>
    <cellStyle name="Total 2 2 9 2 6 2 2" xfId="45744"/>
    <cellStyle name="Total 2 2 9 2 6 2 3" xfId="45745"/>
    <cellStyle name="Total 2 2 9 2 6 2 4" xfId="45746"/>
    <cellStyle name="Total 2 2 9 2 6 2 5" xfId="45747"/>
    <cellStyle name="Total 2 2 9 2 6 3" xfId="45748"/>
    <cellStyle name="Total 2 2 9 2 6 3 2" xfId="45749"/>
    <cellStyle name="Total 2 2 9 2 6 3 3" xfId="45750"/>
    <cellStyle name="Total 2 2 9 2 6 3 4" xfId="45751"/>
    <cellStyle name="Total 2 2 9 2 6 3 5" xfId="45752"/>
    <cellStyle name="Total 2 2 9 2 6 4" xfId="45753"/>
    <cellStyle name="Total 2 2 9 2 6 5" xfId="45754"/>
    <cellStyle name="Total 2 2 9 2 7" xfId="45755"/>
    <cellStyle name="Total 2 2 9 2 7 2" xfId="45756"/>
    <cellStyle name="Total 2 2 9 2 7 3" xfId="45757"/>
    <cellStyle name="Total 2 2 9 2 7 4" xfId="45758"/>
    <cellStyle name="Total 2 2 9 2 8" xfId="45759"/>
    <cellStyle name="Total 2 2 9 2 8 2" xfId="45760"/>
    <cellStyle name="Total 2 2 9 2 8 3" xfId="45761"/>
    <cellStyle name="Total 2 2 9 2 8 4" xfId="45762"/>
    <cellStyle name="Total 2 2 9 2 8 5" xfId="45763"/>
    <cellStyle name="Total 2 2 9 2 9" xfId="45764"/>
    <cellStyle name="Total 2 2 9 2 9 2" xfId="45765"/>
    <cellStyle name="Total 2 2 9 2 9 3" xfId="45766"/>
    <cellStyle name="Total 2 2 9 2 9 4" xfId="45767"/>
    <cellStyle name="Total 2 2 9 2 9 5" xfId="45768"/>
    <cellStyle name="Total 2 2 9 3" xfId="45769"/>
    <cellStyle name="Total 2 2 9 3 2" xfId="45770"/>
    <cellStyle name="Total 2 2 9 3 2 2" xfId="45771"/>
    <cellStyle name="Total 2 2 9 3 2 3" xfId="45772"/>
    <cellStyle name="Total 2 2 9 3 2 4" xfId="45773"/>
    <cellStyle name="Total 2 2 9 3 3" xfId="45774"/>
    <cellStyle name="Total 2 2 9 3 3 2" xfId="45775"/>
    <cellStyle name="Total 2 2 9 3 3 3" xfId="45776"/>
    <cellStyle name="Total 2 2 9 3 3 4" xfId="45777"/>
    <cellStyle name="Total 2 2 9 3 3 5" xfId="45778"/>
    <cellStyle name="Total 2 2 9 3 4" xfId="45779"/>
    <cellStyle name="Total 2 2 9 3 4 2" xfId="45780"/>
    <cellStyle name="Total 2 2 9 3 4 3" xfId="45781"/>
    <cellStyle name="Total 2 2 9 3 4 4" xfId="45782"/>
    <cellStyle name="Total 2 2 9 3 5" xfId="45783"/>
    <cellStyle name="Total 2 2 9 3 5 2" xfId="45784"/>
    <cellStyle name="Total 2 2 9 3 5 3" xfId="45785"/>
    <cellStyle name="Total 2 2 9 3 5 4" xfId="45786"/>
    <cellStyle name="Total 2 2 9 3 6" xfId="45787"/>
    <cellStyle name="Total 2 2 9 3 7" xfId="45788"/>
    <cellStyle name="Total 2 2 9 3 8" xfId="45789"/>
    <cellStyle name="Total 2 2 9 4" xfId="45790"/>
    <cellStyle name="Total 2 2 9 4 2" xfId="45791"/>
    <cellStyle name="Total 2 2 9 4 2 2" xfId="45792"/>
    <cellStyle name="Total 2 2 9 4 2 3" xfId="45793"/>
    <cellStyle name="Total 2 2 9 4 2 4" xfId="45794"/>
    <cellStyle name="Total 2 2 9 4 2 5" xfId="45795"/>
    <cellStyle name="Total 2 2 9 4 3" xfId="45796"/>
    <cellStyle name="Total 2 2 9 4 3 2" xfId="45797"/>
    <cellStyle name="Total 2 2 9 4 3 3" xfId="45798"/>
    <cellStyle name="Total 2 2 9 4 3 4" xfId="45799"/>
    <cellStyle name="Total 2 2 9 4 3 5" xfId="45800"/>
    <cellStyle name="Total 2 2 9 4 4" xfId="45801"/>
    <cellStyle name="Total 2 2 9 4 5" xfId="45802"/>
    <cellStyle name="Total 2 2 9 4 6" xfId="45803"/>
    <cellStyle name="Total 2 2 9 5" xfId="45804"/>
    <cellStyle name="Total 2 2 9 5 2" xfId="45805"/>
    <cellStyle name="Total 2 2 9 5 2 2" xfId="45806"/>
    <cellStyle name="Total 2 2 9 5 2 3" xfId="45807"/>
    <cellStyle name="Total 2 2 9 5 2 4" xfId="45808"/>
    <cellStyle name="Total 2 2 9 5 2 5" xfId="45809"/>
    <cellStyle name="Total 2 2 9 5 3" xfId="45810"/>
    <cellStyle name="Total 2 2 9 5 3 2" xfId="45811"/>
    <cellStyle name="Total 2 2 9 5 3 3" xfId="45812"/>
    <cellStyle name="Total 2 2 9 5 3 4" xfId="45813"/>
    <cellStyle name="Total 2 2 9 5 3 5" xfId="45814"/>
    <cellStyle name="Total 2 2 9 5 4" xfId="45815"/>
    <cellStyle name="Total 2 2 9 5 5" xfId="45816"/>
    <cellStyle name="Total 2 2 9 5 6" xfId="45817"/>
    <cellStyle name="Total 2 2 9 6" xfId="45818"/>
    <cellStyle name="Total 2 2 9 6 2" xfId="45819"/>
    <cellStyle name="Total 2 2 9 6 2 2" xfId="45820"/>
    <cellStyle name="Total 2 2 9 6 2 3" xfId="45821"/>
    <cellStyle name="Total 2 2 9 6 2 4" xfId="45822"/>
    <cellStyle name="Total 2 2 9 6 2 5" xfId="45823"/>
    <cellStyle name="Total 2 2 9 6 3" xfId="45824"/>
    <cellStyle name="Total 2 2 9 6 3 2" xfId="45825"/>
    <cellStyle name="Total 2 2 9 6 3 3" xfId="45826"/>
    <cellStyle name="Total 2 2 9 6 3 4" xfId="45827"/>
    <cellStyle name="Total 2 2 9 6 3 5" xfId="45828"/>
    <cellStyle name="Total 2 2 9 6 4" xfId="45829"/>
    <cellStyle name="Total 2 2 9 6 5" xfId="45830"/>
    <cellStyle name="Total 2 2 9 6 6" xfId="45831"/>
    <cellStyle name="Total 2 2 9 7" xfId="45832"/>
    <cellStyle name="Total 2 2 9 7 2" xfId="45833"/>
    <cellStyle name="Total 2 2 9 7 2 2" xfId="45834"/>
    <cellStyle name="Total 2 2 9 7 2 3" xfId="45835"/>
    <cellStyle name="Total 2 2 9 7 2 4" xfId="45836"/>
    <cellStyle name="Total 2 2 9 7 2 5" xfId="45837"/>
    <cellStyle name="Total 2 2 9 7 3" xfId="45838"/>
    <cellStyle name="Total 2 2 9 7 3 2" xfId="45839"/>
    <cellStyle name="Total 2 2 9 7 3 3" xfId="45840"/>
    <cellStyle name="Total 2 2 9 7 3 4" xfId="45841"/>
    <cellStyle name="Total 2 2 9 7 3 5" xfId="45842"/>
    <cellStyle name="Total 2 2 9 7 4" xfId="45843"/>
    <cellStyle name="Total 2 2 9 7 5" xfId="45844"/>
    <cellStyle name="Total 2 2 9 8" xfId="45845"/>
    <cellStyle name="Total 2 2 9 8 2" xfId="45846"/>
    <cellStyle name="Total 2 2 9 8 2 2" xfId="45847"/>
    <cellStyle name="Total 2 2 9 8 2 3" xfId="45848"/>
    <cellStyle name="Total 2 2 9 8 2 4" xfId="45849"/>
    <cellStyle name="Total 2 2 9 8 3" xfId="45850"/>
    <cellStyle name="Total 2 2 9 8 4" xfId="45851"/>
    <cellStyle name="Total 2 2 9 8 5" xfId="45852"/>
    <cellStyle name="Total 2 2 9 9" xfId="45853"/>
    <cellStyle name="Total 2 2_CÁLCULO DE HORAS - tabela MARÇO 2014" xfId="707"/>
    <cellStyle name="Total 2 20" xfId="45854"/>
    <cellStyle name="Total 2 20 2" xfId="45855"/>
    <cellStyle name="Total 2 20 3" xfId="45856"/>
    <cellStyle name="Total 2 20 4" xfId="45857"/>
    <cellStyle name="Total 2 21" xfId="45858"/>
    <cellStyle name="Total 2 22" xfId="45859"/>
    <cellStyle name="Total 2 23" xfId="45860"/>
    <cellStyle name="Total 2 24" xfId="45861"/>
    <cellStyle name="Total 2 25" xfId="45862"/>
    <cellStyle name="Total 2 3" xfId="708"/>
    <cellStyle name="Total 2 3 10" xfId="45863"/>
    <cellStyle name="Total 2 3 10 10" xfId="45864"/>
    <cellStyle name="Total 2 3 10 10 2" xfId="45865"/>
    <cellStyle name="Total 2 3 10 10 3" xfId="45866"/>
    <cellStyle name="Total 2 3 10 10 4" xfId="45867"/>
    <cellStyle name="Total 2 3 10 10 5" xfId="45868"/>
    <cellStyle name="Total 2 3 10 11" xfId="45869"/>
    <cellStyle name="Total 2 3 10 2" xfId="45870"/>
    <cellStyle name="Total 2 3 10 2 2" xfId="45871"/>
    <cellStyle name="Total 2 3 10 2 2 2" xfId="45872"/>
    <cellStyle name="Total 2 3 10 2 2 3" xfId="45873"/>
    <cellStyle name="Total 2 3 10 2 2 4" xfId="45874"/>
    <cellStyle name="Total 2 3 10 2 3" xfId="45875"/>
    <cellStyle name="Total 2 3 10 2 3 2" xfId="45876"/>
    <cellStyle name="Total 2 3 10 2 3 3" xfId="45877"/>
    <cellStyle name="Total 2 3 10 2 3 4" xfId="45878"/>
    <cellStyle name="Total 2 3 10 2 3 5" xfId="45879"/>
    <cellStyle name="Total 2 3 10 2 4" xfId="45880"/>
    <cellStyle name="Total 2 3 10 2 4 2" xfId="45881"/>
    <cellStyle name="Total 2 3 10 2 4 3" xfId="45882"/>
    <cellStyle name="Total 2 3 10 2 4 4" xfId="45883"/>
    <cellStyle name="Total 2 3 10 2 5" xfId="45884"/>
    <cellStyle name="Total 2 3 10 2 5 2" xfId="45885"/>
    <cellStyle name="Total 2 3 10 2 5 3" xfId="45886"/>
    <cellStyle name="Total 2 3 10 2 5 4" xfId="45887"/>
    <cellStyle name="Total 2 3 10 2 6" xfId="45888"/>
    <cellStyle name="Total 2 3 10 2 7" xfId="45889"/>
    <cellStyle name="Total 2 3 10 2 8" xfId="45890"/>
    <cellStyle name="Total 2 3 10 3" xfId="45891"/>
    <cellStyle name="Total 2 3 10 3 2" xfId="45892"/>
    <cellStyle name="Total 2 3 10 3 2 2" xfId="45893"/>
    <cellStyle name="Total 2 3 10 3 2 3" xfId="45894"/>
    <cellStyle name="Total 2 3 10 3 2 4" xfId="45895"/>
    <cellStyle name="Total 2 3 10 3 2 5" xfId="45896"/>
    <cellStyle name="Total 2 3 10 3 3" xfId="45897"/>
    <cellStyle name="Total 2 3 10 3 3 2" xfId="45898"/>
    <cellStyle name="Total 2 3 10 3 3 3" xfId="45899"/>
    <cellStyle name="Total 2 3 10 3 3 4" xfId="45900"/>
    <cellStyle name="Total 2 3 10 3 3 5" xfId="45901"/>
    <cellStyle name="Total 2 3 10 3 4" xfId="45902"/>
    <cellStyle name="Total 2 3 10 3 5" xfId="45903"/>
    <cellStyle name="Total 2 3 10 3 6" xfId="45904"/>
    <cellStyle name="Total 2 3 10 4" xfId="45905"/>
    <cellStyle name="Total 2 3 10 4 2" xfId="45906"/>
    <cellStyle name="Total 2 3 10 4 2 2" xfId="45907"/>
    <cellStyle name="Total 2 3 10 4 2 3" xfId="45908"/>
    <cellStyle name="Total 2 3 10 4 2 4" xfId="45909"/>
    <cellStyle name="Total 2 3 10 4 2 5" xfId="45910"/>
    <cellStyle name="Total 2 3 10 4 3" xfId="45911"/>
    <cellStyle name="Total 2 3 10 4 3 2" xfId="45912"/>
    <cellStyle name="Total 2 3 10 4 3 3" xfId="45913"/>
    <cellStyle name="Total 2 3 10 4 3 4" xfId="45914"/>
    <cellStyle name="Total 2 3 10 4 3 5" xfId="45915"/>
    <cellStyle name="Total 2 3 10 4 4" xfId="45916"/>
    <cellStyle name="Total 2 3 10 4 5" xfId="45917"/>
    <cellStyle name="Total 2 3 10 4 6" xfId="45918"/>
    <cellStyle name="Total 2 3 10 5" xfId="45919"/>
    <cellStyle name="Total 2 3 10 5 2" xfId="45920"/>
    <cellStyle name="Total 2 3 10 5 2 2" xfId="45921"/>
    <cellStyle name="Total 2 3 10 5 2 3" xfId="45922"/>
    <cellStyle name="Total 2 3 10 5 2 4" xfId="45923"/>
    <cellStyle name="Total 2 3 10 5 2 5" xfId="45924"/>
    <cellStyle name="Total 2 3 10 5 3" xfId="45925"/>
    <cellStyle name="Total 2 3 10 5 3 2" xfId="45926"/>
    <cellStyle name="Total 2 3 10 5 3 3" xfId="45927"/>
    <cellStyle name="Total 2 3 10 5 3 4" xfId="45928"/>
    <cellStyle name="Total 2 3 10 5 3 5" xfId="45929"/>
    <cellStyle name="Total 2 3 10 5 4" xfId="45930"/>
    <cellStyle name="Total 2 3 10 5 5" xfId="45931"/>
    <cellStyle name="Total 2 3 10 5 6" xfId="45932"/>
    <cellStyle name="Total 2 3 10 6" xfId="45933"/>
    <cellStyle name="Total 2 3 10 6 2" xfId="45934"/>
    <cellStyle name="Total 2 3 10 6 2 2" xfId="45935"/>
    <cellStyle name="Total 2 3 10 6 2 3" xfId="45936"/>
    <cellStyle name="Total 2 3 10 6 2 4" xfId="45937"/>
    <cellStyle name="Total 2 3 10 6 2 5" xfId="45938"/>
    <cellStyle name="Total 2 3 10 6 3" xfId="45939"/>
    <cellStyle name="Total 2 3 10 6 3 2" xfId="45940"/>
    <cellStyle name="Total 2 3 10 6 3 3" xfId="45941"/>
    <cellStyle name="Total 2 3 10 6 3 4" xfId="45942"/>
    <cellStyle name="Total 2 3 10 6 3 5" xfId="45943"/>
    <cellStyle name="Total 2 3 10 6 4" xfId="45944"/>
    <cellStyle name="Total 2 3 10 6 5" xfId="45945"/>
    <cellStyle name="Total 2 3 10 7" xfId="45946"/>
    <cellStyle name="Total 2 3 10 7 2" xfId="45947"/>
    <cellStyle name="Total 2 3 10 7 3" xfId="45948"/>
    <cellStyle name="Total 2 3 10 7 4" xfId="45949"/>
    <cellStyle name="Total 2 3 10 8" xfId="45950"/>
    <cellStyle name="Total 2 3 10 8 2" xfId="45951"/>
    <cellStyle name="Total 2 3 10 8 3" xfId="45952"/>
    <cellStyle name="Total 2 3 10 8 4" xfId="45953"/>
    <cellStyle name="Total 2 3 10 8 5" xfId="45954"/>
    <cellStyle name="Total 2 3 10 9" xfId="45955"/>
    <cellStyle name="Total 2 3 10 9 2" xfId="45956"/>
    <cellStyle name="Total 2 3 10 9 3" xfId="45957"/>
    <cellStyle name="Total 2 3 10 9 4" xfId="45958"/>
    <cellStyle name="Total 2 3 10 9 5" xfId="45959"/>
    <cellStyle name="Total 2 3 11" xfId="45960"/>
    <cellStyle name="Total 2 3 11 10" xfId="45961"/>
    <cellStyle name="Total 2 3 11 2" xfId="45962"/>
    <cellStyle name="Total 2 3 11 2 2" xfId="45963"/>
    <cellStyle name="Total 2 3 11 2 2 2" xfId="45964"/>
    <cellStyle name="Total 2 3 11 2 2 3" xfId="45965"/>
    <cellStyle name="Total 2 3 11 2 2 4" xfId="45966"/>
    <cellStyle name="Total 2 3 11 2 3" xfId="45967"/>
    <cellStyle name="Total 2 3 11 2 3 2" xfId="45968"/>
    <cellStyle name="Total 2 3 11 2 3 3" xfId="45969"/>
    <cellStyle name="Total 2 3 11 2 3 4" xfId="45970"/>
    <cellStyle name="Total 2 3 11 2 3 5" xfId="45971"/>
    <cellStyle name="Total 2 3 11 2 4" xfId="45972"/>
    <cellStyle name="Total 2 3 11 2 4 2" xfId="45973"/>
    <cellStyle name="Total 2 3 11 2 4 3" xfId="45974"/>
    <cellStyle name="Total 2 3 11 2 4 4" xfId="45975"/>
    <cellStyle name="Total 2 3 11 2 5" xfId="45976"/>
    <cellStyle name="Total 2 3 11 2 5 2" xfId="45977"/>
    <cellStyle name="Total 2 3 11 2 5 3" xfId="45978"/>
    <cellStyle name="Total 2 3 11 2 5 4" xfId="45979"/>
    <cellStyle name="Total 2 3 11 2 6" xfId="45980"/>
    <cellStyle name="Total 2 3 11 2 7" xfId="45981"/>
    <cellStyle name="Total 2 3 11 2 8" xfId="45982"/>
    <cellStyle name="Total 2 3 11 3" xfId="45983"/>
    <cellStyle name="Total 2 3 11 3 2" xfId="45984"/>
    <cellStyle name="Total 2 3 11 3 2 2" xfId="45985"/>
    <cellStyle name="Total 2 3 11 3 2 3" xfId="45986"/>
    <cellStyle name="Total 2 3 11 3 2 4" xfId="45987"/>
    <cellStyle name="Total 2 3 11 3 2 5" xfId="45988"/>
    <cellStyle name="Total 2 3 11 3 3" xfId="45989"/>
    <cellStyle name="Total 2 3 11 3 3 2" xfId="45990"/>
    <cellStyle name="Total 2 3 11 3 3 3" xfId="45991"/>
    <cellStyle name="Total 2 3 11 3 3 4" xfId="45992"/>
    <cellStyle name="Total 2 3 11 3 3 5" xfId="45993"/>
    <cellStyle name="Total 2 3 11 3 4" xfId="45994"/>
    <cellStyle name="Total 2 3 11 3 5" xfId="45995"/>
    <cellStyle name="Total 2 3 11 3 6" xfId="45996"/>
    <cellStyle name="Total 2 3 11 4" xfId="45997"/>
    <cellStyle name="Total 2 3 11 4 2" xfId="45998"/>
    <cellStyle name="Total 2 3 11 4 2 2" xfId="45999"/>
    <cellStyle name="Total 2 3 11 4 2 3" xfId="46000"/>
    <cellStyle name="Total 2 3 11 4 2 4" xfId="46001"/>
    <cellStyle name="Total 2 3 11 4 2 5" xfId="46002"/>
    <cellStyle name="Total 2 3 11 4 3" xfId="46003"/>
    <cellStyle name="Total 2 3 11 4 3 2" xfId="46004"/>
    <cellStyle name="Total 2 3 11 4 3 3" xfId="46005"/>
    <cellStyle name="Total 2 3 11 4 3 4" xfId="46006"/>
    <cellStyle name="Total 2 3 11 4 3 5" xfId="46007"/>
    <cellStyle name="Total 2 3 11 4 4" xfId="46008"/>
    <cellStyle name="Total 2 3 11 4 5" xfId="46009"/>
    <cellStyle name="Total 2 3 11 4 6" xfId="46010"/>
    <cellStyle name="Total 2 3 11 5" xfId="46011"/>
    <cellStyle name="Total 2 3 11 5 2" xfId="46012"/>
    <cellStyle name="Total 2 3 11 5 2 2" xfId="46013"/>
    <cellStyle name="Total 2 3 11 5 2 3" xfId="46014"/>
    <cellStyle name="Total 2 3 11 5 2 4" xfId="46015"/>
    <cellStyle name="Total 2 3 11 5 2 5" xfId="46016"/>
    <cellStyle name="Total 2 3 11 5 3" xfId="46017"/>
    <cellStyle name="Total 2 3 11 5 3 2" xfId="46018"/>
    <cellStyle name="Total 2 3 11 5 3 3" xfId="46019"/>
    <cellStyle name="Total 2 3 11 5 3 4" xfId="46020"/>
    <cellStyle name="Total 2 3 11 5 3 5" xfId="46021"/>
    <cellStyle name="Total 2 3 11 5 4" xfId="46022"/>
    <cellStyle name="Total 2 3 11 5 5" xfId="46023"/>
    <cellStyle name="Total 2 3 11 6" xfId="46024"/>
    <cellStyle name="Total 2 3 11 6 2" xfId="46025"/>
    <cellStyle name="Total 2 3 11 6 3" xfId="46026"/>
    <cellStyle name="Total 2 3 11 6 4" xfId="46027"/>
    <cellStyle name="Total 2 3 11 7" xfId="46028"/>
    <cellStyle name="Total 2 3 11 7 2" xfId="46029"/>
    <cellStyle name="Total 2 3 11 7 3" xfId="46030"/>
    <cellStyle name="Total 2 3 11 7 4" xfId="46031"/>
    <cellStyle name="Total 2 3 11 7 5" xfId="46032"/>
    <cellStyle name="Total 2 3 11 8" xfId="46033"/>
    <cellStyle name="Total 2 3 11 8 2" xfId="46034"/>
    <cellStyle name="Total 2 3 11 8 3" xfId="46035"/>
    <cellStyle name="Total 2 3 11 8 4" xfId="46036"/>
    <cellStyle name="Total 2 3 11 8 5" xfId="46037"/>
    <cellStyle name="Total 2 3 11 9" xfId="46038"/>
    <cellStyle name="Total 2 3 11 9 2" xfId="46039"/>
    <cellStyle name="Total 2 3 11 9 3" xfId="46040"/>
    <cellStyle name="Total 2 3 11 9 4" xfId="46041"/>
    <cellStyle name="Total 2 3 11 9 5" xfId="46042"/>
    <cellStyle name="Total 2 3 12" xfId="46043"/>
    <cellStyle name="Total 2 3 12 2" xfId="46044"/>
    <cellStyle name="Total 2 3 12 2 2" xfId="46045"/>
    <cellStyle name="Total 2 3 12 2 3" xfId="46046"/>
    <cellStyle name="Total 2 3 12 2 4" xfId="46047"/>
    <cellStyle name="Total 2 3 12 3" xfId="46048"/>
    <cellStyle name="Total 2 3 12 3 2" xfId="46049"/>
    <cellStyle name="Total 2 3 12 3 3" xfId="46050"/>
    <cellStyle name="Total 2 3 12 3 4" xfId="46051"/>
    <cellStyle name="Total 2 3 12 3 5" xfId="46052"/>
    <cellStyle name="Total 2 3 12 4" xfId="46053"/>
    <cellStyle name="Total 2 3 12 4 2" xfId="46054"/>
    <cellStyle name="Total 2 3 12 4 3" xfId="46055"/>
    <cellStyle name="Total 2 3 12 4 4" xfId="46056"/>
    <cellStyle name="Total 2 3 12 5" xfId="46057"/>
    <cellStyle name="Total 2 3 12 5 2" xfId="46058"/>
    <cellStyle name="Total 2 3 12 5 3" xfId="46059"/>
    <cellStyle name="Total 2 3 12 5 4" xfId="46060"/>
    <cellStyle name="Total 2 3 12 6" xfId="46061"/>
    <cellStyle name="Total 2 3 12 7" xfId="46062"/>
    <cellStyle name="Total 2 3 12 8" xfId="46063"/>
    <cellStyle name="Total 2 3 13" xfId="46064"/>
    <cellStyle name="Total 2 3 13 2" xfId="46065"/>
    <cellStyle name="Total 2 3 13 2 2" xfId="46066"/>
    <cellStyle name="Total 2 3 13 2 3" xfId="46067"/>
    <cellStyle name="Total 2 3 13 2 4" xfId="46068"/>
    <cellStyle name="Total 2 3 13 2 5" xfId="46069"/>
    <cellStyle name="Total 2 3 13 3" xfId="46070"/>
    <cellStyle name="Total 2 3 13 3 2" xfId="46071"/>
    <cellStyle name="Total 2 3 13 3 3" xfId="46072"/>
    <cellStyle name="Total 2 3 13 3 4" xfId="46073"/>
    <cellStyle name="Total 2 3 13 3 5" xfId="46074"/>
    <cellStyle name="Total 2 3 13 4" xfId="46075"/>
    <cellStyle name="Total 2 3 13 5" xfId="46076"/>
    <cellStyle name="Total 2 3 13 6" xfId="46077"/>
    <cellStyle name="Total 2 3 14" xfId="46078"/>
    <cellStyle name="Total 2 3 14 2" xfId="46079"/>
    <cellStyle name="Total 2 3 14 2 2" xfId="46080"/>
    <cellStyle name="Total 2 3 14 2 3" xfId="46081"/>
    <cellStyle name="Total 2 3 14 2 4" xfId="46082"/>
    <cellStyle name="Total 2 3 14 2 5" xfId="46083"/>
    <cellStyle name="Total 2 3 14 3" xfId="46084"/>
    <cellStyle name="Total 2 3 14 3 2" xfId="46085"/>
    <cellStyle name="Total 2 3 14 3 3" xfId="46086"/>
    <cellStyle name="Total 2 3 14 3 4" xfId="46087"/>
    <cellStyle name="Total 2 3 14 3 5" xfId="46088"/>
    <cellStyle name="Total 2 3 14 4" xfId="46089"/>
    <cellStyle name="Total 2 3 14 5" xfId="46090"/>
    <cellStyle name="Total 2 3 14 6" xfId="46091"/>
    <cellStyle name="Total 2 3 15" xfId="46092"/>
    <cellStyle name="Total 2 3 15 2" xfId="46093"/>
    <cellStyle name="Total 2 3 15 2 2" xfId="46094"/>
    <cellStyle name="Total 2 3 15 2 3" xfId="46095"/>
    <cellStyle name="Total 2 3 15 2 4" xfId="46096"/>
    <cellStyle name="Total 2 3 15 2 5" xfId="46097"/>
    <cellStyle name="Total 2 3 15 3" xfId="46098"/>
    <cellStyle name="Total 2 3 15 3 2" xfId="46099"/>
    <cellStyle name="Total 2 3 15 3 3" xfId="46100"/>
    <cellStyle name="Total 2 3 15 3 4" xfId="46101"/>
    <cellStyle name="Total 2 3 15 3 5" xfId="46102"/>
    <cellStyle name="Total 2 3 15 4" xfId="46103"/>
    <cellStyle name="Total 2 3 15 5" xfId="46104"/>
    <cellStyle name="Total 2 3 15 6" xfId="46105"/>
    <cellStyle name="Total 2 3 16" xfId="46106"/>
    <cellStyle name="Total 2 3 16 2" xfId="46107"/>
    <cellStyle name="Total 2 3 16 2 2" xfId="46108"/>
    <cellStyle name="Total 2 3 16 2 3" xfId="46109"/>
    <cellStyle name="Total 2 3 16 2 4" xfId="46110"/>
    <cellStyle name="Total 2 3 16 2 5" xfId="46111"/>
    <cellStyle name="Total 2 3 16 3" xfId="46112"/>
    <cellStyle name="Total 2 3 16 4" xfId="46113"/>
    <cellStyle name="Total 2 3 16 5" xfId="46114"/>
    <cellStyle name="Total 2 3 17" xfId="46115"/>
    <cellStyle name="Total 2 3 17 2" xfId="46116"/>
    <cellStyle name="Total 2 3 17 3" xfId="46117"/>
    <cellStyle name="Total 2 3 17 4" xfId="46118"/>
    <cellStyle name="Total 2 3 18" xfId="46119"/>
    <cellStyle name="Total 2 3 19" xfId="46120"/>
    <cellStyle name="Total 2 3 2" xfId="709"/>
    <cellStyle name="Total 2 3 2 10" xfId="46121"/>
    <cellStyle name="Total 2 3 2 10 10" xfId="46122"/>
    <cellStyle name="Total 2 3 2 10 2" xfId="46123"/>
    <cellStyle name="Total 2 3 2 10 2 2" xfId="46124"/>
    <cellStyle name="Total 2 3 2 10 2 2 2" xfId="46125"/>
    <cellStyle name="Total 2 3 2 10 2 2 3" xfId="46126"/>
    <cellStyle name="Total 2 3 2 10 2 2 4" xfId="46127"/>
    <cellStyle name="Total 2 3 2 10 2 3" xfId="46128"/>
    <cellStyle name="Total 2 3 2 10 2 3 2" xfId="46129"/>
    <cellStyle name="Total 2 3 2 10 2 3 3" xfId="46130"/>
    <cellStyle name="Total 2 3 2 10 2 3 4" xfId="46131"/>
    <cellStyle name="Total 2 3 2 10 2 3 5" xfId="46132"/>
    <cellStyle name="Total 2 3 2 10 2 4" xfId="46133"/>
    <cellStyle name="Total 2 3 2 10 2 4 2" xfId="46134"/>
    <cellStyle name="Total 2 3 2 10 2 4 3" xfId="46135"/>
    <cellStyle name="Total 2 3 2 10 2 4 4" xfId="46136"/>
    <cellStyle name="Total 2 3 2 10 2 5" xfId="46137"/>
    <cellStyle name="Total 2 3 2 10 2 5 2" xfId="46138"/>
    <cellStyle name="Total 2 3 2 10 2 5 3" xfId="46139"/>
    <cellStyle name="Total 2 3 2 10 2 5 4" xfId="46140"/>
    <cellStyle name="Total 2 3 2 10 2 6" xfId="46141"/>
    <cellStyle name="Total 2 3 2 10 2 7" xfId="46142"/>
    <cellStyle name="Total 2 3 2 10 2 8" xfId="46143"/>
    <cellStyle name="Total 2 3 2 10 3" xfId="46144"/>
    <cellStyle name="Total 2 3 2 10 3 2" xfId="46145"/>
    <cellStyle name="Total 2 3 2 10 3 2 2" xfId="46146"/>
    <cellStyle name="Total 2 3 2 10 3 2 3" xfId="46147"/>
    <cellStyle name="Total 2 3 2 10 3 2 4" xfId="46148"/>
    <cellStyle name="Total 2 3 2 10 3 2 5" xfId="46149"/>
    <cellStyle name="Total 2 3 2 10 3 3" xfId="46150"/>
    <cellStyle name="Total 2 3 2 10 3 3 2" xfId="46151"/>
    <cellStyle name="Total 2 3 2 10 3 3 3" xfId="46152"/>
    <cellStyle name="Total 2 3 2 10 3 3 4" xfId="46153"/>
    <cellStyle name="Total 2 3 2 10 3 3 5" xfId="46154"/>
    <cellStyle name="Total 2 3 2 10 3 4" xfId="46155"/>
    <cellStyle name="Total 2 3 2 10 3 5" xfId="46156"/>
    <cellStyle name="Total 2 3 2 10 3 6" xfId="46157"/>
    <cellStyle name="Total 2 3 2 10 4" xfId="46158"/>
    <cellStyle name="Total 2 3 2 10 4 2" xfId="46159"/>
    <cellStyle name="Total 2 3 2 10 4 2 2" xfId="46160"/>
    <cellStyle name="Total 2 3 2 10 4 2 3" xfId="46161"/>
    <cellStyle name="Total 2 3 2 10 4 2 4" xfId="46162"/>
    <cellStyle name="Total 2 3 2 10 4 2 5" xfId="46163"/>
    <cellStyle name="Total 2 3 2 10 4 3" xfId="46164"/>
    <cellStyle name="Total 2 3 2 10 4 3 2" xfId="46165"/>
    <cellStyle name="Total 2 3 2 10 4 3 3" xfId="46166"/>
    <cellStyle name="Total 2 3 2 10 4 3 4" xfId="46167"/>
    <cellStyle name="Total 2 3 2 10 4 3 5" xfId="46168"/>
    <cellStyle name="Total 2 3 2 10 4 4" xfId="46169"/>
    <cellStyle name="Total 2 3 2 10 4 5" xfId="46170"/>
    <cellStyle name="Total 2 3 2 10 4 6" xfId="46171"/>
    <cellStyle name="Total 2 3 2 10 5" xfId="46172"/>
    <cellStyle name="Total 2 3 2 10 5 2" xfId="46173"/>
    <cellStyle name="Total 2 3 2 10 5 2 2" xfId="46174"/>
    <cellStyle name="Total 2 3 2 10 5 2 3" xfId="46175"/>
    <cellStyle name="Total 2 3 2 10 5 2 4" xfId="46176"/>
    <cellStyle name="Total 2 3 2 10 5 2 5" xfId="46177"/>
    <cellStyle name="Total 2 3 2 10 5 3" xfId="46178"/>
    <cellStyle name="Total 2 3 2 10 5 3 2" xfId="46179"/>
    <cellStyle name="Total 2 3 2 10 5 3 3" xfId="46180"/>
    <cellStyle name="Total 2 3 2 10 5 3 4" xfId="46181"/>
    <cellStyle name="Total 2 3 2 10 5 3 5" xfId="46182"/>
    <cellStyle name="Total 2 3 2 10 5 4" xfId="46183"/>
    <cellStyle name="Total 2 3 2 10 5 5" xfId="46184"/>
    <cellStyle name="Total 2 3 2 10 6" xfId="46185"/>
    <cellStyle name="Total 2 3 2 10 6 2" xfId="46186"/>
    <cellStyle name="Total 2 3 2 10 6 3" xfId="46187"/>
    <cellStyle name="Total 2 3 2 10 6 4" xfId="46188"/>
    <cellStyle name="Total 2 3 2 10 7" xfId="46189"/>
    <cellStyle name="Total 2 3 2 10 7 2" xfId="46190"/>
    <cellStyle name="Total 2 3 2 10 7 3" xfId="46191"/>
    <cellStyle name="Total 2 3 2 10 7 4" xfId="46192"/>
    <cellStyle name="Total 2 3 2 10 7 5" xfId="46193"/>
    <cellStyle name="Total 2 3 2 10 8" xfId="46194"/>
    <cellStyle name="Total 2 3 2 10 8 2" xfId="46195"/>
    <cellStyle name="Total 2 3 2 10 8 3" xfId="46196"/>
    <cellStyle name="Total 2 3 2 10 8 4" xfId="46197"/>
    <cellStyle name="Total 2 3 2 10 8 5" xfId="46198"/>
    <cellStyle name="Total 2 3 2 10 9" xfId="46199"/>
    <cellStyle name="Total 2 3 2 10 9 2" xfId="46200"/>
    <cellStyle name="Total 2 3 2 10 9 3" xfId="46201"/>
    <cellStyle name="Total 2 3 2 10 9 4" xfId="46202"/>
    <cellStyle name="Total 2 3 2 10 9 5" xfId="46203"/>
    <cellStyle name="Total 2 3 2 11" xfId="46204"/>
    <cellStyle name="Total 2 3 2 11 2" xfId="46205"/>
    <cellStyle name="Total 2 3 2 11 2 2" xfId="46206"/>
    <cellStyle name="Total 2 3 2 11 2 3" xfId="46207"/>
    <cellStyle name="Total 2 3 2 11 2 4" xfId="46208"/>
    <cellStyle name="Total 2 3 2 11 3" xfId="46209"/>
    <cellStyle name="Total 2 3 2 11 3 2" xfId="46210"/>
    <cellStyle name="Total 2 3 2 11 3 3" xfId="46211"/>
    <cellStyle name="Total 2 3 2 11 3 4" xfId="46212"/>
    <cellStyle name="Total 2 3 2 11 3 5" xfId="46213"/>
    <cellStyle name="Total 2 3 2 11 4" xfId="46214"/>
    <cellStyle name="Total 2 3 2 11 4 2" xfId="46215"/>
    <cellStyle name="Total 2 3 2 11 4 3" xfId="46216"/>
    <cellStyle name="Total 2 3 2 11 4 4" xfId="46217"/>
    <cellStyle name="Total 2 3 2 11 5" xfId="46218"/>
    <cellStyle name="Total 2 3 2 11 5 2" xfId="46219"/>
    <cellStyle name="Total 2 3 2 11 5 3" xfId="46220"/>
    <cellStyle name="Total 2 3 2 11 5 4" xfId="46221"/>
    <cellStyle name="Total 2 3 2 11 6" xfId="46222"/>
    <cellStyle name="Total 2 3 2 11 7" xfId="46223"/>
    <cellStyle name="Total 2 3 2 11 8" xfId="46224"/>
    <cellStyle name="Total 2 3 2 12" xfId="46225"/>
    <cellStyle name="Total 2 3 2 12 2" xfId="46226"/>
    <cellStyle name="Total 2 3 2 12 2 2" xfId="46227"/>
    <cellStyle name="Total 2 3 2 12 2 3" xfId="46228"/>
    <cellStyle name="Total 2 3 2 12 2 4" xfId="46229"/>
    <cellStyle name="Total 2 3 2 12 2 5" xfId="46230"/>
    <cellStyle name="Total 2 3 2 12 3" xfId="46231"/>
    <cellStyle name="Total 2 3 2 12 3 2" xfId="46232"/>
    <cellStyle name="Total 2 3 2 12 3 3" xfId="46233"/>
    <cellStyle name="Total 2 3 2 12 3 4" xfId="46234"/>
    <cellStyle name="Total 2 3 2 12 3 5" xfId="46235"/>
    <cellStyle name="Total 2 3 2 12 4" xfId="46236"/>
    <cellStyle name="Total 2 3 2 12 5" xfId="46237"/>
    <cellStyle name="Total 2 3 2 12 6" xfId="46238"/>
    <cellStyle name="Total 2 3 2 13" xfId="46239"/>
    <cellStyle name="Total 2 3 2 13 2" xfId="46240"/>
    <cellStyle name="Total 2 3 2 13 2 2" xfId="46241"/>
    <cellStyle name="Total 2 3 2 13 2 3" xfId="46242"/>
    <cellStyle name="Total 2 3 2 13 2 4" xfId="46243"/>
    <cellStyle name="Total 2 3 2 13 2 5" xfId="46244"/>
    <cellStyle name="Total 2 3 2 13 3" xfId="46245"/>
    <cellStyle name="Total 2 3 2 13 3 2" xfId="46246"/>
    <cellStyle name="Total 2 3 2 13 3 3" xfId="46247"/>
    <cellStyle name="Total 2 3 2 13 3 4" xfId="46248"/>
    <cellStyle name="Total 2 3 2 13 3 5" xfId="46249"/>
    <cellStyle name="Total 2 3 2 13 4" xfId="46250"/>
    <cellStyle name="Total 2 3 2 13 5" xfId="46251"/>
    <cellStyle name="Total 2 3 2 13 6" xfId="46252"/>
    <cellStyle name="Total 2 3 2 14" xfId="46253"/>
    <cellStyle name="Total 2 3 2 14 2" xfId="46254"/>
    <cellStyle name="Total 2 3 2 14 2 2" xfId="46255"/>
    <cellStyle name="Total 2 3 2 14 2 3" xfId="46256"/>
    <cellStyle name="Total 2 3 2 14 2 4" xfId="46257"/>
    <cellStyle name="Total 2 3 2 14 2 5" xfId="46258"/>
    <cellStyle name="Total 2 3 2 14 3" xfId="46259"/>
    <cellStyle name="Total 2 3 2 14 3 2" xfId="46260"/>
    <cellStyle name="Total 2 3 2 14 3 3" xfId="46261"/>
    <cellStyle name="Total 2 3 2 14 3 4" xfId="46262"/>
    <cellStyle name="Total 2 3 2 14 3 5" xfId="46263"/>
    <cellStyle name="Total 2 3 2 14 4" xfId="46264"/>
    <cellStyle name="Total 2 3 2 14 5" xfId="46265"/>
    <cellStyle name="Total 2 3 2 14 6" xfId="46266"/>
    <cellStyle name="Total 2 3 2 15" xfId="46267"/>
    <cellStyle name="Total 2 3 2 15 2" xfId="46268"/>
    <cellStyle name="Total 2 3 2 15 2 2" xfId="46269"/>
    <cellStyle name="Total 2 3 2 15 2 3" xfId="46270"/>
    <cellStyle name="Total 2 3 2 15 2 4" xfId="46271"/>
    <cellStyle name="Total 2 3 2 15 2 5" xfId="46272"/>
    <cellStyle name="Total 2 3 2 15 3" xfId="46273"/>
    <cellStyle name="Total 2 3 2 15 4" xfId="46274"/>
    <cellStyle name="Total 2 3 2 15 5" xfId="46275"/>
    <cellStyle name="Total 2 3 2 16" xfId="46276"/>
    <cellStyle name="Total 2 3 2 16 2" xfId="46277"/>
    <cellStyle name="Total 2 3 2 16 3" xfId="46278"/>
    <cellStyle name="Total 2 3 2 16 4" xfId="46279"/>
    <cellStyle name="Total 2 3 2 17" xfId="46280"/>
    <cellStyle name="Total 2 3 2 18" xfId="46281"/>
    <cellStyle name="Total 2 3 2 19" xfId="46282"/>
    <cellStyle name="Total 2 3 2 2" xfId="46283"/>
    <cellStyle name="Total 2 3 2 2 10" xfId="46284"/>
    <cellStyle name="Total 2 3 2 2 11" xfId="46285"/>
    <cellStyle name="Total 2 3 2 2 12" xfId="46286"/>
    <cellStyle name="Total 2 3 2 2 13" xfId="46287"/>
    <cellStyle name="Total 2 3 2 2 2" xfId="46288"/>
    <cellStyle name="Total 2 3 2 2 2 10" xfId="46289"/>
    <cellStyle name="Total 2 3 2 2 2 10 2" xfId="46290"/>
    <cellStyle name="Total 2 3 2 2 2 10 3" xfId="46291"/>
    <cellStyle name="Total 2 3 2 2 2 10 4" xfId="46292"/>
    <cellStyle name="Total 2 3 2 2 2 10 5" xfId="46293"/>
    <cellStyle name="Total 2 3 2 2 2 11" xfId="46294"/>
    <cellStyle name="Total 2 3 2 2 2 2" xfId="46295"/>
    <cellStyle name="Total 2 3 2 2 2 2 2" xfId="46296"/>
    <cellStyle name="Total 2 3 2 2 2 2 2 2" xfId="46297"/>
    <cellStyle name="Total 2 3 2 2 2 2 2 3" xfId="46298"/>
    <cellStyle name="Total 2 3 2 2 2 2 2 4" xfId="46299"/>
    <cellStyle name="Total 2 3 2 2 2 2 3" xfId="46300"/>
    <cellStyle name="Total 2 3 2 2 2 2 3 2" xfId="46301"/>
    <cellStyle name="Total 2 3 2 2 2 2 3 3" xfId="46302"/>
    <cellStyle name="Total 2 3 2 2 2 2 3 4" xfId="46303"/>
    <cellStyle name="Total 2 3 2 2 2 2 3 5" xfId="46304"/>
    <cellStyle name="Total 2 3 2 2 2 2 4" xfId="46305"/>
    <cellStyle name="Total 2 3 2 2 2 2 4 2" xfId="46306"/>
    <cellStyle name="Total 2 3 2 2 2 2 4 3" xfId="46307"/>
    <cellStyle name="Total 2 3 2 2 2 2 4 4" xfId="46308"/>
    <cellStyle name="Total 2 3 2 2 2 2 5" xfId="46309"/>
    <cellStyle name="Total 2 3 2 2 2 2 5 2" xfId="46310"/>
    <cellStyle name="Total 2 3 2 2 2 2 5 3" xfId="46311"/>
    <cellStyle name="Total 2 3 2 2 2 2 5 4" xfId="46312"/>
    <cellStyle name="Total 2 3 2 2 2 2 6" xfId="46313"/>
    <cellStyle name="Total 2 3 2 2 2 2 7" xfId="46314"/>
    <cellStyle name="Total 2 3 2 2 2 2 8" xfId="46315"/>
    <cellStyle name="Total 2 3 2 2 2 3" xfId="46316"/>
    <cellStyle name="Total 2 3 2 2 2 3 2" xfId="46317"/>
    <cellStyle name="Total 2 3 2 2 2 3 2 2" xfId="46318"/>
    <cellStyle name="Total 2 3 2 2 2 3 2 3" xfId="46319"/>
    <cellStyle name="Total 2 3 2 2 2 3 2 4" xfId="46320"/>
    <cellStyle name="Total 2 3 2 2 2 3 2 5" xfId="46321"/>
    <cellStyle name="Total 2 3 2 2 2 3 3" xfId="46322"/>
    <cellStyle name="Total 2 3 2 2 2 3 3 2" xfId="46323"/>
    <cellStyle name="Total 2 3 2 2 2 3 3 3" xfId="46324"/>
    <cellStyle name="Total 2 3 2 2 2 3 3 4" xfId="46325"/>
    <cellStyle name="Total 2 3 2 2 2 3 3 5" xfId="46326"/>
    <cellStyle name="Total 2 3 2 2 2 3 4" xfId="46327"/>
    <cellStyle name="Total 2 3 2 2 2 3 5" xfId="46328"/>
    <cellStyle name="Total 2 3 2 2 2 3 6" xfId="46329"/>
    <cellStyle name="Total 2 3 2 2 2 4" xfId="46330"/>
    <cellStyle name="Total 2 3 2 2 2 4 2" xfId="46331"/>
    <cellStyle name="Total 2 3 2 2 2 4 2 2" xfId="46332"/>
    <cellStyle name="Total 2 3 2 2 2 4 2 3" xfId="46333"/>
    <cellStyle name="Total 2 3 2 2 2 4 2 4" xfId="46334"/>
    <cellStyle name="Total 2 3 2 2 2 4 2 5" xfId="46335"/>
    <cellStyle name="Total 2 3 2 2 2 4 3" xfId="46336"/>
    <cellStyle name="Total 2 3 2 2 2 4 3 2" xfId="46337"/>
    <cellStyle name="Total 2 3 2 2 2 4 3 3" xfId="46338"/>
    <cellStyle name="Total 2 3 2 2 2 4 3 4" xfId="46339"/>
    <cellStyle name="Total 2 3 2 2 2 4 3 5" xfId="46340"/>
    <cellStyle name="Total 2 3 2 2 2 4 4" xfId="46341"/>
    <cellStyle name="Total 2 3 2 2 2 4 5" xfId="46342"/>
    <cellStyle name="Total 2 3 2 2 2 4 6" xfId="46343"/>
    <cellStyle name="Total 2 3 2 2 2 5" xfId="46344"/>
    <cellStyle name="Total 2 3 2 2 2 5 2" xfId="46345"/>
    <cellStyle name="Total 2 3 2 2 2 5 2 2" xfId="46346"/>
    <cellStyle name="Total 2 3 2 2 2 5 2 3" xfId="46347"/>
    <cellStyle name="Total 2 3 2 2 2 5 2 4" xfId="46348"/>
    <cellStyle name="Total 2 3 2 2 2 5 2 5" xfId="46349"/>
    <cellStyle name="Total 2 3 2 2 2 5 3" xfId="46350"/>
    <cellStyle name="Total 2 3 2 2 2 5 3 2" xfId="46351"/>
    <cellStyle name="Total 2 3 2 2 2 5 3 3" xfId="46352"/>
    <cellStyle name="Total 2 3 2 2 2 5 3 4" xfId="46353"/>
    <cellStyle name="Total 2 3 2 2 2 5 3 5" xfId="46354"/>
    <cellStyle name="Total 2 3 2 2 2 5 4" xfId="46355"/>
    <cellStyle name="Total 2 3 2 2 2 5 5" xfId="46356"/>
    <cellStyle name="Total 2 3 2 2 2 5 6" xfId="46357"/>
    <cellStyle name="Total 2 3 2 2 2 6" xfId="46358"/>
    <cellStyle name="Total 2 3 2 2 2 6 2" xfId="46359"/>
    <cellStyle name="Total 2 3 2 2 2 6 2 2" xfId="46360"/>
    <cellStyle name="Total 2 3 2 2 2 6 2 3" xfId="46361"/>
    <cellStyle name="Total 2 3 2 2 2 6 2 4" xfId="46362"/>
    <cellStyle name="Total 2 3 2 2 2 6 2 5" xfId="46363"/>
    <cellStyle name="Total 2 3 2 2 2 6 3" xfId="46364"/>
    <cellStyle name="Total 2 3 2 2 2 6 3 2" xfId="46365"/>
    <cellStyle name="Total 2 3 2 2 2 6 3 3" xfId="46366"/>
    <cellStyle name="Total 2 3 2 2 2 6 3 4" xfId="46367"/>
    <cellStyle name="Total 2 3 2 2 2 6 3 5" xfId="46368"/>
    <cellStyle name="Total 2 3 2 2 2 6 4" xfId="46369"/>
    <cellStyle name="Total 2 3 2 2 2 6 5" xfId="46370"/>
    <cellStyle name="Total 2 3 2 2 2 7" xfId="46371"/>
    <cellStyle name="Total 2 3 2 2 2 7 2" xfId="46372"/>
    <cellStyle name="Total 2 3 2 2 2 7 3" xfId="46373"/>
    <cellStyle name="Total 2 3 2 2 2 7 4" xfId="46374"/>
    <cellStyle name="Total 2 3 2 2 2 8" xfId="46375"/>
    <cellStyle name="Total 2 3 2 2 2 8 2" xfId="46376"/>
    <cellStyle name="Total 2 3 2 2 2 8 3" xfId="46377"/>
    <cellStyle name="Total 2 3 2 2 2 8 4" xfId="46378"/>
    <cellStyle name="Total 2 3 2 2 2 8 5" xfId="46379"/>
    <cellStyle name="Total 2 3 2 2 2 9" xfId="46380"/>
    <cellStyle name="Total 2 3 2 2 2 9 2" xfId="46381"/>
    <cellStyle name="Total 2 3 2 2 2 9 3" xfId="46382"/>
    <cellStyle name="Total 2 3 2 2 2 9 4" xfId="46383"/>
    <cellStyle name="Total 2 3 2 2 2 9 5" xfId="46384"/>
    <cellStyle name="Total 2 3 2 2 3" xfId="46385"/>
    <cellStyle name="Total 2 3 2 2 3 2" xfId="46386"/>
    <cellStyle name="Total 2 3 2 2 3 2 2" xfId="46387"/>
    <cellStyle name="Total 2 3 2 2 3 2 3" xfId="46388"/>
    <cellStyle name="Total 2 3 2 2 3 2 4" xfId="46389"/>
    <cellStyle name="Total 2 3 2 2 3 3" xfId="46390"/>
    <cellStyle name="Total 2 3 2 2 3 3 2" xfId="46391"/>
    <cellStyle name="Total 2 3 2 2 3 3 3" xfId="46392"/>
    <cellStyle name="Total 2 3 2 2 3 3 4" xfId="46393"/>
    <cellStyle name="Total 2 3 2 2 3 3 5" xfId="46394"/>
    <cellStyle name="Total 2 3 2 2 3 4" xfId="46395"/>
    <cellStyle name="Total 2 3 2 2 3 4 2" xfId="46396"/>
    <cellStyle name="Total 2 3 2 2 3 4 3" xfId="46397"/>
    <cellStyle name="Total 2 3 2 2 3 4 4" xfId="46398"/>
    <cellStyle name="Total 2 3 2 2 3 5" xfId="46399"/>
    <cellStyle name="Total 2 3 2 2 3 5 2" xfId="46400"/>
    <cellStyle name="Total 2 3 2 2 3 5 3" xfId="46401"/>
    <cellStyle name="Total 2 3 2 2 3 5 4" xfId="46402"/>
    <cellStyle name="Total 2 3 2 2 3 6" xfId="46403"/>
    <cellStyle name="Total 2 3 2 2 3 7" xfId="46404"/>
    <cellStyle name="Total 2 3 2 2 3 8" xfId="46405"/>
    <cellStyle name="Total 2 3 2 2 4" xfId="46406"/>
    <cellStyle name="Total 2 3 2 2 4 2" xfId="46407"/>
    <cellStyle name="Total 2 3 2 2 4 2 2" xfId="46408"/>
    <cellStyle name="Total 2 3 2 2 4 2 3" xfId="46409"/>
    <cellStyle name="Total 2 3 2 2 4 2 4" xfId="46410"/>
    <cellStyle name="Total 2 3 2 2 4 3" xfId="46411"/>
    <cellStyle name="Total 2 3 2 2 4 3 2" xfId="46412"/>
    <cellStyle name="Total 2 3 2 2 4 3 3" xfId="46413"/>
    <cellStyle name="Total 2 3 2 2 4 3 4" xfId="46414"/>
    <cellStyle name="Total 2 3 2 2 4 3 5" xfId="46415"/>
    <cellStyle name="Total 2 3 2 2 4 4" xfId="46416"/>
    <cellStyle name="Total 2 3 2 2 4 4 2" xfId="46417"/>
    <cellStyle name="Total 2 3 2 2 4 4 3" xfId="46418"/>
    <cellStyle name="Total 2 3 2 2 4 4 4" xfId="46419"/>
    <cellStyle name="Total 2 3 2 2 4 5" xfId="46420"/>
    <cellStyle name="Total 2 3 2 2 4 5 2" xfId="46421"/>
    <cellStyle name="Total 2 3 2 2 4 5 3" xfId="46422"/>
    <cellStyle name="Total 2 3 2 2 4 5 4" xfId="46423"/>
    <cellStyle name="Total 2 3 2 2 4 6" xfId="46424"/>
    <cellStyle name="Total 2 3 2 2 4 7" xfId="46425"/>
    <cellStyle name="Total 2 3 2 2 4 8" xfId="46426"/>
    <cellStyle name="Total 2 3 2 2 5" xfId="46427"/>
    <cellStyle name="Total 2 3 2 2 5 2" xfId="46428"/>
    <cellStyle name="Total 2 3 2 2 5 2 2" xfId="46429"/>
    <cellStyle name="Total 2 3 2 2 5 2 3" xfId="46430"/>
    <cellStyle name="Total 2 3 2 2 5 2 4" xfId="46431"/>
    <cellStyle name="Total 2 3 2 2 5 2 5" xfId="46432"/>
    <cellStyle name="Total 2 3 2 2 5 3" xfId="46433"/>
    <cellStyle name="Total 2 3 2 2 5 3 2" xfId="46434"/>
    <cellStyle name="Total 2 3 2 2 5 3 3" xfId="46435"/>
    <cellStyle name="Total 2 3 2 2 5 3 4" xfId="46436"/>
    <cellStyle name="Total 2 3 2 2 5 3 5" xfId="46437"/>
    <cellStyle name="Total 2 3 2 2 5 4" xfId="46438"/>
    <cellStyle name="Total 2 3 2 2 5 5" xfId="46439"/>
    <cellStyle name="Total 2 3 2 2 5 6" xfId="46440"/>
    <cellStyle name="Total 2 3 2 2 6" xfId="46441"/>
    <cellStyle name="Total 2 3 2 2 6 2" xfId="46442"/>
    <cellStyle name="Total 2 3 2 2 6 2 2" xfId="46443"/>
    <cellStyle name="Total 2 3 2 2 6 2 3" xfId="46444"/>
    <cellStyle name="Total 2 3 2 2 6 2 4" xfId="46445"/>
    <cellStyle name="Total 2 3 2 2 6 2 5" xfId="46446"/>
    <cellStyle name="Total 2 3 2 2 6 3" xfId="46447"/>
    <cellStyle name="Total 2 3 2 2 6 3 2" xfId="46448"/>
    <cellStyle name="Total 2 3 2 2 6 3 3" xfId="46449"/>
    <cellStyle name="Total 2 3 2 2 6 3 4" xfId="46450"/>
    <cellStyle name="Total 2 3 2 2 6 3 5" xfId="46451"/>
    <cellStyle name="Total 2 3 2 2 6 4" xfId="46452"/>
    <cellStyle name="Total 2 3 2 2 6 5" xfId="46453"/>
    <cellStyle name="Total 2 3 2 2 6 6" xfId="46454"/>
    <cellStyle name="Total 2 3 2 2 7" xfId="46455"/>
    <cellStyle name="Total 2 3 2 2 7 2" xfId="46456"/>
    <cellStyle name="Total 2 3 2 2 7 2 2" xfId="46457"/>
    <cellStyle name="Total 2 3 2 2 7 2 3" xfId="46458"/>
    <cellStyle name="Total 2 3 2 2 7 2 4" xfId="46459"/>
    <cellStyle name="Total 2 3 2 2 7 2 5" xfId="46460"/>
    <cellStyle name="Total 2 3 2 2 7 3" xfId="46461"/>
    <cellStyle name="Total 2 3 2 2 7 3 2" xfId="46462"/>
    <cellStyle name="Total 2 3 2 2 7 3 3" xfId="46463"/>
    <cellStyle name="Total 2 3 2 2 7 3 4" xfId="46464"/>
    <cellStyle name="Total 2 3 2 2 7 3 5" xfId="46465"/>
    <cellStyle name="Total 2 3 2 2 7 4" xfId="46466"/>
    <cellStyle name="Total 2 3 2 2 7 5" xfId="46467"/>
    <cellStyle name="Total 2 3 2 2 8" xfId="46468"/>
    <cellStyle name="Total 2 3 2 2 8 2" xfId="46469"/>
    <cellStyle name="Total 2 3 2 2 8 2 2" xfId="46470"/>
    <cellStyle name="Total 2 3 2 2 8 2 3" xfId="46471"/>
    <cellStyle name="Total 2 3 2 2 8 2 4" xfId="46472"/>
    <cellStyle name="Total 2 3 2 2 8 3" xfId="46473"/>
    <cellStyle name="Total 2 3 2 2 8 4" xfId="46474"/>
    <cellStyle name="Total 2 3 2 2 8 5" xfId="46475"/>
    <cellStyle name="Total 2 3 2 2 9" xfId="46476"/>
    <cellStyle name="Total 2 3 2 20" xfId="46477"/>
    <cellStyle name="Total 2 3 2 21" xfId="46478"/>
    <cellStyle name="Total 2 3 2 3" xfId="46479"/>
    <cellStyle name="Total 2 3 2 3 10" xfId="46480"/>
    <cellStyle name="Total 2 3 2 3 11" xfId="46481"/>
    <cellStyle name="Total 2 3 2 3 12" xfId="46482"/>
    <cellStyle name="Total 2 3 2 3 13" xfId="46483"/>
    <cellStyle name="Total 2 3 2 3 2" xfId="46484"/>
    <cellStyle name="Total 2 3 2 3 2 10" xfId="46485"/>
    <cellStyle name="Total 2 3 2 3 2 10 2" xfId="46486"/>
    <cellStyle name="Total 2 3 2 3 2 10 3" xfId="46487"/>
    <cellStyle name="Total 2 3 2 3 2 10 4" xfId="46488"/>
    <cellStyle name="Total 2 3 2 3 2 10 5" xfId="46489"/>
    <cellStyle name="Total 2 3 2 3 2 11" xfId="46490"/>
    <cellStyle name="Total 2 3 2 3 2 2" xfId="46491"/>
    <cellStyle name="Total 2 3 2 3 2 2 2" xfId="46492"/>
    <cellStyle name="Total 2 3 2 3 2 2 2 2" xfId="46493"/>
    <cellStyle name="Total 2 3 2 3 2 2 2 3" xfId="46494"/>
    <cellStyle name="Total 2 3 2 3 2 2 2 4" xfId="46495"/>
    <cellStyle name="Total 2 3 2 3 2 2 3" xfId="46496"/>
    <cellStyle name="Total 2 3 2 3 2 2 3 2" xfId="46497"/>
    <cellStyle name="Total 2 3 2 3 2 2 3 3" xfId="46498"/>
    <cellStyle name="Total 2 3 2 3 2 2 3 4" xfId="46499"/>
    <cellStyle name="Total 2 3 2 3 2 2 3 5" xfId="46500"/>
    <cellStyle name="Total 2 3 2 3 2 2 4" xfId="46501"/>
    <cellStyle name="Total 2 3 2 3 2 2 4 2" xfId="46502"/>
    <cellStyle name="Total 2 3 2 3 2 2 4 3" xfId="46503"/>
    <cellStyle name="Total 2 3 2 3 2 2 4 4" xfId="46504"/>
    <cellStyle name="Total 2 3 2 3 2 2 5" xfId="46505"/>
    <cellStyle name="Total 2 3 2 3 2 2 5 2" xfId="46506"/>
    <cellStyle name="Total 2 3 2 3 2 2 5 3" xfId="46507"/>
    <cellStyle name="Total 2 3 2 3 2 2 5 4" xfId="46508"/>
    <cellStyle name="Total 2 3 2 3 2 2 6" xfId="46509"/>
    <cellStyle name="Total 2 3 2 3 2 2 7" xfId="46510"/>
    <cellStyle name="Total 2 3 2 3 2 2 8" xfId="46511"/>
    <cellStyle name="Total 2 3 2 3 2 3" xfId="46512"/>
    <cellStyle name="Total 2 3 2 3 2 3 2" xfId="46513"/>
    <cellStyle name="Total 2 3 2 3 2 3 2 2" xfId="46514"/>
    <cellStyle name="Total 2 3 2 3 2 3 2 3" xfId="46515"/>
    <cellStyle name="Total 2 3 2 3 2 3 2 4" xfId="46516"/>
    <cellStyle name="Total 2 3 2 3 2 3 2 5" xfId="46517"/>
    <cellStyle name="Total 2 3 2 3 2 3 3" xfId="46518"/>
    <cellStyle name="Total 2 3 2 3 2 3 3 2" xfId="46519"/>
    <cellStyle name="Total 2 3 2 3 2 3 3 3" xfId="46520"/>
    <cellStyle name="Total 2 3 2 3 2 3 3 4" xfId="46521"/>
    <cellStyle name="Total 2 3 2 3 2 3 3 5" xfId="46522"/>
    <cellStyle name="Total 2 3 2 3 2 3 4" xfId="46523"/>
    <cellStyle name="Total 2 3 2 3 2 3 5" xfId="46524"/>
    <cellStyle name="Total 2 3 2 3 2 3 6" xfId="46525"/>
    <cellStyle name="Total 2 3 2 3 2 4" xfId="46526"/>
    <cellStyle name="Total 2 3 2 3 2 4 2" xfId="46527"/>
    <cellStyle name="Total 2 3 2 3 2 4 2 2" xfId="46528"/>
    <cellStyle name="Total 2 3 2 3 2 4 2 3" xfId="46529"/>
    <cellStyle name="Total 2 3 2 3 2 4 2 4" xfId="46530"/>
    <cellStyle name="Total 2 3 2 3 2 4 2 5" xfId="46531"/>
    <cellStyle name="Total 2 3 2 3 2 4 3" xfId="46532"/>
    <cellStyle name="Total 2 3 2 3 2 4 3 2" xfId="46533"/>
    <cellStyle name="Total 2 3 2 3 2 4 3 3" xfId="46534"/>
    <cellStyle name="Total 2 3 2 3 2 4 3 4" xfId="46535"/>
    <cellStyle name="Total 2 3 2 3 2 4 3 5" xfId="46536"/>
    <cellStyle name="Total 2 3 2 3 2 4 4" xfId="46537"/>
    <cellStyle name="Total 2 3 2 3 2 4 5" xfId="46538"/>
    <cellStyle name="Total 2 3 2 3 2 4 6" xfId="46539"/>
    <cellStyle name="Total 2 3 2 3 2 5" xfId="46540"/>
    <cellStyle name="Total 2 3 2 3 2 5 2" xfId="46541"/>
    <cellStyle name="Total 2 3 2 3 2 5 2 2" xfId="46542"/>
    <cellStyle name="Total 2 3 2 3 2 5 2 3" xfId="46543"/>
    <cellStyle name="Total 2 3 2 3 2 5 2 4" xfId="46544"/>
    <cellStyle name="Total 2 3 2 3 2 5 2 5" xfId="46545"/>
    <cellStyle name="Total 2 3 2 3 2 5 3" xfId="46546"/>
    <cellStyle name="Total 2 3 2 3 2 5 3 2" xfId="46547"/>
    <cellStyle name="Total 2 3 2 3 2 5 3 3" xfId="46548"/>
    <cellStyle name="Total 2 3 2 3 2 5 3 4" xfId="46549"/>
    <cellStyle name="Total 2 3 2 3 2 5 3 5" xfId="46550"/>
    <cellStyle name="Total 2 3 2 3 2 5 4" xfId="46551"/>
    <cellStyle name="Total 2 3 2 3 2 5 5" xfId="46552"/>
    <cellStyle name="Total 2 3 2 3 2 5 6" xfId="46553"/>
    <cellStyle name="Total 2 3 2 3 2 6" xfId="46554"/>
    <cellStyle name="Total 2 3 2 3 2 6 2" xfId="46555"/>
    <cellStyle name="Total 2 3 2 3 2 6 2 2" xfId="46556"/>
    <cellStyle name="Total 2 3 2 3 2 6 2 3" xfId="46557"/>
    <cellStyle name="Total 2 3 2 3 2 6 2 4" xfId="46558"/>
    <cellStyle name="Total 2 3 2 3 2 6 2 5" xfId="46559"/>
    <cellStyle name="Total 2 3 2 3 2 6 3" xfId="46560"/>
    <cellStyle name="Total 2 3 2 3 2 6 3 2" xfId="46561"/>
    <cellStyle name="Total 2 3 2 3 2 6 3 3" xfId="46562"/>
    <cellStyle name="Total 2 3 2 3 2 6 3 4" xfId="46563"/>
    <cellStyle name="Total 2 3 2 3 2 6 3 5" xfId="46564"/>
    <cellStyle name="Total 2 3 2 3 2 6 4" xfId="46565"/>
    <cellStyle name="Total 2 3 2 3 2 6 5" xfId="46566"/>
    <cellStyle name="Total 2 3 2 3 2 7" xfId="46567"/>
    <cellStyle name="Total 2 3 2 3 2 7 2" xfId="46568"/>
    <cellStyle name="Total 2 3 2 3 2 7 3" xfId="46569"/>
    <cellStyle name="Total 2 3 2 3 2 7 4" xfId="46570"/>
    <cellStyle name="Total 2 3 2 3 2 8" xfId="46571"/>
    <cellStyle name="Total 2 3 2 3 2 8 2" xfId="46572"/>
    <cellStyle name="Total 2 3 2 3 2 8 3" xfId="46573"/>
    <cellStyle name="Total 2 3 2 3 2 8 4" xfId="46574"/>
    <cellStyle name="Total 2 3 2 3 2 8 5" xfId="46575"/>
    <cellStyle name="Total 2 3 2 3 2 9" xfId="46576"/>
    <cellStyle name="Total 2 3 2 3 2 9 2" xfId="46577"/>
    <cellStyle name="Total 2 3 2 3 2 9 3" xfId="46578"/>
    <cellStyle name="Total 2 3 2 3 2 9 4" xfId="46579"/>
    <cellStyle name="Total 2 3 2 3 2 9 5" xfId="46580"/>
    <cellStyle name="Total 2 3 2 3 3" xfId="46581"/>
    <cellStyle name="Total 2 3 2 3 3 2" xfId="46582"/>
    <cellStyle name="Total 2 3 2 3 3 2 2" xfId="46583"/>
    <cellStyle name="Total 2 3 2 3 3 2 3" xfId="46584"/>
    <cellStyle name="Total 2 3 2 3 3 2 4" xfId="46585"/>
    <cellStyle name="Total 2 3 2 3 3 3" xfId="46586"/>
    <cellStyle name="Total 2 3 2 3 3 3 2" xfId="46587"/>
    <cellStyle name="Total 2 3 2 3 3 3 3" xfId="46588"/>
    <cellStyle name="Total 2 3 2 3 3 3 4" xfId="46589"/>
    <cellStyle name="Total 2 3 2 3 3 3 5" xfId="46590"/>
    <cellStyle name="Total 2 3 2 3 3 4" xfId="46591"/>
    <cellStyle name="Total 2 3 2 3 3 4 2" xfId="46592"/>
    <cellStyle name="Total 2 3 2 3 3 4 3" xfId="46593"/>
    <cellStyle name="Total 2 3 2 3 3 4 4" xfId="46594"/>
    <cellStyle name="Total 2 3 2 3 3 5" xfId="46595"/>
    <cellStyle name="Total 2 3 2 3 3 5 2" xfId="46596"/>
    <cellStyle name="Total 2 3 2 3 3 5 3" xfId="46597"/>
    <cellStyle name="Total 2 3 2 3 3 5 4" xfId="46598"/>
    <cellStyle name="Total 2 3 2 3 3 6" xfId="46599"/>
    <cellStyle name="Total 2 3 2 3 3 7" xfId="46600"/>
    <cellStyle name="Total 2 3 2 3 3 8" xfId="46601"/>
    <cellStyle name="Total 2 3 2 3 4" xfId="46602"/>
    <cellStyle name="Total 2 3 2 3 4 2" xfId="46603"/>
    <cellStyle name="Total 2 3 2 3 4 2 2" xfId="46604"/>
    <cellStyle name="Total 2 3 2 3 4 2 3" xfId="46605"/>
    <cellStyle name="Total 2 3 2 3 4 2 4" xfId="46606"/>
    <cellStyle name="Total 2 3 2 3 4 3" xfId="46607"/>
    <cellStyle name="Total 2 3 2 3 4 3 2" xfId="46608"/>
    <cellStyle name="Total 2 3 2 3 4 3 3" xfId="46609"/>
    <cellStyle name="Total 2 3 2 3 4 3 4" xfId="46610"/>
    <cellStyle name="Total 2 3 2 3 4 3 5" xfId="46611"/>
    <cellStyle name="Total 2 3 2 3 4 4" xfId="46612"/>
    <cellStyle name="Total 2 3 2 3 4 4 2" xfId="46613"/>
    <cellStyle name="Total 2 3 2 3 4 4 3" xfId="46614"/>
    <cellStyle name="Total 2 3 2 3 4 4 4" xfId="46615"/>
    <cellStyle name="Total 2 3 2 3 4 5" xfId="46616"/>
    <cellStyle name="Total 2 3 2 3 4 5 2" xfId="46617"/>
    <cellStyle name="Total 2 3 2 3 4 5 3" xfId="46618"/>
    <cellStyle name="Total 2 3 2 3 4 5 4" xfId="46619"/>
    <cellStyle name="Total 2 3 2 3 4 6" xfId="46620"/>
    <cellStyle name="Total 2 3 2 3 4 7" xfId="46621"/>
    <cellStyle name="Total 2 3 2 3 4 8" xfId="46622"/>
    <cellStyle name="Total 2 3 2 3 5" xfId="46623"/>
    <cellStyle name="Total 2 3 2 3 5 2" xfId="46624"/>
    <cellStyle name="Total 2 3 2 3 5 2 2" xfId="46625"/>
    <cellStyle name="Total 2 3 2 3 5 2 3" xfId="46626"/>
    <cellStyle name="Total 2 3 2 3 5 2 4" xfId="46627"/>
    <cellStyle name="Total 2 3 2 3 5 2 5" xfId="46628"/>
    <cellStyle name="Total 2 3 2 3 5 3" xfId="46629"/>
    <cellStyle name="Total 2 3 2 3 5 3 2" xfId="46630"/>
    <cellStyle name="Total 2 3 2 3 5 3 3" xfId="46631"/>
    <cellStyle name="Total 2 3 2 3 5 3 4" xfId="46632"/>
    <cellStyle name="Total 2 3 2 3 5 3 5" xfId="46633"/>
    <cellStyle name="Total 2 3 2 3 5 4" xfId="46634"/>
    <cellStyle name="Total 2 3 2 3 5 5" xfId="46635"/>
    <cellStyle name="Total 2 3 2 3 5 6" xfId="46636"/>
    <cellStyle name="Total 2 3 2 3 6" xfId="46637"/>
    <cellStyle name="Total 2 3 2 3 6 2" xfId="46638"/>
    <cellStyle name="Total 2 3 2 3 6 2 2" xfId="46639"/>
    <cellStyle name="Total 2 3 2 3 6 2 3" xfId="46640"/>
    <cellStyle name="Total 2 3 2 3 6 2 4" xfId="46641"/>
    <cellStyle name="Total 2 3 2 3 6 2 5" xfId="46642"/>
    <cellStyle name="Total 2 3 2 3 6 3" xfId="46643"/>
    <cellStyle name="Total 2 3 2 3 6 3 2" xfId="46644"/>
    <cellStyle name="Total 2 3 2 3 6 3 3" xfId="46645"/>
    <cellStyle name="Total 2 3 2 3 6 3 4" xfId="46646"/>
    <cellStyle name="Total 2 3 2 3 6 3 5" xfId="46647"/>
    <cellStyle name="Total 2 3 2 3 6 4" xfId="46648"/>
    <cellStyle name="Total 2 3 2 3 6 5" xfId="46649"/>
    <cellStyle name="Total 2 3 2 3 6 6" xfId="46650"/>
    <cellStyle name="Total 2 3 2 3 7" xfId="46651"/>
    <cellStyle name="Total 2 3 2 3 7 2" xfId="46652"/>
    <cellStyle name="Total 2 3 2 3 7 2 2" xfId="46653"/>
    <cellStyle name="Total 2 3 2 3 7 2 3" xfId="46654"/>
    <cellStyle name="Total 2 3 2 3 7 2 4" xfId="46655"/>
    <cellStyle name="Total 2 3 2 3 7 2 5" xfId="46656"/>
    <cellStyle name="Total 2 3 2 3 7 3" xfId="46657"/>
    <cellStyle name="Total 2 3 2 3 7 3 2" xfId="46658"/>
    <cellStyle name="Total 2 3 2 3 7 3 3" xfId="46659"/>
    <cellStyle name="Total 2 3 2 3 7 3 4" xfId="46660"/>
    <cellStyle name="Total 2 3 2 3 7 3 5" xfId="46661"/>
    <cellStyle name="Total 2 3 2 3 7 4" xfId="46662"/>
    <cellStyle name="Total 2 3 2 3 7 5" xfId="46663"/>
    <cellStyle name="Total 2 3 2 3 8" xfId="46664"/>
    <cellStyle name="Total 2 3 2 3 8 2" xfId="46665"/>
    <cellStyle name="Total 2 3 2 3 8 2 2" xfId="46666"/>
    <cellStyle name="Total 2 3 2 3 8 2 3" xfId="46667"/>
    <cellStyle name="Total 2 3 2 3 8 2 4" xfId="46668"/>
    <cellStyle name="Total 2 3 2 3 8 3" xfId="46669"/>
    <cellStyle name="Total 2 3 2 3 8 4" xfId="46670"/>
    <cellStyle name="Total 2 3 2 3 8 5" xfId="46671"/>
    <cellStyle name="Total 2 3 2 3 9" xfId="46672"/>
    <cellStyle name="Total 2 3 2 4" xfId="46673"/>
    <cellStyle name="Total 2 3 2 4 10" xfId="46674"/>
    <cellStyle name="Total 2 3 2 4 11" xfId="46675"/>
    <cellStyle name="Total 2 3 2 4 12" xfId="46676"/>
    <cellStyle name="Total 2 3 2 4 13" xfId="46677"/>
    <cellStyle name="Total 2 3 2 4 2" xfId="46678"/>
    <cellStyle name="Total 2 3 2 4 2 10" xfId="46679"/>
    <cellStyle name="Total 2 3 2 4 2 10 2" xfId="46680"/>
    <cellStyle name="Total 2 3 2 4 2 10 3" xfId="46681"/>
    <cellStyle name="Total 2 3 2 4 2 10 4" xfId="46682"/>
    <cellStyle name="Total 2 3 2 4 2 10 5" xfId="46683"/>
    <cellStyle name="Total 2 3 2 4 2 11" xfId="46684"/>
    <cellStyle name="Total 2 3 2 4 2 2" xfId="46685"/>
    <cellStyle name="Total 2 3 2 4 2 2 2" xfId="46686"/>
    <cellStyle name="Total 2 3 2 4 2 2 2 2" xfId="46687"/>
    <cellStyle name="Total 2 3 2 4 2 2 2 3" xfId="46688"/>
    <cellStyle name="Total 2 3 2 4 2 2 2 4" xfId="46689"/>
    <cellStyle name="Total 2 3 2 4 2 2 3" xfId="46690"/>
    <cellStyle name="Total 2 3 2 4 2 2 3 2" xfId="46691"/>
    <cellStyle name="Total 2 3 2 4 2 2 3 3" xfId="46692"/>
    <cellStyle name="Total 2 3 2 4 2 2 3 4" xfId="46693"/>
    <cellStyle name="Total 2 3 2 4 2 2 3 5" xfId="46694"/>
    <cellStyle name="Total 2 3 2 4 2 2 4" xfId="46695"/>
    <cellStyle name="Total 2 3 2 4 2 2 4 2" xfId="46696"/>
    <cellStyle name="Total 2 3 2 4 2 2 4 3" xfId="46697"/>
    <cellStyle name="Total 2 3 2 4 2 2 4 4" xfId="46698"/>
    <cellStyle name="Total 2 3 2 4 2 2 5" xfId="46699"/>
    <cellStyle name="Total 2 3 2 4 2 2 5 2" xfId="46700"/>
    <cellStyle name="Total 2 3 2 4 2 2 5 3" xfId="46701"/>
    <cellStyle name="Total 2 3 2 4 2 2 5 4" xfId="46702"/>
    <cellStyle name="Total 2 3 2 4 2 2 6" xfId="46703"/>
    <cellStyle name="Total 2 3 2 4 2 2 7" xfId="46704"/>
    <cellStyle name="Total 2 3 2 4 2 2 8" xfId="46705"/>
    <cellStyle name="Total 2 3 2 4 2 3" xfId="46706"/>
    <cellStyle name="Total 2 3 2 4 2 3 2" xfId="46707"/>
    <cellStyle name="Total 2 3 2 4 2 3 2 2" xfId="46708"/>
    <cellStyle name="Total 2 3 2 4 2 3 2 3" xfId="46709"/>
    <cellStyle name="Total 2 3 2 4 2 3 2 4" xfId="46710"/>
    <cellStyle name="Total 2 3 2 4 2 3 2 5" xfId="46711"/>
    <cellStyle name="Total 2 3 2 4 2 3 3" xfId="46712"/>
    <cellStyle name="Total 2 3 2 4 2 3 3 2" xfId="46713"/>
    <cellStyle name="Total 2 3 2 4 2 3 3 3" xfId="46714"/>
    <cellStyle name="Total 2 3 2 4 2 3 3 4" xfId="46715"/>
    <cellStyle name="Total 2 3 2 4 2 3 3 5" xfId="46716"/>
    <cellStyle name="Total 2 3 2 4 2 3 4" xfId="46717"/>
    <cellStyle name="Total 2 3 2 4 2 3 5" xfId="46718"/>
    <cellStyle name="Total 2 3 2 4 2 3 6" xfId="46719"/>
    <cellStyle name="Total 2 3 2 4 2 4" xfId="46720"/>
    <cellStyle name="Total 2 3 2 4 2 4 2" xfId="46721"/>
    <cellStyle name="Total 2 3 2 4 2 4 2 2" xfId="46722"/>
    <cellStyle name="Total 2 3 2 4 2 4 2 3" xfId="46723"/>
    <cellStyle name="Total 2 3 2 4 2 4 2 4" xfId="46724"/>
    <cellStyle name="Total 2 3 2 4 2 4 2 5" xfId="46725"/>
    <cellStyle name="Total 2 3 2 4 2 4 3" xfId="46726"/>
    <cellStyle name="Total 2 3 2 4 2 4 3 2" xfId="46727"/>
    <cellStyle name="Total 2 3 2 4 2 4 3 3" xfId="46728"/>
    <cellStyle name="Total 2 3 2 4 2 4 3 4" xfId="46729"/>
    <cellStyle name="Total 2 3 2 4 2 4 3 5" xfId="46730"/>
    <cellStyle name="Total 2 3 2 4 2 4 4" xfId="46731"/>
    <cellStyle name="Total 2 3 2 4 2 4 5" xfId="46732"/>
    <cellStyle name="Total 2 3 2 4 2 4 6" xfId="46733"/>
    <cellStyle name="Total 2 3 2 4 2 5" xfId="46734"/>
    <cellStyle name="Total 2 3 2 4 2 5 2" xfId="46735"/>
    <cellStyle name="Total 2 3 2 4 2 5 2 2" xfId="46736"/>
    <cellStyle name="Total 2 3 2 4 2 5 2 3" xfId="46737"/>
    <cellStyle name="Total 2 3 2 4 2 5 2 4" xfId="46738"/>
    <cellStyle name="Total 2 3 2 4 2 5 2 5" xfId="46739"/>
    <cellStyle name="Total 2 3 2 4 2 5 3" xfId="46740"/>
    <cellStyle name="Total 2 3 2 4 2 5 3 2" xfId="46741"/>
    <cellStyle name="Total 2 3 2 4 2 5 3 3" xfId="46742"/>
    <cellStyle name="Total 2 3 2 4 2 5 3 4" xfId="46743"/>
    <cellStyle name="Total 2 3 2 4 2 5 3 5" xfId="46744"/>
    <cellStyle name="Total 2 3 2 4 2 5 4" xfId="46745"/>
    <cellStyle name="Total 2 3 2 4 2 5 5" xfId="46746"/>
    <cellStyle name="Total 2 3 2 4 2 5 6" xfId="46747"/>
    <cellStyle name="Total 2 3 2 4 2 6" xfId="46748"/>
    <cellStyle name="Total 2 3 2 4 2 6 2" xfId="46749"/>
    <cellStyle name="Total 2 3 2 4 2 6 2 2" xfId="46750"/>
    <cellStyle name="Total 2 3 2 4 2 6 2 3" xfId="46751"/>
    <cellStyle name="Total 2 3 2 4 2 6 2 4" xfId="46752"/>
    <cellStyle name="Total 2 3 2 4 2 6 2 5" xfId="46753"/>
    <cellStyle name="Total 2 3 2 4 2 6 3" xfId="46754"/>
    <cellStyle name="Total 2 3 2 4 2 6 3 2" xfId="46755"/>
    <cellStyle name="Total 2 3 2 4 2 6 3 3" xfId="46756"/>
    <cellStyle name="Total 2 3 2 4 2 6 3 4" xfId="46757"/>
    <cellStyle name="Total 2 3 2 4 2 6 3 5" xfId="46758"/>
    <cellStyle name="Total 2 3 2 4 2 6 4" xfId="46759"/>
    <cellStyle name="Total 2 3 2 4 2 6 5" xfId="46760"/>
    <cellStyle name="Total 2 3 2 4 2 7" xfId="46761"/>
    <cellStyle name="Total 2 3 2 4 2 7 2" xfId="46762"/>
    <cellStyle name="Total 2 3 2 4 2 7 3" xfId="46763"/>
    <cellStyle name="Total 2 3 2 4 2 7 4" xfId="46764"/>
    <cellStyle name="Total 2 3 2 4 2 8" xfId="46765"/>
    <cellStyle name="Total 2 3 2 4 2 8 2" xfId="46766"/>
    <cellStyle name="Total 2 3 2 4 2 8 3" xfId="46767"/>
    <cellStyle name="Total 2 3 2 4 2 8 4" xfId="46768"/>
    <cellStyle name="Total 2 3 2 4 2 8 5" xfId="46769"/>
    <cellStyle name="Total 2 3 2 4 2 9" xfId="46770"/>
    <cellStyle name="Total 2 3 2 4 2 9 2" xfId="46771"/>
    <cellStyle name="Total 2 3 2 4 2 9 3" xfId="46772"/>
    <cellStyle name="Total 2 3 2 4 2 9 4" xfId="46773"/>
    <cellStyle name="Total 2 3 2 4 2 9 5" xfId="46774"/>
    <cellStyle name="Total 2 3 2 4 3" xfId="46775"/>
    <cellStyle name="Total 2 3 2 4 3 2" xfId="46776"/>
    <cellStyle name="Total 2 3 2 4 3 2 2" xfId="46777"/>
    <cellStyle name="Total 2 3 2 4 3 2 3" xfId="46778"/>
    <cellStyle name="Total 2 3 2 4 3 2 4" xfId="46779"/>
    <cellStyle name="Total 2 3 2 4 3 3" xfId="46780"/>
    <cellStyle name="Total 2 3 2 4 3 3 2" xfId="46781"/>
    <cellStyle name="Total 2 3 2 4 3 3 3" xfId="46782"/>
    <cellStyle name="Total 2 3 2 4 3 3 4" xfId="46783"/>
    <cellStyle name="Total 2 3 2 4 3 3 5" xfId="46784"/>
    <cellStyle name="Total 2 3 2 4 3 4" xfId="46785"/>
    <cellStyle name="Total 2 3 2 4 3 4 2" xfId="46786"/>
    <cellStyle name="Total 2 3 2 4 3 4 3" xfId="46787"/>
    <cellStyle name="Total 2 3 2 4 3 4 4" xfId="46788"/>
    <cellStyle name="Total 2 3 2 4 3 5" xfId="46789"/>
    <cellStyle name="Total 2 3 2 4 3 5 2" xfId="46790"/>
    <cellStyle name="Total 2 3 2 4 3 5 3" xfId="46791"/>
    <cellStyle name="Total 2 3 2 4 3 5 4" xfId="46792"/>
    <cellStyle name="Total 2 3 2 4 3 6" xfId="46793"/>
    <cellStyle name="Total 2 3 2 4 3 7" xfId="46794"/>
    <cellStyle name="Total 2 3 2 4 3 8" xfId="46795"/>
    <cellStyle name="Total 2 3 2 4 4" xfId="46796"/>
    <cellStyle name="Total 2 3 2 4 4 2" xfId="46797"/>
    <cellStyle name="Total 2 3 2 4 4 2 2" xfId="46798"/>
    <cellStyle name="Total 2 3 2 4 4 2 3" xfId="46799"/>
    <cellStyle name="Total 2 3 2 4 4 2 4" xfId="46800"/>
    <cellStyle name="Total 2 3 2 4 4 3" xfId="46801"/>
    <cellStyle name="Total 2 3 2 4 4 3 2" xfId="46802"/>
    <cellStyle name="Total 2 3 2 4 4 3 3" xfId="46803"/>
    <cellStyle name="Total 2 3 2 4 4 3 4" xfId="46804"/>
    <cellStyle name="Total 2 3 2 4 4 3 5" xfId="46805"/>
    <cellStyle name="Total 2 3 2 4 4 4" xfId="46806"/>
    <cellStyle name="Total 2 3 2 4 4 4 2" xfId="46807"/>
    <cellStyle name="Total 2 3 2 4 4 4 3" xfId="46808"/>
    <cellStyle name="Total 2 3 2 4 4 4 4" xfId="46809"/>
    <cellStyle name="Total 2 3 2 4 4 5" xfId="46810"/>
    <cellStyle name="Total 2 3 2 4 4 5 2" xfId="46811"/>
    <cellStyle name="Total 2 3 2 4 4 5 3" xfId="46812"/>
    <cellStyle name="Total 2 3 2 4 4 5 4" xfId="46813"/>
    <cellStyle name="Total 2 3 2 4 4 6" xfId="46814"/>
    <cellStyle name="Total 2 3 2 4 4 7" xfId="46815"/>
    <cellStyle name="Total 2 3 2 4 4 8" xfId="46816"/>
    <cellStyle name="Total 2 3 2 4 5" xfId="46817"/>
    <cellStyle name="Total 2 3 2 4 5 2" xfId="46818"/>
    <cellStyle name="Total 2 3 2 4 5 2 2" xfId="46819"/>
    <cellStyle name="Total 2 3 2 4 5 2 3" xfId="46820"/>
    <cellStyle name="Total 2 3 2 4 5 2 4" xfId="46821"/>
    <cellStyle name="Total 2 3 2 4 5 2 5" xfId="46822"/>
    <cellStyle name="Total 2 3 2 4 5 3" xfId="46823"/>
    <cellStyle name="Total 2 3 2 4 5 3 2" xfId="46824"/>
    <cellStyle name="Total 2 3 2 4 5 3 3" xfId="46825"/>
    <cellStyle name="Total 2 3 2 4 5 3 4" xfId="46826"/>
    <cellStyle name="Total 2 3 2 4 5 3 5" xfId="46827"/>
    <cellStyle name="Total 2 3 2 4 5 4" xfId="46828"/>
    <cellStyle name="Total 2 3 2 4 5 5" xfId="46829"/>
    <cellStyle name="Total 2 3 2 4 5 6" xfId="46830"/>
    <cellStyle name="Total 2 3 2 4 6" xfId="46831"/>
    <cellStyle name="Total 2 3 2 4 6 2" xfId="46832"/>
    <cellStyle name="Total 2 3 2 4 6 2 2" xfId="46833"/>
    <cellStyle name="Total 2 3 2 4 6 2 3" xfId="46834"/>
    <cellStyle name="Total 2 3 2 4 6 2 4" xfId="46835"/>
    <cellStyle name="Total 2 3 2 4 6 2 5" xfId="46836"/>
    <cellStyle name="Total 2 3 2 4 6 3" xfId="46837"/>
    <cellStyle name="Total 2 3 2 4 6 3 2" xfId="46838"/>
    <cellStyle name="Total 2 3 2 4 6 3 3" xfId="46839"/>
    <cellStyle name="Total 2 3 2 4 6 3 4" xfId="46840"/>
    <cellStyle name="Total 2 3 2 4 6 3 5" xfId="46841"/>
    <cellStyle name="Total 2 3 2 4 6 4" xfId="46842"/>
    <cellStyle name="Total 2 3 2 4 6 5" xfId="46843"/>
    <cellStyle name="Total 2 3 2 4 6 6" xfId="46844"/>
    <cellStyle name="Total 2 3 2 4 7" xfId="46845"/>
    <cellStyle name="Total 2 3 2 4 7 2" xfId="46846"/>
    <cellStyle name="Total 2 3 2 4 7 2 2" xfId="46847"/>
    <cellStyle name="Total 2 3 2 4 7 2 3" xfId="46848"/>
    <cellStyle name="Total 2 3 2 4 7 2 4" xfId="46849"/>
    <cellStyle name="Total 2 3 2 4 7 2 5" xfId="46850"/>
    <cellStyle name="Total 2 3 2 4 7 3" xfId="46851"/>
    <cellStyle name="Total 2 3 2 4 7 3 2" xfId="46852"/>
    <cellStyle name="Total 2 3 2 4 7 3 3" xfId="46853"/>
    <cellStyle name="Total 2 3 2 4 7 3 4" xfId="46854"/>
    <cellStyle name="Total 2 3 2 4 7 3 5" xfId="46855"/>
    <cellStyle name="Total 2 3 2 4 7 4" xfId="46856"/>
    <cellStyle name="Total 2 3 2 4 7 5" xfId="46857"/>
    <cellStyle name="Total 2 3 2 4 8" xfId="46858"/>
    <cellStyle name="Total 2 3 2 4 8 2" xfId="46859"/>
    <cellStyle name="Total 2 3 2 4 8 2 2" xfId="46860"/>
    <cellStyle name="Total 2 3 2 4 8 2 3" xfId="46861"/>
    <cellStyle name="Total 2 3 2 4 8 2 4" xfId="46862"/>
    <cellStyle name="Total 2 3 2 4 8 3" xfId="46863"/>
    <cellStyle name="Total 2 3 2 4 8 4" xfId="46864"/>
    <cellStyle name="Total 2 3 2 4 8 5" xfId="46865"/>
    <cellStyle name="Total 2 3 2 4 9" xfId="46866"/>
    <cellStyle name="Total 2 3 2 5" xfId="46867"/>
    <cellStyle name="Total 2 3 2 5 10" xfId="46868"/>
    <cellStyle name="Total 2 3 2 5 11" xfId="46869"/>
    <cellStyle name="Total 2 3 2 5 12" xfId="46870"/>
    <cellStyle name="Total 2 3 2 5 13" xfId="46871"/>
    <cellStyle name="Total 2 3 2 5 2" xfId="46872"/>
    <cellStyle name="Total 2 3 2 5 2 10" xfId="46873"/>
    <cellStyle name="Total 2 3 2 5 2 10 2" xfId="46874"/>
    <cellStyle name="Total 2 3 2 5 2 10 3" xfId="46875"/>
    <cellStyle name="Total 2 3 2 5 2 10 4" xfId="46876"/>
    <cellStyle name="Total 2 3 2 5 2 10 5" xfId="46877"/>
    <cellStyle name="Total 2 3 2 5 2 11" xfId="46878"/>
    <cellStyle name="Total 2 3 2 5 2 2" xfId="46879"/>
    <cellStyle name="Total 2 3 2 5 2 2 2" xfId="46880"/>
    <cellStyle name="Total 2 3 2 5 2 2 2 2" xfId="46881"/>
    <cellStyle name="Total 2 3 2 5 2 2 2 3" xfId="46882"/>
    <cellStyle name="Total 2 3 2 5 2 2 2 4" xfId="46883"/>
    <cellStyle name="Total 2 3 2 5 2 2 3" xfId="46884"/>
    <cellStyle name="Total 2 3 2 5 2 2 3 2" xfId="46885"/>
    <cellStyle name="Total 2 3 2 5 2 2 3 3" xfId="46886"/>
    <cellStyle name="Total 2 3 2 5 2 2 3 4" xfId="46887"/>
    <cellStyle name="Total 2 3 2 5 2 2 3 5" xfId="46888"/>
    <cellStyle name="Total 2 3 2 5 2 2 4" xfId="46889"/>
    <cellStyle name="Total 2 3 2 5 2 2 4 2" xfId="46890"/>
    <cellStyle name="Total 2 3 2 5 2 2 4 3" xfId="46891"/>
    <cellStyle name="Total 2 3 2 5 2 2 4 4" xfId="46892"/>
    <cellStyle name="Total 2 3 2 5 2 2 5" xfId="46893"/>
    <cellStyle name="Total 2 3 2 5 2 2 5 2" xfId="46894"/>
    <cellStyle name="Total 2 3 2 5 2 2 5 3" xfId="46895"/>
    <cellStyle name="Total 2 3 2 5 2 2 5 4" xfId="46896"/>
    <cellStyle name="Total 2 3 2 5 2 2 6" xfId="46897"/>
    <cellStyle name="Total 2 3 2 5 2 2 7" xfId="46898"/>
    <cellStyle name="Total 2 3 2 5 2 2 8" xfId="46899"/>
    <cellStyle name="Total 2 3 2 5 2 3" xfId="46900"/>
    <cellStyle name="Total 2 3 2 5 2 3 2" xfId="46901"/>
    <cellStyle name="Total 2 3 2 5 2 3 2 2" xfId="46902"/>
    <cellStyle name="Total 2 3 2 5 2 3 2 3" xfId="46903"/>
    <cellStyle name="Total 2 3 2 5 2 3 2 4" xfId="46904"/>
    <cellStyle name="Total 2 3 2 5 2 3 2 5" xfId="46905"/>
    <cellStyle name="Total 2 3 2 5 2 3 3" xfId="46906"/>
    <cellStyle name="Total 2 3 2 5 2 3 3 2" xfId="46907"/>
    <cellStyle name="Total 2 3 2 5 2 3 3 3" xfId="46908"/>
    <cellStyle name="Total 2 3 2 5 2 3 3 4" xfId="46909"/>
    <cellStyle name="Total 2 3 2 5 2 3 3 5" xfId="46910"/>
    <cellStyle name="Total 2 3 2 5 2 3 4" xfId="46911"/>
    <cellStyle name="Total 2 3 2 5 2 3 5" xfId="46912"/>
    <cellStyle name="Total 2 3 2 5 2 3 6" xfId="46913"/>
    <cellStyle name="Total 2 3 2 5 2 4" xfId="46914"/>
    <cellStyle name="Total 2 3 2 5 2 4 2" xfId="46915"/>
    <cellStyle name="Total 2 3 2 5 2 4 2 2" xfId="46916"/>
    <cellStyle name="Total 2 3 2 5 2 4 2 3" xfId="46917"/>
    <cellStyle name="Total 2 3 2 5 2 4 2 4" xfId="46918"/>
    <cellStyle name="Total 2 3 2 5 2 4 2 5" xfId="46919"/>
    <cellStyle name="Total 2 3 2 5 2 4 3" xfId="46920"/>
    <cellStyle name="Total 2 3 2 5 2 4 3 2" xfId="46921"/>
    <cellStyle name="Total 2 3 2 5 2 4 3 3" xfId="46922"/>
    <cellStyle name="Total 2 3 2 5 2 4 3 4" xfId="46923"/>
    <cellStyle name="Total 2 3 2 5 2 4 3 5" xfId="46924"/>
    <cellStyle name="Total 2 3 2 5 2 4 4" xfId="46925"/>
    <cellStyle name="Total 2 3 2 5 2 4 5" xfId="46926"/>
    <cellStyle name="Total 2 3 2 5 2 4 6" xfId="46927"/>
    <cellStyle name="Total 2 3 2 5 2 5" xfId="46928"/>
    <cellStyle name="Total 2 3 2 5 2 5 2" xfId="46929"/>
    <cellStyle name="Total 2 3 2 5 2 5 2 2" xfId="46930"/>
    <cellStyle name="Total 2 3 2 5 2 5 2 3" xfId="46931"/>
    <cellStyle name="Total 2 3 2 5 2 5 2 4" xfId="46932"/>
    <cellStyle name="Total 2 3 2 5 2 5 2 5" xfId="46933"/>
    <cellStyle name="Total 2 3 2 5 2 5 3" xfId="46934"/>
    <cellStyle name="Total 2 3 2 5 2 5 3 2" xfId="46935"/>
    <cellStyle name="Total 2 3 2 5 2 5 3 3" xfId="46936"/>
    <cellStyle name="Total 2 3 2 5 2 5 3 4" xfId="46937"/>
    <cellStyle name="Total 2 3 2 5 2 5 3 5" xfId="46938"/>
    <cellStyle name="Total 2 3 2 5 2 5 4" xfId="46939"/>
    <cellStyle name="Total 2 3 2 5 2 5 5" xfId="46940"/>
    <cellStyle name="Total 2 3 2 5 2 5 6" xfId="46941"/>
    <cellStyle name="Total 2 3 2 5 2 6" xfId="46942"/>
    <cellStyle name="Total 2 3 2 5 2 6 2" xfId="46943"/>
    <cellStyle name="Total 2 3 2 5 2 6 2 2" xfId="46944"/>
    <cellStyle name="Total 2 3 2 5 2 6 2 3" xfId="46945"/>
    <cellStyle name="Total 2 3 2 5 2 6 2 4" xfId="46946"/>
    <cellStyle name="Total 2 3 2 5 2 6 2 5" xfId="46947"/>
    <cellStyle name="Total 2 3 2 5 2 6 3" xfId="46948"/>
    <cellStyle name="Total 2 3 2 5 2 6 3 2" xfId="46949"/>
    <cellStyle name="Total 2 3 2 5 2 6 3 3" xfId="46950"/>
    <cellStyle name="Total 2 3 2 5 2 6 3 4" xfId="46951"/>
    <cellStyle name="Total 2 3 2 5 2 6 3 5" xfId="46952"/>
    <cellStyle name="Total 2 3 2 5 2 6 4" xfId="46953"/>
    <cellStyle name="Total 2 3 2 5 2 6 5" xfId="46954"/>
    <cellStyle name="Total 2 3 2 5 2 7" xfId="46955"/>
    <cellStyle name="Total 2 3 2 5 2 7 2" xfId="46956"/>
    <cellStyle name="Total 2 3 2 5 2 7 3" xfId="46957"/>
    <cellStyle name="Total 2 3 2 5 2 7 4" xfId="46958"/>
    <cellStyle name="Total 2 3 2 5 2 8" xfId="46959"/>
    <cellStyle name="Total 2 3 2 5 2 8 2" xfId="46960"/>
    <cellStyle name="Total 2 3 2 5 2 8 3" xfId="46961"/>
    <cellStyle name="Total 2 3 2 5 2 8 4" xfId="46962"/>
    <cellStyle name="Total 2 3 2 5 2 8 5" xfId="46963"/>
    <cellStyle name="Total 2 3 2 5 2 9" xfId="46964"/>
    <cellStyle name="Total 2 3 2 5 2 9 2" xfId="46965"/>
    <cellStyle name="Total 2 3 2 5 2 9 3" xfId="46966"/>
    <cellStyle name="Total 2 3 2 5 2 9 4" xfId="46967"/>
    <cellStyle name="Total 2 3 2 5 2 9 5" xfId="46968"/>
    <cellStyle name="Total 2 3 2 5 3" xfId="46969"/>
    <cellStyle name="Total 2 3 2 5 3 2" xfId="46970"/>
    <cellStyle name="Total 2 3 2 5 3 2 2" xfId="46971"/>
    <cellStyle name="Total 2 3 2 5 3 2 3" xfId="46972"/>
    <cellStyle name="Total 2 3 2 5 3 2 4" xfId="46973"/>
    <cellStyle name="Total 2 3 2 5 3 3" xfId="46974"/>
    <cellStyle name="Total 2 3 2 5 3 3 2" xfId="46975"/>
    <cellStyle name="Total 2 3 2 5 3 3 3" xfId="46976"/>
    <cellStyle name="Total 2 3 2 5 3 3 4" xfId="46977"/>
    <cellStyle name="Total 2 3 2 5 3 3 5" xfId="46978"/>
    <cellStyle name="Total 2 3 2 5 3 4" xfId="46979"/>
    <cellStyle name="Total 2 3 2 5 3 4 2" xfId="46980"/>
    <cellStyle name="Total 2 3 2 5 3 4 3" xfId="46981"/>
    <cellStyle name="Total 2 3 2 5 3 4 4" xfId="46982"/>
    <cellStyle name="Total 2 3 2 5 3 5" xfId="46983"/>
    <cellStyle name="Total 2 3 2 5 3 5 2" xfId="46984"/>
    <cellStyle name="Total 2 3 2 5 3 5 3" xfId="46985"/>
    <cellStyle name="Total 2 3 2 5 3 5 4" xfId="46986"/>
    <cellStyle name="Total 2 3 2 5 3 6" xfId="46987"/>
    <cellStyle name="Total 2 3 2 5 3 7" xfId="46988"/>
    <cellStyle name="Total 2 3 2 5 3 8" xfId="46989"/>
    <cellStyle name="Total 2 3 2 5 4" xfId="46990"/>
    <cellStyle name="Total 2 3 2 5 4 2" xfId="46991"/>
    <cellStyle name="Total 2 3 2 5 4 2 2" xfId="46992"/>
    <cellStyle name="Total 2 3 2 5 4 2 3" xfId="46993"/>
    <cellStyle name="Total 2 3 2 5 4 2 4" xfId="46994"/>
    <cellStyle name="Total 2 3 2 5 4 3" xfId="46995"/>
    <cellStyle name="Total 2 3 2 5 4 3 2" xfId="46996"/>
    <cellStyle name="Total 2 3 2 5 4 3 3" xfId="46997"/>
    <cellStyle name="Total 2 3 2 5 4 3 4" xfId="46998"/>
    <cellStyle name="Total 2 3 2 5 4 3 5" xfId="46999"/>
    <cellStyle name="Total 2 3 2 5 4 4" xfId="47000"/>
    <cellStyle name="Total 2 3 2 5 4 4 2" xfId="47001"/>
    <cellStyle name="Total 2 3 2 5 4 4 3" xfId="47002"/>
    <cellStyle name="Total 2 3 2 5 4 4 4" xfId="47003"/>
    <cellStyle name="Total 2 3 2 5 4 5" xfId="47004"/>
    <cellStyle name="Total 2 3 2 5 4 5 2" xfId="47005"/>
    <cellStyle name="Total 2 3 2 5 4 5 3" xfId="47006"/>
    <cellStyle name="Total 2 3 2 5 4 5 4" xfId="47007"/>
    <cellStyle name="Total 2 3 2 5 4 6" xfId="47008"/>
    <cellStyle name="Total 2 3 2 5 4 7" xfId="47009"/>
    <cellStyle name="Total 2 3 2 5 4 8" xfId="47010"/>
    <cellStyle name="Total 2 3 2 5 5" xfId="47011"/>
    <cellStyle name="Total 2 3 2 5 5 2" xfId="47012"/>
    <cellStyle name="Total 2 3 2 5 5 2 2" xfId="47013"/>
    <cellStyle name="Total 2 3 2 5 5 2 3" xfId="47014"/>
    <cellStyle name="Total 2 3 2 5 5 2 4" xfId="47015"/>
    <cellStyle name="Total 2 3 2 5 5 2 5" xfId="47016"/>
    <cellStyle name="Total 2 3 2 5 5 3" xfId="47017"/>
    <cellStyle name="Total 2 3 2 5 5 3 2" xfId="47018"/>
    <cellStyle name="Total 2 3 2 5 5 3 3" xfId="47019"/>
    <cellStyle name="Total 2 3 2 5 5 3 4" xfId="47020"/>
    <cellStyle name="Total 2 3 2 5 5 3 5" xfId="47021"/>
    <cellStyle name="Total 2 3 2 5 5 4" xfId="47022"/>
    <cellStyle name="Total 2 3 2 5 5 5" xfId="47023"/>
    <cellStyle name="Total 2 3 2 5 5 6" xfId="47024"/>
    <cellStyle name="Total 2 3 2 5 6" xfId="47025"/>
    <cellStyle name="Total 2 3 2 5 6 2" xfId="47026"/>
    <cellStyle name="Total 2 3 2 5 6 2 2" xfId="47027"/>
    <cellStyle name="Total 2 3 2 5 6 2 3" xfId="47028"/>
    <cellStyle name="Total 2 3 2 5 6 2 4" xfId="47029"/>
    <cellStyle name="Total 2 3 2 5 6 2 5" xfId="47030"/>
    <cellStyle name="Total 2 3 2 5 6 3" xfId="47031"/>
    <cellStyle name="Total 2 3 2 5 6 3 2" xfId="47032"/>
    <cellStyle name="Total 2 3 2 5 6 3 3" xfId="47033"/>
    <cellStyle name="Total 2 3 2 5 6 3 4" xfId="47034"/>
    <cellStyle name="Total 2 3 2 5 6 3 5" xfId="47035"/>
    <cellStyle name="Total 2 3 2 5 6 4" xfId="47036"/>
    <cellStyle name="Total 2 3 2 5 6 5" xfId="47037"/>
    <cellStyle name="Total 2 3 2 5 6 6" xfId="47038"/>
    <cellStyle name="Total 2 3 2 5 7" xfId="47039"/>
    <cellStyle name="Total 2 3 2 5 7 2" xfId="47040"/>
    <cellStyle name="Total 2 3 2 5 7 2 2" xfId="47041"/>
    <cellStyle name="Total 2 3 2 5 7 2 3" xfId="47042"/>
    <cellStyle name="Total 2 3 2 5 7 2 4" xfId="47043"/>
    <cellStyle name="Total 2 3 2 5 7 2 5" xfId="47044"/>
    <cellStyle name="Total 2 3 2 5 7 3" xfId="47045"/>
    <cellStyle name="Total 2 3 2 5 7 3 2" xfId="47046"/>
    <cellStyle name="Total 2 3 2 5 7 3 3" xfId="47047"/>
    <cellStyle name="Total 2 3 2 5 7 3 4" xfId="47048"/>
    <cellStyle name="Total 2 3 2 5 7 3 5" xfId="47049"/>
    <cellStyle name="Total 2 3 2 5 7 4" xfId="47050"/>
    <cellStyle name="Total 2 3 2 5 7 5" xfId="47051"/>
    <cellStyle name="Total 2 3 2 5 8" xfId="47052"/>
    <cellStyle name="Total 2 3 2 5 8 2" xfId="47053"/>
    <cellStyle name="Total 2 3 2 5 8 2 2" xfId="47054"/>
    <cellStyle name="Total 2 3 2 5 8 2 3" xfId="47055"/>
    <cellStyle name="Total 2 3 2 5 8 2 4" xfId="47056"/>
    <cellStyle name="Total 2 3 2 5 8 3" xfId="47057"/>
    <cellStyle name="Total 2 3 2 5 8 4" xfId="47058"/>
    <cellStyle name="Total 2 3 2 5 8 5" xfId="47059"/>
    <cellStyle name="Total 2 3 2 5 9" xfId="47060"/>
    <cellStyle name="Total 2 3 2 6" xfId="47061"/>
    <cellStyle name="Total 2 3 2 6 10" xfId="47062"/>
    <cellStyle name="Total 2 3 2 6 11" xfId="47063"/>
    <cellStyle name="Total 2 3 2 6 12" xfId="47064"/>
    <cellStyle name="Total 2 3 2 6 13" xfId="47065"/>
    <cellStyle name="Total 2 3 2 6 2" xfId="47066"/>
    <cellStyle name="Total 2 3 2 6 2 10" xfId="47067"/>
    <cellStyle name="Total 2 3 2 6 2 10 2" xfId="47068"/>
    <cellStyle name="Total 2 3 2 6 2 10 3" xfId="47069"/>
    <cellStyle name="Total 2 3 2 6 2 10 4" xfId="47070"/>
    <cellStyle name="Total 2 3 2 6 2 10 5" xfId="47071"/>
    <cellStyle name="Total 2 3 2 6 2 11" xfId="47072"/>
    <cellStyle name="Total 2 3 2 6 2 2" xfId="47073"/>
    <cellStyle name="Total 2 3 2 6 2 2 2" xfId="47074"/>
    <cellStyle name="Total 2 3 2 6 2 2 2 2" xfId="47075"/>
    <cellStyle name="Total 2 3 2 6 2 2 2 3" xfId="47076"/>
    <cellStyle name="Total 2 3 2 6 2 2 2 4" xfId="47077"/>
    <cellStyle name="Total 2 3 2 6 2 2 3" xfId="47078"/>
    <cellStyle name="Total 2 3 2 6 2 2 3 2" xfId="47079"/>
    <cellStyle name="Total 2 3 2 6 2 2 3 3" xfId="47080"/>
    <cellStyle name="Total 2 3 2 6 2 2 3 4" xfId="47081"/>
    <cellStyle name="Total 2 3 2 6 2 2 3 5" xfId="47082"/>
    <cellStyle name="Total 2 3 2 6 2 2 4" xfId="47083"/>
    <cellStyle name="Total 2 3 2 6 2 2 4 2" xfId="47084"/>
    <cellStyle name="Total 2 3 2 6 2 2 4 3" xfId="47085"/>
    <cellStyle name="Total 2 3 2 6 2 2 4 4" xfId="47086"/>
    <cellStyle name="Total 2 3 2 6 2 2 5" xfId="47087"/>
    <cellStyle name="Total 2 3 2 6 2 2 5 2" xfId="47088"/>
    <cellStyle name="Total 2 3 2 6 2 2 5 3" xfId="47089"/>
    <cellStyle name="Total 2 3 2 6 2 2 5 4" xfId="47090"/>
    <cellStyle name="Total 2 3 2 6 2 2 6" xfId="47091"/>
    <cellStyle name="Total 2 3 2 6 2 2 7" xfId="47092"/>
    <cellStyle name="Total 2 3 2 6 2 2 8" xfId="47093"/>
    <cellStyle name="Total 2 3 2 6 2 3" xfId="47094"/>
    <cellStyle name="Total 2 3 2 6 2 3 2" xfId="47095"/>
    <cellStyle name="Total 2 3 2 6 2 3 2 2" xfId="47096"/>
    <cellStyle name="Total 2 3 2 6 2 3 2 3" xfId="47097"/>
    <cellStyle name="Total 2 3 2 6 2 3 2 4" xfId="47098"/>
    <cellStyle name="Total 2 3 2 6 2 3 2 5" xfId="47099"/>
    <cellStyle name="Total 2 3 2 6 2 3 3" xfId="47100"/>
    <cellStyle name="Total 2 3 2 6 2 3 3 2" xfId="47101"/>
    <cellStyle name="Total 2 3 2 6 2 3 3 3" xfId="47102"/>
    <cellStyle name="Total 2 3 2 6 2 3 3 4" xfId="47103"/>
    <cellStyle name="Total 2 3 2 6 2 3 3 5" xfId="47104"/>
    <cellStyle name="Total 2 3 2 6 2 3 4" xfId="47105"/>
    <cellStyle name="Total 2 3 2 6 2 3 5" xfId="47106"/>
    <cellStyle name="Total 2 3 2 6 2 3 6" xfId="47107"/>
    <cellStyle name="Total 2 3 2 6 2 4" xfId="47108"/>
    <cellStyle name="Total 2 3 2 6 2 4 2" xfId="47109"/>
    <cellStyle name="Total 2 3 2 6 2 4 2 2" xfId="47110"/>
    <cellStyle name="Total 2 3 2 6 2 4 2 3" xfId="47111"/>
    <cellStyle name="Total 2 3 2 6 2 4 2 4" xfId="47112"/>
    <cellStyle name="Total 2 3 2 6 2 4 2 5" xfId="47113"/>
    <cellStyle name="Total 2 3 2 6 2 4 3" xfId="47114"/>
    <cellStyle name="Total 2 3 2 6 2 4 3 2" xfId="47115"/>
    <cellStyle name="Total 2 3 2 6 2 4 3 3" xfId="47116"/>
    <cellStyle name="Total 2 3 2 6 2 4 3 4" xfId="47117"/>
    <cellStyle name="Total 2 3 2 6 2 4 3 5" xfId="47118"/>
    <cellStyle name="Total 2 3 2 6 2 4 4" xfId="47119"/>
    <cellStyle name="Total 2 3 2 6 2 4 5" xfId="47120"/>
    <cellStyle name="Total 2 3 2 6 2 4 6" xfId="47121"/>
    <cellStyle name="Total 2 3 2 6 2 5" xfId="47122"/>
    <cellStyle name="Total 2 3 2 6 2 5 2" xfId="47123"/>
    <cellStyle name="Total 2 3 2 6 2 5 2 2" xfId="47124"/>
    <cellStyle name="Total 2 3 2 6 2 5 2 3" xfId="47125"/>
    <cellStyle name="Total 2 3 2 6 2 5 2 4" xfId="47126"/>
    <cellStyle name="Total 2 3 2 6 2 5 2 5" xfId="47127"/>
    <cellStyle name="Total 2 3 2 6 2 5 3" xfId="47128"/>
    <cellStyle name="Total 2 3 2 6 2 5 3 2" xfId="47129"/>
    <cellStyle name="Total 2 3 2 6 2 5 3 3" xfId="47130"/>
    <cellStyle name="Total 2 3 2 6 2 5 3 4" xfId="47131"/>
    <cellStyle name="Total 2 3 2 6 2 5 3 5" xfId="47132"/>
    <cellStyle name="Total 2 3 2 6 2 5 4" xfId="47133"/>
    <cellStyle name="Total 2 3 2 6 2 5 5" xfId="47134"/>
    <cellStyle name="Total 2 3 2 6 2 5 6" xfId="47135"/>
    <cellStyle name="Total 2 3 2 6 2 6" xfId="47136"/>
    <cellStyle name="Total 2 3 2 6 2 6 2" xfId="47137"/>
    <cellStyle name="Total 2 3 2 6 2 6 2 2" xfId="47138"/>
    <cellStyle name="Total 2 3 2 6 2 6 2 3" xfId="47139"/>
    <cellStyle name="Total 2 3 2 6 2 6 2 4" xfId="47140"/>
    <cellStyle name="Total 2 3 2 6 2 6 2 5" xfId="47141"/>
    <cellStyle name="Total 2 3 2 6 2 6 3" xfId="47142"/>
    <cellStyle name="Total 2 3 2 6 2 6 3 2" xfId="47143"/>
    <cellStyle name="Total 2 3 2 6 2 6 3 3" xfId="47144"/>
    <cellStyle name="Total 2 3 2 6 2 6 3 4" xfId="47145"/>
    <cellStyle name="Total 2 3 2 6 2 6 3 5" xfId="47146"/>
    <cellStyle name="Total 2 3 2 6 2 6 4" xfId="47147"/>
    <cellStyle name="Total 2 3 2 6 2 6 5" xfId="47148"/>
    <cellStyle name="Total 2 3 2 6 2 7" xfId="47149"/>
    <cellStyle name="Total 2 3 2 6 2 7 2" xfId="47150"/>
    <cellStyle name="Total 2 3 2 6 2 7 3" xfId="47151"/>
    <cellStyle name="Total 2 3 2 6 2 7 4" xfId="47152"/>
    <cellStyle name="Total 2 3 2 6 2 8" xfId="47153"/>
    <cellStyle name="Total 2 3 2 6 2 8 2" xfId="47154"/>
    <cellStyle name="Total 2 3 2 6 2 8 3" xfId="47155"/>
    <cellStyle name="Total 2 3 2 6 2 8 4" xfId="47156"/>
    <cellStyle name="Total 2 3 2 6 2 8 5" xfId="47157"/>
    <cellStyle name="Total 2 3 2 6 2 9" xfId="47158"/>
    <cellStyle name="Total 2 3 2 6 2 9 2" xfId="47159"/>
    <cellStyle name="Total 2 3 2 6 2 9 3" xfId="47160"/>
    <cellStyle name="Total 2 3 2 6 2 9 4" xfId="47161"/>
    <cellStyle name="Total 2 3 2 6 2 9 5" xfId="47162"/>
    <cellStyle name="Total 2 3 2 6 3" xfId="47163"/>
    <cellStyle name="Total 2 3 2 6 3 2" xfId="47164"/>
    <cellStyle name="Total 2 3 2 6 3 2 2" xfId="47165"/>
    <cellStyle name="Total 2 3 2 6 3 2 3" xfId="47166"/>
    <cellStyle name="Total 2 3 2 6 3 2 4" xfId="47167"/>
    <cellStyle name="Total 2 3 2 6 3 3" xfId="47168"/>
    <cellStyle name="Total 2 3 2 6 3 3 2" xfId="47169"/>
    <cellStyle name="Total 2 3 2 6 3 3 3" xfId="47170"/>
    <cellStyle name="Total 2 3 2 6 3 3 4" xfId="47171"/>
    <cellStyle name="Total 2 3 2 6 3 3 5" xfId="47172"/>
    <cellStyle name="Total 2 3 2 6 3 4" xfId="47173"/>
    <cellStyle name="Total 2 3 2 6 3 4 2" xfId="47174"/>
    <cellStyle name="Total 2 3 2 6 3 4 3" xfId="47175"/>
    <cellStyle name="Total 2 3 2 6 3 4 4" xfId="47176"/>
    <cellStyle name="Total 2 3 2 6 3 5" xfId="47177"/>
    <cellStyle name="Total 2 3 2 6 3 5 2" xfId="47178"/>
    <cellStyle name="Total 2 3 2 6 3 5 3" xfId="47179"/>
    <cellStyle name="Total 2 3 2 6 3 5 4" xfId="47180"/>
    <cellStyle name="Total 2 3 2 6 3 6" xfId="47181"/>
    <cellStyle name="Total 2 3 2 6 3 7" xfId="47182"/>
    <cellStyle name="Total 2 3 2 6 3 8" xfId="47183"/>
    <cellStyle name="Total 2 3 2 6 4" xfId="47184"/>
    <cellStyle name="Total 2 3 2 6 4 2" xfId="47185"/>
    <cellStyle name="Total 2 3 2 6 4 2 2" xfId="47186"/>
    <cellStyle name="Total 2 3 2 6 4 2 3" xfId="47187"/>
    <cellStyle name="Total 2 3 2 6 4 2 4" xfId="47188"/>
    <cellStyle name="Total 2 3 2 6 4 3" xfId="47189"/>
    <cellStyle name="Total 2 3 2 6 4 3 2" xfId="47190"/>
    <cellStyle name="Total 2 3 2 6 4 3 3" xfId="47191"/>
    <cellStyle name="Total 2 3 2 6 4 3 4" xfId="47192"/>
    <cellStyle name="Total 2 3 2 6 4 3 5" xfId="47193"/>
    <cellStyle name="Total 2 3 2 6 4 4" xfId="47194"/>
    <cellStyle name="Total 2 3 2 6 4 4 2" xfId="47195"/>
    <cellStyle name="Total 2 3 2 6 4 4 3" xfId="47196"/>
    <cellStyle name="Total 2 3 2 6 4 4 4" xfId="47197"/>
    <cellStyle name="Total 2 3 2 6 4 5" xfId="47198"/>
    <cellStyle name="Total 2 3 2 6 4 5 2" xfId="47199"/>
    <cellStyle name="Total 2 3 2 6 4 5 3" xfId="47200"/>
    <cellStyle name="Total 2 3 2 6 4 5 4" xfId="47201"/>
    <cellStyle name="Total 2 3 2 6 4 6" xfId="47202"/>
    <cellStyle name="Total 2 3 2 6 4 7" xfId="47203"/>
    <cellStyle name="Total 2 3 2 6 4 8" xfId="47204"/>
    <cellStyle name="Total 2 3 2 6 5" xfId="47205"/>
    <cellStyle name="Total 2 3 2 6 5 2" xfId="47206"/>
    <cellStyle name="Total 2 3 2 6 5 2 2" xfId="47207"/>
    <cellStyle name="Total 2 3 2 6 5 2 3" xfId="47208"/>
    <cellStyle name="Total 2 3 2 6 5 2 4" xfId="47209"/>
    <cellStyle name="Total 2 3 2 6 5 2 5" xfId="47210"/>
    <cellStyle name="Total 2 3 2 6 5 3" xfId="47211"/>
    <cellStyle name="Total 2 3 2 6 5 3 2" xfId="47212"/>
    <cellStyle name="Total 2 3 2 6 5 3 3" xfId="47213"/>
    <cellStyle name="Total 2 3 2 6 5 3 4" xfId="47214"/>
    <cellStyle name="Total 2 3 2 6 5 3 5" xfId="47215"/>
    <cellStyle name="Total 2 3 2 6 5 4" xfId="47216"/>
    <cellStyle name="Total 2 3 2 6 5 5" xfId="47217"/>
    <cellStyle name="Total 2 3 2 6 5 6" xfId="47218"/>
    <cellStyle name="Total 2 3 2 6 6" xfId="47219"/>
    <cellStyle name="Total 2 3 2 6 6 2" xfId="47220"/>
    <cellStyle name="Total 2 3 2 6 6 2 2" xfId="47221"/>
    <cellStyle name="Total 2 3 2 6 6 2 3" xfId="47222"/>
    <cellStyle name="Total 2 3 2 6 6 2 4" xfId="47223"/>
    <cellStyle name="Total 2 3 2 6 6 2 5" xfId="47224"/>
    <cellStyle name="Total 2 3 2 6 6 3" xfId="47225"/>
    <cellStyle name="Total 2 3 2 6 6 3 2" xfId="47226"/>
    <cellStyle name="Total 2 3 2 6 6 3 3" xfId="47227"/>
    <cellStyle name="Total 2 3 2 6 6 3 4" xfId="47228"/>
    <cellStyle name="Total 2 3 2 6 6 3 5" xfId="47229"/>
    <cellStyle name="Total 2 3 2 6 6 4" xfId="47230"/>
    <cellStyle name="Total 2 3 2 6 6 5" xfId="47231"/>
    <cellStyle name="Total 2 3 2 6 6 6" xfId="47232"/>
    <cellStyle name="Total 2 3 2 6 7" xfId="47233"/>
    <cellStyle name="Total 2 3 2 6 7 2" xfId="47234"/>
    <cellStyle name="Total 2 3 2 6 7 2 2" xfId="47235"/>
    <cellStyle name="Total 2 3 2 6 7 2 3" xfId="47236"/>
    <cellStyle name="Total 2 3 2 6 7 2 4" xfId="47237"/>
    <cellStyle name="Total 2 3 2 6 7 2 5" xfId="47238"/>
    <cellStyle name="Total 2 3 2 6 7 3" xfId="47239"/>
    <cellStyle name="Total 2 3 2 6 7 3 2" xfId="47240"/>
    <cellStyle name="Total 2 3 2 6 7 3 3" xfId="47241"/>
    <cellStyle name="Total 2 3 2 6 7 3 4" xfId="47242"/>
    <cellStyle name="Total 2 3 2 6 7 3 5" xfId="47243"/>
    <cellStyle name="Total 2 3 2 6 7 4" xfId="47244"/>
    <cellStyle name="Total 2 3 2 6 7 5" xfId="47245"/>
    <cellStyle name="Total 2 3 2 6 8" xfId="47246"/>
    <cellStyle name="Total 2 3 2 6 8 2" xfId="47247"/>
    <cellStyle name="Total 2 3 2 6 8 2 2" xfId="47248"/>
    <cellStyle name="Total 2 3 2 6 8 2 3" xfId="47249"/>
    <cellStyle name="Total 2 3 2 6 8 2 4" xfId="47250"/>
    <cellStyle name="Total 2 3 2 6 8 3" xfId="47251"/>
    <cellStyle name="Total 2 3 2 6 8 4" xfId="47252"/>
    <cellStyle name="Total 2 3 2 6 8 5" xfId="47253"/>
    <cellStyle name="Total 2 3 2 6 9" xfId="47254"/>
    <cellStyle name="Total 2 3 2 7" xfId="47255"/>
    <cellStyle name="Total 2 3 2 7 10" xfId="47256"/>
    <cellStyle name="Total 2 3 2 7 11" xfId="47257"/>
    <cellStyle name="Total 2 3 2 7 12" xfId="47258"/>
    <cellStyle name="Total 2 3 2 7 13" xfId="47259"/>
    <cellStyle name="Total 2 3 2 7 2" xfId="47260"/>
    <cellStyle name="Total 2 3 2 7 2 10" xfId="47261"/>
    <cellStyle name="Total 2 3 2 7 2 10 2" xfId="47262"/>
    <cellStyle name="Total 2 3 2 7 2 10 3" xfId="47263"/>
    <cellStyle name="Total 2 3 2 7 2 10 4" xfId="47264"/>
    <cellStyle name="Total 2 3 2 7 2 10 5" xfId="47265"/>
    <cellStyle name="Total 2 3 2 7 2 11" xfId="47266"/>
    <cellStyle name="Total 2 3 2 7 2 2" xfId="47267"/>
    <cellStyle name="Total 2 3 2 7 2 2 2" xfId="47268"/>
    <cellStyle name="Total 2 3 2 7 2 2 2 2" xfId="47269"/>
    <cellStyle name="Total 2 3 2 7 2 2 2 3" xfId="47270"/>
    <cellStyle name="Total 2 3 2 7 2 2 2 4" xfId="47271"/>
    <cellStyle name="Total 2 3 2 7 2 2 3" xfId="47272"/>
    <cellStyle name="Total 2 3 2 7 2 2 3 2" xfId="47273"/>
    <cellStyle name="Total 2 3 2 7 2 2 3 3" xfId="47274"/>
    <cellStyle name="Total 2 3 2 7 2 2 3 4" xfId="47275"/>
    <cellStyle name="Total 2 3 2 7 2 2 3 5" xfId="47276"/>
    <cellStyle name="Total 2 3 2 7 2 2 4" xfId="47277"/>
    <cellStyle name="Total 2 3 2 7 2 2 4 2" xfId="47278"/>
    <cellStyle name="Total 2 3 2 7 2 2 4 3" xfId="47279"/>
    <cellStyle name="Total 2 3 2 7 2 2 4 4" xfId="47280"/>
    <cellStyle name="Total 2 3 2 7 2 2 5" xfId="47281"/>
    <cellStyle name="Total 2 3 2 7 2 2 5 2" xfId="47282"/>
    <cellStyle name="Total 2 3 2 7 2 2 5 3" xfId="47283"/>
    <cellStyle name="Total 2 3 2 7 2 2 5 4" xfId="47284"/>
    <cellStyle name="Total 2 3 2 7 2 2 6" xfId="47285"/>
    <cellStyle name="Total 2 3 2 7 2 2 7" xfId="47286"/>
    <cellStyle name="Total 2 3 2 7 2 2 8" xfId="47287"/>
    <cellStyle name="Total 2 3 2 7 2 3" xfId="47288"/>
    <cellStyle name="Total 2 3 2 7 2 3 2" xfId="47289"/>
    <cellStyle name="Total 2 3 2 7 2 3 2 2" xfId="47290"/>
    <cellStyle name="Total 2 3 2 7 2 3 2 3" xfId="47291"/>
    <cellStyle name="Total 2 3 2 7 2 3 2 4" xfId="47292"/>
    <cellStyle name="Total 2 3 2 7 2 3 2 5" xfId="47293"/>
    <cellStyle name="Total 2 3 2 7 2 3 3" xfId="47294"/>
    <cellStyle name="Total 2 3 2 7 2 3 3 2" xfId="47295"/>
    <cellStyle name="Total 2 3 2 7 2 3 3 3" xfId="47296"/>
    <cellStyle name="Total 2 3 2 7 2 3 3 4" xfId="47297"/>
    <cellStyle name="Total 2 3 2 7 2 3 3 5" xfId="47298"/>
    <cellStyle name="Total 2 3 2 7 2 3 4" xfId="47299"/>
    <cellStyle name="Total 2 3 2 7 2 3 5" xfId="47300"/>
    <cellStyle name="Total 2 3 2 7 2 3 6" xfId="47301"/>
    <cellStyle name="Total 2 3 2 7 2 4" xfId="47302"/>
    <cellStyle name="Total 2 3 2 7 2 4 2" xfId="47303"/>
    <cellStyle name="Total 2 3 2 7 2 4 2 2" xfId="47304"/>
    <cellStyle name="Total 2 3 2 7 2 4 2 3" xfId="47305"/>
    <cellStyle name="Total 2 3 2 7 2 4 2 4" xfId="47306"/>
    <cellStyle name="Total 2 3 2 7 2 4 2 5" xfId="47307"/>
    <cellStyle name="Total 2 3 2 7 2 4 3" xfId="47308"/>
    <cellStyle name="Total 2 3 2 7 2 4 3 2" xfId="47309"/>
    <cellStyle name="Total 2 3 2 7 2 4 3 3" xfId="47310"/>
    <cellStyle name="Total 2 3 2 7 2 4 3 4" xfId="47311"/>
    <cellStyle name="Total 2 3 2 7 2 4 3 5" xfId="47312"/>
    <cellStyle name="Total 2 3 2 7 2 4 4" xfId="47313"/>
    <cellStyle name="Total 2 3 2 7 2 4 5" xfId="47314"/>
    <cellStyle name="Total 2 3 2 7 2 4 6" xfId="47315"/>
    <cellStyle name="Total 2 3 2 7 2 5" xfId="47316"/>
    <cellStyle name="Total 2 3 2 7 2 5 2" xfId="47317"/>
    <cellStyle name="Total 2 3 2 7 2 5 2 2" xfId="47318"/>
    <cellStyle name="Total 2 3 2 7 2 5 2 3" xfId="47319"/>
    <cellStyle name="Total 2 3 2 7 2 5 2 4" xfId="47320"/>
    <cellStyle name="Total 2 3 2 7 2 5 2 5" xfId="47321"/>
    <cellStyle name="Total 2 3 2 7 2 5 3" xfId="47322"/>
    <cellStyle name="Total 2 3 2 7 2 5 3 2" xfId="47323"/>
    <cellStyle name="Total 2 3 2 7 2 5 3 3" xfId="47324"/>
    <cellStyle name="Total 2 3 2 7 2 5 3 4" xfId="47325"/>
    <cellStyle name="Total 2 3 2 7 2 5 3 5" xfId="47326"/>
    <cellStyle name="Total 2 3 2 7 2 5 4" xfId="47327"/>
    <cellStyle name="Total 2 3 2 7 2 5 5" xfId="47328"/>
    <cellStyle name="Total 2 3 2 7 2 5 6" xfId="47329"/>
    <cellStyle name="Total 2 3 2 7 2 6" xfId="47330"/>
    <cellStyle name="Total 2 3 2 7 2 6 2" xfId="47331"/>
    <cellStyle name="Total 2 3 2 7 2 6 2 2" xfId="47332"/>
    <cellStyle name="Total 2 3 2 7 2 6 2 3" xfId="47333"/>
    <cellStyle name="Total 2 3 2 7 2 6 2 4" xfId="47334"/>
    <cellStyle name="Total 2 3 2 7 2 6 2 5" xfId="47335"/>
    <cellStyle name="Total 2 3 2 7 2 6 3" xfId="47336"/>
    <cellStyle name="Total 2 3 2 7 2 6 3 2" xfId="47337"/>
    <cellStyle name="Total 2 3 2 7 2 6 3 3" xfId="47338"/>
    <cellStyle name="Total 2 3 2 7 2 6 3 4" xfId="47339"/>
    <cellStyle name="Total 2 3 2 7 2 6 3 5" xfId="47340"/>
    <cellStyle name="Total 2 3 2 7 2 6 4" xfId="47341"/>
    <cellStyle name="Total 2 3 2 7 2 6 5" xfId="47342"/>
    <cellStyle name="Total 2 3 2 7 2 7" xfId="47343"/>
    <cellStyle name="Total 2 3 2 7 2 7 2" xfId="47344"/>
    <cellStyle name="Total 2 3 2 7 2 7 3" xfId="47345"/>
    <cellStyle name="Total 2 3 2 7 2 7 4" xfId="47346"/>
    <cellStyle name="Total 2 3 2 7 2 8" xfId="47347"/>
    <cellStyle name="Total 2 3 2 7 2 8 2" xfId="47348"/>
    <cellStyle name="Total 2 3 2 7 2 8 3" xfId="47349"/>
    <cellStyle name="Total 2 3 2 7 2 8 4" xfId="47350"/>
    <cellStyle name="Total 2 3 2 7 2 8 5" xfId="47351"/>
    <cellStyle name="Total 2 3 2 7 2 9" xfId="47352"/>
    <cellStyle name="Total 2 3 2 7 2 9 2" xfId="47353"/>
    <cellStyle name="Total 2 3 2 7 2 9 3" xfId="47354"/>
    <cellStyle name="Total 2 3 2 7 2 9 4" xfId="47355"/>
    <cellStyle name="Total 2 3 2 7 2 9 5" xfId="47356"/>
    <cellStyle name="Total 2 3 2 7 3" xfId="47357"/>
    <cellStyle name="Total 2 3 2 7 3 2" xfId="47358"/>
    <cellStyle name="Total 2 3 2 7 3 2 2" xfId="47359"/>
    <cellStyle name="Total 2 3 2 7 3 2 3" xfId="47360"/>
    <cellStyle name="Total 2 3 2 7 3 2 4" xfId="47361"/>
    <cellStyle name="Total 2 3 2 7 3 3" xfId="47362"/>
    <cellStyle name="Total 2 3 2 7 3 3 2" xfId="47363"/>
    <cellStyle name="Total 2 3 2 7 3 3 3" xfId="47364"/>
    <cellStyle name="Total 2 3 2 7 3 3 4" xfId="47365"/>
    <cellStyle name="Total 2 3 2 7 3 3 5" xfId="47366"/>
    <cellStyle name="Total 2 3 2 7 3 4" xfId="47367"/>
    <cellStyle name="Total 2 3 2 7 3 4 2" xfId="47368"/>
    <cellStyle name="Total 2 3 2 7 3 4 3" xfId="47369"/>
    <cellStyle name="Total 2 3 2 7 3 4 4" xfId="47370"/>
    <cellStyle name="Total 2 3 2 7 3 5" xfId="47371"/>
    <cellStyle name="Total 2 3 2 7 3 5 2" xfId="47372"/>
    <cellStyle name="Total 2 3 2 7 3 5 3" xfId="47373"/>
    <cellStyle name="Total 2 3 2 7 3 5 4" xfId="47374"/>
    <cellStyle name="Total 2 3 2 7 3 6" xfId="47375"/>
    <cellStyle name="Total 2 3 2 7 3 7" xfId="47376"/>
    <cellStyle name="Total 2 3 2 7 3 8" xfId="47377"/>
    <cellStyle name="Total 2 3 2 7 4" xfId="47378"/>
    <cellStyle name="Total 2 3 2 7 4 2" xfId="47379"/>
    <cellStyle name="Total 2 3 2 7 4 2 2" xfId="47380"/>
    <cellStyle name="Total 2 3 2 7 4 2 3" xfId="47381"/>
    <cellStyle name="Total 2 3 2 7 4 2 4" xfId="47382"/>
    <cellStyle name="Total 2 3 2 7 4 3" xfId="47383"/>
    <cellStyle name="Total 2 3 2 7 4 3 2" xfId="47384"/>
    <cellStyle name="Total 2 3 2 7 4 3 3" xfId="47385"/>
    <cellStyle name="Total 2 3 2 7 4 3 4" xfId="47386"/>
    <cellStyle name="Total 2 3 2 7 4 3 5" xfId="47387"/>
    <cellStyle name="Total 2 3 2 7 4 4" xfId="47388"/>
    <cellStyle name="Total 2 3 2 7 4 4 2" xfId="47389"/>
    <cellStyle name="Total 2 3 2 7 4 4 3" xfId="47390"/>
    <cellStyle name="Total 2 3 2 7 4 4 4" xfId="47391"/>
    <cellStyle name="Total 2 3 2 7 4 5" xfId="47392"/>
    <cellStyle name="Total 2 3 2 7 4 5 2" xfId="47393"/>
    <cellStyle name="Total 2 3 2 7 4 5 3" xfId="47394"/>
    <cellStyle name="Total 2 3 2 7 4 5 4" xfId="47395"/>
    <cellStyle name="Total 2 3 2 7 4 6" xfId="47396"/>
    <cellStyle name="Total 2 3 2 7 4 7" xfId="47397"/>
    <cellStyle name="Total 2 3 2 7 4 8" xfId="47398"/>
    <cellStyle name="Total 2 3 2 7 5" xfId="47399"/>
    <cellStyle name="Total 2 3 2 7 5 2" xfId="47400"/>
    <cellStyle name="Total 2 3 2 7 5 2 2" xfId="47401"/>
    <cellStyle name="Total 2 3 2 7 5 2 3" xfId="47402"/>
    <cellStyle name="Total 2 3 2 7 5 2 4" xfId="47403"/>
    <cellStyle name="Total 2 3 2 7 5 2 5" xfId="47404"/>
    <cellStyle name="Total 2 3 2 7 5 3" xfId="47405"/>
    <cellStyle name="Total 2 3 2 7 5 3 2" xfId="47406"/>
    <cellStyle name="Total 2 3 2 7 5 3 3" xfId="47407"/>
    <cellStyle name="Total 2 3 2 7 5 3 4" xfId="47408"/>
    <cellStyle name="Total 2 3 2 7 5 3 5" xfId="47409"/>
    <cellStyle name="Total 2 3 2 7 5 4" xfId="47410"/>
    <cellStyle name="Total 2 3 2 7 5 5" xfId="47411"/>
    <cellStyle name="Total 2 3 2 7 5 6" xfId="47412"/>
    <cellStyle name="Total 2 3 2 7 6" xfId="47413"/>
    <cellStyle name="Total 2 3 2 7 6 2" xfId="47414"/>
    <cellStyle name="Total 2 3 2 7 6 2 2" xfId="47415"/>
    <cellStyle name="Total 2 3 2 7 6 2 3" xfId="47416"/>
    <cellStyle name="Total 2 3 2 7 6 2 4" xfId="47417"/>
    <cellStyle name="Total 2 3 2 7 6 2 5" xfId="47418"/>
    <cellStyle name="Total 2 3 2 7 6 3" xfId="47419"/>
    <cellStyle name="Total 2 3 2 7 6 3 2" xfId="47420"/>
    <cellStyle name="Total 2 3 2 7 6 3 3" xfId="47421"/>
    <cellStyle name="Total 2 3 2 7 6 3 4" xfId="47422"/>
    <cellStyle name="Total 2 3 2 7 6 3 5" xfId="47423"/>
    <cellStyle name="Total 2 3 2 7 6 4" xfId="47424"/>
    <cellStyle name="Total 2 3 2 7 6 5" xfId="47425"/>
    <cellStyle name="Total 2 3 2 7 6 6" xfId="47426"/>
    <cellStyle name="Total 2 3 2 7 7" xfId="47427"/>
    <cellStyle name="Total 2 3 2 7 7 2" xfId="47428"/>
    <cellStyle name="Total 2 3 2 7 7 2 2" xfId="47429"/>
    <cellStyle name="Total 2 3 2 7 7 2 3" xfId="47430"/>
    <cellStyle name="Total 2 3 2 7 7 2 4" xfId="47431"/>
    <cellStyle name="Total 2 3 2 7 7 2 5" xfId="47432"/>
    <cellStyle name="Total 2 3 2 7 7 3" xfId="47433"/>
    <cellStyle name="Total 2 3 2 7 7 3 2" xfId="47434"/>
    <cellStyle name="Total 2 3 2 7 7 3 3" xfId="47435"/>
    <cellStyle name="Total 2 3 2 7 7 3 4" xfId="47436"/>
    <cellStyle name="Total 2 3 2 7 7 3 5" xfId="47437"/>
    <cellStyle name="Total 2 3 2 7 7 4" xfId="47438"/>
    <cellStyle name="Total 2 3 2 7 7 5" xfId="47439"/>
    <cellStyle name="Total 2 3 2 7 8" xfId="47440"/>
    <cellStyle name="Total 2 3 2 7 8 2" xfId="47441"/>
    <cellStyle name="Total 2 3 2 7 8 2 2" xfId="47442"/>
    <cellStyle name="Total 2 3 2 7 8 2 3" xfId="47443"/>
    <cellStyle name="Total 2 3 2 7 8 2 4" xfId="47444"/>
    <cellStyle name="Total 2 3 2 7 8 3" xfId="47445"/>
    <cellStyle name="Total 2 3 2 7 8 4" xfId="47446"/>
    <cellStyle name="Total 2 3 2 7 8 5" xfId="47447"/>
    <cellStyle name="Total 2 3 2 7 9" xfId="47448"/>
    <cellStyle name="Total 2 3 2 8" xfId="47449"/>
    <cellStyle name="Total 2 3 2 8 10" xfId="47450"/>
    <cellStyle name="Total 2 3 2 8 11" xfId="47451"/>
    <cellStyle name="Total 2 3 2 8 12" xfId="47452"/>
    <cellStyle name="Total 2 3 2 8 13" xfId="47453"/>
    <cellStyle name="Total 2 3 2 8 2" xfId="47454"/>
    <cellStyle name="Total 2 3 2 8 2 10" xfId="47455"/>
    <cellStyle name="Total 2 3 2 8 2 10 2" xfId="47456"/>
    <cellStyle name="Total 2 3 2 8 2 10 3" xfId="47457"/>
    <cellStyle name="Total 2 3 2 8 2 10 4" xfId="47458"/>
    <cellStyle name="Total 2 3 2 8 2 10 5" xfId="47459"/>
    <cellStyle name="Total 2 3 2 8 2 11" xfId="47460"/>
    <cellStyle name="Total 2 3 2 8 2 2" xfId="47461"/>
    <cellStyle name="Total 2 3 2 8 2 2 2" xfId="47462"/>
    <cellStyle name="Total 2 3 2 8 2 2 2 2" xfId="47463"/>
    <cellStyle name="Total 2 3 2 8 2 2 2 3" xfId="47464"/>
    <cellStyle name="Total 2 3 2 8 2 2 2 4" xfId="47465"/>
    <cellStyle name="Total 2 3 2 8 2 2 3" xfId="47466"/>
    <cellStyle name="Total 2 3 2 8 2 2 3 2" xfId="47467"/>
    <cellStyle name="Total 2 3 2 8 2 2 3 3" xfId="47468"/>
    <cellStyle name="Total 2 3 2 8 2 2 3 4" xfId="47469"/>
    <cellStyle name="Total 2 3 2 8 2 2 3 5" xfId="47470"/>
    <cellStyle name="Total 2 3 2 8 2 2 4" xfId="47471"/>
    <cellStyle name="Total 2 3 2 8 2 2 4 2" xfId="47472"/>
    <cellStyle name="Total 2 3 2 8 2 2 4 3" xfId="47473"/>
    <cellStyle name="Total 2 3 2 8 2 2 4 4" xfId="47474"/>
    <cellStyle name="Total 2 3 2 8 2 2 5" xfId="47475"/>
    <cellStyle name="Total 2 3 2 8 2 2 5 2" xfId="47476"/>
    <cellStyle name="Total 2 3 2 8 2 2 5 3" xfId="47477"/>
    <cellStyle name="Total 2 3 2 8 2 2 5 4" xfId="47478"/>
    <cellStyle name="Total 2 3 2 8 2 2 6" xfId="47479"/>
    <cellStyle name="Total 2 3 2 8 2 2 7" xfId="47480"/>
    <cellStyle name="Total 2 3 2 8 2 2 8" xfId="47481"/>
    <cellStyle name="Total 2 3 2 8 2 3" xfId="47482"/>
    <cellStyle name="Total 2 3 2 8 2 3 2" xfId="47483"/>
    <cellStyle name="Total 2 3 2 8 2 3 2 2" xfId="47484"/>
    <cellStyle name="Total 2 3 2 8 2 3 2 3" xfId="47485"/>
    <cellStyle name="Total 2 3 2 8 2 3 2 4" xfId="47486"/>
    <cellStyle name="Total 2 3 2 8 2 3 2 5" xfId="47487"/>
    <cellStyle name="Total 2 3 2 8 2 3 3" xfId="47488"/>
    <cellStyle name="Total 2 3 2 8 2 3 3 2" xfId="47489"/>
    <cellStyle name="Total 2 3 2 8 2 3 3 3" xfId="47490"/>
    <cellStyle name="Total 2 3 2 8 2 3 3 4" xfId="47491"/>
    <cellStyle name="Total 2 3 2 8 2 3 3 5" xfId="47492"/>
    <cellStyle name="Total 2 3 2 8 2 3 4" xfId="47493"/>
    <cellStyle name="Total 2 3 2 8 2 3 5" xfId="47494"/>
    <cellStyle name="Total 2 3 2 8 2 3 6" xfId="47495"/>
    <cellStyle name="Total 2 3 2 8 2 4" xfId="47496"/>
    <cellStyle name="Total 2 3 2 8 2 4 2" xfId="47497"/>
    <cellStyle name="Total 2 3 2 8 2 4 2 2" xfId="47498"/>
    <cellStyle name="Total 2 3 2 8 2 4 2 3" xfId="47499"/>
    <cellStyle name="Total 2 3 2 8 2 4 2 4" xfId="47500"/>
    <cellStyle name="Total 2 3 2 8 2 4 2 5" xfId="47501"/>
    <cellStyle name="Total 2 3 2 8 2 4 3" xfId="47502"/>
    <cellStyle name="Total 2 3 2 8 2 4 3 2" xfId="47503"/>
    <cellStyle name="Total 2 3 2 8 2 4 3 3" xfId="47504"/>
    <cellStyle name="Total 2 3 2 8 2 4 3 4" xfId="47505"/>
    <cellStyle name="Total 2 3 2 8 2 4 3 5" xfId="47506"/>
    <cellStyle name="Total 2 3 2 8 2 4 4" xfId="47507"/>
    <cellStyle name="Total 2 3 2 8 2 4 5" xfId="47508"/>
    <cellStyle name="Total 2 3 2 8 2 4 6" xfId="47509"/>
    <cellStyle name="Total 2 3 2 8 2 5" xfId="47510"/>
    <cellStyle name="Total 2 3 2 8 2 5 2" xfId="47511"/>
    <cellStyle name="Total 2 3 2 8 2 5 2 2" xfId="47512"/>
    <cellStyle name="Total 2 3 2 8 2 5 2 3" xfId="47513"/>
    <cellStyle name="Total 2 3 2 8 2 5 2 4" xfId="47514"/>
    <cellStyle name="Total 2 3 2 8 2 5 2 5" xfId="47515"/>
    <cellStyle name="Total 2 3 2 8 2 5 3" xfId="47516"/>
    <cellStyle name="Total 2 3 2 8 2 5 3 2" xfId="47517"/>
    <cellStyle name="Total 2 3 2 8 2 5 3 3" xfId="47518"/>
    <cellStyle name="Total 2 3 2 8 2 5 3 4" xfId="47519"/>
    <cellStyle name="Total 2 3 2 8 2 5 3 5" xfId="47520"/>
    <cellStyle name="Total 2 3 2 8 2 5 4" xfId="47521"/>
    <cellStyle name="Total 2 3 2 8 2 5 5" xfId="47522"/>
    <cellStyle name="Total 2 3 2 8 2 5 6" xfId="47523"/>
    <cellStyle name="Total 2 3 2 8 2 6" xfId="47524"/>
    <cellStyle name="Total 2 3 2 8 2 6 2" xfId="47525"/>
    <cellStyle name="Total 2 3 2 8 2 6 2 2" xfId="47526"/>
    <cellStyle name="Total 2 3 2 8 2 6 2 3" xfId="47527"/>
    <cellStyle name="Total 2 3 2 8 2 6 2 4" xfId="47528"/>
    <cellStyle name="Total 2 3 2 8 2 6 2 5" xfId="47529"/>
    <cellStyle name="Total 2 3 2 8 2 6 3" xfId="47530"/>
    <cellStyle name="Total 2 3 2 8 2 6 3 2" xfId="47531"/>
    <cellStyle name="Total 2 3 2 8 2 6 3 3" xfId="47532"/>
    <cellStyle name="Total 2 3 2 8 2 6 3 4" xfId="47533"/>
    <cellStyle name="Total 2 3 2 8 2 6 3 5" xfId="47534"/>
    <cellStyle name="Total 2 3 2 8 2 6 4" xfId="47535"/>
    <cellStyle name="Total 2 3 2 8 2 6 5" xfId="47536"/>
    <cellStyle name="Total 2 3 2 8 2 7" xfId="47537"/>
    <cellStyle name="Total 2 3 2 8 2 7 2" xfId="47538"/>
    <cellStyle name="Total 2 3 2 8 2 7 3" xfId="47539"/>
    <cellStyle name="Total 2 3 2 8 2 7 4" xfId="47540"/>
    <cellStyle name="Total 2 3 2 8 2 8" xfId="47541"/>
    <cellStyle name="Total 2 3 2 8 2 8 2" xfId="47542"/>
    <cellStyle name="Total 2 3 2 8 2 8 3" xfId="47543"/>
    <cellStyle name="Total 2 3 2 8 2 8 4" xfId="47544"/>
    <cellStyle name="Total 2 3 2 8 2 8 5" xfId="47545"/>
    <cellStyle name="Total 2 3 2 8 2 9" xfId="47546"/>
    <cellStyle name="Total 2 3 2 8 2 9 2" xfId="47547"/>
    <cellStyle name="Total 2 3 2 8 2 9 3" xfId="47548"/>
    <cellStyle name="Total 2 3 2 8 2 9 4" xfId="47549"/>
    <cellStyle name="Total 2 3 2 8 2 9 5" xfId="47550"/>
    <cellStyle name="Total 2 3 2 8 3" xfId="47551"/>
    <cellStyle name="Total 2 3 2 8 3 2" xfId="47552"/>
    <cellStyle name="Total 2 3 2 8 3 2 2" xfId="47553"/>
    <cellStyle name="Total 2 3 2 8 3 2 3" xfId="47554"/>
    <cellStyle name="Total 2 3 2 8 3 2 4" xfId="47555"/>
    <cellStyle name="Total 2 3 2 8 3 3" xfId="47556"/>
    <cellStyle name="Total 2 3 2 8 3 3 2" xfId="47557"/>
    <cellStyle name="Total 2 3 2 8 3 3 3" xfId="47558"/>
    <cellStyle name="Total 2 3 2 8 3 3 4" xfId="47559"/>
    <cellStyle name="Total 2 3 2 8 3 3 5" xfId="47560"/>
    <cellStyle name="Total 2 3 2 8 3 4" xfId="47561"/>
    <cellStyle name="Total 2 3 2 8 3 4 2" xfId="47562"/>
    <cellStyle name="Total 2 3 2 8 3 4 3" xfId="47563"/>
    <cellStyle name="Total 2 3 2 8 3 4 4" xfId="47564"/>
    <cellStyle name="Total 2 3 2 8 3 5" xfId="47565"/>
    <cellStyle name="Total 2 3 2 8 3 5 2" xfId="47566"/>
    <cellStyle name="Total 2 3 2 8 3 5 3" xfId="47567"/>
    <cellStyle name="Total 2 3 2 8 3 5 4" xfId="47568"/>
    <cellStyle name="Total 2 3 2 8 3 6" xfId="47569"/>
    <cellStyle name="Total 2 3 2 8 3 7" xfId="47570"/>
    <cellStyle name="Total 2 3 2 8 3 8" xfId="47571"/>
    <cellStyle name="Total 2 3 2 8 4" xfId="47572"/>
    <cellStyle name="Total 2 3 2 8 4 2" xfId="47573"/>
    <cellStyle name="Total 2 3 2 8 4 2 2" xfId="47574"/>
    <cellStyle name="Total 2 3 2 8 4 2 3" xfId="47575"/>
    <cellStyle name="Total 2 3 2 8 4 2 4" xfId="47576"/>
    <cellStyle name="Total 2 3 2 8 4 2 5" xfId="47577"/>
    <cellStyle name="Total 2 3 2 8 4 3" xfId="47578"/>
    <cellStyle name="Total 2 3 2 8 4 3 2" xfId="47579"/>
    <cellStyle name="Total 2 3 2 8 4 3 3" xfId="47580"/>
    <cellStyle name="Total 2 3 2 8 4 3 4" xfId="47581"/>
    <cellStyle name="Total 2 3 2 8 4 3 5" xfId="47582"/>
    <cellStyle name="Total 2 3 2 8 4 4" xfId="47583"/>
    <cellStyle name="Total 2 3 2 8 4 5" xfId="47584"/>
    <cellStyle name="Total 2 3 2 8 4 6" xfId="47585"/>
    <cellStyle name="Total 2 3 2 8 5" xfId="47586"/>
    <cellStyle name="Total 2 3 2 8 5 2" xfId="47587"/>
    <cellStyle name="Total 2 3 2 8 5 2 2" xfId="47588"/>
    <cellStyle name="Total 2 3 2 8 5 2 3" xfId="47589"/>
    <cellStyle name="Total 2 3 2 8 5 2 4" xfId="47590"/>
    <cellStyle name="Total 2 3 2 8 5 2 5" xfId="47591"/>
    <cellStyle name="Total 2 3 2 8 5 3" xfId="47592"/>
    <cellStyle name="Total 2 3 2 8 5 3 2" xfId="47593"/>
    <cellStyle name="Total 2 3 2 8 5 3 3" xfId="47594"/>
    <cellStyle name="Total 2 3 2 8 5 3 4" xfId="47595"/>
    <cellStyle name="Total 2 3 2 8 5 3 5" xfId="47596"/>
    <cellStyle name="Total 2 3 2 8 5 4" xfId="47597"/>
    <cellStyle name="Total 2 3 2 8 5 5" xfId="47598"/>
    <cellStyle name="Total 2 3 2 8 5 6" xfId="47599"/>
    <cellStyle name="Total 2 3 2 8 6" xfId="47600"/>
    <cellStyle name="Total 2 3 2 8 6 2" xfId="47601"/>
    <cellStyle name="Total 2 3 2 8 6 2 2" xfId="47602"/>
    <cellStyle name="Total 2 3 2 8 6 2 3" xfId="47603"/>
    <cellStyle name="Total 2 3 2 8 6 2 4" xfId="47604"/>
    <cellStyle name="Total 2 3 2 8 6 2 5" xfId="47605"/>
    <cellStyle name="Total 2 3 2 8 6 3" xfId="47606"/>
    <cellStyle name="Total 2 3 2 8 6 3 2" xfId="47607"/>
    <cellStyle name="Total 2 3 2 8 6 3 3" xfId="47608"/>
    <cellStyle name="Total 2 3 2 8 6 3 4" xfId="47609"/>
    <cellStyle name="Total 2 3 2 8 6 3 5" xfId="47610"/>
    <cellStyle name="Total 2 3 2 8 6 4" xfId="47611"/>
    <cellStyle name="Total 2 3 2 8 6 5" xfId="47612"/>
    <cellStyle name="Total 2 3 2 8 6 6" xfId="47613"/>
    <cellStyle name="Total 2 3 2 8 7" xfId="47614"/>
    <cellStyle name="Total 2 3 2 8 7 2" xfId="47615"/>
    <cellStyle name="Total 2 3 2 8 7 2 2" xfId="47616"/>
    <cellStyle name="Total 2 3 2 8 7 2 3" xfId="47617"/>
    <cellStyle name="Total 2 3 2 8 7 2 4" xfId="47618"/>
    <cellStyle name="Total 2 3 2 8 7 2 5" xfId="47619"/>
    <cellStyle name="Total 2 3 2 8 7 3" xfId="47620"/>
    <cellStyle name="Total 2 3 2 8 7 3 2" xfId="47621"/>
    <cellStyle name="Total 2 3 2 8 7 3 3" xfId="47622"/>
    <cellStyle name="Total 2 3 2 8 7 3 4" xfId="47623"/>
    <cellStyle name="Total 2 3 2 8 7 3 5" xfId="47624"/>
    <cellStyle name="Total 2 3 2 8 7 4" xfId="47625"/>
    <cellStyle name="Total 2 3 2 8 7 5" xfId="47626"/>
    <cellStyle name="Total 2 3 2 8 8" xfId="47627"/>
    <cellStyle name="Total 2 3 2 8 8 2" xfId="47628"/>
    <cellStyle name="Total 2 3 2 8 8 2 2" xfId="47629"/>
    <cellStyle name="Total 2 3 2 8 8 2 3" xfId="47630"/>
    <cellStyle name="Total 2 3 2 8 8 2 4" xfId="47631"/>
    <cellStyle name="Total 2 3 2 8 8 3" xfId="47632"/>
    <cellStyle name="Total 2 3 2 8 8 4" xfId="47633"/>
    <cellStyle name="Total 2 3 2 8 8 5" xfId="47634"/>
    <cellStyle name="Total 2 3 2 8 9" xfId="47635"/>
    <cellStyle name="Total 2 3 2 9" xfId="47636"/>
    <cellStyle name="Total 2 3 2 9 10" xfId="47637"/>
    <cellStyle name="Total 2 3 2 9 10 2" xfId="47638"/>
    <cellStyle name="Total 2 3 2 9 10 3" xfId="47639"/>
    <cellStyle name="Total 2 3 2 9 10 4" xfId="47640"/>
    <cellStyle name="Total 2 3 2 9 10 5" xfId="47641"/>
    <cellStyle name="Total 2 3 2 9 11" xfId="47642"/>
    <cellStyle name="Total 2 3 2 9 2" xfId="47643"/>
    <cellStyle name="Total 2 3 2 9 2 2" xfId="47644"/>
    <cellStyle name="Total 2 3 2 9 2 2 2" xfId="47645"/>
    <cellStyle name="Total 2 3 2 9 2 2 3" xfId="47646"/>
    <cellStyle name="Total 2 3 2 9 2 2 4" xfId="47647"/>
    <cellStyle name="Total 2 3 2 9 2 3" xfId="47648"/>
    <cellStyle name="Total 2 3 2 9 2 3 2" xfId="47649"/>
    <cellStyle name="Total 2 3 2 9 2 3 3" xfId="47650"/>
    <cellStyle name="Total 2 3 2 9 2 3 4" xfId="47651"/>
    <cellStyle name="Total 2 3 2 9 2 3 5" xfId="47652"/>
    <cellStyle name="Total 2 3 2 9 2 4" xfId="47653"/>
    <cellStyle name="Total 2 3 2 9 2 4 2" xfId="47654"/>
    <cellStyle name="Total 2 3 2 9 2 4 3" xfId="47655"/>
    <cellStyle name="Total 2 3 2 9 2 4 4" xfId="47656"/>
    <cellStyle name="Total 2 3 2 9 2 5" xfId="47657"/>
    <cellStyle name="Total 2 3 2 9 2 5 2" xfId="47658"/>
    <cellStyle name="Total 2 3 2 9 2 5 3" xfId="47659"/>
    <cellStyle name="Total 2 3 2 9 2 5 4" xfId="47660"/>
    <cellStyle name="Total 2 3 2 9 2 6" xfId="47661"/>
    <cellStyle name="Total 2 3 2 9 2 7" xfId="47662"/>
    <cellStyle name="Total 2 3 2 9 2 8" xfId="47663"/>
    <cellStyle name="Total 2 3 2 9 3" xfId="47664"/>
    <cellStyle name="Total 2 3 2 9 3 2" xfId="47665"/>
    <cellStyle name="Total 2 3 2 9 3 2 2" xfId="47666"/>
    <cellStyle name="Total 2 3 2 9 3 2 3" xfId="47667"/>
    <cellStyle name="Total 2 3 2 9 3 2 4" xfId="47668"/>
    <cellStyle name="Total 2 3 2 9 3 2 5" xfId="47669"/>
    <cellStyle name="Total 2 3 2 9 3 3" xfId="47670"/>
    <cellStyle name="Total 2 3 2 9 3 3 2" xfId="47671"/>
    <cellStyle name="Total 2 3 2 9 3 3 3" xfId="47672"/>
    <cellStyle name="Total 2 3 2 9 3 3 4" xfId="47673"/>
    <cellStyle name="Total 2 3 2 9 3 3 5" xfId="47674"/>
    <cellStyle name="Total 2 3 2 9 3 4" xfId="47675"/>
    <cellStyle name="Total 2 3 2 9 3 5" xfId="47676"/>
    <cellStyle name="Total 2 3 2 9 3 6" xfId="47677"/>
    <cellStyle name="Total 2 3 2 9 4" xfId="47678"/>
    <cellStyle name="Total 2 3 2 9 4 2" xfId="47679"/>
    <cellStyle name="Total 2 3 2 9 4 2 2" xfId="47680"/>
    <cellStyle name="Total 2 3 2 9 4 2 3" xfId="47681"/>
    <cellStyle name="Total 2 3 2 9 4 2 4" xfId="47682"/>
    <cellStyle name="Total 2 3 2 9 4 2 5" xfId="47683"/>
    <cellStyle name="Total 2 3 2 9 4 3" xfId="47684"/>
    <cellStyle name="Total 2 3 2 9 4 3 2" xfId="47685"/>
    <cellStyle name="Total 2 3 2 9 4 3 3" xfId="47686"/>
    <cellStyle name="Total 2 3 2 9 4 3 4" xfId="47687"/>
    <cellStyle name="Total 2 3 2 9 4 3 5" xfId="47688"/>
    <cellStyle name="Total 2 3 2 9 4 4" xfId="47689"/>
    <cellStyle name="Total 2 3 2 9 4 5" xfId="47690"/>
    <cellStyle name="Total 2 3 2 9 4 6" xfId="47691"/>
    <cellStyle name="Total 2 3 2 9 5" xfId="47692"/>
    <cellStyle name="Total 2 3 2 9 5 2" xfId="47693"/>
    <cellStyle name="Total 2 3 2 9 5 2 2" xfId="47694"/>
    <cellStyle name="Total 2 3 2 9 5 2 3" xfId="47695"/>
    <cellStyle name="Total 2 3 2 9 5 2 4" xfId="47696"/>
    <cellStyle name="Total 2 3 2 9 5 2 5" xfId="47697"/>
    <cellStyle name="Total 2 3 2 9 5 3" xfId="47698"/>
    <cellStyle name="Total 2 3 2 9 5 3 2" xfId="47699"/>
    <cellStyle name="Total 2 3 2 9 5 3 3" xfId="47700"/>
    <cellStyle name="Total 2 3 2 9 5 3 4" xfId="47701"/>
    <cellStyle name="Total 2 3 2 9 5 3 5" xfId="47702"/>
    <cellStyle name="Total 2 3 2 9 5 4" xfId="47703"/>
    <cellStyle name="Total 2 3 2 9 5 5" xfId="47704"/>
    <cellStyle name="Total 2 3 2 9 5 6" xfId="47705"/>
    <cellStyle name="Total 2 3 2 9 6" xfId="47706"/>
    <cellStyle name="Total 2 3 2 9 6 2" xfId="47707"/>
    <cellStyle name="Total 2 3 2 9 6 2 2" xfId="47708"/>
    <cellStyle name="Total 2 3 2 9 6 2 3" xfId="47709"/>
    <cellStyle name="Total 2 3 2 9 6 2 4" xfId="47710"/>
    <cellStyle name="Total 2 3 2 9 6 2 5" xfId="47711"/>
    <cellStyle name="Total 2 3 2 9 6 3" xfId="47712"/>
    <cellStyle name="Total 2 3 2 9 6 3 2" xfId="47713"/>
    <cellStyle name="Total 2 3 2 9 6 3 3" xfId="47714"/>
    <cellStyle name="Total 2 3 2 9 6 3 4" xfId="47715"/>
    <cellStyle name="Total 2 3 2 9 6 3 5" xfId="47716"/>
    <cellStyle name="Total 2 3 2 9 6 4" xfId="47717"/>
    <cellStyle name="Total 2 3 2 9 6 5" xfId="47718"/>
    <cellStyle name="Total 2 3 2 9 7" xfId="47719"/>
    <cellStyle name="Total 2 3 2 9 7 2" xfId="47720"/>
    <cellStyle name="Total 2 3 2 9 7 3" xfId="47721"/>
    <cellStyle name="Total 2 3 2 9 7 4" xfId="47722"/>
    <cellStyle name="Total 2 3 2 9 8" xfId="47723"/>
    <cellStyle name="Total 2 3 2 9 8 2" xfId="47724"/>
    <cellStyle name="Total 2 3 2 9 8 3" xfId="47725"/>
    <cellStyle name="Total 2 3 2 9 8 4" xfId="47726"/>
    <cellStyle name="Total 2 3 2 9 8 5" xfId="47727"/>
    <cellStyle name="Total 2 3 2 9 9" xfId="47728"/>
    <cellStyle name="Total 2 3 2 9 9 2" xfId="47729"/>
    <cellStyle name="Total 2 3 2 9 9 3" xfId="47730"/>
    <cellStyle name="Total 2 3 2 9 9 4" xfId="47731"/>
    <cellStyle name="Total 2 3 2 9 9 5" xfId="47732"/>
    <cellStyle name="Total 2 3 20" xfId="47733"/>
    <cellStyle name="Total 2 3 21" xfId="47734"/>
    <cellStyle name="Total 2 3 22" xfId="47735"/>
    <cellStyle name="Total 2 3 3" xfId="47736"/>
    <cellStyle name="Total 2 3 3 10" xfId="47737"/>
    <cellStyle name="Total 2 3 3 11" xfId="47738"/>
    <cellStyle name="Total 2 3 3 12" xfId="47739"/>
    <cellStyle name="Total 2 3 3 13" xfId="47740"/>
    <cellStyle name="Total 2 3 3 2" xfId="47741"/>
    <cellStyle name="Total 2 3 3 2 10" xfId="47742"/>
    <cellStyle name="Total 2 3 3 2 10 2" xfId="47743"/>
    <cellStyle name="Total 2 3 3 2 10 3" xfId="47744"/>
    <cellStyle name="Total 2 3 3 2 10 4" xfId="47745"/>
    <cellStyle name="Total 2 3 3 2 10 5" xfId="47746"/>
    <cellStyle name="Total 2 3 3 2 11" xfId="47747"/>
    <cellStyle name="Total 2 3 3 2 2" xfId="47748"/>
    <cellStyle name="Total 2 3 3 2 2 2" xfId="47749"/>
    <cellStyle name="Total 2 3 3 2 2 2 2" xfId="47750"/>
    <cellStyle name="Total 2 3 3 2 2 2 3" xfId="47751"/>
    <cellStyle name="Total 2 3 3 2 2 2 4" xfId="47752"/>
    <cellStyle name="Total 2 3 3 2 2 3" xfId="47753"/>
    <cellStyle name="Total 2 3 3 2 2 3 2" xfId="47754"/>
    <cellStyle name="Total 2 3 3 2 2 3 3" xfId="47755"/>
    <cellStyle name="Total 2 3 3 2 2 3 4" xfId="47756"/>
    <cellStyle name="Total 2 3 3 2 2 3 5" xfId="47757"/>
    <cellStyle name="Total 2 3 3 2 2 4" xfId="47758"/>
    <cellStyle name="Total 2 3 3 2 2 4 2" xfId="47759"/>
    <cellStyle name="Total 2 3 3 2 2 4 3" xfId="47760"/>
    <cellStyle name="Total 2 3 3 2 2 4 4" xfId="47761"/>
    <cellStyle name="Total 2 3 3 2 2 5" xfId="47762"/>
    <cellStyle name="Total 2 3 3 2 2 5 2" xfId="47763"/>
    <cellStyle name="Total 2 3 3 2 2 5 3" xfId="47764"/>
    <cellStyle name="Total 2 3 3 2 2 5 4" xfId="47765"/>
    <cellStyle name="Total 2 3 3 2 2 6" xfId="47766"/>
    <cellStyle name="Total 2 3 3 2 2 7" xfId="47767"/>
    <cellStyle name="Total 2 3 3 2 2 8" xfId="47768"/>
    <cellStyle name="Total 2 3 3 2 3" xfId="47769"/>
    <cellStyle name="Total 2 3 3 2 3 2" xfId="47770"/>
    <cellStyle name="Total 2 3 3 2 3 2 2" xfId="47771"/>
    <cellStyle name="Total 2 3 3 2 3 2 3" xfId="47772"/>
    <cellStyle name="Total 2 3 3 2 3 2 4" xfId="47773"/>
    <cellStyle name="Total 2 3 3 2 3 2 5" xfId="47774"/>
    <cellStyle name="Total 2 3 3 2 3 3" xfId="47775"/>
    <cellStyle name="Total 2 3 3 2 3 3 2" xfId="47776"/>
    <cellStyle name="Total 2 3 3 2 3 3 3" xfId="47777"/>
    <cellStyle name="Total 2 3 3 2 3 3 4" xfId="47778"/>
    <cellStyle name="Total 2 3 3 2 3 3 5" xfId="47779"/>
    <cellStyle name="Total 2 3 3 2 3 4" xfId="47780"/>
    <cellStyle name="Total 2 3 3 2 3 5" xfId="47781"/>
    <cellStyle name="Total 2 3 3 2 3 6" xfId="47782"/>
    <cellStyle name="Total 2 3 3 2 4" xfId="47783"/>
    <cellStyle name="Total 2 3 3 2 4 2" xfId="47784"/>
    <cellStyle name="Total 2 3 3 2 4 2 2" xfId="47785"/>
    <cellStyle name="Total 2 3 3 2 4 2 3" xfId="47786"/>
    <cellStyle name="Total 2 3 3 2 4 2 4" xfId="47787"/>
    <cellStyle name="Total 2 3 3 2 4 2 5" xfId="47788"/>
    <cellStyle name="Total 2 3 3 2 4 3" xfId="47789"/>
    <cellStyle name="Total 2 3 3 2 4 3 2" xfId="47790"/>
    <cellStyle name="Total 2 3 3 2 4 3 3" xfId="47791"/>
    <cellStyle name="Total 2 3 3 2 4 3 4" xfId="47792"/>
    <cellStyle name="Total 2 3 3 2 4 3 5" xfId="47793"/>
    <cellStyle name="Total 2 3 3 2 4 4" xfId="47794"/>
    <cellStyle name="Total 2 3 3 2 4 5" xfId="47795"/>
    <cellStyle name="Total 2 3 3 2 4 6" xfId="47796"/>
    <cellStyle name="Total 2 3 3 2 5" xfId="47797"/>
    <cellStyle name="Total 2 3 3 2 5 2" xfId="47798"/>
    <cellStyle name="Total 2 3 3 2 5 2 2" xfId="47799"/>
    <cellStyle name="Total 2 3 3 2 5 2 3" xfId="47800"/>
    <cellStyle name="Total 2 3 3 2 5 2 4" xfId="47801"/>
    <cellStyle name="Total 2 3 3 2 5 2 5" xfId="47802"/>
    <cellStyle name="Total 2 3 3 2 5 3" xfId="47803"/>
    <cellStyle name="Total 2 3 3 2 5 3 2" xfId="47804"/>
    <cellStyle name="Total 2 3 3 2 5 3 3" xfId="47805"/>
    <cellStyle name="Total 2 3 3 2 5 3 4" xfId="47806"/>
    <cellStyle name="Total 2 3 3 2 5 3 5" xfId="47807"/>
    <cellStyle name="Total 2 3 3 2 5 4" xfId="47808"/>
    <cellStyle name="Total 2 3 3 2 5 5" xfId="47809"/>
    <cellStyle name="Total 2 3 3 2 5 6" xfId="47810"/>
    <cellStyle name="Total 2 3 3 2 6" xfId="47811"/>
    <cellStyle name="Total 2 3 3 2 6 2" xfId="47812"/>
    <cellStyle name="Total 2 3 3 2 6 2 2" xfId="47813"/>
    <cellStyle name="Total 2 3 3 2 6 2 3" xfId="47814"/>
    <cellStyle name="Total 2 3 3 2 6 2 4" xfId="47815"/>
    <cellStyle name="Total 2 3 3 2 6 2 5" xfId="47816"/>
    <cellStyle name="Total 2 3 3 2 6 3" xfId="47817"/>
    <cellStyle name="Total 2 3 3 2 6 3 2" xfId="47818"/>
    <cellStyle name="Total 2 3 3 2 6 3 3" xfId="47819"/>
    <cellStyle name="Total 2 3 3 2 6 3 4" xfId="47820"/>
    <cellStyle name="Total 2 3 3 2 6 3 5" xfId="47821"/>
    <cellStyle name="Total 2 3 3 2 6 4" xfId="47822"/>
    <cellStyle name="Total 2 3 3 2 6 5" xfId="47823"/>
    <cellStyle name="Total 2 3 3 2 7" xfId="47824"/>
    <cellStyle name="Total 2 3 3 2 7 2" xfId="47825"/>
    <cellStyle name="Total 2 3 3 2 7 3" xfId="47826"/>
    <cellStyle name="Total 2 3 3 2 7 4" xfId="47827"/>
    <cellStyle name="Total 2 3 3 2 8" xfId="47828"/>
    <cellStyle name="Total 2 3 3 2 8 2" xfId="47829"/>
    <cellStyle name="Total 2 3 3 2 8 3" xfId="47830"/>
    <cellStyle name="Total 2 3 3 2 8 4" xfId="47831"/>
    <cellStyle name="Total 2 3 3 2 8 5" xfId="47832"/>
    <cellStyle name="Total 2 3 3 2 9" xfId="47833"/>
    <cellStyle name="Total 2 3 3 2 9 2" xfId="47834"/>
    <cellStyle name="Total 2 3 3 2 9 3" xfId="47835"/>
    <cellStyle name="Total 2 3 3 2 9 4" xfId="47836"/>
    <cellStyle name="Total 2 3 3 2 9 5" xfId="47837"/>
    <cellStyle name="Total 2 3 3 3" xfId="47838"/>
    <cellStyle name="Total 2 3 3 3 2" xfId="47839"/>
    <cellStyle name="Total 2 3 3 3 2 2" xfId="47840"/>
    <cellStyle name="Total 2 3 3 3 2 3" xfId="47841"/>
    <cellStyle name="Total 2 3 3 3 2 4" xfId="47842"/>
    <cellStyle name="Total 2 3 3 3 3" xfId="47843"/>
    <cellStyle name="Total 2 3 3 3 3 2" xfId="47844"/>
    <cellStyle name="Total 2 3 3 3 3 3" xfId="47845"/>
    <cellStyle name="Total 2 3 3 3 3 4" xfId="47846"/>
    <cellStyle name="Total 2 3 3 3 3 5" xfId="47847"/>
    <cellStyle name="Total 2 3 3 3 4" xfId="47848"/>
    <cellStyle name="Total 2 3 3 3 4 2" xfId="47849"/>
    <cellStyle name="Total 2 3 3 3 4 3" xfId="47850"/>
    <cellStyle name="Total 2 3 3 3 4 4" xfId="47851"/>
    <cellStyle name="Total 2 3 3 3 5" xfId="47852"/>
    <cellStyle name="Total 2 3 3 3 5 2" xfId="47853"/>
    <cellStyle name="Total 2 3 3 3 5 3" xfId="47854"/>
    <cellStyle name="Total 2 3 3 3 5 4" xfId="47855"/>
    <cellStyle name="Total 2 3 3 3 6" xfId="47856"/>
    <cellStyle name="Total 2 3 3 3 7" xfId="47857"/>
    <cellStyle name="Total 2 3 3 3 8" xfId="47858"/>
    <cellStyle name="Total 2 3 3 4" xfId="47859"/>
    <cellStyle name="Total 2 3 3 4 2" xfId="47860"/>
    <cellStyle name="Total 2 3 3 4 2 2" xfId="47861"/>
    <cellStyle name="Total 2 3 3 4 2 3" xfId="47862"/>
    <cellStyle name="Total 2 3 3 4 2 4" xfId="47863"/>
    <cellStyle name="Total 2 3 3 4 3" xfId="47864"/>
    <cellStyle name="Total 2 3 3 4 3 2" xfId="47865"/>
    <cellStyle name="Total 2 3 3 4 3 3" xfId="47866"/>
    <cellStyle name="Total 2 3 3 4 3 4" xfId="47867"/>
    <cellStyle name="Total 2 3 3 4 3 5" xfId="47868"/>
    <cellStyle name="Total 2 3 3 4 4" xfId="47869"/>
    <cellStyle name="Total 2 3 3 4 4 2" xfId="47870"/>
    <cellStyle name="Total 2 3 3 4 4 3" xfId="47871"/>
    <cellStyle name="Total 2 3 3 4 4 4" xfId="47872"/>
    <cellStyle name="Total 2 3 3 4 5" xfId="47873"/>
    <cellStyle name="Total 2 3 3 4 5 2" xfId="47874"/>
    <cellStyle name="Total 2 3 3 4 5 3" xfId="47875"/>
    <cellStyle name="Total 2 3 3 4 5 4" xfId="47876"/>
    <cellStyle name="Total 2 3 3 4 6" xfId="47877"/>
    <cellStyle name="Total 2 3 3 4 7" xfId="47878"/>
    <cellStyle name="Total 2 3 3 4 8" xfId="47879"/>
    <cellStyle name="Total 2 3 3 5" xfId="47880"/>
    <cellStyle name="Total 2 3 3 5 2" xfId="47881"/>
    <cellStyle name="Total 2 3 3 5 2 2" xfId="47882"/>
    <cellStyle name="Total 2 3 3 5 2 3" xfId="47883"/>
    <cellStyle name="Total 2 3 3 5 2 4" xfId="47884"/>
    <cellStyle name="Total 2 3 3 5 2 5" xfId="47885"/>
    <cellStyle name="Total 2 3 3 5 3" xfId="47886"/>
    <cellStyle name="Total 2 3 3 5 3 2" xfId="47887"/>
    <cellStyle name="Total 2 3 3 5 3 3" xfId="47888"/>
    <cellStyle name="Total 2 3 3 5 3 4" xfId="47889"/>
    <cellStyle name="Total 2 3 3 5 3 5" xfId="47890"/>
    <cellStyle name="Total 2 3 3 5 4" xfId="47891"/>
    <cellStyle name="Total 2 3 3 5 5" xfId="47892"/>
    <cellStyle name="Total 2 3 3 5 6" xfId="47893"/>
    <cellStyle name="Total 2 3 3 6" xfId="47894"/>
    <cellStyle name="Total 2 3 3 6 2" xfId="47895"/>
    <cellStyle name="Total 2 3 3 6 2 2" xfId="47896"/>
    <cellStyle name="Total 2 3 3 6 2 3" xfId="47897"/>
    <cellStyle name="Total 2 3 3 6 2 4" xfId="47898"/>
    <cellStyle name="Total 2 3 3 6 2 5" xfId="47899"/>
    <cellStyle name="Total 2 3 3 6 3" xfId="47900"/>
    <cellStyle name="Total 2 3 3 6 3 2" xfId="47901"/>
    <cellStyle name="Total 2 3 3 6 3 3" xfId="47902"/>
    <cellStyle name="Total 2 3 3 6 3 4" xfId="47903"/>
    <cellStyle name="Total 2 3 3 6 3 5" xfId="47904"/>
    <cellStyle name="Total 2 3 3 6 4" xfId="47905"/>
    <cellStyle name="Total 2 3 3 6 5" xfId="47906"/>
    <cellStyle name="Total 2 3 3 6 6" xfId="47907"/>
    <cellStyle name="Total 2 3 3 7" xfId="47908"/>
    <cellStyle name="Total 2 3 3 7 2" xfId="47909"/>
    <cellStyle name="Total 2 3 3 7 2 2" xfId="47910"/>
    <cellStyle name="Total 2 3 3 7 2 3" xfId="47911"/>
    <cellStyle name="Total 2 3 3 7 2 4" xfId="47912"/>
    <cellStyle name="Total 2 3 3 7 2 5" xfId="47913"/>
    <cellStyle name="Total 2 3 3 7 3" xfId="47914"/>
    <cellStyle name="Total 2 3 3 7 3 2" xfId="47915"/>
    <cellStyle name="Total 2 3 3 7 3 3" xfId="47916"/>
    <cellStyle name="Total 2 3 3 7 3 4" xfId="47917"/>
    <cellStyle name="Total 2 3 3 7 3 5" xfId="47918"/>
    <cellStyle name="Total 2 3 3 7 4" xfId="47919"/>
    <cellStyle name="Total 2 3 3 7 5" xfId="47920"/>
    <cellStyle name="Total 2 3 3 8" xfId="47921"/>
    <cellStyle name="Total 2 3 3 8 2" xfId="47922"/>
    <cellStyle name="Total 2 3 3 8 2 2" xfId="47923"/>
    <cellStyle name="Total 2 3 3 8 2 3" xfId="47924"/>
    <cellStyle name="Total 2 3 3 8 2 4" xfId="47925"/>
    <cellStyle name="Total 2 3 3 8 3" xfId="47926"/>
    <cellStyle name="Total 2 3 3 8 4" xfId="47927"/>
    <cellStyle name="Total 2 3 3 8 5" xfId="47928"/>
    <cellStyle name="Total 2 3 3 9" xfId="47929"/>
    <cellStyle name="Total 2 3 4" xfId="47930"/>
    <cellStyle name="Total 2 3 4 10" xfId="47931"/>
    <cellStyle name="Total 2 3 4 11" xfId="47932"/>
    <cellStyle name="Total 2 3 4 12" xfId="47933"/>
    <cellStyle name="Total 2 3 4 13" xfId="47934"/>
    <cellStyle name="Total 2 3 4 2" xfId="47935"/>
    <cellStyle name="Total 2 3 4 2 10" xfId="47936"/>
    <cellStyle name="Total 2 3 4 2 10 2" xfId="47937"/>
    <cellStyle name="Total 2 3 4 2 10 3" xfId="47938"/>
    <cellStyle name="Total 2 3 4 2 10 4" xfId="47939"/>
    <cellStyle name="Total 2 3 4 2 10 5" xfId="47940"/>
    <cellStyle name="Total 2 3 4 2 11" xfId="47941"/>
    <cellStyle name="Total 2 3 4 2 2" xfId="47942"/>
    <cellStyle name="Total 2 3 4 2 2 2" xfId="47943"/>
    <cellStyle name="Total 2 3 4 2 2 2 2" xfId="47944"/>
    <cellStyle name="Total 2 3 4 2 2 2 3" xfId="47945"/>
    <cellStyle name="Total 2 3 4 2 2 2 4" xfId="47946"/>
    <cellStyle name="Total 2 3 4 2 2 3" xfId="47947"/>
    <cellStyle name="Total 2 3 4 2 2 3 2" xfId="47948"/>
    <cellStyle name="Total 2 3 4 2 2 3 3" xfId="47949"/>
    <cellStyle name="Total 2 3 4 2 2 3 4" xfId="47950"/>
    <cellStyle name="Total 2 3 4 2 2 3 5" xfId="47951"/>
    <cellStyle name="Total 2 3 4 2 2 4" xfId="47952"/>
    <cellStyle name="Total 2 3 4 2 2 4 2" xfId="47953"/>
    <cellStyle name="Total 2 3 4 2 2 4 3" xfId="47954"/>
    <cellStyle name="Total 2 3 4 2 2 4 4" xfId="47955"/>
    <cellStyle name="Total 2 3 4 2 2 5" xfId="47956"/>
    <cellStyle name="Total 2 3 4 2 2 5 2" xfId="47957"/>
    <cellStyle name="Total 2 3 4 2 2 5 3" xfId="47958"/>
    <cellStyle name="Total 2 3 4 2 2 5 4" xfId="47959"/>
    <cellStyle name="Total 2 3 4 2 2 6" xfId="47960"/>
    <cellStyle name="Total 2 3 4 2 2 7" xfId="47961"/>
    <cellStyle name="Total 2 3 4 2 2 8" xfId="47962"/>
    <cellStyle name="Total 2 3 4 2 3" xfId="47963"/>
    <cellStyle name="Total 2 3 4 2 3 2" xfId="47964"/>
    <cellStyle name="Total 2 3 4 2 3 2 2" xfId="47965"/>
    <cellStyle name="Total 2 3 4 2 3 2 3" xfId="47966"/>
    <cellStyle name="Total 2 3 4 2 3 2 4" xfId="47967"/>
    <cellStyle name="Total 2 3 4 2 3 2 5" xfId="47968"/>
    <cellStyle name="Total 2 3 4 2 3 3" xfId="47969"/>
    <cellStyle name="Total 2 3 4 2 3 3 2" xfId="47970"/>
    <cellStyle name="Total 2 3 4 2 3 3 3" xfId="47971"/>
    <cellStyle name="Total 2 3 4 2 3 3 4" xfId="47972"/>
    <cellStyle name="Total 2 3 4 2 3 3 5" xfId="47973"/>
    <cellStyle name="Total 2 3 4 2 3 4" xfId="47974"/>
    <cellStyle name="Total 2 3 4 2 3 5" xfId="47975"/>
    <cellStyle name="Total 2 3 4 2 3 6" xfId="47976"/>
    <cellStyle name="Total 2 3 4 2 4" xfId="47977"/>
    <cellStyle name="Total 2 3 4 2 4 2" xfId="47978"/>
    <cellStyle name="Total 2 3 4 2 4 2 2" xfId="47979"/>
    <cellStyle name="Total 2 3 4 2 4 2 3" xfId="47980"/>
    <cellStyle name="Total 2 3 4 2 4 2 4" xfId="47981"/>
    <cellStyle name="Total 2 3 4 2 4 2 5" xfId="47982"/>
    <cellStyle name="Total 2 3 4 2 4 3" xfId="47983"/>
    <cellStyle name="Total 2 3 4 2 4 3 2" xfId="47984"/>
    <cellStyle name="Total 2 3 4 2 4 3 3" xfId="47985"/>
    <cellStyle name="Total 2 3 4 2 4 3 4" xfId="47986"/>
    <cellStyle name="Total 2 3 4 2 4 3 5" xfId="47987"/>
    <cellStyle name="Total 2 3 4 2 4 4" xfId="47988"/>
    <cellStyle name="Total 2 3 4 2 4 5" xfId="47989"/>
    <cellStyle name="Total 2 3 4 2 4 6" xfId="47990"/>
    <cellStyle name="Total 2 3 4 2 5" xfId="47991"/>
    <cellStyle name="Total 2 3 4 2 5 2" xfId="47992"/>
    <cellStyle name="Total 2 3 4 2 5 2 2" xfId="47993"/>
    <cellStyle name="Total 2 3 4 2 5 2 3" xfId="47994"/>
    <cellStyle name="Total 2 3 4 2 5 2 4" xfId="47995"/>
    <cellStyle name="Total 2 3 4 2 5 2 5" xfId="47996"/>
    <cellStyle name="Total 2 3 4 2 5 3" xfId="47997"/>
    <cellStyle name="Total 2 3 4 2 5 3 2" xfId="47998"/>
    <cellStyle name="Total 2 3 4 2 5 3 3" xfId="47999"/>
    <cellStyle name="Total 2 3 4 2 5 3 4" xfId="48000"/>
    <cellStyle name="Total 2 3 4 2 5 3 5" xfId="48001"/>
    <cellStyle name="Total 2 3 4 2 5 4" xfId="48002"/>
    <cellStyle name="Total 2 3 4 2 5 5" xfId="48003"/>
    <cellStyle name="Total 2 3 4 2 5 6" xfId="48004"/>
    <cellStyle name="Total 2 3 4 2 6" xfId="48005"/>
    <cellStyle name="Total 2 3 4 2 6 2" xfId="48006"/>
    <cellStyle name="Total 2 3 4 2 6 2 2" xfId="48007"/>
    <cellStyle name="Total 2 3 4 2 6 2 3" xfId="48008"/>
    <cellStyle name="Total 2 3 4 2 6 2 4" xfId="48009"/>
    <cellStyle name="Total 2 3 4 2 6 2 5" xfId="48010"/>
    <cellStyle name="Total 2 3 4 2 6 3" xfId="48011"/>
    <cellStyle name="Total 2 3 4 2 6 3 2" xfId="48012"/>
    <cellStyle name="Total 2 3 4 2 6 3 3" xfId="48013"/>
    <cellStyle name="Total 2 3 4 2 6 3 4" xfId="48014"/>
    <cellStyle name="Total 2 3 4 2 6 3 5" xfId="48015"/>
    <cellStyle name="Total 2 3 4 2 6 4" xfId="48016"/>
    <cellStyle name="Total 2 3 4 2 6 5" xfId="48017"/>
    <cellStyle name="Total 2 3 4 2 7" xfId="48018"/>
    <cellStyle name="Total 2 3 4 2 7 2" xfId="48019"/>
    <cellStyle name="Total 2 3 4 2 7 3" xfId="48020"/>
    <cellStyle name="Total 2 3 4 2 7 4" xfId="48021"/>
    <cellStyle name="Total 2 3 4 2 8" xfId="48022"/>
    <cellStyle name="Total 2 3 4 2 8 2" xfId="48023"/>
    <cellStyle name="Total 2 3 4 2 8 3" xfId="48024"/>
    <cellStyle name="Total 2 3 4 2 8 4" xfId="48025"/>
    <cellStyle name="Total 2 3 4 2 8 5" xfId="48026"/>
    <cellStyle name="Total 2 3 4 2 9" xfId="48027"/>
    <cellStyle name="Total 2 3 4 2 9 2" xfId="48028"/>
    <cellStyle name="Total 2 3 4 2 9 3" xfId="48029"/>
    <cellStyle name="Total 2 3 4 2 9 4" xfId="48030"/>
    <cellStyle name="Total 2 3 4 2 9 5" xfId="48031"/>
    <cellStyle name="Total 2 3 4 3" xfId="48032"/>
    <cellStyle name="Total 2 3 4 3 2" xfId="48033"/>
    <cellStyle name="Total 2 3 4 3 2 2" xfId="48034"/>
    <cellStyle name="Total 2 3 4 3 2 3" xfId="48035"/>
    <cellStyle name="Total 2 3 4 3 2 4" xfId="48036"/>
    <cellStyle name="Total 2 3 4 3 3" xfId="48037"/>
    <cellStyle name="Total 2 3 4 3 3 2" xfId="48038"/>
    <cellStyle name="Total 2 3 4 3 3 3" xfId="48039"/>
    <cellStyle name="Total 2 3 4 3 3 4" xfId="48040"/>
    <cellStyle name="Total 2 3 4 3 3 5" xfId="48041"/>
    <cellStyle name="Total 2 3 4 3 4" xfId="48042"/>
    <cellStyle name="Total 2 3 4 3 4 2" xfId="48043"/>
    <cellStyle name="Total 2 3 4 3 4 3" xfId="48044"/>
    <cellStyle name="Total 2 3 4 3 4 4" xfId="48045"/>
    <cellStyle name="Total 2 3 4 3 5" xfId="48046"/>
    <cellStyle name="Total 2 3 4 3 5 2" xfId="48047"/>
    <cellStyle name="Total 2 3 4 3 5 3" xfId="48048"/>
    <cellStyle name="Total 2 3 4 3 5 4" xfId="48049"/>
    <cellStyle name="Total 2 3 4 3 6" xfId="48050"/>
    <cellStyle name="Total 2 3 4 3 7" xfId="48051"/>
    <cellStyle name="Total 2 3 4 3 8" xfId="48052"/>
    <cellStyle name="Total 2 3 4 4" xfId="48053"/>
    <cellStyle name="Total 2 3 4 4 2" xfId="48054"/>
    <cellStyle name="Total 2 3 4 4 2 2" xfId="48055"/>
    <cellStyle name="Total 2 3 4 4 2 3" xfId="48056"/>
    <cellStyle name="Total 2 3 4 4 2 4" xfId="48057"/>
    <cellStyle name="Total 2 3 4 4 3" xfId="48058"/>
    <cellStyle name="Total 2 3 4 4 3 2" xfId="48059"/>
    <cellStyle name="Total 2 3 4 4 3 3" xfId="48060"/>
    <cellStyle name="Total 2 3 4 4 3 4" xfId="48061"/>
    <cellStyle name="Total 2 3 4 4 3 5" xfId="48062"/>
    <cellStyle name="Total 2 3 4 4 4" xfId="48063"/>
    <cellStyle name="Total 2 3 4 4 4 2" xfId="48064"/>
    <cellStyle name="Total 2 3 4 4 4 3" xfId="48065"/>
    <cellStyle name="Total 2 3 4 4 4 4" xfId="48066"/>
    <cellStyle name="Total 2 3 4 4 5" xfId="48067"/>
    <cellStyle name="Total 2 3 4 4 5 2" xfId="48068"/>
    <cellStyle name="Total 2 3 4 4 5 3" xfId="48069"/>
    <cellStyle name="Total 2 3 4 4 5 4" xfId="48070"/>
    <cellStyle name="Total 2 3 4 4 6" xfId="48071"/>
    <cellStyle name="Total 2 3 4 4 7" xfId="48072"/>
    <cellStyle name="Total 2 3 4 4 8" xfId="48073"/>
    <cellStyle name="Total 2 3 4 5" xfId="48074"/>
    <cellStyle name="Total 2 3 4 5 2" xfId="48075"/>
    <cellStyle name="Total 2 3 4 5 2 2" xfId="48076"/>
    <cellStyle name="Total 2 3 4 5 2 3" xfId="48077"/>
    <cellStyle name="Total 2 3 4 5 2 4" xfId="48078"/>
    <cellStyle name="Total 2 3 4 5 2 5" xfId="48079"/>
    <cellStyle name="Total 2 3 4 5 3" xfId="48080"/>
    <cellStyle name="Total 2 3 4 5 3 2" xfId="48081"/>
    <cellStyle name="Total 2 3 4 5 3 3" xfId="48082"/>
    <cellStyle name="Total 2 3 4 5 3 4" xfId="48083"/>
    <cellStyle name="Total 2 3 4 5 3 5" xfId="48084"/>
    <cellStyle name="Total 2 3 4 5 4" xfId="48085"/>
    <cellStyle name="Total 2 3 4 5 5" xfId="48086"/>
    <cellStyle name="Total 2 3 4 5 6" xfId="48087"/>
    <cellStyle name="Total 2 3 4 6" xfId="48088"/>
    <cellStyle name="Total 2 3 4 6 2" xfId="48089"/>
    <cellStyle name="Total 2 3 4 6 2 2" xfId="48090"/>
    <cellStyle name="Total 2 3 4 6 2 3" xfId="48091"/>
    <cellStyle name="Total 2 3 4 6 2 4" xfId="48092"/>
    <cellStyle name="Total 2 3 4 6 2 5" xfId="48093"/>
    <cellStyle name="Total 2 3 4 6 3" xfId="48094"/>
    <cellStyle name="Total 2 3 4 6 3 2" xfId="48095"/>
    <cellStyle name="Total 2 3 4 6 3 3" xfId="48096"/>
    <cellStyle name="Total 2 3 4 6 3 4" xfId="48097"/>
    <cellStyle name="Total 2 3 4 6 3 5" xfId="48098"/>
    <cellStyle name="Total 2 3 4 6 4" xfId="48099"/>
    <cellStyle name="Total 2 3 4 6 5" xfId="48100"/>
    <cellStyle name="Total 2 3 4 6 6" xfId="48101"/>
    <cellStyle name="Total 2 3 4 7" xfId="48102"/>
    <cellStyle name="Total 2 3 4 7 2" xfId="48103"/>
    <cellStyle name="Total 2 3 4 7 2 2" xfId="48104"/>
    <cellStyle name="Total 2 3 4 7 2 3" xfId="48105"/>
    <cellStyle name="Total 2 3 4 7 2 4" xfId="48106"/>
    <cellStyle name="Total 2 3 4 7 2 5" xfId="48107"/>
    <cellStyle name="Total 2 3 4 7 3" xfId="48108"/>
    <cellStyle name="Total 2 3 4 7 3 2" xfId="48109"/>
    <cellStyle name="Total 2 3 4 7 3 3" xfId="48110"/>
    <cellStyle name="Total 2 3 4 7 3 4" xfId="48111"/>
    <cellStyle name="Total 2 3 4 7 3 5" xfId="48112"/>
    <cellStyle name="Total 2 3 4 7 4" xfId="48113"/>
    <cellStyle name="Total 2 3 4 7 5" xfId="48114"/>
    <cellStyle name="Total 2 3 4 8" xfId="48115"/>
    <cellStyle name="Total 2 3 4 8 2" xfId="48116"/>
    <cellStyle name="Total 2 3 4 8 2 2" xfId="48117"/>
    <cellStyle name="Total 2 3 4 8 2 3" xfId="48118"/>
    <cellStyle name="Total 2 3 4 8 2 4" xfId="48119"/>
    <cellStyle name="Total 2 3 4 8 3" xfId="48120"/>
    <cellStyle name="Total 2 3 4 8 4" xfId="48121"/>
    <cellStyle name="Total 2 3 4 8 5" xfId="48122"/>
    <cellStyle name="Total 2 3 4 9" xfId="48123"/>
    <cellStyle name="Total 2 3 5" xfId="48124"/>
    <cellStyle name="Total 2 3 5 10" xfId="48125"/>
    <cellStyle name="Total 2 3 5 11" xfId="48126"/>
    <cellStyle name="Total 2 3 5 12" xfId="48127"/>
    <cellStyle name="Total 2 3 5 13" xfId="48128"/>
    <cellStyle name="Total 2 3 5 2" xfId="48129"/>
    <cellStyle name="Total 2 3 5 2 10" xfId="48130"/>
    <cellStyle name="Total 2 3 5 2 10 2" xfId="48131"/>
    <cellStyle name="Total 2 3 5 2 10 3" xfId="48132"/>
    <cellStyle name="Total 2 3 5 2 10 4" xfId="48133"/>
    <cellStyle name="Total 2 3 5 2 10 5" xfId="48134"/>
    <cellStyle name="Total 2 3 5 2 11" xfId="48135"/>
    <cellStyle name="Total 2 3 5 2 2" xfId="48136"/>
    <cellStyle name="Total 2 3 5 2 2 2" xfId="48137"/>
    <cellStyle name="Total 2 3 5 2 2 2 2" xfId="48138"/>
    <cellStyle name="Total 2 3 5 2 2 2 3" xfId="48139"/>
    <cellStyle name="Total 2 3 5 2 2 2 4" xfId="48140"/>
    <cellStyle name="Total 2 3 5 2 2 3" xfId="48141"/>
    <cellStyle name="Total 2 3 5 2 2 3 2" xfId="48142"/>
    <cellStyle name="Total 2 3 5 2 2 3 3" xfId="48143"/>
    <cellStyle name="Total 2 3 5 2 2 3 4" xfId="48144"/>
    <cellStyle name="Total 2 3 5 2 2 3 5" xfId="48145"/>
    <cellStyle name="Total 2 3 5 2 2 4" xfId="48146"/>
    <cellStyle name="Total 2 3 5 2 2 4 2" xfId="48147"/>
    <cellStyle name="Total 2 3 5 2 2 4 3" xfId="48148"/>
    <cellStyle name="Total 2 3 5 2 2 4 4" xfId="48149"/>
    <cellStyle name="Total 2 3 5 2 2 5" xfId="48150"/>
    <cellStyle name="Total 2 3 5 2 2 5 2" xfId="48151"/>
    <cellStyle name="Total 2 3 5 2 2 5 3" xfId="48152"/>
    <cellStyle name="Total 2 3 5 2 2 5 4" xfId="48153"/>
    <cellStyle name="Total 2 3 5 2 2 6" xfId="48154"/>
    <cellStyle name="Total 2 3 5 2 2 7" xfId="48155"/>
    <cellStyle name="Total 2 3 5 2 2 8" xfId="48156"/>
    <cellStyle name="Total 2 3 5 2 3" xfId="48157"/>
    <cellStyle name="Total 2 3 5 2 3 2" xfId="48158"/>
    <cellStyle name="Total 2 3 5 2 3 2 2" xfId="48159"/>
    <cellStyle name="Total 2 3 5 2 3 2 3" xfId="48160"/>
    <cellStyle name="Total 2 3 5 2 3 2 4" xfId="48161"/>
    <cellStyle name="Total 2 3 5 2 3 2 5" xfId="48162"/>
    <cellStyle name="Total 2 3 5 2 3 3" xfId="48163"/>
    <cellStyle name="Total 2 3 5 2 3 3 2" xfId="48164"/>
    <cellStyle name="Total 2 3 5 2 3 3 3" xfId="48165"/>
    <cellStyle name="Total 2 3 5 2 3 3 4" xfId="48166"/>
    <cellStyle name="Total 2 3 5 2 3 3 5" xfId="48167"/>
    <cellStyle name="Total 2 3 5 2 3 4" xfId="48168"/>
    <cellStyle name="Total 2 3 5 2 3 5" xfId="48169"/>
    <cellStyle name="Total 2 3 5 2 3 6" xfId="48170"/>
    <cellStyle name="Total 2 3 5 2 4" xfId="48171"/>
    <cellStyle name="Total 2 3 5 2 4 2" xfId="48172"/>
    <cellStyle name="Total 2 3 5 2 4 2 2" xfId="48173"/>
    <cellStyle name="Total 2 3 5 2 4 2 3" xfId="48174"/>
    <cellStyle name="Total 2 3 5 2 4 2 4" xfId="48175"/>
    <cellStyle name="Total 2 3 5 2 4 2 5" xfId="48176"/>
    <cellStyle name="Total 2 3 5 2 4 3" xfId="48177"/>
    <cellStyle name="Total 2 3 5 2 4 3 2" xfId="48178"/>
    <cellStyle name="Total 2 3 5 2 4 3 3" xfId="48179"/>
    <cellStyle name="Total 2 3 5 2 4 3 4" xfId="48180"/>
    <cellStyle name="Total 2 3 5 2 4 3 5" xfId="48181"/>
    <cellStyle name="Total 2 3 5 2 4 4" xfId="48182"/>
    <cellStyle name="Total 2 3 5 2 4 5" xfId="48183"/>
    <cellStyle name="Total 2 3 5 2 4 6" xfId="48184"/>
    <cellStyle name="Total 2 3 5 2 5" xfId="48185"/>
    <cellStyle name="Total 2 3 5 2 5 2" xfId="48186"/>
    <cellStyle name="Total 2 3 5 2 5 2 2" xfId="48187"/>
    <cellStyle name="Total 2 3 5 2 5 2 3" xfId="48188"/>
    <cellStyle name="Total 2 3 5 2 5 2 4" xfId="48189"/>
    <cellStyle name="Total 2 3 5 2 5 2 5" xfId="48190"/>
    <cellStyle name="Total 2 3 5 2 5 3" xfId="48191"/>
    <cellStyle name="Total 2 3 5 2 5 3 2" xfId="48192"/>
    <cellStyle name="Total 2 3 5 2 5 3 3" xfId="48193"/>
    <cellStyle name="Total 2 3 5 2 5 3 4" xfId="48194"/>
    <cellStyle name="Total 2 3 5 2 5 3 5" xfId="48195"/>
    <cellStyle name="Total 2 3 5 2 5 4" xfId="48196"/>
    <cellStyle name="Total 2 3 5 2 5 5" xfId="48197"/>
    <cellStyle name="Total 2 3 5 2 5 6" xfId="48198"/>
    <cellStyle name="Total 2 3 5 2 6" xfId="48199"/>
    <cellStyle name="Total 2 3 5 2 6 2" xfId="48200"/>
    <cellStyle name="Total 2 3 5 2 6 2 2" xfId="48201"/>
    <cellStyle name="Total 2 3 5 2 6 2 3" xfId="48202"/>
    <cellStyle name="Total 2 3 5 2 6 2 4" xfId="48203"/>
    <cellStyle name="Total 2 3 5 2 6 2 5" xfId="48204"/>
    <cellStyle name="Total 2 3 5 2 6 3" xfId="48205"/>
    <cellStyle name="Total 2 3 5 2 6 3 2" xfId="48206"/>
    <cellStyle name="Total 2 3 5 2 6 3 3" xfId="48207"/>
    <cellStyle name="Total 2 3 5 2 6 3 4" xfId="48208"/>
    <cellStyle name="Total 2 3 5 2 6 3 5" xfId="48209"/>
    <cellStyle name="Total 2 3 5 2 6 4" xfId="48210"/>
    <cellStyle name="Total 2 3 5 2 6 5" xfId="48211"/>
    <cellStyle name="Total 2 3 5 2 7" xfId="48212"/>
    <cellStyle name="Total 2 3 5 2 7 2" xfId="48213"/>
    <cellStyle name="Total 2 3 5 2 7 3" xfId="48214"/>
    <cellStyle name="Total 2 3 5 2 7 4" xfId="48215"/>
    <cellStyle name="Total 2 3 5 2 8" xfId="48216"/>
    <cellStyle name="Total 2 3 5 2 8 2" xfId="48217"/>
    <cellStyle name="Total 2 3 5 2 8 3" xfId="48218"/>
    <cellStyle name="Total 2 3 5 2 8 4" xfId="48219"/>
    <cellStyle name="Total 2 3 5 2 8 5" xfId="48220"/>
    <cellStyle name="Total 2 3 5 2 9" xfId="48221"/>
    <cellStyle name="Total 2 3 5 2 9 2" xfId="48222"/>
    <cellStyle name="Total 2 3 5 2 9 3" xfId="48223"/>
    <cellStyle name="Total 2 3 5 2 9 4" xfId="48224"/>
    <cellStyle name="Total 2 3 5 2 9 5" xfId="48225"/>
    <cellStyle name="Total 2 3 5 3" xfId="48226"/>
    <cellStyle name="Total 2 3 5 3 2" xfId="48227"/>
    <cellStyle name="Total 2 3 5 3 2 2" xfId="48228"/>
    <cellStyle name="Total 2 3 5 3 2 3" xfId="48229"/>
    <cellStyle name="Total 2 3 5 3 2 4" xfId="48230"/>
    <cellStyle name="Total 2 3 5 3 3" xfId="48231"/>
    <cellStyle name="Total 2 3 5 3 3 2" xfId="48232"/>
    <cellStyle name="Total 2 3 5 3 3 3" xfId="48233"/>
    <cellStyle name="Total 2 3 5 3 3 4" xfId="48234"/>
    <cellStyle name="Total 2 3 5 3 3 5" xfId="48235"/>
    <cellStyle name="Total 2 3 5 3 4" xfId="48236"/>
    <cellStyle name="Total 2 3 5 3 4 2" xfId="48237"/>
    <cellStyle name="Total 2 3 5 3 4 3" xfId="48238"/>
    <cellStyle name="Total 2 3 5 3 4 4" xfId="48239"/>
    <cellStyle name="Total 2 3 5 3 5" xfId="48240"/>
    <cellStyle name="Total 2 3 5 3 5 2" xfId="48241"/>
    <cellStyle name="Total 2 3 5 3 5 3" xfId="48242"/>
    <cellStyle name="Total 2 3 5 3 5 4" xfId="48243"/>
    <cellStyle name="Total 2 3 5 3 6" xfId="48244"/>
    <cellStyle name="Total 2 3 5 3 7" xfId="48245"/>
    <cellStyle name="Total 2 3 5 3 8" xfId="48246"/>
    <cellStyle name="Total 2 3 5 4" xfId="48247"/>
    <cellStyle name="Total 2 3 5 4 2" xfId="48248"/>
    <cellStyle name="Total 2 3 5 4 2 2" xfId="48249"/>
    <cellStyle name="Total 2 3 5 4 2 3" xfId="48250"/>
    <cellStyle name="Total 2 3 5 4 2 4" xfId="48251"/>
    <cellStyle name="Total 2 3 5 4 3" xfId="48252"/>
    <cellStyle name="Total 2 3 5 4 3 2" xfId="48253"/>
    <cellStyle name="Total 2 3 5 4 3 3" xfId="48254"/>
    <cellStyle name="Total 2 3 5 4 3 4" xfId="48255"/>
    <cellStyle name="Total 2 3 5 4 3 5" xfId="48256"/>
    <cellStyle name="Total 2 3 5 4 4" xfId="48257"/>
    <cellStyle name="Total 2 3 5 4 4 2" xfId="48258"/>
    <cellStyle name="Total 2 3 5 4 4 3" xfId="48259"/>
    <cellStyle name="Total 2 3 5 4 4 4" xfId="48260"/>
    <cellStyle name="Total 2 3 5 4 5" xfId="48261"/>
    <cellStyle name="Total 2 3 5 4 5 2" xfId="48262"/>
    <cellStyle name="Total 2 3 5 4 5 3" xfId="48263"/>
    <cellStyle name="Total 2 3 5 4 5 4" xfId="48264"/>
    <cellStyle name="Total 2 3 5 4 6" xfId="48265"/>
    <cellStyle name="Total 2 3 5 4 7" xfId="48266"/>
    <cellStyle name="Total 2 3 5 4 8" xfId="48267"/>
    <cellStyle name="Total 2 3 5 5" xfId="48268"/>
    <cellStyle name="Total 2 3 5 5 2" xfId="48269"/>
    <cellStyle name="Total 2 3 5 5 2 2" xfId="48270"/>
    <cellStyle name="Total 2 3 5 5 2 3" xfId="48271"/>
    <cellStyle name="Total 2 3 5 5 2 4" xfId="48272"/>
    <cellStyle name="Total 2 3 5 5 2 5" xfId="48273"/>
    <cellStyle name="Total 2 3 5 5 3" xfId="48274"/>
    <cellStyle name="Total 2 3 5 5 3 2" xfId="48275"/>
    <cellStyle name="Total 2 3 5 5 3 3" xfId="48276"/>
    <cellStyle name="Total 2 3 5 5 3 4" xfId="48277"/>
    <cellStyle name="Total 2 3 5 5 3 5" xfId="48278"/>
    <cellStyle name="Total 2 3 5 5 4" xfId="48279"/>
    <cellStyle name="Total 2 3 5 5 5" xfId="48280"/>
    <cellStyle name="Total 2 3 5 5 6" xfId="48281"/>
    <cellStyle name="Total 2 3 5 6" xfId="48282"/>
    <cellStyle name="Total 2 3 5 6 2" xfId="48283"/>
    <cellStyle name="Total 2 3 5 6 2 2" xfId="48284"/>
    <cellStyle name="Total 2 3 5 6 2 3" xfId="48285"/>
    <cellStyle name="Total 2 3 5 6 2 4" xfId="48286"/>
    <cellStyle name="Total 2 3 5 6 2 5" xfId="48287"/>
    <cellStyle name="Total 2 3 5 6 3" xfId="48288"/>
    <cellStyle name="Total 2 3 5 6 3 2" xfId="48289"/>
    <cellStyle name="Total 2 3 5 6 3 3" xfId="48290"/>
    <cellStyle name="Total 2 3 5 6 3 4" xfId="48291"/>
    <cellStyle name="Total 2 3 5 6 3 5" xfId="48292"/>
    <cellStyle name="Total 2 3 5 6 4" xfId="48293"/>
    <cellStyle name="Total 2 3 5 6 5" xfId="48294"/>
    <cellStyle name="Total 2 3 5 6 6" xfId="48295"/>
    <cellStyle name="Total 2 3 5 7" xfId="48296"/>
    <cellStyle name="Total 2 3 5 7 2" xfId="48297"/>
    <cellStyle name="Total 2 3 5 7 2 2" xfId="48298"/>
    <cellStyle name="Total 2 3 5 7 2 3" xfId="48299"/>
    <cellStyle name="Total 2 3 5 7 2 4" xfId="48300"/>
    <cellStyle name="Total 2 3 5 7 2 5" xfId="48301"/>
    <cellStyle name="Total 2 3 5 7 3" xfId="48302"/>
    <cellStyle name="Total 2 3 5 7 3 2" xfId="48303"/>
    <cellStyle name="Total 2 3 5 7 3 3" xfId="48304"/>
    <cellStyle name="Total 2 3 5 7 3 4" xfId="48305"/>
    <cellStyle name="Total 2 3 5 7 3 5" xfId="48306"/>
    <cellStyle name="Total 2 3 5 7 4" xfId="48307"/>
    <cellStyle name="Total 2 3 5 7 5" xfId="48308"/>
    <cellStyle name="Total 2 3 5 8" xfId="48309"/>
    <cellStyle name="Total 2 3 5 8 2" xfId="48310"/>
    <cellStyle name="Total 2 3 5 8 2 2" xfId="48311"/>
    <cellStyle name="Total 2 3 5 8 2 3" xfId="48312"/>
    <cellStyle name="Total 2 3 5 8 2 4" xfId="48313"/>
    <cellStyle name="Total 2 3 5 8 3" xfId="48314"/>
    <cellStyle name="Total 2 3 5 8 4" xfId="48315"/>
    <cellStyle name="Total 2 3 5 8 5" xfId="48316"/>
    <cellStyle name="Total 2 3 5 9" xfId="48317"/>
    <cellStyle name="Total 2 3 6" xfId="48318"/>
    <cellStyle name="Total 2 3 6 10" xfId="48319"/>
    <cellStyle name="Total 2 3 6 11" xfId="48320"/>
    <cellStyle name="Total 2 3 6 12" xfId="48321"/>
    <cellStyle name="Total 2 3 6 13" xfId="48322"/>
    <cellStyle name="Total 2 3 6 2" xfId="48323"/>
    <cellStyle name="Total 2 3 6 2 10" xfId="48324"/>
    <cellStyle name="Total 2 3 6 2 10 2" xfId="48325"/>
    <cellStyle name="Total 2 3 6 2 10 3" xfId="48326"/>
    <cellStyle name="Total 2 3 6 2 10 4" xfId="48327"/>
    <cellStyle name="Total 2 3 6 2 10 5" xfId="48328"/>
    <cellStyle name="Total 2 3 6 2 11" xfId="48329"/>
    <cellStyle name="Total 2 3 6 2 2" xfId="48330"/>
    <cellStyle name="Total 2 3 6 2 2 2" xfId="48331"/>
    <cellStyle name="Total 2 3 6 2 2 2 2" xfId="48332"/>
    <cellStyle name="Total 2 3 6 2 2 2 3" xfId="48333"/>
    <cellStyle name="Total 2 3 6 2 2 2 4" xfId="48334"/>
    <cellStyle name="Total 2 3 6 2 2 3" xfId="48335"/>
    <cellStyle name="Total 2 3 6 2 2 3 2" xfId="48336"/>
    <cellStyle name="Total 2 3 6 2 2 3 3" xfId="48337"/>
    <cellStyle name="Total 2 3 6 2 2 3 4" xfId="48338"/>
    <cellStyle name="Total 2 3 6 2 2 3 5" xfId="48339"/>
    <cellStyle name="Total 2 3 6 2 2 4" xfId="48340"/>
    <cellStyle name="Total 2 3 6 2 2 4 2" xfId="48341"/>
    <cellStyle name="Total 2 3 6 2 2 4 3" xfId="48342"/>
    <cellStyle name="Total 2 3 6 2 2 4 4" xfId="48343"/>
    <cellStyle name="Total 2 3 6 2 2 5" xfId="48344"/>
    <cellStyle name="Total 2 3 6 2 2 5 2" xfId="48345"/>
    <cellStyle name="Total 2 3 6 2 2 5 3" xfId="48346"/>
    <cellStyle name="Total 2 3 6 2 2 5 4" xfId="48347"/>
    <cellStyle name="Total 2 3 6 2 2 6" xfId="48348"/>
    <cellStyle name="Total 2 3 6 2 2 7" xfId="48349"/>
    <cellStyle name="Total 2 3 6 2 2 8" xfId="48350"/>
    <cellStyle name="Total 2 3 6 2 3" xfId="48351"/>
    <cellStyle name="Total 2 3 6 2 3 2" xfId="48352"/>
    <cellStyle name="Total 2 3 6 2 3 2 2" xfId="48353"/>
    <cellStyle name="Total 2 3 6 2 3 2 3" xfId="48354"/>
    <cellStyle name="Total 2 3 6 2 3 2 4" xfId="48355"/>
    <cellStyle name="Total 2 3 6 2 3 2 5" xfId="48356"/>
    <cellStyle name="Total 2 3 6 2 3 3" xfId="48357"/>
    <cellStyle name="Total 2 3 6 2 3 3 2" xfId="48358"/>
    <cellStyle name="Total 2 3 6 2 3 3 3" xfId="48359"/>
    <cellStyle name="Total 2 3 6 2 3 3 4" xfId="48360"/>
    <cellStyle name="Total 2 3 6 2 3 3 5" xfId="48361"/>
    <cellStyle name="Total 2 3 6 2 3 4" xfId="48362"/>
    <cellStyle name="Total 2 3 6 2 3 5" xfId="48363"/>
    <cellStyle name="Total 2 3 6 2 3 6" xfId="48364"/>
    <cellStyle name="Total 2 3 6 2 4" xfId="48365"/>
    <cellStyle name="Total 2 3 6 2 4 2" xfId="48366"/>
    <cellStyle name="Total 2 3 6 2 4 2 2" xfId="48367"/>
    <cellStyle name="Total 2 3 6 2 4 2 3" xfId="48368"/>
    <cellStyle name="Total 2 3 6 2 4 2 4" xfId="48369"/>
    <cellStyle name="Total 2 3 6 2 4 2 5" xfId="48370"/>
    <cellStyle name="Total 2 3 6 2 4 3" xfId="48371"/>
    <cellStyle name="Total 2 3 6 2 4 3 2" xfId="48372"/>
    <cellStyle name="Total 2 3 6 2 4 3 3" xfId="48373"/>
    <cellStyle name="Total 2 3 6 2 4 3 4" xfId="48374"/>
    <cellStyle name="Total 2 3 6 2 4 3 5" xfId="48375"/>
    <cellStyle name="Total 2 3 6 2 4 4" xfId="48376"/>
    <cellStyle name="Total 2 3 6 2 4 5" xfId="48377"/>
    <cellStyle name="Total 2 3 6 2 4 6" xfId="48378"/>
    <cellStyle name="Total 2 3 6 2 5" xfId="48379"/>
    <cellStyle name="Total 2 3 6 2 5 2" xfId="48380"/>
    <cellStyle name="Total 2 3 6 2 5 2 2" xfId="48381"/>
    <cellStyle name="Total 2 3 6 2 5 2 3" xfId="48382"/>
    <cellStyle name="Total 2 3 6 2 5 2 4" xfId="48383"/>
    <cellStyle name="Total 2 3 6 2 5 2 5" xfId="48384"/>
    <cellStyle name="Total 2 3 6 2 5 3" xfId="48385"/>
    <cellStyle name="Total 2 3 6 2 5 3 2" xfId="48386"/>
    <cellStyle name="Total 2 3 6 2 5 3 3" xfId="48387"/>
    <cellStyle name="Total 2 3 6 2 5 3 4" xfId="48388"/>
    <cellStyle name="Total 2 3 6 2 5 3 5" xfId="48389"/>
    <cellStyle name="Total 2 3 6 2 5 4" xfId="48390"/>
    <cellStyle name="Total 2 3 6 2 5 5" xfId="48391"/>
    <cellStyle name="Total 2 3 6 2 5 6" xfId="48392"/>
    <cellStyle name="Total 2 3 6 2 6" xfId="48393"/>
    <cellStyle name="Total 2 3 6 2 6 2" xfId="48394"/>
    <cellStyle name="Total 2 3 6 2 6 2 2" xfId="48395"/>
    <cellStyle name="Total 2 3 6 2 6 2 3" xfId="48396"/>
    <cellStyle name="Total 2 3 6 2 6 2 4" xfId="48397"/>
    <cellStyle name="Total 2 3 6 2 6 2 5" xfId="48398"/>
    <cellStyle name="Total 2 3 6 2 6 3" xfId="48399"/>
    <cellStyle name="Total 2 3 6 2 6 3 2" xfId="48400"/>
    <cellStyle name="Total 2 3 6 2 6 3 3" xfId="48401"/>
    <cellStyle name="Total 2 3 6 2 6 3 4" xfId="48402"/>
    <cellStyle name="Total 2 3 6 2 6 3 5" xfId="48403"/>
    <cellStyle name="Total 2 3 6 2 6 4" xfId="48404"/>
    <cellStyle name="Total 2 3 6 2 6 5" xfId="48405"/>
    <cellStyle name="Total 2 3 6 2 7" xfId="48406"/>
    <cellStyle name="Total 2 3 6 2 7 2" xfId="48407"/>
    <cellStyle name="Total 2 3 6 2 7 3" xfId="48408"/>
    <cellStyle name="Total 2 3 6 2 7 4" xfId="48409"/>
    <cellStyle name="Total 2 3 6 2 8" xfId="48410"/>
    <cellStyle name="Total 2 3 6 2 8 2" xfId="48411"/>
    <cellStyle name="Total 2 3 6 2 8 3" xfId="48412"/>
    <cellStyle name="Total 2 3 6 2 8 4" xfId="48413"/>
    <cellStyle name="Total 2 3 6 2 8 5" xfId="48414"/>
    <cellStyle name="Total 2 3 6 2 9" xfId="48415"/>
    <cellStyle name="Total 2 3 6 2 9 2" xfId="48416"/>
    <cellStyle name="Total 2 3 6 2 9 3" xfId="48417"/>
    <cellStyle name="Total 2 3 6 2 9 4" xfId="48418"/>
    <cellStyle name="Total 2 3 6 2 9 5" xfId="48419"/>
    <cellStyle name="Total 2 3 6 3" xfId="48420"/>
    <cellStyle name="Total 2 3 6 3 2" xfId="48421"/>
    <cellStyle name="Total 2 3 6 3 2 2" xfId="48422"/>
    <cellStyle name="Total 2 3 6 3 2 3" xfId="48423"/>
    <cellStyle name="Total 2 3 6 3 2 4" xfId="48424"/>
    <cellStyle name="Total 2 3 6 3 3" xfId="48425"/>
    <cellStyle name="Total 2 3 6 3 3 2" xfId="48426"/>
    <cellStyle name="Total 2 3 6 3 3 3" xfId="48427"/>
    <cellStyle name="Total 2 3 6 3 3 4" xfId="48428"/>
    <cellStyle name="Total 2 3 6 3 3 5" xfId="48429"/>
    <cellStyle name="Total 2 3 6 3 4" xfId="48430"/>
    <cellStyle name="Total 2 3 6 3 4 2" xfId="48431"/>
    <cellStyle name="Total 2 3 6 3 4 3" xfId="48432"/>
    <cellStyle name="Total 2 3 6 3 4 4" xfId="48433"/>
    <cellStyle name="Total 2 3 6 3 5" xfId="48434"/>
    <cellStyle name="Total 2 3 6 3 5 2" xfId="48435"/>
    <cellStyle name="Total 2 3 6 3 5 3" xfId="48436"/>
    <cellStyle name="Total 2 3 6 3 5 4" xfId="48437"/>
    <cellStyle name="Total 2 3 6 3 6" xfId="48438"/>
    <cellStyle name="Total 2 3 6 3 7" xfId="48439"/>
    <cellStyle name="Total 2 3 6 3 8" xfId="48440"/>
    <cellStyle name="Total 2 3 6 4" xfId="48441"/>
    <cellStyle name="Total 2 3 6 4 2" xfId="48442"/>
    <cellStyle name="Total 2 3 6 4 2 2" xfId="48443"/>
    <cellStyle name="Total 2 3 6 4 2 3" xfId="48444"/>
    <cellStyle name="Total 2 3 6 4 2 4" xfId="48445"/>
    <cellStyle name="Total 2 3 6 4 3" xfId="48446"/>
    <cellStyle name="Total 2 3 6 4 3 2" xfId="48447"/>
    <cellStyle name="Total 2 3 6 4 3 3" xfId="48448"/>
    <cellStyle name="Total 2 3 6 4 3 4" xfId="48449"/>
    <cellStyle name="Total 2 3 6 4 3 5" xfId="48450"/>
    <cellStyle name="Total 2 3 6 4 4" xfId="48451"/>
    <cellStyle name="Total 2 3 6 4 4 2" xfId="48452"/>
    <cellStyle name="Total 2 3 6 4 4 3" xfId="48453"/>
    <cellStyle name="Total 2 3 6 4 4 4" xfId="48454"/>
    <cellStyle name="Total 2 3 6 4 5" xfId="48455"/>
    <cellStyle name="Total 2 3 6 4 5 2" xfId="48456"/>
    <cellStyle name="Total 2 3 6 4 5 3" xfId="48457"/>
    <cellStyle name="Total 2 3 6 4 5 4" xfId="48458"/>
    <cellStyle name="Total 2 3 6 4 6" xfId="48459"/>
    <cellStyle name="Total 2 3 6 4 7" xfId="48460"/>
    <cellStyle name="Total 2 3 6 4 8" xfId="48461"/>
    <cellStyle name="Total 2 3 6 5" xfId="48462"/>
    <cellStyle name="Total 2 3 6 5 2" xfId="48463"/>
    <cellStyle name="Total 2 3 6 5 2 2" xfId="48464"/>
    <cellStyle name="Total 2 3 6 5 2 3" xfId="48465"/>
    <cellStyle name="Total 2 3 6 5 2 4" xfId="48466"/>
    <cellStyle name="Total 2 3 6 5 2 5" xfId="48467"/>
    <cellStyle name="Total 2 3 6 5 3" xfId="48468"/>
    <cellStyle name="Total 2 3 6 5 3 2" xfId="48469"/>
    <cellStyle name="Total 2 3 6 5 3 3" xfId="48470"/>
    <cellStyle name="Total 2 3 6 5 3 4" xfId="48471"/>
    <cellStyle name="Total 2 3 6 5 3 5" xfId="48472"/>
    <cellStyle name="Total 2 3 6 5 4" xfId="48473"/>
    <cellStyle name="Total 2 3 6 5 5" xfId="48474"/>
    <cellStyle name="Total 2 3 6 5 6" xfId="48475"/>
    <cellStyle name="Total 2 3 6 6" xfId="48476"/>
    <cellStyle name="Total 2 3 6 6 2" xfId="48477"/>
    <cellStyle name="Total 2 3 6 6 2 2" xfId="48478"/>
    <cellStyle name="Total 2 3 6 6 2 3" xfId="48479"/>
    <cellStyle name="Total 2 3 6 6 2 4" xfId="48480"/>
    <cellStyle name="Total 2 3 6 6 2 5" xfId="48481"/>
    <cellStyle name="Total 2 3 6 6 3" xfId="48482"/>
    <cellStyle name="Total 2 3 6 6 3 2" xfId="48483"/>
    <cellStyle name="Total 2 3 6 6 3 3" xfId="48484"/>
    <cellStyle name="Total 2 3 6 6 3 4" xfId="48485"/>
    <cellStyle name="Total 2 3 6 6 3 5" xfId="48486"/>
    <cellStyle name="Total 2 3 6 6 4" xfId="48487"/>
    <cellStyle name="Total 2 3 6 6 5" xfId="48488"/>
    <cellStyle name="Total 2 3 6 6 6" xfId="48489"/>
    <cellStyle name="Total 2 3 6 7" xfId="48490"/>
    <cellStyle name="Total 2 3 6 7 2" xfId="48491"/>
    <cellStyle name="Total 2 3 6 7 2 2" xfId="48492"/>
    <cellStyle name="Total 2 3 6 7 2 3" xfId="48493"/>
    <cellStyle name="Total 2 3 6 7 2 4" xfId="48494"/>
    <cellStyle name="Total 2 3 6 7 2 5" xfId="48495"/>
    <cellStyle name="Total 2 3 6 7 3" xfId="48496"/>
    <cellStyle name="Total 2 3 6 7 3 2" xfId="48497"/>
    <cellStyle name="Total 2 3 6 7 3 3" xfId="48498"/>
    <cellStyle name="Total 2 3 6 7 3 4" xfId="48499"/>
    <cellStyle name="Total 2 3 6 7 3 5" xfId="48500"/>
    <cellStyle name="Total 2 3 6 7 4" xfId="48501"/>
    <cellStyle name="Total 2 3 6 7 5" xfId="48502"/>
    <cellStyle name="Total 2 3 6 8" xfId="48503"/>
    <cellStyle name="Total 2 3 6 8 2" xfId="48504"/>
    <cellStyle name="Total 2 3 6 8 2 2" xfId="48505"/>
    <cellStyle name="Total 2 3 6 8 2 3" xfId="48506"/>
    <cellStyle name="Total 2 3 6 8 2 4" xfId="48507"/>
    <cellStyle name="Total 2 3 6 8 3" xfId="48508"/>
    <cellStyle name="Total 2 3 6 8 4" xfId="48509"/>
    <cellStyle name="Total 2 3 6 8 5" xfId="48510"/>
    <cellStyle name="Total 2 3 6 9" xfId="48511"/>
    <cellStyle name="Total 2 3 7" xfId="48512"/>
    <cellStyle name="Total 2 3 7 10" xfId="48513"/>
    <cellStyle name="Total 2 3 7 11" xfId="48514"/>
    <cellStyle name="Total 2 3 7 12" xfId="48515"/>
    <cellStyle name="Total 2 3 7 13" xfId="48516"/>
    <cellStyle name="Total 2 3 7 2" xfId="48517"/>
    <cellStyle name="Total 2 3 7 2 10" xfId="48518"/>
    <cellStyle name="Total 2 3 7 2 10 2" xfId="48519"/>
    <cellStyle name="Total 2 3 7 2 10 3" xfId="48520"/>
    <cellStyle name="Total 2 3 7 2 10 4" xfId="48521"/>
    <cellStyle name="Total 2 3 7 2 10 5" xfId="48522"/>
    <cellStyle name="Total 2 3 7 2 11" xfId="48523"/>
    <cellStyle name="Total 2 3 7 2 2" xfId="48524"/>
    <cellStyle name="Total 2 3 7 2 2 2" xfId="48525"/>
    <cellStyle name="Total 2 3 7 2 2 2 2" xfId="48526"/>
    <cellStyle name="Total 2 3 7 2 2 2 3" xfId="48527"/>
    <cellStyle name="Total 2 3 7 2 2 2 4" xfId="48528"/>
    <cellStyle name="Total 2 3 7 2 2 3" xfId="48529"/>
    <cellStyle name="Total 2 3 7 2 2 3 2" xfId="48530"/>
    <cellStyle name="Total 2 3 7 2 2 3 3" xfId="48531"/>
    <cellStyle name="Total 2 3 7 2 2 3 4" xfId="48532"/>
    <cellStyle name="Total 2 3 7 2 2 3 5" xfId="48533"/>
    <cellStyle name="Total 2 3 7 2 2 4" xfId="48534"/>
    <cellStyle name="Total 2 3 7 2 2 4 2" xfId="48535"/>
    <cellStyle name="Total 2 3 7 2 2 4 3" xfId="48536"/>
    <cellStyle name="Total 2 3 7 2 2 4 4" xfId="48537"/>
    <cellStyle name="Total 2 3 7 2 2 5" xfId="48538"/>
    <cellStyle name="Total 2 3 7 2 2 5 2" xfId="48539"/>
    <cellStyle name="Total 2 3 7 2 2 5 3" xfId="48540"/>
    <cellStyle name="Total 2 3 7 2 2 5 4" xfId="48541"/>
    <cellStyle name="Total 2 3 7 2 2 6" xfId="48542"/>
    <cellStyle name="Total 2 3 7 2 2 7" xfId="48543"/>
    <cellStyle name="Total 2 3 7 2 2 8" xfId="48544"/>
    <cellStyle name="Total 2 3 7 2 3" xfId="48545"/>
    <cellStyle name="Total 2 3 7 2 3 2" xfId="48546"/>
    <cellStyle name="Total 2 3 7 2 3 2 2" xfId="48547"/>
    <cellStyle name="Total 2 3 7 2 3 2 3" xfId="48548"/>
    <cellStyle name="Total 2 3 7 2 3 2 4" xfId="48549"/>
    <cellStyle name="Total 2 3 7 2 3 2 5" xfId="48550"/>
    <cellStyle name="Total 2 3 7 2 3 3" xfId="48551"/>
    <cellStyle name="Total 2 3 7 2 3 3 2" xfId="48552"/>
    <cellStyle name="Total 2 3 7 2 3 3 3" xfId="48553"/>
    <cellStyle name="Total 2 3 7 2 3 3 4" xfId="48554"/>
    <cellStyle name="Total 2 3 7 2 3 3 5" xfId="48555"/>
    <cellStyle name="Total 2 3 7 2 3 4" xfId="48556"/>
    <cellStyle name="Total 2 3 7 2 3 5" xfId="48557"/>
    <cellStyle name="Total 2 3 7 2 3 6" xfId="48558"/>
    <cellStyle name="Total 2 3 7 2 4" xfId="48559"/>
    <cellStyle name="Total 2 3 7 2 4 2" xfId="48560"/>
    <cellStyle name="Total 2 3 7 2 4 2 2" xfId="48561"/>
    <cellStyle name="Total 2 3 7 2 4 2 3" xfId="48562"/>
    <cellStyle name="Total 2 3 7 2 4 2 4" xfId="48563"/>
    <cellStyle name="Total 2 3 7 2 4 2 5" xfId="48564"/>
    <cellStyle name="Total 2 3 7 2 4 3" xfId="48565"/>
    <cellStyle name="Total 2 3 7 2 4 3 2" xfId="48566"/>
    <cellStyle name="Total 2 3 7 2 4 3 3" xfId="48567"/>
    <cellStyle name="Total 2 3 7 2 4 3 4" xfId="48568"/>
    <cellStyle name="Total 2 3 7 2 4 3 5" xfId="48569"/>
    <cellStyle name="Total 2 3 7 2 4 4" xfId="48570"/>
    <cellStyle name="Total 2 3 7 2 4 5" xfId="48571"/>
    <cellStyle name="Total 2 3 7 2 4 6" xfId="48572"/>
    <cellStyle name="Total 2 3 7 2 5" xfId="48573"/>
    <cellStyle name="Total 2 3 7 2 5 2" xfId="48574"/>
    <cellStyle name="Total 2 3 7 2 5 2 2" xfId="48575"/>
    <cellStyle name="Total 2 3 7 2 5 2 3" xfId="48576"/>
    <cellStyle name="Total 2 3 7 2 5 2 4" xfId="48577"/>
    <cellStyle name="Total 2 3 7 2 5 2 5" xfId="48578"/>
    <cellStyle name="Total 2 3 7 2 5 3" xfId="48579"/>
    <cellStyle name="Total 2 3 7 2 5 3 2" xfId="48580"/>
    <cellStyle name="Total 2 3 7 2 5 3 3" xfId="48581"/>
    <cellStyle name="Total 2 3 7 2 5 3 4" xfId="48582"/>
    <cellStyle name="Total 2 3 7 2 5 3 5" xfId="48583"/>
    <cellStyle name="Total 2 3 7 2 5 4" xfId="48584"/>
    <cellStyle name="Total 2 3 7 2 5 5" xfId="48585"/>
    <cellStyle name="Total 2 3 7 2 5 6" xfId="48586"/>
    <cellStyle name="Total 2 3 7 2 6" xfId="48587"/>
    <cellStyle name="Total 2 3 7 2 6 2" xfId="48588"/>
    <cellStyle name="Total 2 3 7 2 6 2 2" xfId="48589"/>
    <cellStyle name="Total 2 3 7 2 6 2 3" xfId="48590"/>
    <cellStyle name="Total 2 3 7 2 6 2 4" xfId="48591"/>
    <cellStyle name="Total 2 3 7 2 6 2 5" xfId="48592"/>
    <cellStyle name="Total 2 3 7 2 6 3" xfId="48593"/>
    <cellStyle name="Total 2 3 7 2 6 3 2" xfId="48594"/>
    <cellStyle name="Total 2 3 7 2 6 3 3" xfId="48595"/>
    <cellStyle name="Total 2 3 7 2 6 3 4" xfId="48596"/>
    <cellStyle name="Total 2 3 7 2 6 3 5" xfId="48597"/>
    <cellStyle name="Total 2 3 7 2 6 4" xfId="48598"/>
    <cellStyle name="Total 2 3 7 2 6 5" xfId="48599"/>
    <cellStyle name="Total 2 3 7 2 7" xfId="48600"/>
    <cellStyle name="Total 2 3 7 2 7 2" xfId="48601"/>
    <cellStyle name="Total 2 3 7 2 7 3" xfId="48602"/>
    <cellStyle name="Total 2 3 7 2 7 4" xfId="48603"/>
    <cellStyle name="Total 2 3 7 2 8" xfId="48604"/>
    <cellStyle name="Total 2 3 7 2 8 2" xfId="48605"/>
    <cellStyle name="Total 2 3 7 2 8 3" xfId="48606"/>
    <cellStyle name="Total 2 3 7 2 8 4" xfId="48607"/>
    <cellStyle name="Total 2 3 7 2 8 5" xfId="48608"/>
    <cellStyle name="Total 2 3 7 2 9" xfId="48609"/>
    <cellStyle name="Total 2 3 7 2 9 2" xfId="48610"/>
    <cellStyle name="Total 2 3 7 2 9 3" xfId="48611"/>
    <cellStyle name="Total 2 3 7 2 9 4" xfId="48612"/>
    <cellStyle name="Total 2 3 7 2 9 5" xfId="48613"/>
    <cellStyle name="Total 2 3 7 3" xfId="48614"/>
    <cellStyle name="Total 2 3 7 3 2" xfId="48615"/>
    <cellStyle name="Total 2 3 7 3 2 2" xfId="48616"/>
    <cellStyle name="Total 2 3 7 3 2 3" xfId="48617"/>
    <cellStyle name="Total 2 3 7 3 2 4" xfId="48618"/>
    <cellStyle name="Total 2 3 7 3 3" xfId="48619"/>
    <cellStyle name="Total 2 3 7 3 3 2" xfId="48620"/>
    <cellStyle name="Total 2 3 7 3 3 3" xfId="48621"/>
    <cellStyle name="Total 2 3 7 3 3 4" xfId="48622"/>
    <cellStyle name="Total 2 3 7 3 3 5" xfId="48623"/>
    <cellStyle name="Total 2 3 7 3 4" xfId="48624"/>
    <cellStyle name="Total 2 3 7 3 4 2" xfId="48625"/>
    <cellStyle name="Total 2 3 7 3 4 3" xfId="48626"/>
    <cellStyle name="Total 2 3 7 3 4 4" xfId="48627"/>
    <cellStyle name="Total 2 3 7 3 5" xfId="48628"/>
    <cellStyle name="Total 2 3 7 3 5 2" xfId="48629"/>
    <cellStyle name="Total 2 3 7 3 5 3" xfId="48630"/>
    <cellStyle name="Total 2 3 7 3 5 4" xfId="48631"/>
    <cellStyle name="Total 2 3 7 3 6" xfId="48632"/>
    <cellStyle name="Total 2 3 7 3 7" xfId="48633"/>
    <cellStyle name="Total 2 3 7 3 8" xfId="48634"/>
    <cellStyle name="Total 2 3 7 4" xfId="48635"/>
    <cellStyle name="Total 2 3 7 4 2" xfId="48636"/>
    <cellStyle name="Total 2 3 7 4 2 2" xfId="48637"/>
    <cellStyle name="Total 2 3 7 4 2 3" xfId="48638"/>
    <cellStyle name="Total 2 3 7 4 2 4" xfId="48639"/>
    <cellStyle name="Total 2 3 7 4 3" xfId="48640"/>
    <cellStyle name="Total 2 3 7 4 3 2" xfId="48641"/>
    <cellStyle name="Total 2 3 7 4 3 3" xfId="48642"/>
    <cellStyle name="Total 2 3 7 4 3 4" xfId="48643"/>
    <cellStyle name="Total 2 3 7 4 3 5" xfId="48644"/>
    <cellStyle name="Total 2 3 7 4 4" xfId="48645"/>
    <cellStyle name="Total 2 3 7 4 4 2" xfId="48646"/>
    <cellStyle name="Total 2 3 7 4 4 3" xfId="48647"/>
    <cellStyle name="Total 2 3 7 4 4 4" xfId="48648"/>
    <cellStyle name="Total 2 3 7 4 5" xfId="48649"/>
    <cellStyle name="Total 2 3 7 4 5 2" xfId="48650"/>
    <cellStyle name="Total 2 3 7 4 5 3" xfId="48651"/>
    <cellStyle name="Total 2 3 7 4 5 4" xfId="48652"/>
    <cellStyle name="Total 2 3 7 4 6" xfId="48653"/>
    <cellStyle name="Total 2 3 7 4 7" xfId="48654"/>
    <cellStyle name="Total 2 3 7 4 8" xfId="48655"/>
    <cellStyle name="Total 2 3 7 5" xfId="48656"/>
    <cellStyle name="Total 2 3 7 5 2" xfId="48657"/>
    <cellStyle name="Total 2 3 7 5 2 2" xfId="48658"/>
    <cellStyle name="Total 2 3 7 5 2 3" xfId="48659"/>
    <cellStyle name="Total 2 3 7 5 2 4" xfId="48660"/>
    <cellStyle name="Total 2 3 7 5 2 5" xfId="48661"/>
    <cellStyle name="Total 2 3 7 5 3" xfId="48662"/>
    <cellStyle name="Total 2 3 7 5 3 2" xfId="48663"/>
    <cellStyle name="Total 2 3 7 5 3 3" xfId="48664"/>
    <cellStyle name="Total 2 3 7 5 3 4" xfId="48665"/>
    <cellStyle name="Total 2 3 7 5 3 5" xfId="48666"/>
    <cellStyle name="Total 2 3 7 5 4" xfId="48667"/>
    <cellStyle name="Total 2 3 7 5 5" xfId="48668"/>
    <cellStyle name="Total 2 3 7 5 6" xfId="48669"/>
    <cellStyle name="Total 2 3 7 6" xfId="48670"/>
    <cellStyle name="Total 2 3 7 6 2" xfId="48671"/>
    <cellStyle name="Total 2 3 7 6 2 2" xfId="48672"/>
    <cellStyle name="Total 2 3 7 6 2 3" xfId="48673"/>
    <cellStyle name="Total 2 3 7 6 2 4" xfId="48674"/>
    <cellStyle name="Total 2 3 7 6 2 5" xfId="48675"/>
    <cellStyle name="Total 2 3 7 6 3" xfId="48676"/>
    <cellStyle name="Total 2 3 7 6 3 2" xfId="48677"/>
    <cellStyle name="Total 2 3 7 6 3 3" xfId="48678"/>
    <cellStyle name="Total 2 3 7 6 3 4" xfId="48679"/>
    <cellStyle name="Total 2 3 7 6 3 5" xfId="48680"/>
    <cellStyle name="Total 2 3 7 6 4" xfId="48681"/>
    <cellStyle name="Total 2 3 7 6 5" xfId="48682"/>
    <cellStyle name="Total 2 3 7 6 6" xfId="48683"/>
    <cellStyle name="Total 2 3 7 7" xfId="48684"/>
    <cellStyle name="Total 2 3 7 7 2" xfId="48685"/>
    <cellStyle name="Total 2 3 7 7 2 2" xfId="48686"/>
    <cellStyle name="Total 2 3 7 7 2 3" xfId="48687"/>
    <cellStyle name="Total 2 3 7 7 2 4" xfId="48688"/>
    <cellStyle name="Total 2 3 7 7 2 5" xfId="48689"/>
    <cellStyle name="Total 2 3 7 7 3" xfId="48690"/>
    <cellStyle name="Total 2 3 7 7 3 2" xfId="48691"/>
    <cellStyle name="Total 2 3 7 7 3 3" xfId="48692"/>
    <cellStyle name="Total 2 3 7 7 3 4" xfId="48693"/>
    <cellStyle name="Total 2 3 7 7 3 5" xfId="48694"/>
    <cellStyle name="Total 2 3 7 7 4" xfId="48695"/>
    <cellStyle name="Total 2 3 7 7 5" xfId="48696"/>
    <cellStyle name="Total 2 3 7 8" xfId="48697"/>
    <cellStyle name="Total 2 3 7 8 2" xfId="48698"/>
    <cellStyle name="Total 2 3 7 8 2 2" xfId="48699"/>
    <cellStyle name="Total 2 3 7 8 2 3" xfId="48700"/>
    <cellStyle name="Total 2 3 7 8 2 4" xfId="48701"/>
    <cellStyle name="Total 2 3 7 8 3" xfId="48702"/>
    <cellStyle name="Total 2 3 7 8 4" xfId="48703"/>
    <cellStyle name="Total 2 3 7 8 5" xfId="48704"/>
    <cellStyle name="Total 2 3 7 9" xfId="48705"/>
    <cellStyle name="Total 2 3 8" xfId="48706"/>
    <cellStyle name="Total 2 3 8 10" xfId="48707"/>
    <cellStyle name="Total 2 3 8 11" xfId="48708"/>
    <cellStyle name="Total 2 3 8 12" xfId="48709"/>
    <cellStyle name="Total 2 3 8 13" xfId="48710"/>
    <cellStyle name="Total 2 3 8 2" xfId="48711"/>
    <cellStyle name="Total 2 3 8 2 10" xfId="48712"/>
    <cellStyle name="Total 2 3 8 2 10 2" xfId="48713"/>
    <cellStyle name="Total 2 3 8 2 10 3" xfId="48714"/>
    <cellStyle name="Total 2 3 8 2 10 4" xfId="48715"/>
    <cellStyle name="Total 2 3 8 2 10 5" xfId="48716"/>
    <cellStyle name="Total 2 3 8 2 11" xfId="48717"/>
    <cellStyle name="Total 2 3 8 2 2" xfId="48718"/>
    <cellStyle name="Total 2 3 8 2 2 2" xfId="48719"/>
    <cellStyle name="Total 2 3 8 2 2 2 2" xfId="48720"/>
    <cellStyle name="Total 2 3 8 2 2 2 3" xfId="48721"/>
    <cellStyle name="Total 2 3 8 2 2 2 4" xfId="48722"/>
    <cellStyle name="Total 2 3 8 2 2 3" xfId="48723"/>
    <cellStyle name="Total 2 3 8 2 2 3 2" xfId="48724"/>
    <cellStyle name="Total 2 3 8 2 2 3 3" xfId="48725"/>
    <cellStyle name="Total 2 3 8 2 2 3 4" xfId="48726"/>
    <cellStyle name="Total 2 3 8 2 2 3 5" xfId="48727"/>
    <cellStyle name="Total 2 3 8 2 2 4" xfId="48728"/>
    <cellStyle name="Total 2 3 8 2 2 4 2" xfId="48729"/>
    <cellStyle name="Total 2 3 8 2 2 4 3" xfId="48730"/>
    <cellStyle name="Total 2 3 8 2 2 4 4" xfId="48731"/>
    <cellStyle name="Total 2 3 8 2 2 5" xfId="48732"/>
    <cellStyle name="Total 2 3 8 2 2 5 2" xfId="48733"/>
    <cellStyle name="Total 2 3 8 2 2 5 3" xfId="48734"/>
    <cellStyle name="Total 2 3 8 2 2 5 4" xfId="48735"/>
    <cellStyle name="Total 2 3 8 2 2 6" xfId="48736"/>
    <cellStyle name="Total 2 3 8 2 2 7" xfId="48737"/>
    <cellStyle name="Total 2 3 8 2 2 8" xfId="48738"/>
    <cellStyle name="Total 2 3 8 2 3" xfId="48739"/>
    <cellStyle name="Total 2 3 8 2 3 2" xfId="48740"/>
    <cellStyle name="Total 2 3 8 2 3 2 2" xfId="48741"/>
    <cellStyle name="Total 2 3 8 2 3 2 3" xfId="48742"/>
    <cellStyle name="Total 2 3 8 2 3 2 4" xfId="48743"/>
    <cellStyle name="Total 2 3 8 2 3 2 5" xfId="48744"/>
    <cellStyle name="Total 2 3 8 2 3 3" xfId="48745"/>
    <cellStyle name="Total 2 3 8 2 3 3 2" xfId="48746"/>
    <cellStyle name="Total 2 3 8 2 3 3 3" xfId="48747"/>
    <cellStyle name="Total 2 3 8 2 3 3 4" xfId="48748"/>
    <cellStyle name="Total 2 3 8 2 3 3 5" xfId="48749"/>
    <cellStyle name="Total 2 3 8 2 3 4" xfId="48750"/>
    <cellStyle name="Total 2 3 8 2 3 5" xfId="48751"/>
    <cellStyle name="Total 2 3 8 2 3 6" xfId="48752"/>
    <cellStyle name="Total 2 3 8 2 4" xfId="48753"/>
    <cellStyle name="Total 2 3 8 2 4 2" xfId="48754"/>
    <cellStyle name="Total 2 3 8 2 4 2 2" xfId="48755"/>
    <cellStyle name="Total 2 3 8 2 4 2 3" xfId="48756"/>
    <cellStyle name="Total 2 3 8 2 4 2 4" xfId="48757"/>
    <cellStyle name="Total 2 3 8 2 4 2 5" xfId="48758"/>
    <cellStyle name="Total 2 3 8 2 4 3" xfId="48759"/>
    <cellStyle name="Total 2 3 8 2 4 3 2" xfId="48760"/>
    <cellStyle name="Total 2 3 8 2 4 3 3" xfId="48761"/>
    <cellStyle name="Total 2 3 8 2 4 3 4" xfId="48762"/>
    <cellStyle name="Total 2 3 8 2 4 3 5" xfId="48763"/>
    <cellStyle name="Total 2 3 8 2 4 4" xfId="48764"/>
    <cellStyle name="Total 2 3 8 2 4 5" xfId="48765"/>
    <cellStyle name="Total 2 3 8 2 4 6" xfId="48766"/>
    <cellStyle name="Total 2 3 8 2 5" xfId="48767"/>
    <cellStyle name="Total 2 3 8 2 5 2" xfId="48768"/>
    <cellStyle name="Total 2 3 8 2 5 2 2" xfId="48769"/>
    <cellStyle name="Total 2 3 8 2 5 2 3" xfId="48770"/>
    <cellStyle name="Total 2 3 8 2 5 2 4" xfId="48771"/>
    <cellStyle name="Total 2 3 8 2 5 2 5" xfId="48772"/>
    <cellStyle name="Total 2 3 8 2 5 3" xfId="48773"/>
    <cellStyle name="Total 2 3 8 2 5 3 2" xfId="48774"/>
    <cellStyle name="Total 2 3 8 2 5 3 3" xfId="48775"/>
    <cellStyle name="Total 2 3 8 2 5 3 4" xfId="48776"/>
    <cellStyle name="Total 2 3 8 2 5 3 5" xfId="48777"/>
    <cellStyle name="Total 2 3 8 2 5 4" xfId="48778"/>
    <cellStyle name="Total 2 3 8 2 5 5" xfId="48779"/>
    <cellStyle name="Total 2 3 8 2 5 6" xfId="48780"/>
    <cellStyle name="Total 2 3 8 2 6" xfId="48781"/>
    <cellStyle name="Total 2 3 8 2 6 2" xfId="48782"/>
    <cellStyle name="Total 2 3 8 2 6 2 2" xfId="48783"/>
    <cellStyle name="Total 2 3 8 2 6 2 3" xfId="48784"/>
    <cellStyle name="Total 2 3 8 2 6 2 4" xfId="48785"/>
    <cellStyle name="Total 2 3 8 2 6 2 5" xfId="48786"/>
    <cellStyle name="Total 2 3 8 2 6 3" xfId="48787"/>
    <cellStyle name="Total 2 3 8 2 6 3 2" xfId="48788"/>
    <cellStyle name="Total 2 3 8 2 6 3 3" xfId="48789"/>
    <cellStyle name="Total 2 3 8 2 6 3 4" xfId="48790"/>
    <cellStyle name="Total 2 3 8 2 6 3 5" xfId="48791"/>
    <cellStyle name="Total 2 3 8 2 6 4" xfId="48792"/>
    <cellStyle name="Total 2 3 8 2 6 5" xfId="48793"/>
    <cellStyle name="Total 2 3 8 2 7" xfId="48794"/>
    <cellStyle name="Total 2 3 8 2 7 2" xfId="48795"/>
    <cellStyle name="Total 2 3 8 2 7 3" xfId="48796"/>
    <cellStyle name="Total 2 3 8 2 7 4" xfId="48797"/>
    <cellStyle name="Total 2 3 8 2 8" xfId="48798"/>
    <cellStyle name="Total 2 3 8 2 8 2" xfId="48799"/>
    <cellStyle name="Total 2 3 8 2 8 3" xfId="48800"/>
    <cellStyle name="Total 2 3 8 2 8 4" xfId="48801"/>
    <cellStyle name="Total 2 3 8 2 8 5" xfId="48802"/>
    <cellStyle name="Total 2 3 8 2 9" xfId="48803"/>
    <cellStyle name="Total 2 3 8 2 9 2" xfId="48804"/>
    <cellStyle name="Total 2 3 8 2 9 3" xfId="48805"/>
    <cellStyle name="Total 2 3 8 2 9 4" xfId="48806"/>
    <cellStyle name="Total 2 3 8 2 9 5" xfId="48807"/>
    <cellStyle name="Total 2 3 8 3" xfId="48808"/>
    <cellStyle name="Total 2 3 8 3 2" xfId="48809"/>
    <cellStyle name="Total 2 3 8 3 2 2" xfId="48810"/>
    <cellStyle name="Total 2 3 8 3 2 3" xfId="48811"/>
    <cellStyle name="Total 2 3 8 3 2 4" xfId="48812"/>
    <cellStyle name="Total 2 3 8 3 3" xfId="48813"/>
    <cellStyle name="Total 2 3 8 3 3 2" xfId="48814"/>
    <cellStyle name="Total 2 3 8 3 3 3" xfId="48815"/>
    <cellStyle name="Total 2 3 8 3 3 4" xfId="48816"/>
    <cellStyle name="Total 2 3 8 3 3 5" xfId="48817"/>
    <cellStyle name="Total 2 3 8 3 4" xfId="48818"/>
    <cellStyle name="Total 2 3 8 3 4 2" xfId="48819"/>
    <cellStyle name="Total 2 3 8 3 4 3" xfId="48820"/>
    <cellStyle name="Total 2 3 8 3 4 4" xfId="48821"/>
    <cellStyle name="Total 2 3 8 3 5" xfId="48822"/>
    <cellStyle name="Total 2 3 8 3 5 2" xfId="48823"/>
    <cellStyle name="Total 2 3 8 3 5 3" xfId="48824"/>
    <cellStyle name="Total 2 3 8 3 5 4" xfId="48825"/>
    <cellStyle name="Total 2 3 8 3 6" xfId="48826"/>
    <cellStyle name="Total 2 3 8 3 7" xfId="48827"/>
    <cellStyle name="Total 2 3 8 3 8" xfId="48828"/>
    <cellStyle name="Total 2 3 8 4" xfId="48829"/>
    <cellStyle name="Total 2 3 8 4 2" xfId="48830"/>
    <cellStyle name="Total 2 3 8 4 2 2" xfId="48831"/>
    <cellStyle name="Total 2 3 8 4 2 3" xfId="48832"/>
    <cellStyle name="Total 2 3 8 4 2 4" xfId="48833"/>
    <cellStyle name="Total 2 3 8 4 3" xfId="48834"/>
    <cellStyle name="Total 2 3 8 4 3 2" xfId="48835"/>
    <cellStyle name="Total 2 3 8 4 3 3" xfId="48836"/>
    <cellStyle name="Total 2 3 8 4 3 4" xfId="48837"/>
    <cellStyle name="Total 2 3 8 4 3 5" xfId="48838"/>
    <cellStyle name="Total 2 3 8 4 4" xfId="48839"/>
    <cellStyle name="Total 2 3 8 4 4 2" xfId="48840"/>
    <cellStyle name="Total 2 3 8 4 4 3" xfId="48841"/>
    <cellStyle name="Total 2 3 8 4 4 4" xfId="48842"/>
    <cellStyle name="Total 2 3 8 4 5" xfId="48843"/>
    <cellStyle name="Total 2 3 8 4 5 2" xfId="48844"/>
    <cellStyle name="Total 2 3 8 4 5 3" xfId="48845"/>
    <cellStyle name="Total 2 3 8 4 5 4" xfId="48846"/>
    <cellStyle name="Total 2 3 8 4 6" xfId="48847"/>
    <cellStyle name="Total 2 3 8 4 7" xfId="48848"/>
    <cellStyle name="Total 2 3 8 4 8" xfId="48849"/>
    <cellStyle name="Total 2 3 8 5" xfId="48850"/>
    <cellStyle name="Total 2 3 8 5 2" xfId="48851"/>
    <cellStyle name="Total 2 3 8 5 2 2" xfId="48852"/>
    <cellStyle name="Total 2 3 8 5 2 3" xfId="48853"/>
    <cellStyle name="Total 2 3 8 5 2 4" xfId="48854"/>
    <cellStyle name="Total 2 3 8 5 2 5" xfId="48855"/>
    <cellStyle name="Total 2 3 8 5 3" xfId="48856"/>
    <cellStyle name="Total 2 3 8 5 3 2" xfId="48857"/>
    <cellStyle name="Total 2 3 8 5 3 3" xfId="48858"/>
    <cellStyle name="Total 2 3 8 5 3 4" xfId="48859"/>
    <cellStyle name="Total 2 3 8 5 3 5" xfId="48860"/>
    <cellStyle name="Total 2 3 8 5 4" xfId="48861"/>
    <cellStyle name="Total 2 3 8 5 5" xfId="48862"/>
    <cellStyle name="Total 2 3 8 5 6" xfId="48863"/>
    <cellStyle name="Total 2 3 8 6" xfId="48864"/>
    <cellStyle name="Total 2 3 8 6 2" xfId="48865"/>
    <cellStyle name="Total 2 3 8 6 2 2" xfId="48866"/>
    <cellStyle name="Total 2 3 8 6 2 3" xfId="48867"/>
    <cellStyle name="Total 2 3 8 6 2 4" xfId="48868"/>
    <cellStyle name="Total 2 3 8 6 2 5" xfId="48869"/>
    <cellStyle name="Total 2 3 8 6 3" xfId="48870"/>
    <cellStyle name="Total 2 3 8 6 3 2" xfId="48871"/>
    <cellStyle name="Total 2 3 8 6 3 3" xfId="48872"/>
    <cellStyle name="Total 2 3 8 6 3 4" xfId="48873"/>
    <cellStyle name="Total 2 3 8 6 3 5" xfId="48874"/>
    <cellStyle name="Total 2 3 8 6 4" xfId="48875"/>
    <cellStyle name="Total 2 3 8 6 5" xfId="48876"/>
    <cellStyle name="Total 2 3 8 6 6" xfId="48877"/>
    <cellStyle name="Total 2 3 8 7" xfId="48878"/>
    <cellStyle name="Total 2 3 8 7 2" xfId="48879"/>
    <cellStyle name="Total 2 3 8 7 2 2" xfId="48880"/>
    <cellStyle name="Total 2 3 8 7 2 3" xfId="48881"/>
    <cellStyle name="Total 2 3 8 7 2 4" xfId="48882"/>
    <cellStyle name="Total 2 3 8 7 2 5" xfId="48883"/>
    <cellStyle name="Total 2 3 8 7 3" xfId="48884"/>
    <cellStyle name="Total 2 3 8 7 3 2" xfId="48885"/>
    <cellStyle name="Total 2 3 8 7 3 3" xfId="48886"/>
    <cellStyle name="Total 2 3 8 7 3 4" xfId="48887"/>
    <cellStyle name="Total 2 3 8 7 3 5" xfId="48888"/>
    <cellStyle name="Total 2 3 8 7 4" xfId="48889"/>
    <cellStyle name="Total 2 3 8 7 5" xfId="48890"/>
    <cellStyle name="Total 2 3 8 8" xfId="48891"/>
    <cellStyle name="Total 2 3 8 8 2" xfId="48892"/>
    <cellStyle name="Total 2 3 8 8 2 2" xfId="48893"/>
    <cellStyle name="Total 2 3 8 8 2 3" xfId="48894"/>
    <cellStyle name="Total 2 3 8 8 2 4" xfId="48895"/>
    <cellStyle name="Total 2 3 8 8 3" xfId="48896"/>
    <cellStyle name="Total 2 3 8 8 4" xfId="48897"/>
    <cellStyle name="Total 2 3 8 8 5" xfId="48898"/>
    <cellStyle name="Total 2 3 8 9" xfId="48899"/>
    <cellStyle name="Total 2 3 9" xfId="48900"/>
    <cellStyle name="Total 2 3 9 10" xfId="48901"/>
    <cellStyle name="Total 2 3 9 11" xfId="48902"/>
    <cellStyle name="Total 2 3 9 12" xfId="48903"/>
    <cellStyle name="Total 2 3 9 13" xfId="48904"/>
    <cellStyle name="Total 2 3 9 2" xfId="48905"/>
    <cellStyle name="Total 2 3 9 2 10" xfId="48906"/>
    <cellStyle name="Total 2 3 9 2 10 2" xfId="48907"/>
    <cellStyle name="Total 2 3 9 2 10 3" xfId="48908"/>
    <cellStyle name="Total 2 3 9 2 10 4" xfId="48909"/>
    <cellStyle name="Total 2 3 9 2 10 5" xfId="48910"/>
    <cellStyle name="Total 2 3 9 2 11" xfId="48911"/>
    <cellStyle name="Total 2 3 9 2 2" xfId="48912"/>
    <cellStyle name="Total 2 3 9 2 2 2" xfId="48913"/>
    <cellStyle name="Total 2 3 9 2 2 2 2" xfId="48914"/>
    <cellStyle name="Total 2 3 9 2 2 2 3" xfId="48915"/>
    <cellStyle name="Total 2 3 9 2 2 2 4" xfId="48916"/>
    <cellStyle name="Total 2 3 9 2 2 3" xfId="48917"/>
    <cellStyle name="Total 2 3 9 2 2 3 2" xfId="48918"/>
    <cellStyle name="Total 2 3 9 2 2 3 3" xfId="48919"/>
    <cellStyle name="Total 2 3 9 2 2 3 4" xfId="48920"/>
    <cellStyle name="Total 2 3 9 2 2 3 5" xfId="48921"/>
    <cellStyle name="Total 2 3 9 2 2 4" xfId="48922"/>
    <cellStyle name="Total 2 3 9 2 2 4 2" xfId="48923"/>
    <cellStyle name="Total 2 3 9 2 2 4 3" xfId="48924"/>
    <cellStyle name="Total 2 3 9 2 2 4 4" xfId="48925"/>
    <cellStyle name="Total 2 3 9 2 2 5" xfId="48926"/>
    <cellStyle name="Total 2 3 9 2 2 5 2" xfId="48927"/>
    <cellStyle name="Total 2 3 9 2 2 5 3" xfId="48928"/>
    <cellStyle name="Total 2 3 9 2 2 5 4" xfId="48929"/>
    <cellStyle name="Total 2 3 9 2 2 6" xfId="48930"/>
    <cellStyle name="Total 2 3 9 2 2 7" xfId="48931"/>
    <cellStyle name="Total 2 3 9 2 2 8" xfId="48932"/>
    <cellStyle name="Total 2 3 9 2 3" xfId="48933"/>
    <cellStyle name="Total 2 3 9 2 3 2" xfId="48934"/>
    <cellStyle name="Total 2 3 9 2 3 2 2" xfId="48935"/>
    <cellStyle name="Total 2 3 9 2 3 2 3" xfId="48936"/>
    <cellStyle name="Total 2 3 9 2 3 2 4" xfId="48937"/>
    <cellStyle name="Total 2 3 9 2 3 2 5" xfId="48938"/>
    <cellStyle name="Total 2 3 9 2 3 3" xfId="48939"/>
    <cellStyle name="Total 2 3 9 2 3 3 2" xfId="48940"/>
    <cellStyle name="Total 2 3 9 2 3 3 3" xfId="48941"/>
    <cellStyle name="Total 2 3 9 2 3 3 4" xfId="48942"/>
    <cellStyle name="Total 2 3 9 2 3 3 5" xfId="48943"/>
    <cellStyle name="Total 2 3 9 2 3 4" xfId="48944"/>
    <cellStyle name="Total 2 3 9 2 3 5" xfId="48945"/>
    <cellStyle name="Total 2 3 9 2 3 6" xfId="48946"/>
    <cellStyle name="Total 2 3 9 2 4" xfId="48947"/>
    <cellStyle name="Total 2 3 9 2 4 2" xfId="48948"/>
    <cellStyle name="Total 2 3 9 2 4 2 2" xfId="48949"/>
    <cellStyle name="Total 2 3 9 2 4 2 3" xfId="48950"/>
    <cellStyle name="Total 2 3 9 2 4 2 4" xfId="48951"/>
    <cellStyle name="Total 2 3 9 2 4 2 5" xfId="48952"/>
    <cellStyle name="Total 2 3 9 2 4 3" xfId="48953"/>
    <cellStyle name="Total 2 3 9 2 4 3 2" xfId="48954"/>
    <cellStyle name="Total 2 3 9 2 4 3 3" xfId="48955"/>
    <cellStyle name="Total 2 3 9 2 4 3 4" xfId="48956"/>
    <cellStyle name="Total 2 3 9 2 4 3 5" xfId="48957"/>
    <cellStyle name="Total 2 3 9 2 4 4" xfId="48958"/>
    <cellStyle name="Total 2 3 9 2 4 5" xfId="48959"/>
    <cellStyle name="Total 2 3 9 2 4 6" xfId="48960"/>
    <cellStyle name="Total 2 3 9 2 5" xfId="48961"/>
    <cellStyle name="Total 2 3 9 2 5 2" xfId="48962"/>
    <cellStyle name="Total 2 3 9 2 5 2 2" xfId="48963"/>
    <cellStyle name="Total 2 3 9 2 5 2 3" xfId="48964"/>
    <cellStyle name="Total 2 3 9 2 5 2 4" xfId="48965"/>
    <cellStyle name="Total 2 3 9 2 5 2 5" xfId="48966"/>
    <cellStyle name="Total 2 3 9 2 5 3" xfId="48967"/>
    <cellStyle name="Total 2 3 9 2 5 3 2" xfId="48968"/>
    <cellStyle name="Total 2 3 9 2 5 3 3" xfId="48969"/>
    <cellStyle name="Total 2 3 9 2 5 3 4" xfId="48970"/>
    <cellStyle name="Total 2 3 9 2 5 3 5" xfId="48971"/>
    <cellStyle name="Total 2 3 9 2 5 4" xfId="48972"/>
    <cellStyle name="Total 2 3 9 2 5 5" xfId="48973"/>
    <cellStyle name="Total 2 3 9 2 5 6" xfId="48974"/>
    <cellStyle name="Total 2 3 9 2 6" xfId="48975"/>
    <cellStyle name="Total 2 3 9 2 6 2" xfId="48976"/>
    <cellStyle name="Total 2 3 9 2 6 2 2" xfId="48977"/>
    <cellStyle name="Total 2 3 9 2 6 2 3" xfId="48978"/>
    <cellStyle name="Total 2 3 9 2 6 2 4" xfId="48979"/>
    <cellStyle name="Total 2 3 9 2 6 2 5" xfId="48980"/>
    <cellStyle name="Total 2 3 9 2 6 3" xfId="48981"/>
    <cellStyle name="Total 2 3 9 2 6 3 2" xfId="48982"/>
    <cellStyle name="Total 2 3 9 2 6 3 3" xfId="48983"/>
    <cellStyle name="Total 2 3 9 2 6 3 4" xfId="48984"/>
    <cellStyle name="Total 2 3 9 2 6 3 5" xfId="48985"/>
    <cellStyle name="Total 2 3 9 2 6 4" xfId="48986"/>
    <cellStyle name="Total 2 3 9 2 6 5" xfId="48987"/>
    <cellStyle name="Total 2 3 9 2 7" xfId="48988"/>
    <cellStyle name="Total 2 3 9 2 7 2" xfId="48989"/>
    <cellStyle name="Total 2 3 9 2 7 3" xfId="48990"/>
    <cellStyle name="Total 2 3 9 2 7 4" xfId="48991"/>
    <cellStyle name="Total 2 3 9 2 8" xfId="48992"/>
    <cellStyle name="Total 2 3 9 2 8 2" xfId="48993"/>
    <cellStyle name="Total 2 3 9 2 8 3" xfId="48994"/>
    <cellStyle name="Total 2 3 9 2 8 4" xfId="48995"/>
    <cellStyle name="Total 2 3 9 2 8 5" xfId="48996"/>
    <cellStyle name="Total 2 3 9 2 9" xfId="48997"/>
    <cellStyle name="Total 2 3 9 2 9 2" xfId="48998"/>
    <cellStyle name="Total 2 3 9 2 9 3" xfId="48999"/>
    <cellStyle name="Total 2 3 9 2 9 4" xfId="49000"/>
    <cellStyle name="Total 2 3 9 2 9 5" xfId="49001"/>
    <cellStyle name="Total 2 3 9 3" xfId="49002"/>
    <cellStyle name="Total 2 3 9 3 2" xfId="49003"/>
    <cellStyle name="Total 2 3 9 3 2 2" xfId="49004"/>
    <cellStyle name="Total 2 3 9 3 2 3" xfId="49005"/>
    <cellStyle name="Total 2 3 9 3 2 4" xfId="49006"/>
    <cellStyle name="Total 2 3 9 3 3" xfId="49007"/>
    <cellStyle name="Total 2 3 9 3 3 2" xfId="49008"/>
    <cellStyle name="Total 2 3 9 3 3 3" xfId="49009"/>
    <cellStyle name="Total 2 3 9 3 3 4" xfId="49010"/>
    <cellStyle name="Total 2 3 9 3 3 5" xfId="49011"/>
    <cellStyle name="Total 2 3 9 3 4" xfId="49012"/>
    <cellStyle name="Total 2 3 9 3 4 2" xfId="49013"/>
    <cellStyle name="Total 2 3 9 3 4 3" xfId="49014"/>
    <cellStyle name="Total 2 3 9 3 4 4" xfId="49015"/>
    <cellStyle name="Total 2 3 9 3 5" xfId="49016"/>
    <cellStyle name="Total 2 3 9 3 5 2" xfId="49017"/>
    <cellStyle name="Total 2 3 9 3 5 3" xfId="49018"/>
    <cellStyle name="Total 2 3 9 3 5 4" xfId="49019"/>
    <cellStyle name="Total 2 3 9 3 6" xfId="49020"/>
    <cellStyle name="Total 2 3 9 3 7" xfId="49021"/>
    <cellStyle name="Total 2 3 9 3 8" xfId="49022"/>
    <cellStyle name="Total 2 3 9 4" xfId="49023"/>
    <cellStyle name="Total 2 3 9 4 2" xfId="49024"/>
    <cellStyle name="Total 2 3 9 4 2 2" xfId="49025"/>
    <cellStyle name="Total 2 3 9 4 2 3" xfId="49026"/>
    <cellStyle name="Total 2 3 9 4 2 4" xfId="49027"/>
    <cellStyle name="Total 2 3 9 4 2 5" xfId="49028"/>
    <cellStyle name="Total 2 3 9 4 3" xfId="49029"/>
    <cellStyle name="Total 2 3 9 4 3 2" xfId="49030"/>
    <cellStyle name="Total 2 3 9 4 3 3" xfId="49031"/>
    <cellStyle name="Total 2 3 9 4 3 4" xfId="49032"/>
    <cellStyle name="Total 2 3 9 4 3 5" xfId="49033"/>
    <cellStyle name="Total 2 3 9 4 4" xfId="49034"/>
    <cellStyle name="Total 2 3 9 4 5" xfId="49035"/>
    <cellStyle name="Total 2 3 9 4 6" xfId="49036"/>
    <cellStyle name="Total 2 3 9 5" xfId="49037"/>
    <cellStyle name="Total 2 3 9 5 2" xfId="49038"/>
    <cellStyle name="Total 2 3 9 5 2 2" xfId="49039"/>
    <cellStyle name="Total 2 3 9 5 2 3" xfId="49040"/>
    <cellStyle name="Total 2 3 9 5 2 4" xfId="49041"/>
    <cellStyle name="Total 2 3 9 5 2 5" xfId="49042"/>
    <cellStyle name="Total 2 3 9 5 3" xfId="49043"/>
    <cellStyle name="Total 2 3 9 5 3 2" xfId="49044"/>
    <cellStyle name="Total 2 3 9 5 3 3" xfId="49045"/>
    <cellStyle name="Total 2 3 9 5 3 4" xfId="49046"/>
    <cellStyle name="Total 2 3 9 5 3 5" xfId="49047"/>
    <cellStyle name="Total 2 3 9 5 4" xfId="49048"/>
    <cellStyle name="Total 2 3 9 5 5" xfId="49049"/>
    <cellStyle name="Total 2 3 9 5 6" xfId="49050"/>
    <cellStyle name="Total 2 3 9 6" xfId="49051"/>
    <cellStyle name="Total 2 3 9 6 2" xfId="49052"/>
    <cellStyle name="Total 2 3 9 6 2 2" xfId="49053"/>
    <cellStyle name="Total 2 3 9 6 2 3" xfId="49054"/>
    <cellStyle name="Total 2 3 9 6 2 4" xfId="49055"/>
    <cellStyle name="Total 2 3 9 6 2 5" xfId="49056"/>
    <cellStyle name="Total 2 3 9 6 3" xfId="49057"/>
    <cellStyle name="Total 2 3 9 6 3 2" xfId="49058"/>
    <cellStyle name="Total 2 3 9 6 3 3" xfId="49059"/>
    <cellStyle name="Total 2 3 9 6 3 4" xfId="49060"/>
    <cellStyle name="Total 2 3 9 6 3 5" xfId="49061"/>
    <cellStyle name="Total 2 3 9 6 4" xfId="49062"/>
    <cellStyle name="Total 2 3 9 6 5" xfId="49063"/>
    <cellStyle name="Total 2 3 9 6 6" xfId="49064"/>
    <cellStyle name="Total 2 3 9 7" xfId="49065"/>
    <cellStyle name="Total 2 3 9 7 2" xfId="49066"/>
    <cellStyle name="Total 2 3 9 7 2 2" xfId="49067"/>
    <cellStyle name="Total 2 3 9 7 2 3" xfId="49068"/>
    <cellStyle name="Total 2 3 9 7 2 4" xfId="49069"/>
    <cellStyle name="Total 2 3 9 7 2 5" xfId="49070"/>
    <cellStyle name="Total 2 3 9 7 3" xfId="49071"/>
    <cellStyle name="Total 2 3 9 7 3 2" xfId="49072"/>
    <cellStyle name="Total 2 3 9 7 3 3" xfId="49073"/>
    <cellStyle name="Total 2 3 9 7 3 4" xfId="49074"/>
    <cellStyle name="Total 2 3 9 7 3 5" xfId="49075"/>
    <cellStyle name="Total 2 3 9 7 4" xfId="49076"/>
    <cellStyle name="Total 2 3 9 7 5" xfId="49077"/>
    <cellStyle name="Total 2 3 9 8" xfId="49078"/>
    <cellStyle name="Total 2 3 9 8 2" xfId="49079"/>
    <cellStyle name="Total 2 3 9 8 2 2" xfId="49080"/>
    <cellStyle name="Total 2 3 9 8 2 3" xfId="49081"/>
    <cellStyle name="Total 2 3 9 8 2 4" xfId="49082"/>
    <cellStyle name="Total 2 3 9 8 3" xfId="49083"/>
    <cellStyle name="Total 2 3 9 8 4" xfId="49084"/>
    <cellStyle name="Total 2 3 9 8 5" xfId="49085"/>
    <cellStyle name="Total 2 3 9 9" xfId="49086"/>
    <cellStyle name="Total 2 3_CÁLCULO DE HORAS - tabela MARÇO 2014" xfId="710"/>
    <cellStyle name="Total 2 4" xfId="711"/>
    <cellStyle name="Total 2 4 10" xfId="49087"/>
    <cellStyle name="Total 2 4 10 10" xfId="49088"/>
    <cellStyle name="Total 2 4 10 2" xfId="49089"/>
    <cellStyle name="Total 2 4 10 2 2" xfId="49090"/>
    <cellStyle name="Total 2 4 10 2 2 2" xfId="49091"/>
    <cellStyle name="Total 2 4 10 2 2 3" xfId="49092"/>
    <cellStyle name="Total 2 4 10 2 2 4" xfId="49093"/>
    <cellStyle name="Total 2 4 10 2 3" xfId="49094"/>
    <cellStyle name="Total 2 4 10 2 3 2" xfId="49095"/>
    <cellStyle name="Total 2 4 10 2 3 3" xfId="49096"/>
    <cellStyle name="Total 2 4 10 2 3 4" xfId="49097"/>
    <cellStyle name="Total 2 4 10 2 3 5" xfId="49098"/>
    <cellStyle name="Total 2 4 10 2 4" xfId="49099"/>
    <cellStyle name="Total 2 4 10 2 4 2" xfId="49100"/>
    <cellStyle name="Total 2 4 10 2 4 3" xfId="49101"/>
    <cellStyle name="Total 2 4 10 2 4 4" xfId="49102"/>
    <cellStyle name="Total 2 4 10 2 5" xfId="49103"/>
    <cellStyle name="Total 2 4 10 2 5 2" xfId="49104"/>
    <cellStyle name="Total 2 4 10 2 5 3" xfId="49105"/>
    <cellStyle name="Total 2 4 10 2 5 4" xfId="49106"/>
    <cellStyle name="Total 2 4 10 2 6" xfId="49107"/>
    <cellStyle name="Total 2 4 10 2 7" xfId="49108"/>
    <cellStyle name="Total 2 4 10 2 8" xfId="49109"/>
    <cellStyle name="Total 2 4 10 3" xfId="49110"/>
    <cellStyle name="Total 2 4 10 3 2" xfId="49111"/>
    <cellStyle name="Total 2 4 10 3 2 2" xfId="49112"/>
    <cellStyle name="Total 2 4 10 3 2 3" xfId="49113"/>
    <cellStyle name="Total 2 4 10 3 2 4" xfId="49114"/>
    <cellStyle name="Total 2 4 10 3 2 5" xfId="49115"/>
    <cellStyle name="Total 2 4 10 3 3" xfId="49116"/>
    <cellStyle name="Total 2 4 10 3 3 2" xfId="49117"/>
    <cellStyle name="Total 2 4 10 3 3 3" xfId="49118"/>
    <cellStyle name="Total 2 4 10 3 3 4" xfId="49119"/>
    <cellStyle name="Total 2 4 10 3 3 5" xfId="49120"/>
    <cellStyle name="Total 2 4 10 3 4" xfId="49121"/>
    <cellStyle name="Total 2 4 10 3 5" xfId="49122"/>
    <cellStyle name="Total 2 4 10 3 6" xfId="49123"/>
    <cellStyle name="Total 2 4 10 4" xfId="49124"/>
    <cellStyle name="Total 2 4 10 4 2" xfId="49125"/>
    <cellStyle name="Total 2 4 10 4 2 2" xfId="49126"/>
    <cellStyle name="Total 2 4 10 4 2 3" xfId="49127"/>
    <cellStyle name="Total 2 4 10 4 2 4" xfId="49128"/>
    <cellStyle name="Total 2 4 10 4 2 5" xfId="49129"/>
    <cellStyle name="Total 2 4 10 4 3" xfId="49130"/>
    <cellStyle name="Total 2 4 10 4 3 2" xfId="49131"/>
    <cellStyle name="Total 2 4 10 4 3 3" xfId="49132"/>
    <cellStyle name="Total 2 4 10 4 3 4" xfId="49133"/>
    <cellStyle name="Total 2 4 10 4 3 5" xfId="49134"/>
    <cellStyle name="Total 2 4 10 4 4" xfId="49135"/>
    <cellStyle name="Total 2 4 10 4 5" xfId="49136"/>
    <cellStyle name="Total 2 4 10 4 6" xfId="49137"/>
    <cellStyle name="Total 2 4 10 5" xfId="49138"/>
    <cellStyle name="Total 2 4 10 5 2" xfId="49139"/>
    <cellStyle name="Total 2 4 10 5 2 2" xfId="49140"/>
    <cellStyle name="Total 2 4 10 5 2 3" xfId="49141"/>
    <cellStyle name="Total 2 4 10 5 2 4" xfId="49142"/>
    <cellStyle name="Total 2 4 10 5 2 5" xfId="49143"/>
    <cellStyle name="Total 2 4 10 5 3" xfId="49144"/>
    <cellStyle name="Total 2 4 10 5 3 2" xfId="49145"/>
    <cellStyle name="Total 2 4 10 5 3 3" xfId="49146"/>
    <cellStyle name="Total 2 4 10 5 3 4" xfId="49147"/>
    <cellStyle name="Total 2 4 10 5 3 5" xfId="49148"/>
    <cellStyle name="Total 2 4 10 5 4" xfId="49149"/>
    <cellStyle name="Total 2 4 10 5 5" xfId="49150"/>
    <cellStyle name="Total 2 4 10 6" xfId="49151"/>
    <cellStyle name="Total 2 4 10 6 2" xfId="49152"/>
    <cellStyle name="Total 2 4 10 6 3" xfId="49153"/>
    <cellStyle name="Total 2 4 10 6 4" xfId="49154"/>
    <cellStyle name="Total 2 4 10 7" xfId="49155"/>
    <cellStyle name="Total 2 4 10 7 2" xfId="49156"/>
    <cellStyle name="Total 2 4 10 7 3" xfId="49157"/>
    <cellStyle name="Total 2 4 10 7 4" xfId="49158"/>
    <cellStyle name="Total 2 4 10 7 5" xfId="49159"/>
    <cellStyle name="Total 2 4 10 8" xfId="49160"/>
    <cellStyle name="Total 2 4 10 8 2" xfId="49161"/>
    <cellStyle name="Total 2 4 10 8 3" xfId="49162"/>
    <cellStyle name="Total 2 4 10 8 4" xfId="49163"/>
    <cellStyle name="Total 2 4 10 8 5" xfId="49164"/>
    <cellStyle name="Total 2 4 10 9" xfId="49165"/>
    <cellStyle name="Total 2 4 10 9 2" xfId="49166"/>
    <cellStyle name="Total 2 4 10 9 3" xfId="49167"/>
    <cellStyle name="Total 2 4 10 9 4" xfId="49168"/>
    <cellStyle name="Total 2 4 10 9 5" xfId="49169"/>
    <cellStyle name="Total 2 4 11" xfId="49170"/>
    <cellStyle name="Total 2 4 11 2" xfId="49171"/>
    <cellStyle name="Total 2 4 11 2 2" xfId="49172"/>
    <cellStyle name="Total 2 4 11 2 3" xfId="49173"/>
    <cellStyle name="Total 2 4 11 2 4" xfId="49174"/>
    <cellStyle name="Total 2 4 11 3" xfId="49175"/>
    <cellStyle name="Total 2 4 11 3 2" xfId="49176"/>
    <cellStyle name="Total 2 4 11 3 3" xfId="49177"/>
    <cellStyle name="Total 2 4 11 3 4" xfId="49178"/>
    <cellStyle name="Total 2 4 11 3 5" xfId="49179"/>
    <cellStyle name="Total 2 4 11 4" xfId="49180"/>
    <cellStyle name="Total 2 4 11 4 2" xfId="49181"/>
    <cellStyle name="Total 2 4 11 4 3" xfId="49182"/>
    <cellStyle name="Total 2 4 11 4 4" xfId="49183"/>
    <cellStyle name="Total 2 4 11 5" xfId="49184"/>
    <cellStyle name="Total 2 4 11 5 2" xfId="49185"/>
    <cellStyle name="Total 2 4 11 5 3" xfId="49186"/>
    <cellStyle name="Total 2 4 11 5 4" xfId="49187"/>
    <cellStyle name="Total 2 4 11 6" xfId="49188"/>
    <cellStyle name="Total 2 4 11 7" xfId="49189"/>
    <cellStyle name="Total 2 4 11 8" xfId="49190"/>
    <cellStyle name="Total 2 4 12" xfId="49191"/>
    <cellStyle name="Total 2 4 12 2" xfId="49192"/>
    <cellStyle name="Total 2 4 12 2 2" xfId="49193"/>
    <cellStyle name="Total 2 4 12 2 3" xfId="49194"/>
    <cellStyle name="Total 2 4 12 2 4" xfId="49195"/>
    <cellStyle name="Total 2 4 12 2 5" xfId="49196"/>
    <cellStyle name="Total 2 4 12 3" xfId="49197"/>
    <cellStyle name="Total 2 4 12 3 2" xfId="49198"/>
    <cellStyle name="Total 2 4 12 3 3" xfId="49199"/>
    <cellStyle name="Total 2 4 12 3 4" xfId="49200"/>
    <cellStyle name="Total 2 4 12 3 5" xfId="49201"/>
    <cellStyle name="Total 2 4 12 4" xfId="49202"/>
    <cellStyle name="Total 2 4 12 5" xfId="49203"/>
    <cellStyle name="Total 2 4 12 6" xfId="49204"/>
    <cellStyle name="Total 2 4 13" xfId="49205"/>
    <cellStyle name="Total 2 4 13 2" xfId="49206"/>
    <cellStyle name="Total 2 4 13 2 2" xfId="49207"/>
    <cellStyle name="Total 2 4 13 2 3" xfId="49208"/>
    <cellStyle name="Total 2 4 13 2 4" xfId="49209"/>
    <cellStyle name="Total 2 4 13 2 5" xfId="49210"/>
    <cellStyle name="Total 2 4 13 3" xfId="49211"/>
    <cellStyle name="Total 2 4 13 3 2" xfId="49212"/>
    <cellStyle name="Total 2 4 13 3 3" xfId="49213"/>
    <cellStyle name="Total 2 4 13 3 4" xfId="49214"/>
    <cellStyle name="Total 2 4 13 3 5" xfId="49215"/>
    <cellStyle name="Total 2 4 13 4" xfId="49216"/>
    <cellStyle name="Total 2 4 13 5" xfId="49217"/>
    <cellStyle name="Total 2 4 13 6" xfId="49218"/>
    <cellStyle name="Total 2 4 14" xfId="49219"/>
    <cellStyle name="Total 2 4 14 2" xfId="49220"/>
    <cellStyle name="Total 2 4 14 2 2" xfId="49221"/>
    <cellStyle name="Total 2 4 14 2 3" xfId="49222"/>
    <cellStyle name="Total 2 4 14 2 4" xfId="49223"/>
    <cellStyle name="Total 2 4 14 2 5" xfId="49224"/>
    <cellStyle name="Total 2 4 14 3" xfId="49225"/>
    <cellStyle name="Total 2 4 14 3 2" xfId="49226"/>
    <cellStyle name="Total 2 4 14 3 3" xfId="49227"/>
    <cellStyle name="Total 2 4 14 3 4" xfId="49228"/>
    <cellStyle name="Total 2 4 14 3 5" xfId="49229"/>
    <cellStyle name="Total 2 4 14 4" xfId="49230"/>
    <cellStyle name="Total 2 4 14 5" xfId="49231"/>
    <cellStyle name="Total 2 4 14 6" xfId="49232"/>
    <cellStyle name="Total 2 4 15" xfId="49233"/>
    <cellStyle name="Total 2 4 15 2" xfId="49234"/>
    <cellStyle name="Total 2 4 15 2 2" xfId="49235"/>
    <cellStyle name="Total 2 4 15 2 3" xfId="49236"/>
    <cellStyle name="Total 2 4 15 2 4" xfId="49237"/>
    <cellStyle name="Total 2 4 15 2 5" xfId="49238"/>
    <cellStyle name="Total 2 4 15 3" xfId="49239"/>
    <cellStyle name="Total 2 4 15 4" xfId="49240"/>
    <cellStyle name="Total 2 4 15 5" xfId="49241"/>
    <cellStyle name="Total 2 4 16" xfId="49242"/>
    <cellStyle name="Total 2 4 16 2" xfId="49243"/>
    <cellStyle name="Total 2 4 16 3" xfId="49244"/>
    <cellStyle name="Total 2 4 16 4" xfId="49245"/>
    <cellStyle name="Total 2 4 17" xfId="49246"/>
    <cellStyle name="Total 2 4 18" xfId="49247"/>
    <cellStyle name="Total 2 4 19" xfId="49248"/>
    <cellStyle name="Total 2 4 2" xfId="49249"/>
    <cellStyle name="Total 2 4 2 10" xfId="49250"/>
    <cellStyle name="Total 2 4 2 11" xfId="49251"/>
    <cellStyle name="Total 2 4 2 12" xfId="49252"/>
    <cellStyle name="Total 2 4 2 13" xfId="49253"/>
    <cellStyle name="Total 2 4 2 2" xfId="49254"/>
    <cellStyle name="Total 2 4 2 2 10" xfId="49255"/>
    <cellStyle name="Total 2 4 2 2 10 2" xfId="49256"/>
    <cellStyle name="Total 2 4 2 2 10 3" xfId="49257"/>
    <cellStyle name="Total 2 4 2 2 10 4" xfId="49258"/>
    <cellStyle name="Total 2 4 2 2 10 5" xfId="49259"/>
    <cellStyle name="Total 2 4 2 2 11" xfId="49260"/>
    <cellStyle name="Total 2 4 2 2 2" xfId="49261"/>
    <cellStyle name="Total 2 4 2 2 2 2" xfId="49262"/>
    <cellStyle name="Total 2 4 2 2 2 2 2" xfId="49263"/>
    <cellStyle name="Total 2 4 2 2 2 2 3" xfId="49264"/>
    <cellStyle name="Total 2 4 2 2 2 2 4" xfId="49265"/>
    <cellStyle name="Total 2 4 2 2 2 3" xfId="49266"/>
    <cellStyle name="Total 2 4 2 2 2 3 2" xfId="49267"/>
    <cellStyle name="Total 2 4 2 2 2 3 3" xfId="49268"/>
    <cellStyle name="Total 2 4 2 2 2 3 4" xfId="49269"/>
    <cellStyle name="Total 2 4 2 2 2 3 5" xfId="49270"/>
    <cellStyle name="Total 2 4 2 2 2 4" xfId="49271"/>
    <cellStyle name="Total 2 4 2 2 2 4 2" xfId="49272"/>
    <cellStyle name="Total 2 4 2 2 2 4 3" xfId="49273"/>
    <cellStyle name="Total 2 4 2 2 2 4 4" xfId="49274"/>
    <cellStyle name="Total 2 4 2 2 2 5" xfId="49275"/>
    <cellStyle name="Total 2 4 2 2 2 5 2" xfId="49276"/>
    <cellStyle name="Total 2 4 2 2 2 5 3" xfId="49277"/>
    <cellStyle name="Total 2 4 2 2 2 5 4" xfId="49278"/>
    <cellStyle name="Total 2 4 2 2 2 6" xfId="49279"/>
    <cellStyle name="Total 2 4 2 2 2 7" xfId="49280"/>
    <cellStyle name="Total 2 4 2 2 2 8" xfId="49281"/>
    <cellStyle name="Total 2 4 2 2 3" xfId="49282"/>
    <cellStyle name="Total 2 4 2 2 3 2" xfId="49283"/>
    <cellStyle name="Total 2 4 2 2 3 2 2" xfId="49284"/>
    <cellStyle name="Total 2 4 2 2 3 2 3" xfId="49285"/>
    <cellStyle name="Total 2 4 2 2 3 2 4" xfId="49286"/>
    <cellStyle name="Total 2 4 2 2 3 2 5" xfId="49287"/>
    <cellStyle name="Total 2 4 2 2 3 3" xfId="49288"/>
    <cellStyle name="Total 2 4 2 2 3 3 2" xfId="49289"/>
    <cellStyle name="Total 2 4 2 2 3 3 3" xfId="49290"/>
    <cellStyle name="Total 2 4 2 2 3 3 4" xfId="49291"/>
    <cellStyle name="Total 2 4 2 2 3 3 5" xfId="49292"/>
    <cellStyle name="Total 2 4 2 2 3 4" xfId="49293"/>
    <cellStyle name="Total 2 4 2 2 3 5" xfId="49294"/>
    <cellStyle name="Total 2 4 2 2 3 6" xfId="49295"/>
    <cellStyle name="Total 2 4 2 2 4" xfId="49296"/>
    <cellStyle name="Total 2 4 2 2 4 2" xfId="49297"/>
    <cellStyle name="Total 2 4 2 2 4 2 2" xfId="49298"/>
    <cellStyle name="Total 2 4 2 2 4 2 3" xfId="49299"/>
    <cellStyle name="Total 2 4 2 2 4 2 4" xfId="49300"/>
    <cellStyle name="Total 2 4 2 2 4 2 5" xfId="49301"/>
    <cellStyle name="Total 2 4 2 2 4 3" xfId="49302"/>
    <cellStyle name="Total 2 4 2 2 4 3 2" xfId="49303"/>
    <cellStyle name="Total 2 4 2 2 4 3 3" xfId="49304"/>
    <cellStyle name="Total 2 4 2 2 4 3 4" xfId="49305"/>
    <cellStyle name="Total 2 4 2 2 4 3 5" xfId="49306"/>
    <cellStyle name="Total 2 4 2 2 4 4" xfId="49307"/>
    <cellStyle name="Total 2 4 2 2 4 5" xfId="49308"/>
    <cellStyle name="Total 2 4 2 2 4 6" xfId="49309"/>
    <cellStyle name="Total 2 4 2 2 5" xfId="49310"/>
    <cellStyle name="Total 2 4 2 2 5 2" xfId="49311"/>
    <cellStyle name="Total 2 4 2 2 5 2 2" xfId="49312"/>
    <cellStyle name="Total 2 4 2 2 5 2 3" xfId="49313"/>
    <cellStyle name="Total 2 4 2 2 5 2 4" xfId="49314"/>
    <cellStyle name="Total 2 4 2 2 5 2 5" xfId="49315"/>
    <cellStyle name="Total 2 4 2 2 5 3" xfId="49316"/>
    <cellStyle name="Total 2 4 2 2 5 3 2" xfId="49317"/>
    <cellStyle name="Total 2 4 2 2 5 3 3" xfId="49318"/>
    <cellStyle name="Total 2 4 2 2 5 3 4" xfId="49319"/>
    <cellStyle name="Total 2 4 2 2 5 3 5" xfId="49320"/>
    <cellStyle name="Total 2 4 2 2 5 4" xfId="49321"/>
    <cellStyle name="Total 2 4 2 2 5 5" xfId="49322"/>
    <cellStyle name="Total 2 4 2 2 5 6" xfId="49323"/>
    <cellStyle name="Total 2 4 2 2 6" xfId="49324"/>
    <cellStyle name="Total 2 4 2 2 6 2" xfId="49325"/>
    <cellStyle name="Total 2 4 2 2 6 2 2" xfId="49326"/>
    <cellStyle name="Total 2 4 2 2 6 2 3" xfId="49327"/>
    <cellStyle name="Total 2 4 2 2 6 2 4" xfId="49328"/>
    <cellStyle name="Total 2 4 2 2 6 2 5" xfId="49329"/>
    <cellStyle name="Total 2 4 2 2 6 3" xfId="49330"/>
    <cellStyle name="Total 2 4 2 2 6 3 2" xfId="49331"/>
    <cellStyle name="Total 2 4 2 2 6 3 3" xfId="49332"/>
    <cellStyle name="Total 2 4 2 2 6 3 4" xfId="49333"/>
    <cellStyle name="Total 2 4 2 2 6 3 5" xfId="49334"/>
    <cellStyle name="Total 2 4 2 2 6 4" xfId="49335"/>
    <cellStyle name="Total 2 4 2 2 6 5" xfId="49336"/>
    <cellStyle name="Total 2 4 2 2 7" xfId="49337"/>
    <cellStyle name="Total 2 4 2 2 7 2" xfId="49338"/>
    <cellStyle name="Total 2 4 2 2 7 3" xfId="49339"/>
    <cellStyle name="Total 2 4 2 2 7 4" xfId="49340"/>
    <cellStyle name="Total 2 4 2 2 8" xfId="49341"/>
    <cellStyle name="Total 2 4 2 2 8 2" xfId="49342"/>
    <cellStyle name="Total 2 4 2 2 8 3" xfId="49343"/>
    <cellStyle name="Total 2 4 2 2 8 4" xfId="49344"/>
    <cellStyle name="Total 2 4 2 2 8 5" xfId="49345"/>
    <cellStyle name="Total 2 4 2 2 9" xfId="49346"/>
    <cellStyle name="Total 2 4 2 2 9 2" xfId="49347"/>
    <cellStyle name="Total 2 4 2 2 9 3" xfId="49348"/>
    <cellStyle name="Total 2 4 2 2 9 4" xfId="49349"/>
    <cellStyle name="Total 2 4 2 2 9 5" xfId="49350"/>
    <cellStyle name="Total 2 4 2 3" xfId="49351"/>
    <cellStyle name="Total 2 4 2 3 2" xfId="49352"/>
    <cellStyle name="Total 2 4 2 3 2 2" xfId="49353"/>
    <cellStyle name="Total 2 4 2 3 2 3" xfId="49354"/>
    <cellStyle name="Total 2 4 2 3 2 4" xfId="49355"/>
    <cellStyle name="Total 2 4 2 3 3" xfId="49356"/>
    <cellStyle name="Total 2 4 2 3 3 2" xfId="49357"/>
    <cellStyle name="Total 2 4 2 3 3 3" xfId="49358"/>
    <cellStyle name="Total 2 4 2 3 3 4" xfId="49359"/>
    <cellStyle name="Total 2 4 2 3 3 5" xfId="49360"/>
    <cellStyle name="Total 2 4 2 3 4" xfId="49361"/>
    <cellStyle name="Total 2 4 2 3 4 2" xfId="49362"/>
    <cellStyle name="Total 2 4 2 3 4 3" xfId="49363"/>
    <cellStyle name="Total 2 4 2 3 4 4" xfId="49364"/>
    <cellStyle name="Total 2 4 2 3 5" xfId="49365"/>
    <cellStyle name="Total 2 4 2 3 5 2" xfId="49366"/>
    <cellStyle name="Total 2 4 2 3 5 3" xfId="49367"/>
    <cellStyle name="Total 2 4 2 3 5 4" xfId="49368"/>
    <cellStyle name="Total 2 4 2 3 6" xfId="49369"/>
    <cellStyle name="Total 2 4 2 3 7" xfId="49370"/>
    <cellStyle name="Total 2 4 2 3 8" xfId="49371"/>
    <cellStyle name="Total 2 4 2 4" xfId="49372"/>
    <cellStyle name="Total 2 4 2 4 2" xfId="49373"/>
    <cellStyle name="Total 2 4 2 4 2 2" xfId="49374"/>
    <cellStyle name="Total 2 4 2 4 2 3" xfId="49375"/>
    <cellStyle name="Total 2 4 2 4 2 4" xfId="49376"/>
    <cellStyle name="Total 2 4 2 4 3" xfId="49377"/>
    <cellStyle name="Total 2 4 2 4 3 2" xfId="49378"/>
    <cellStyle name="Total 2 4 2 4 3 3" xfId="49379"/>
    <cellStyle name="Total 2 4 2 4 3 4" xfId="49380"/>
    <cellStyle name="Total 2 4 2 4 3 5" xfId="49381"/>
    <cellStyle name="Total 2 4 2 4 4" xfId="49382"/>
    <cellStyle name="Total 2 4 2 4 4 2" xfId="49383"/>
    <cellStyle name="Total 2 4 2 4 4 3" xfId="49384"/>
    <cellStyle name="Total 2 4 2 4 4 4" xfId="49385"/>
    <cellStyle name="Total 2 4 2 4 5" xfId="49386"/>
    <cellStyle name="Total 2 4 2 4 5 2" xfId="49387"/>
    <cellStyle name="Total 2 4 2 4 5 3" xfId="49388"/>
    <cellStyle name="Total 2 4 2 4 5 4" xfId="49389"/>
    <cellStyle name="Total 2 4 2 4 6" xfId="49390"/>
    <cellStyle name="Total 2 4 2 4 7" xfId="49391"/>
    <cellStyle name="Total 2 4 2 4 8" xfId="49392"/>
    <cellStyle name="Total 2 4 2 5" xfId="49393"/>
    <cellStyle name="Total 2 4 2 5 2" xfId="49394"/>
    <cellStyle name="Total 2 4 2 5 2 2" xfId="49395"/>
    <cellStyle name="Total 2 4 2 5 2 3" xfId="49396"/>
    <cellStyle name="Total 2 4 2 5 2 4" xfId="49397"/>
    <cellStyle name="Total 2 4 2 5 2 5" xfId="49398"/>
    <cellStyle name="Total 2 4 2 5 3" xfId="49399"/>
    <cellStyle name="Total 2 4 2 5 3 2" xfId="49400"/>
    <cellStyle name="Total 2 4 2 5 3 3" xfId="49401"/>
    <cellStyle name="Total 2 4 2 5 3 4" xfId="49402"/>
    <cellStyle name="Total 2 4 2 5 3 5" xfId="49403"/>
    <cellStyle name="Total 2 4 2 5 4" xfId="49404"/>
    <cellStyle name="Total 2 4 2 5 5" xfId="49405"/>
    <cellStyle name="Total 2 4 2 5 6" xfId="49406"/>
    <cellStyle name="Total 2 4 2 6" xfId="49407"/>
    <cellStyle name="Total 2 4 2 6 2" xfId="49408"/>
    <cellStyle name="Total 2 4 2 6 2 2" xfId="49409"/>
    <cellStyle name="Total 2 4 2 6 2 3" xfId="49410"/>
    <cellStyle name="Total 2 4 2 6 2 4" xfId="49411"/>
    <cellStyle name="Total 2 4 2 6 2 5" xfId="49412"/>
    <cellStyle name="Total 2 4 2 6 3" xfId="49413"/>
    <cellStyle name="Total 2 4 2 6 3 2" xfId="49414"/>
    <cellStyle name="Total 2 4 2 6 3 3" xfId="49415"/>
    <cellStyle name="Total 2 4 2 6 3 4" xfId="49416"/>
    <cellStyle name="Total 2 4 2 6 3 5" xfId="49417"/>
    <cellStyle name="Total 2 4 2 6 4" xfId="49418"/>
    <cellStyle name="Total 2 4 2 6 5" xfId="49419"/>
    <cellStyle name="Total 2 4 2 6 6" xfId="49420"/>
    <cellStyle name="Total 2 4 2 7" xfId="49421"/>
    <cellStyle name="Total 2 4 2 7 2" xfId="49422"/>
    <cellStyle name="Total 2 4 2 7 2 2" xfId="49423"/>
    <cellStyle name="Total 2 4 2 7 2 3" xfId="49424"/>
    <cellStyle name="Total 2 4 2 7 2 4" xfId="49425"/>
    <cellStyle name="Total 2 4 2 7 2 5" xfId="49426"/>
    <cellStyle name="Total 2 4 2 7 3" xfId="49427"/>
    <cellStyle name="Total 2 4 2 7 3 2" xfId="49428"/>
    <cellStyle name="Total 2 4 2 7 3 3" xfId="49429"/>
    <cellStyle name="Total 2 4 2 7 3 4" xfId="49430"/>
    <cellStyle name="Total 2 4 2 7 3 5" xfId="49431"/>
    <cellStyle name="Total 2 4 2 7 4" xfId="49432"/>
    <cellStyle name="Total 2 4 2 7 5" xfId="49433"/>
    <cellStyle name="Total 2 4 2 8" xfId="49434"/>
    <cellStyle name="Total 2 4 2 8 2" xfId="49435"/>
    <cellStyle name="Total 2 4 2 8 2 2" xfId="49436"/>
    <cellStyle name="Total 2 4 2 8 2 3" xfId="49437"/>
    <cellStyle name="Total 2 4 2 8 2 4" xfId="49438"/>
    <cellStyle name="Total 2 4 2 8 3" xfId="49439"/>
    <cellStyle name="Total 2 4 2 8 4" xfId="49440"/>
    <cellStyle name="Total 2 4 2 8 5" xfId="49441"/>
    <cellStyle name="Total 2 4 2 9" xfId="49442"/>
    <cellStyle name="Total 2 4 20" xfId="49443"/>
    <cellStyle name="Total 2 4 21" xfId="49444"/>
    <cellStyle name="Total 2 4 3" xfId="49445"/>
    <cellStyle name="Total 2 4 3 10" xfId="49446"/>
    <cellStyle name="Total 2 4 3 11" xfId="49447"/>
    <cellStyle name="Total 2 4 3 12" xfId="49448"/>
    <cellStyle name="Total 2 4 3 13" xfId="49449"/>
    <cellStyle name="Total 2 4 3 2" xfId="49450"/>
    <cellStyle name="Total 2 4 3 2 10" xfId="49451"/>
    <cellStyle name="Total 2 4 3 2 10 2" xfId="49452"/>
    <cellStyle name="Total 2 4 3 2 10 3" xfId="49453"/>
    <cellStyle name="Total 2 4 3 2 10 4" xfId="49454"/>
    <cellStyle name="Total 2 4 3 2 10 5" xfId="49455"/>
    <cellStyle name="Total 2 4 3 2 11" xfId="49456"/>
    <cellStyle name="Total 2 4 3 2 2" xfId="49457"/>
    <cellStyle name="Total 2 4 3 2 2 2" xfId="49458"/>
    <cellStyle name="Total 2 4 3 2 2 2 2" xfId="49459"/>
    <cellStyle name="Total 2 4 3 2 2 2 3" xfId="49460"/>
    <cellStyle name="Total 2 4 3 2 2 2 4" xfId="49461"/>
    <cellStyle name="Total 2 4 3 2 2 3" xfId="49462"/>
    <cellStyle name="Total 2 4 3 2 2 3 2" xfId="49463"/>
    <cellStyle name="Total 2 4 3 2 2 3 3" xfId="49464"/>
    <cellStyle name="Total 2 4 3 2 2 3 4" xfId="49465"/>
    <cellStyle name="Total 2 4 3 2 2 3 5" xfId="49466"/>
    <cellStyle name="Total 2 4 3 2 2 4" xfId="49467"/>
    <cellStyle name="Total 2 4 3 2 2 4 2" xfId="49468"/>
    <cellStyle name="Total 2 4 3 2 2 4 3" xfId="49469"/>
    <cellStyle name="Total 2 4 3 2 2 4 4" xfId="49470"/>
    <cellStyle name="Total 2 4 3 2 2 5" xfId="49471"/>
    <cellStyle name="Total 2 4 3 2 2 5 2" xfId="49472"/>
    <cellStyle name="Total 2 4 3 2 2 5 3" xfId="49473"/>
    <cellStyle name="Total 2 4 3 2 2 5 4" xfId="49474"/>
    <cellStyle name="Total 2 4 3 2 2 6" xfId="49475"/>
    <cellStyle name="Total 2 4 3 2 2 7" xfId="49476"/>
    <cellStyle name="Total 2 4 3 2 2 8" xfId="49477"/>
    <cellStyle name="Total 2 4 3 2 3" xfId="49478"/>
    <cellStyle name="Total 2 4 3 2 3 2" xfId="49479"/>
    <cellStyle name="Total 2 4 3 2 3 2 2" xfId="49480"/>
    <cellStyle name="Total 2 4 3 2 3 2 3" xfId="49481"/>
    <cellStyle name="Total 2 4 3 2 3 2 4" xfId="49482"/>
    <cellStyle name="Total 2 4 3 2 3 2 5" xfId="49483"/>
    <cellStyle name="Total 2 4 3 2 3 3" xfId="49484"/>
    <cellStyle name="Total 2 4 3 2 3 3 2" xfId="49485"/>
    <cellStyle name="Total 2 4 3 2 3 3 3" xfId="49486"/>
    <cellStyle name="Total 2 4 3 2 3 3 4" xfId="49487"/>
    <cellStyle name="Total 2 4 3 2 3 3 5" xfId="49488"/>
    <cellStyle name="Total 2 4 3 2 3 4" xfId="49489"/>
    <cellStyle name="Total 2 4 3 2 3 5" xfId="49490"/>
    <cellStyle name="Total 2 4 3 2 3 6" xfId="49491"/>
    <cellStyle name="Total 2 4 3 2 4" xfId="49492"/>
    <cellStyle name="Total 2 4 3 2 4 2" xfId="49493"/>
    <cellStyle name="Total 2 4 3 2 4 2 2" xfId="49494"/>
    <cellStyle name="Total 2 4 3 2 4 2 3" xfId="49495"/>
    <cellStyle name="Total 2 4 3 2 4 2 4" xfId="49496"/>
    <cellStyle name="Total 2 4 3 2 4 2 5" xfId="49497"/>
    <cellStyle name="Total 2 4 3 2 4 3" xfId="49498"/>
    <cellStyle name="Total 2 4 3 2 4 3 2" xfId="49499"/>
    <cellStyle name="Total 2 4 3 2 4 3 3" xfId="49500"/>
    <cellStyle name="Total 2 4 3 2 4 3 4" xfId="49501"/>
    <cellStyle name="Total 2 4 3 2 4 3 5" xfId="49502"/>
    <cellStyle name="Total 2 4 3 2 4 4" xfId="49503"/>
    <cellStyle name="Total 2 4 3 2 4 5" xfId="49504"/>
    <cellStyle name="Total 2 4 3 2 4 6" xfId="49505"/>
    <cellStyle name="Total 2 4 3 2 5" xfId="49506"/>
    <cellStyle name="Total 2 4 3 2 5 2" xfId="49507"/>
    <cellStyle name="Total 2 4 3 2 5 2 2" xfId="49508"/>
    <cellStyle name="Total 2 4 3 2 5 2 3" xfId="49509"/>
    <cellStyle name="Total 2 4 3 2 5 2 4" xfId="49510"/>
    <cellStyle name="Total 2 4 3 2 5 2 5" xfId="49511"/>
    <cellStyle name="Total 2 4 3 2 5 3" xfId="49512"/>
    <cellStyle name="Total 2 4 3 2 5 3 2" xfId="49513"/>
    <cellStyle name="Total 2 4 3 2 5 3 3" xfId="49514"/>
    <cellStyle name="Total 2 4 3 2 5 3 4" xfId="49515"/>
    <cellStyle name="Total 2 4 3 2 5 3 5" xfId="49516"/>
    <cellStyle name="Total 2 4 3 2 5 4" xfId="49517"/>
    <cellStyle name="Total 2 4 3 2 5 5" xfId="49518"/>
    <cellStyle name="Total 2 4 3 2 5 6" xfId="49519"/>
    <cellStyle name="Total 2 4 3 2 6" xfId="49520"/>
    <cellStyle name="Total 2 4 3 2 6 2" xfId="49521"/>
    <cellStyle name="Total 2 4 3 2 6 2 2" xfId="49522"/>
    <cellStyle name="Total 2 4 3 2 6 2 3" xfId="49523"/>
    <cellStyle name="Total 2 4 3 2 6 2 4" xfId="49524"/>
    <cellStyle name="Total 2 4 3 2 6 2 5" xfId="49525"/>
    <cellStyle name="Total 2 4 3 2 6 3" xfId="49526"/>
    <cellStyle name="Total 2 4 3 2 6 3 2" xfId="49527"/>
    <cellStyle name="Total 2 4 3 2 6 3 3" xfId="49528"/>
    <cellStyle name="Total 2 4 3 2 6 3 4" xfId="49529"/>
    <cellStyle name="Total 2 4 3 2 6 3 5" xfId="49530"/>
    <cellStyle name="Total 2 4 3 2 6 4" xfId="49531"/>
    <cellStyle name="Total 2 4 3 2 6 5" xfId="49532"/>
    <cellStyle name="Total 2 4 3 2 7" xfId="49533"/>
    <cellStyle name="Total 2 4 3 2 7 2" xfId="49534"/>
    <cellStyle name="Total 2 4 3 2 7 3" xfId="49535"/>
    <cellStyle name="Total 2 4 3 2 7 4" xfId="49536"/>
    <cellStyle name="Total 2 4 3 2 8" xfId="49537"/>
    <cellStyle name="Total 2 4 3 2 8 2" xfId="49538"/>
    <cellStyle name="Total 2 4 3 2 8 3" xfId="49539"/>
    <cellStyle name="Total 2 4 3 2 8 4" xfId="49540"/>
    <cellStyle name="Total 2 4 3 2 8 5" xfId="49541"/>
    <cellStyle name="Total 2 4 3 2 9" xfId="49542"/>
    <cellStyle name="Total 2 4 3 2 9 2" xfId="49543"/>
    <cellStyle name="Total 2 4 3 2 9 3" xfId="49544"/>
    <cellStyle name="Total 2 4 3 2 9 4" xfId="49545"/>
    <cellStyle name="Total 2 4 3 2 9 5" xfId="49546"/>
    <cellStyle name="Total 2 4 3 3" xfId="49547"/>
    <cellStyle name="Total 2 4 3 3 2" xfId="49548"/>
    <cellStyle name="Total 2 4 3 3 2 2" xfId="49549"/>
    <cellStyle name="Total 2 4 3 3 2 3" xfId="49550"/>
    <cellStyle name="Total 2 4 3 3 2 4" xfId="49551"/>
    <cellStyle name="Total 2 4 3 3 3" xfId="49552"/>
    <cellStyle name="Total 2 4 3 3 3 2" xfId="49553"/>
    <cellStyle name="Total 2 4 3 3 3 3" xfId="49554"/>
    <cellStyle name="Total 2 4 3 3 3 4" xfId="49555"/>
    <cellStyle name="Total 2 4 3 3 3 5" xfId="49556"/>
    <cellStyle name="Total 2 4 3 3 4" xfId="49557"/>
    <cellStyle name="Total 2 4 3 3 4 2" xfId="49558"/>
    <cellStyle name="Total 2 4 3 3 4 3" xfId="49559"/>
    <cellStyle name="Total 2 4 3 3 4 4" xfId="49560"/>
    <cellStyle name="Total 2 4 3 3 5" xfId="49561"/>
    <cellStyle name="Total 2 4 3 3 5 2" xfId="49562"/>
    <cellStyle name="Total 2 4 3 3 5 3" xfId="49563"/>
    <cellStyle name="Total 2 4 3 3 5 4" xfId="49564"/>
    <cellStyle name="Total 2 4 3 3 6" xfId="49565"/>
    <cellStyle name="Total 2 4 3 3 7" xfId="49566"/>
    <cellStyle name="Total 2 4 3 3 8" xfId="49567"/>
    <cellStyle name="Total 2 4 3 4" xfId="49568"/>
    <cellStyle name="Total 2 4 3 4 2" xfId="49569"/>
    <cellStyle name="Total 2 4 3 4 2 2" xfId="49570"/>
    <cellStyle name="Total 2 4 3 4 2 3" xfId="49571"/>
    <cellStyle name="Total 2 4 3 4 2 4" xfId="49572"/>
    <cellStyle name="Total 2 4 3 4 3" xfId="49573"/>
    <cellStyle name="Total 2 4 3 4 3 2" xfId="49574"/>
    <cellStyle name="Total 2 4 3 4 3 3" xfId="49575"/>
    <cellStyle name="Total 2 4 3 4 3 4" xfId="49576"/>
    <cellStyle name="Total 2 4 3 4 3 5" xfId="49577"/>
    <cellStyle name="Total 2 4 3 4 4" xfId="49578"/>
    <cellStyle name="Total 2 4 3 4 4 2" xfId="49579"/>
    <cellStyle name="Total 2 4 3 4 4 3" xfId="49580"/>
    <cellStyle name="Total 2 4 3 4 4 4" xfId="49581"/>
    <cellStyle name="Total 2 4 3 4 5" xfId="49582"/>
    <cellStyle name="Total 2 4 3 4 5 2" xfId="49583"/>
    <cellStyle name="Total 2 4 3 4 5 3" xfId="49584"/>
    <cellStyle name="Total 2 4 3 4 5 4" xfId="49585"/>
    <cellStyle name="Total 2 4 3 4 6" xfId="49586"/>
    <cellStyle name="Total 2 4 3 4 7" xfId="49587"/>
    <cellStyle name="Total 2 4 3 4 8" xfId="49588"/>
    <cellStyle name="Total 2 4 3 5" xfId="49589"/>
    <cellStyle name="Total 2 4 3 5 2" xfId="49590"/>
    <cellStyle name="Total 2 4 3 5 2 2" xfId="49591"/>
    <cellStyle name="Total 2 4 3 5 2 3" xfId="49592"/>
    <cellStyle name="Total 2 4 3 5 2 4" xfId="49593"/>
    <cellStyle name="Total 2 4 3 5 2 5" xfId="49594"/>
    <cellStyle name="Total 2 4 3 5 3" xfId="49595"/>
    <cellStyle name="Total 2 4 3 5 3 2" xfId="49596"/>
    <cellStyle name="Total 2 4 3 5 3 3" xfId="49597"/>
    <cellStyle name="Total 2 4 3 5 3 4" xfId="49598"/>
    <cellStyle name="Total 2 4 3 5 3 5" xfId="49599"/>
    <cellStyle name="Total 2 4 3 5 4" xfId="49600"/>
    <cellStyle name="Total 2 4 3 5 5" xfId="49601"/>
    <cellStyle name="Total 2 4 3 5 6" xfId="49602"/>
    <cellStyle name="Total 2 4 3 6" xfId="49603"/>
    <cellStyle name="Total 2 4 3 6 2" xfId="49604"/>
    <cellStyle name="Total 2 4 3 6 2 2" xfId="49605"/>
    <cellStyle name="Total 2 4 3 6 2 3" xfId="49606"/>
    <cellStyle name="Total 2 4 3 6 2 4" xfId="49607"/>
    <cellStyle name="Total 2 4 3 6 2 5" xfId="49608"/>
    <cellStyle name="Total 2 4 3 6 3" xfId="49609"/>
    <cellStyle name="Total 2 4 3 6 3 2" xfId="49610"/>
    <cellStyle name="Total 2 4 3 6 3 3" xfId="49611"/>
    <cellStyle name="Total 2 4 3 6 3 4" xfId="49612"/>
    <cellStyle name="Total 2 4 3 6 3 5" xfId="49613"/>
    <cellStyle name="Total 2 4 3 6 4" xfId="49614"/>
    <cellStyle name="Total 2 4 3 6 5" xfId="49615"/>
    <cellStyle name="Total 2 4 3 6 6" xfId="49616"/>
    <cellStyle name="Total 2 4 3 7" xfId="49617"/>
    <cellStyle name="Total 2 4 3 7 2" xfId="49618"/>
    <cellStyle name="Total 2 4 3 7 2 2" xfId="49619"/>
    <cellStyle name="Total 2 4 3 7 2 3" xfId="49620"/>
    <cellStyle name="Total 2 4 3 7 2 4" xfId="49621"/>
    <cellStyle name="Total 2 4 3 7 2 5" xfId="49622"/>
    <cellStyle name="Total 2 4 3 7 3" xfId="49623"/>
    <cellStyle name="Total 2 4 3 7 3 2" xfId="49624"/>
    <cellStyle name="Total 2 4 3 7 3 3" xfId="49625"/>
    <cellStyle name="Total 2 4 3 7 3 4" xfId="49626"/>
    <cellStyle name="Total 2 4 3 7 3 5" xfId="49627"/>
    <cellStyle name="Total 2 4 3 7 4" xfId="49628"/>
    <cellStyle name="Total 2 4 3 7 5" xfId="49629"/>
    <cellStyle name="Total 2 4 3 8" xfId="49630"/>
    <cellStyle name="Total 2 4 3 8 2" xfId="49631"/>
    <cellStyle name="Total 2 4 3 8 2 2" xfId="49632"/>
    <cellStyle name="Total 2 4 3 8 2 3" xfId="49633"/>
    <cellStyle name="Total 2 4 3 8 2 4" xfId="49634"/>
    <cellStyle name="Total 2 4 3 8 3" xfId="49635"/>
    <cellStyle name="Total 2 4 3 8 4" xfId="49636"/>
    <cellStyle name="Total 2 4 3 8 5" xfId="49637"/>
    <cellStyle name="Total 2 4 3 9" xfId="49638"/>
    <cellStyle name="Total 2 4 4" xfId="49639"/>
    <cellStyle name="Total 2 4 4 10" xfId="49640"/>
    <cellStyle name="Total 2 4 4 11" xfId="49641"/>
    <cellStyle name="Total 2 4 4 12" xfId="49642"/>
    <cellStyle name="Total 2 4 4 13" xfId="49643"/>
    <cellStyle name="Total 2 4 4 2" xfId="49644"/>
    <cellStyle name="Total 2 4 4 2 10" xfId="49645"/>
    <cellStyle name="Total 2 4 4 2 10 2" xfId="49646"/>
    <cellStyle name="Total 2 4 4 2 10 3" xfId="49647"/>
    <cellStyle name="Total 2 4 4 2 10 4" xfId="49648"/>
    <cellStyle name="Total 2 4 4 2 10 5" xfId="49649"/>
    <cellStyle name="Total 2 4 4 2 11" xfId="49650"/>
    <cellStyle name="Total 2 4 4 2 2" xfId="49651"/>
    <cellStyle name="Total 2 4 4 2 2 2" xfId="49652"/>
    <cellStyle name="Total 2 4 4 2 2 2 2" xfId="49653"/>
    <cellStyle name="Total 2 4 4 2 2 2 3" xfId="49654"/>
    <cellStyle name="Total 2 4 4 2 2 2 4" xfId="49655"/>
    <cellStyle name="Total 2 4 4 2 2 3" xfId="49656"/>
    <cellStyle name="Total 2 4 4 2 2 3 2" xfId="49657"/>
    <cellStyle name="Total 2 4 4 2 2 3 3" xfId="49658"/>
    <cellStyle name="Total 2 4 4 2 2 3 4" xfId="49659"/>
    <cellStyle name="Total 2 4 4 2 2 3 5" xfId="49660"/>
    <cellStyle name="Total 2 4 4 2 2 4" xfId="49661"/>
    <cellStyle name="Total 2 4 4 2 2 4 2" xfId="49662"/>
    <cellStyle name="Total 2 4 4 2 2 4 3" xfId="49663"/>
    <cellStyle name="Total 2 4 4 2 2 4 4" xfId="49664"/>
    <cellStyle name="Total 2 4 4 2 2 5" xfId="49665"/>
    <cellStyle name="Total 2 4 4 2 2 5 2" xfId="49666"/>
    <cellStyle name="Total 2 4 4 2 2 5 3" xfId="49667"/>
    <cellStyle name="Total 2 4 4 2 2 5 4" xfId="49668"/>
    <cellStyle name="Total 2 4 4 2 2 6" xfId="49669"/>
    <cellStyle name="Total 2 4 4 2 2 7" xfId="49670"/>
    <cellStyle name="Total 2 4 4 2 2 8" xfId="49671"/>
    <cellStyle name="Total 2 4 4 2 3" xfId="49672"/>
    <cellStyle name="Total 2 4 4 2 3 2" xfId="49673"/>
    <cellStyle name="Total 2 4 4 2 3 2 2" xfId="49674"/>
    <cellStyle name="Total 2 4 4 2 3 2 3" xfId="49675"/>
    <cellStyle name="Total 2 4 4 2 3 2 4" xfId="49676"/>
    <cellStyle name="Total 2 4 4 2 3 2 5" xfId="49677"/>
    <cellStyle name="Total 2 4 4 2 3 3" xfId="49678"/>
    <cellStyle name="Total 2 4 4 2 3 3 2" xfId="49679"/>
    <cellStyle name="Total 2 4 4 2 3 3 3" xfId="49680"/>
    <cellStyle name="Total 2 4 4 2 3 3 4" xfId="49681"/>
    <cellStyle name="Total 2 4 4 2 3 3 5" xfId="49682"/>
    <cellStyle name="Total 2 4 4 2 3 4" xfId="49683"/>
    <cellStyle name="Total 2 4 4 2 3 5" xfId="49684"/>
    <cellStyle name="Total 2 4 4 2 3 6" xfId="49685"/>
    <cellStyle name="Total 2 4 4 2 4" xfId="49686"/>
    <cellStyle name="Total 2 4 4 2 4 2" xfId="49687"/>
    <cellStyle name="Total 2 4 4 2 4 2 2" xfId="49688"/>
    <cellStyle name="Total 2 4 4 2 4 2 3" xfId="49689"/>
    <cellStyle name="Total 2 4 4 2 4 2 4" xfId="49690"/>
    <cellStyle name="Total 2 4 4 2 4 2 5" xfId="49691"/>
    <cellStyle name="Total 2 4 4 2 4 3" xfId="49692"/>
    <cellStyle name="Total 2 4 4 2 4 3 2" xfId="49693"/>
    <cellStyle name="Total 2 4 4 2 4 3 3" xfId="49694"/>
    <cellStyle name="Total 2 4 4 2 4 3 4" xfId="49695"/>
    <cellStyle name="Total 2 4 4 2 4 3 5" xfId="49696"/>
    <cellStyle name="Total 2 4 4 2 4 4" xfId="49697"/>
    <cellStyle name="Total 2 4 4 2 4 5" xfId="49698"/>
    <cellStyle name="Total 2 4 4 2 4 6" xfId="49699"/>
    <cellStyle name="Total 2 4 4 2 5" xfId="49700"/>
    <cellStyle name="Total 2 4 4 2 5 2" xfId="49701"/>
    <cellStyle name="Total 2 4 4 2 5 2 2" xfId="49702"/>
    <cellStyle name="Total 2 4 4 2 5 2 3" xfId="49703"/>
    <cellStyle name="Total 2 4 4 2 5 2 4" xfId="49704"/>
    <cellStyle name="Total 2 4 4 2 5 2 5" xfId="49705"/>
    <cellStyle name="Total 2 4 4 2 5 3" xfId="49706"/>
    <cellStyle name="Total 2 4 4 2 5 3 2" xfId="49707"/>
    <cellStyle name="Total 2 4 4 2 5 3 3" xfId="49708"/>
    <cellStyle name="Total 2 4 4 2 5 3 4" xfId="49709"/>
    <cellStyle name="Total 2 4 4 2 5 3 5" xfId="49710"/>
    <cellStyle name="Total 2 4 4 2 5 4" xfId="49711"/>
    <cellStyle name="Total 2 4 4 2 5 5" xfId="49712"/>
    <cellStyle name="Total 2 4 4 2 5 6" xfId="49713"/>
    <cellStyle name="Total 2 4 4 2 6" xfId="49714"/>
    <cellStyle name="Total 2 4 4 2 6 2" xfId="49715"/>
    <cellStyle name="Total 2 4 4 2 6 2 2" xfId="49716"/>
    <cellStyle name="Total 2 4 4 2 6 2 3" xfId="49717"/>
    <cellStyle name="Total 2 4 4 2 6 2 4" xfId="49718"/>
    <cellStyle name="Total 2 4 4 2 6 2 5" xfId="49719"/>
    <cellStyle name="Total 2 4 4 2 6 3" xfId="49720"/>
    <cellStyle name="Total 2 4 4 2 6 3 2" xfId="49721"/>
    <cellStyle name="Total 2 4 4 2 6 3 3" xfId="49722"/>
    <cellStyle name="Total 2 4 4 2 6 3 4" xfId="49723"/>
    <cellStyle name="Total 2 4 4 2 6 3 5" xfId="49724"/>
    <cellStyle name="Total 2 4 4 2 6 4" xfId="49725"/>
    <cellStyle name="Total 2 4 4 2 6 5" xfId="49726"/>
    <cellStyle name="Total 2 4 4 2 7" xfId="49727"/>
    <cellStyle name="Total 2 4 4 2 7 2" xfId="49728"/>
    <cellStyle name="Total 2 4 4 2 7 3" xfId="49729"/>
    <cellStyle name="Total 2 4 4 2 7 4" xfId="49730"/>
    <cellStyle name="Total 2 4 4 2 8" xfId="49731"/>
    <cellStyle name="Total 2 4 4 2 8 2" xfId="49732"/>
    <cellStyle name="Total 2 4 4 2 8 3" xfId="49733"/>
    <cellStyle name="Total 2 4 4 2 8 4" xfId="49734"/>
    <cellStyle name="Total 2 4 4 2 8 5" xfId="49735"/>
    <cellStyle name="Total 2 4 4 2 9" xfId="49736"/>
    <cellStyle name="Total 2 4 4 2 9 2" xfId="49737"/>
    <cellStyle name="Total 2 4 4 2 9 3" xfId="49738"/>
    <cellStyle name="Total 2 4 4 2 9 4" xfId="49739"/>
    <cellStyle name="Total 2 4 4 2 9 5" xfId="49740"/>
    <cellStyle name="Total 2 4 4 3" xfId="49741"/>
    <cellStyle name="Total 2 4 4 3 2" xfId="49742"/>
    <cellStyle name="Total 2 4 4 3 2 2" xfId="49743"/>
    <cellStyle name="Total 2 4 4 3 2 3" xfId="49744"/>
    <cellStyle name="Total 2 4 4 3 2 4" xfId="49745"/>
    <cellStyle name="Total 2 4 4 3 3" xfId="49746"/>
    <cellStyle name="Total 2 4 4 3 3 2" xfId="49747"/>
    <cellStyle name="Total 2 4 4 3 3 3" xfId="49748"/>
    <cellStyle name="Total 2 4 4 3 3 4" xfId="49749"/>
    <cellStyle name="Total 2 4 4 3 3 5" xfId="49750"/>
    <cellStyle name="Total 2 4 4 3 4" xfId="49751"/>
    <cellStyle name="Total 2 4 4 3 4 2" xfId="49752"/>
    <cellStyle name="Total 2 4 4 3 4 3" xfId="49753"/>
    <cellStyle name="Total 2 4 4 3 4 4" xfId="49754"/>
    <cellStyle name="Total 2 4 4 3 5" xfId="49755"/>
    <cellStyle name="Total 2 4 4 3 5 2" xfId="49756"/>
    <cellStyle name="Total 2 4 4 3 5 3" xfId="49757"/>
    <cellStyle name="Total 2 4 4 3 5 4" xfId="49758"/>
    <cellStyle name="Total 2 4 4 3 6" xfId="49759"/>
    <cellStyle name="Total 2 4 4 3 7" xfId="49760"/>
    <cellStyle name="Total 2 4 4 3 8" xfId="49761"/>
    <cellStyle name="Total 2 4 4 4" xfId="49762"/>
    <cellStyle name="Total 2 4 4 4 2" xfId="49763"/>
    <cellStyle name="Total 2 4 4 4 2 2" xfId="49764"/>
    <cellStyle name="Total 2 4 4 4 2 3" xfId="49765"/>
    <cellStyle name="Total 2 4 4 4 2 4" xfId="49766"/>
    <cellStyle name="Total 2 4 4 4 3" xfId="49767"/>
    <cellStyle name="Total 2 4 4 4 3 2" xfId="49768"/>
    <cellStyle name="Total 2 4 4 4 3 3" xfId="49769"/>
    <cellStyle name="Total 2 4 4 4 3 4" xfId="49770"/>
    <cellStyle name="Total 2 4 4 4 3 5" xfId="49771"/>
    <cellStyle name="Total 2 4 4 4 4" xfId="49772"/>
    <cellStyle name="Total 2 4 4 4 4 2" xfId="49773"/>
    <cellStyle name="Total 2 4 4 4 4 3" xfId="49774"/>
    <cellStyle name="Total 2 4 4 4 4 4" xfId="49775"/>
    <cellStyle name="Total 2 4 4 4 5" xfId="49776"/>
    <cellStyle name="Total 2 4 4 4 5 2" xfId="49777"/>
    <cellStyle name="Total 2 4 4 4 5 3" xfId="49778"/>
    <cellStyle name="Total 2 4 4 4 5 4" xfId="49779"/>
    <cellStyle name="Total 2 4 4 4 6" xfId="49780"/>
    <cellStyle name="Total 2 4 4 4 7" xfId="49781"/>
    <cellStyle name="Total 2 4 4 4 8" xfId="49782"/>
    <cellStyle name="Total 2 4 4 5" xfId="49783"/>
    <cellStyle name="Total 2 4 4 5 2" xfId="49784"/>
    <cellStyle name="Total 2 4 4 5 2 2" xfId="49785"/>
    <cellStyle name="Total 2 4 4 5 2 3" xfId="49786"/>
    <cellStyle name="Total 2 4 4 5 2 4" xfId="49787"/>
    <cellStyle name="Total 2 4 4 5 2 5" xfId="49788"/>
    <cellStyle name="Total 2 4 4 5 3" xfId="49789"/>
    <cellStyle name="Total 2 4 4 5 3 2" xfId="49790"/>
    <cellStyle name="Total 2 4 4 5 3 3" xfId="49791"/>
    <cellStyle name="Total 2 4 4 5 3 4" xfId="49792"/>
    <cellStyle name="Total 2 4 4 5 3 5" xfId="49793"/>
    <cellStyle name="Total 2 4 4 5 4" xfId="49794"/>
    <cellStyle name="Total 2 4 4 5 5" xfId="49795"/>
    <cellStyle name="Total 2 4 4 5 6" xfId="49796"/>
    <cellStyle name="Total 2 4 4 6" xfId="49797"/>
    <cellStyle name="Total 2 4 4 6 2" xfId="49798"/>
    <cellStyle name="Total 2 4 4 6 2 2" xfId="49799"/>
    <cellStyle name="Total 2 4 4 6 2 3" xfId="49800"/>
    <cellStyle name="Total 2 4 4 6 2 4" xfId="49801"/>
    <cellStyle name="Total 2 4 4 6 2 5" xfId="49802"/>
    <cellStyle name="Total 2 4 4 6 3" xfId="49803"/>
    <cellStyle name="Total 2 4 4 6 3 2" xfId="49804"/>
    <cellStyle name="Total 2 4 4 6 3 3" xfId="49805"/>
    <cellStyle name="Total 2 4 4 6 3 4" xfId="49806"/>
    <cellStyle name="Total 2 4 4 6 3 5" xfId="49807"/>
    <cellStyle name="Total 2 4 4 6 4" xfId="49808"/>
    <cellStyle name="Total 2 4 4 6 5" xfId="49809"/>
    <cellStyle name="Total 2 4 4 6 6" xfId="49810"/>
    <cellStyle name="Total 2 4 4 7" xfId="49811"/>
    <cellStyle name="Total 2 4 4 7 2" xfId="49812"/>
    <cellStyle name="Total 2 4 4 7 2 2" xfId="49813"/>
    <cellStyle name="Total 2 4 4 7 2 3" xfId="49814"/>
    <cellStyle name="Total 2 4 4 7 2 4" xfId="49815"/>
    <cellStyle name="Total 2 4 4 7 2 5" xfId="49816"/>
    <cellStyle name="Total 2 4 4 7 3" xfId="49817"/>
    <cellStyle name="Total 2 4 4 7 3 2" xfId="49818"/>
    <cellStyle name="Total 2 4 4 7 3 3" xfId="49819"/>
    <cellStyle name="Total 2 4 4 7 3 4" xfId="49820"/>
    <cellStyle name="Total 2 4 4 7 3 5" xfId="49821"/>
    <cellStyle name="Total 2 4 4 7 4" xfId="49822"/>
    <cellStyle name="Total 2 4 4 7 5" xfId="49823"/>
    <cellStyle name="Total 2 4 4 8" xfId="49824"/>
    <cellStyle name="Total 2 4 4 8 2" xfId="49825"/>
    <cellStyle name="Total 2 4 4 8 2 2" xfId="49826"/>
    <cellStyle name="Total 2 4 4 8 2 3" xfId="49827"/>
    <cellStyle name="Total 2 4 4 8 2 4" xfId="49828"/>
    <cellStyle name="Total 2 4 4 8 3" xfId="49829"/>
    <cellStyle name="Total 2 4 4 8 4" xfId="49830"/>
    <cellStyle name="Total 2 4 4 8 5" xfId="49831"/>
    <cellStyle name="Total 2 4 4 9" xfId="49832"/>
    <cellStyle name="Total 2 4 5" xfId="49833"/>
    <cellStyle name="Total 2 4 5 10" xfId="49834"/>
    <cellStyle name="Total 2 4 5 11" xfId="49835"/>
    <cellStyle name="Total 2 4 5 12" xfId="49836"/>
    <cellStyle name="Total 2 4 5 13" xfId="49837"/>
    <cellStyle name="Total 2 4 5 2" xfId="49838"/>
    <cellStyle name="Total 2 4 5 2 10" xfId="49839"/>
    <cellStyle name="Total 2 4 5 2 10 2" xfId="49840"/>
    <cellStyle name="Total 2 4 5 2 10 3" xfId="49841"/>
    <cellStyle name="Total 2 4 5 2 10 4" xfId="49842"/>
    <cellStyle name="Total 2 4 5 2 10 5" xfId="49843"/>
    <cellStyle name="Total 2 4 5 2 11" xfId="49844"/>
    <cellStyle name="Total 2 4 5 2 2" xfId="49845"/>
    <cellStyle name="Total 2 4 5 2 2 2" xfId="49846"/>
    <cellStyle name="Total 2 4 5 2 2 2 2" xfId="49847"/>
    <cellStyle name="Total 2 4 5 2 2 2 3" xfId="49848"/>
    <cellStyle name="Total 2 4 5 2 2 2 4" xfId="49849"/>
    <cellStyle name="Total 2 4 5 2 2 3" xfId="49850"/>
    <cellStyle name="Total 2 4 5 2 2 3 2" xfId="49851"/>
    <cellStyle name="Total 2 4 5 2 2 3 3" xfId="49852"/>
    <cellStyle name="Total 2 4 5 2 2 3 4" xfId="49853"/>
    <cellStyle name="Total 2 4 5 2 2 3 5" xfId="49854"/>
    <cellStyle name="Total 2 4 5 2 2 4" xfId="49855"/>
    <cellStyle name="Total 2 4 5 2 2 4 2" xfId="49856"/>
    <cellStyle name="Total 2 4 5 2 2 4 3" xfId="49857"/>
    <cellStyle name="Total 2 4 5 2 2 4 4" xfId="49858"/>
    <cellStyle name="Total 2 4 5 2 2 5" xfId="49859"/>
    <cellStyle name="Total 2 4 5 2 2 5 2" xfId="49860"/>
    <cellStyle name="Total 2 4 5 2 2 5 3" xfId="49861"/>
    <cellStyle name="Total 2 4 5 2 2 5 4" xfId="49862"/>
    <cellStyle name="Total 2 4 5 2 2 6" xfId="49863"/>
    <cellStyle name="Total 2 4 5 2 2 7" xfId="49864"/>
    <cellStyle name="Total 2 4 5 2 2 8" xfId="49865"/>
    <cellStyle name="Total 2 4 5 2 3" xfId="49866"/>
    <cellStyle name="Total 2 4 5 2 3 2" xfId="49867"/>
    <cellStyle name="Total 2 4 5 2 3 2 2" xfId="49868"/>
    <cellStyle name="Total 2 4 5 2 3 2 3" xfId="49869"/>
    <cellStyle name="Total 2 4 5 2 3 2 4" xfId="49870"/>
    <cellStyle name="Total 2 4 5 2 3 2 5" xfId="49871"/>
    <cellStyle name="Total 2 4 5 2 3 3" xfId="49872"/>
    <cellStyle name="Total 2 4 5 2 3 3 2" xfId="49873"/>
    <cellStyle name="Total 2 4 5 2 3 3 3" xfId="49874"/>
    <cellStyle name="Total 2 4 5 2 3 3 4" xfId="49875"/>
    <cellStyle name="Total 2 4 5 2 3 3 5" xfId="49876"/>
    <cellStyle name="Total 2 4 5 2 3 4" xfId="49877"/>
    <cellStyle name="Total 2 4 5 2 3 5" xfId="49878"/>
    <cellStyle name="Total 2 4 5 2 3 6" xfId="49879"/>
    <cellStyle name="Total 2 4 5 2 4" xfId="49880"/>
    <cellStyle name="Total 2 4 5 2 4 2" xfId="49881"/>
    <cellStyle name="Total 2 4 5 2 4 2 2" xfId="49882"/>
    <cellStyle name="Total 2 4 5 2 4 2 3" xfId="49883"/>
    <cellStyle name="Total 2 4 5 2 4 2 4" xfId="49884"/>
    <cellStyle name="Total 2 4 5 2 4 2 5" xfId="49885"/>
    <cellStyle name="Total 2 4 5 2 4 3" xfId="49886"/>
    <cellStyle name="Total 2 4 5 2 4 3 2" xfId="49887"/>
    <cellStyle name="Total 2 4 5 2 4 3 3" xfId="49888"/>
    <cellStyle name="Total 2 4 5 2 4 3 4" xfId="49889"/>
    <cellStyle name="Total 2 4 5 2 4 3 5" xfId="49890"/>
    <cellStyle name="Total 2 4 5 2 4 4" xfId="49891"/>
    <cellStyle name="Total 2 4 5 2 4 5" xfId="49892"/>
    <cellStyle name="Total 2 4 5 2 4 6" xfId="49893"/>
    <cellStyle name="Total 2 4 5 2 5" xfId="49894"/>
    <cellStyle name="Total 2 4 5 2 5 2" xfId="49895"/>
    <cellStyle name="Total 2 4 5 2 5 2 2" xfId="49896"/>
    <cellStyle name="Total 2 4 5 2 5 2 3" xfId="49897"/>
    <cellStyle name="Total 2 4 5 2 5 2 4" xfId="49898"/>
    <cellStyle name="Total 2 4 5 2 5 2 5" xfId="49899"/>
    <cellStyle name="Total 2 4 5 2 5 3" xfId="49900"/>
    <cellStyle name="Total 2 4 5 2 5 3 2" xfId="49901"/>
    <cellStyle name="Total 2 4 5 2 5 3 3" xfId="49902"/>
    <cellStyle name="Total 2 4 5 2 5 3 4" xfId="49903"/>
    <cellStyle name="Total 2 4 5 2 5 3 5" xfId="49904"/>
    <cellStyle name="Total 2 4 5 2 5 4" xfId="49905"/>
    <cellStyle name="Total 2 4 5 2 5 5" xfId="49906"/>
    <cellStyle name="Total 2 4 5 2 5 6" xfId="49907"/>
    <cellStyle name="Total 2 4 5 2 6" xfId="49908"/>
    <cellStyle name="Total 2 4 5 2 6 2" xfId="49909"/>
    <cellStyle name="Total 2 4 5 2 6 2 2" xfId="49910"/>
    <cellStyle name="Total 2 4 5 2 6 2 3" xfId="49911"/>
    <cellStyle name="Total 2 4 5 2 6 2 4" xfId="49912"/>
    <cellStyle name="Total 2 4 5 2 6 2 5" xfId="49913"/>
    <cellStyle name="Total 2 4 5 2 6 3" xfId="49914"/>
    <cellStyle name="Total 2 4 5 2 6 3 2" xfId="49915"/>
    <cellStyle name="Total 2 4 5 2 6 3 3" xfId="49916"/>
    <cellStyle name="Total 2 4 5 2 6 3 4" xfId="49917"/>
    <cellStyle name="Total 2 4 5 2 6 3 5" xfId="49918"/>
    <cellStyle name="Total 2 4 5 2 6 4" xfId="49919"/>
    <cellStyle name="Total 2 4 5 2 6 5" xfId="49920"/>
    <cellStyle name="Total 2 4 5 2 7" xfId="49921"/>
    <cellStyle name="Total 2 4 5 2 7 2" xfId="49922"/>
    <cellStyle name="Total 2 4 5 2 7 3" xfId="49923"/>
    <cellStyle name="Total 2 4 5 2 7 4" xfId="49924"/>
    <cellStyle name="Total 2 4 5 2 8" xfId="49925"/>
    <cellStyle name="Total 2 4 5 2 8 2" xfId="49926"/>
    <cellStyle name="Total 2 4 5 2 8 3" xfId="49927"/>
    <cellStyle name="Total 2 4 5 2 8 4" xfId="49928"/>
    <cellStyle name="Total 2 4 5 2 8 5" xfId="49929"/>
    <cellStyle name="Total 2 4 5 2 9" xfId="49930"/>
    <cellStyle name="Total 2 4 5 2 9 2" xfId="49931"/>
    <cellStyle name="Total 2 4 5 2 9 3" xfId="49932"/>
    <cellStyle name="Total 2 4 5 2 9 4" xfId="49933"/>
    <cellStyle name="Total 2 4 5 2 9 5" xfId="49934"/>
    <cellStyle name="Total 2 4 5 3" xfId="49935"/>
    <cellStyle name="Total 2 4 5 3 2" xfId="49936"/>
    <cellStyle name="Total 2 4 5 3 2 2" xfId="49937"/>
    <cellStyle name="Total 2 4 5 3 2 3" xfId="49938"/>
    <cellStyle name="Total 2 4 5 3 2 4" xfId="49939"/>
    <cellStyle name="Total 2 4 5 3 3" xfId="49940"/>
    <cellStyle name="Total 2 4 5 3 3 2" xfId="49941"/>
    <cellStyle name="Total 2 4 5 3 3 3" xfId="49942"/>
    <cellStyle name="Total 2 4 5 3 3 4" xfId="49943"/>
    <cellStyle name="Total 2 4 5 3 3 5" xfId="49944"/>
    <cellStyle name="Total 2 4 5 3 4" xfId="49945"/>
    <cellStyle name="Total 2 4 5 3 4 2" xfId="49946"/>
    <cellStyle name="Total 2 4 5 3 4 3" xfId="49947"/>
    <cellStyle name="Total 2 4 5 3 4 4" xfId="49948"/>
    <cellStyle name="Total 2 4 5 3 5" xfId="49949"/>
    <cellStyle name="Total 2 4 5 3 5 2" xfId="49950"/>
    <cellStyle name="Total 2 4 5 3 5 3" xfId="49951"/>
    <cellStyle name="Total 2 4 5 3 5 4" xfId="49952"/>
    <cellStyle name="Total 2 4 5 3 6" xfId="49953"/>
    <cellStyle name="Total 2 4 5 3 7" xfId="49954"/>
    <cellStyle name="Total 2 4 5 3 8" xfId="49955"/>
    <cellStyle name="Total 2 4 5 4" xfId="49956"/>
    <cellStyle name="Total 2 4 5 4 2" xfId="49957"/>
    <cellStyle name="Total 2 4 5 4 2 2" xfId="49958"/>
    <cellStyle name="Total 2 4 5 4 2 3" xfId="49959"/>
    <cellStyle name="Total 2 4 5 4 2 4" xfId="49960"/>
    <cellStyle name="Total 2 4 5 4 3" xfId="49961"/>
    <cellStyle name="Total 2 4 5 4 3 2" xfId="49962"/>
    <cellStyle name="Total 2 4 5 4 3 3" xfId="49963"/>
    <cellStyle name="Total 2 4 5 4 3 4" xfId="49964"/>
    <cellStyle name="Total 2 4 5 4 3 5" xfId="49965"/>
    <cellStyle name="Total 2 4 5 4 4" xfId="49966"/>
    <cellStyle name="Total 2 4 5 4 4 2" xfId="49967"/>
    <cellStyle name="Total 2 4 5 4 4 3" xfId="49968"/>
    <cellStyle name="Total 2 4 5 4 4 4" xfId="49969"/>
    <cellStyle name="Total 2 4 5 4 5" xfId="49970"/>
    <cellStyle name="Total 2 4 5 4 5 2" xfId="49971"/>
    <cellStyle name="Total 2 4 5 4 5 3" xfId="49972"/>
    <cellStyle name="Total 2 4 5 4 5 4" xfId="49973"/>
    <cellStyle name="Total 2 4 5 4 6" xfId="49974"/>
    <cellStyle name="Total 2 4 5 4 7" xfId="49975"/>
    <cellStyle name="Total 2 4 5 4 8" xfId="49976"/>
    <cellStyle name="Total 2 4 5 5" xfId="49977"/>
    <cellStyle name="Total 2 4 5 5 2" xfId="49978"/>
    <cellStyle name="Total 2 4 5 5 2 2" xfId="49979"/>
    <cellStyle name="Total 2 4 5 5 2 3" xfId="49980"/>
    <cellStyle name="Total 2 4 5 5 2 4" xfId="49981"/>
    <cellStyle name="Total 2 4 5 5 2 5" xfId="49982"/>
    <cellStyle name="Total 2 4 5 5 3" xfId="49983"/>
    <cellStyle name="Total 2 4 5 5 3 2" xfId="49984"/>
    <cellStyle name="Total 2 4 5 5 3 3" xfId="49985"/>
    <cellStyle name="Total 2 4 5 5 3 4" xfId="49986"/>
    <cellStyle name="Total 2 4 5 5 3 5" xfId="49987"/>
    <cellStyle name="Total 2 4 5 5 4" xfId="49988"/>
    <cellStyle name="Total 2 4 5 5 5" xfId="49989"/>
    <cellStyle name="Total 2 4 5 5 6" xfId="49990"/>
    <cellStyle name="Total 2 4 5 6" xfId="49991"/>
    <cellStyle name="Total 2 4 5 6 2" xfId="49992"/>
    <cellStyle name="Total 2 4 5 6 2 2" xfId="49993"/>
    <cellStyle name="Total 2 4 5 6 2 3" xfId="49994"/>
    <cellStyle name="Total 2 4 5 6 2 4" xfId="49995"/>
    <cellStyle name="Total 2 4 5 6 2 5" xfId="49996"/>
    <cellStyle name="Total 2 4 5 6 3" xfId="49997"/>
    <cellStyle name="Total 2 4 5 6 3 2" xfId="49998"/>
    <cellStyle name="Total 2 4 5 6 3 3" xfId="49999"/>
    <cellStyle name="Total 2 4 5 6 3 4" xfId="50000"/>
    <cellStyle name="Total 2 4 5 6 3 5" xfId="50001"/>
    <cellStyle name="Total 2 4 5 6 4" xfId="50002"/>
    <cellStyle name="Total 2 4 5 6 5" xfId="50003"/>
    <cellStyle name="Total 2 4 5 6 6" xfId="50004"/>
    <cellStyle name="Total 2 4 5 7" xfId="50005"/>
    <cellStyle name="Total 2 4 5 7 2" xfId="50006"/>
    <cellStyle name="Total 2 4 5 7 2 2" xfId="50007"/>
    <cellStyle name="Total 2 4 5 7 2 3" xfId="50008"/>
    <cellStyle name="Total 2 4 5 7 2 4" xfId="50009"/>
    <cellStyle name="Total 2 4 5 7 2 5" xfId="50010"/>
    <cellStyle name="Total 2 4 5 7 3" xfId="50011"/>
    <cellStyle name="Total 2 4 5 7 3 2" xfId="50012"/>
    <cellStyle name="Total 2 4 5 7 3 3" xfId="50013"/>
    <cellStyle name="Total 2 4 5 7 3 4" xfId="50014"/>
    <cellStyle name="Total 2 4 5 7 3 5" xfId="50015"/>
    <cellStyle name="Total 2 4 5 7 4" xfId="50016"/>
    <cellStyle name="Total 2 4 5 7 5" xfId="50017"/>
    <cellStyle name="Total 2 4 5 8" xfId="50018"/>
    <cellStyle name="Total 2 4 5 8 2" xfId="50019"/>
    <cellStyle name="Total 2 4 5 8 2 2" xfId="50020"/>
    <cellStyle name="Total 2 4 5 8 2 3" xfId="50021"/>
    <cellStyle name="Total 2 4 5 8 2 4" xfId="50022"/>
    <cellStyle name="Total 2 4 5 8 3" xfId="50023"/>
    <cellStyle name="Total 2 4 5 8 4" xfId="50024"/>
    <cellStyle name="Total 2 4 5 8 5" xfId="50025"/>
    <cellStyle name="Total 2 4 5 9" xfId="50026"/>
    <cellStyle name="Total 2 4 6" xfId="50027"/>
    <cellStyle name="Total 2 4 6 10" xfId="50028"/>
    <cellStyle name="Total 2 4 6 11" xfId="50029"/>
    <cellStyle name="Total 2 4 6 12" xfId="50030"/>
    <cellStyle name="Total 2 4 6 13" xfId="50031"/>
    <cellStyle name="Total 2 4 6 2" xfId="50032"/>
    <cellStyle name="Total 2 4 6 2 10" xfId="50033"/>
    <cellStyle name="Total 2 4 6 2 10 2" xfId="50034"/>
    <cellStyle name="Total 2 4 6 2 10 3" xfId="50035"/>
    <cellStyle name="Total 2 4 6 2 10 4" xfId="50036"/>
    <cellStyle name="Total 2 4 6 2 10 5" xfId="50037"/>
    <cellStyle name="Total 2 4 6 2 11" xfId="50038"/>
    <cellStyle name="Total 2 4 6 2 2" xfId="50039"/>
    <cellStyle name="Total 2 4 6 2 2 2" xfId="50040"/>
    <cellStyle name="Total 2 4 6 2 2 2 2" xfId="50041"/>
    <cellStyle name="Total 2 4 6 2 2 2 3" xfId="50042"/>
    <cellStyle name="Total 2 4 6 2 2 2 4" xfId="50043"/>
    <cellStyle name="Total 2 4 6 2 2 3" xfId="50044"/>
    <cellStyle name="Total 2 4 6 2 2 3 2" xfId="50045"/>
    <cellStyle name="Total 2 4 6 2 2 3 3" xfId="50046"/>
    <cellStyle name="Total 2 4 6 2 2 3 4" xfId="50047"/>
    <cellStyle name="Total 2 4 6 2 2 3 5" xfId="50048"/>
    <cellStyle name="Total 2 4 6 2 2 4" xfId="50049"/>
    <cellStyle name="Total 2 4 6 2 2 4 2" xfId="50050"/>
    <cellStyle name="Total 2 4 6 2 2 4 3" xfId="50051"/>
    <cellStyle name="Total 2 4 6 2 2 4 4" xfId="50052"/>
    <cellStyle name="Total 2 4 6 2 2 5" xfId="50053"/>
    <cellStyle name="Total 2 4 6 2 2 5 2" xfId="50054"/>
    <cellStyle name="Total 2 4 6 2 2 5 3" xfId="50055"/>
    <cellStyle name="Total 2 4 6 2 2 5 4" xfId="50056"/>
    <cellStyle name="Total 2 4 6 2 2 6" xfId="50057"/>
    <cellStyle name="Total 2 4 6 2 2 7" xfId="50058"/>
    <cellStyle name="Total 2 4 6 2 2 8" xfId="50059"/>
    <cellStyle name="Total 2 4 6 2 3" xfId="50060"/>
    <cellStyle name="Total 2 4 6 2 3 2" xfId="50061"/>
    <cellStyle name="Total 2 4 6 2 3 2 2" xfId="50062"/>
    <cellStyle name="Total 2 4 6 2 3 2 3" xfId="50063"/>
    <cellStyle name="Total 2 4 6 2 3 2 4" xfId="50064"/>
    <cellStyle name="Total 2 4 6 2 3 2 5" xfId="50065"/>
    <cellStyle name="Total 2 4 6 2 3 3" xfId="50066"/>
    <cellStyle name="Total 2 4 6 2 3 3 2" xfId="50067"/>
    <cellStyle name="Total 2 4 6 2 3 3 3" xfId="50068"/>
    <cellStyle name="Total 2 4 6 2 3 3 4" xfId="50069"/>
    <cellStyle name="Total 2 4 6 2 3 3 5" xfId="50070"/>
    <cellStyle name="Total 2 4 6 2 3 4" xfId="50071"/>
    <cellStyle name="Total 2 4 6 2 3 5" xfId="50072"/>
    <cellStyle name="Total 2 4 6 2 3 6" xfId="50073"/>
    <cellStyle name="Total 2 4 6 2 4" xfId="50074"/>
    <cellStyle name="Total 2 4 6 2 4 2" xfId="50075"/>
    <cellStyle name="Total 2 4 6 2 4 2 2" xfId="50076"/>
    <cellStyle name="Total 2 4 6 2 4 2 3" xfId="50077"/>
    <cellStyle name="Total 2 4 6 2 4 2 4" xfId="50078"/>
    <cellStyle name="Total 2 4 6 2 4 2 5" xfId="50079"/>
    <cellStyle name="Total 2 4 6 2 4 3" xfId="50080"/>
    <cellStyle name="Total 2 4 6 2 4 3 2" xfId="50081"/>
    <cellStyle name="Total 2 4 6 2 4 3 3" xfId="50082"/>
    <cellStyle name="Total 2 4 6 2 4 3 4" xfId="50083"/>
    <cellStyle name="Total 2 4 6 2 4 3 5" xfId="50084"/>
    <cellStyle name="Total 2 4 6 2 4 4" xfId="50085"/>
    <cellStyle name="Total 2 4 6 2 4 5" xfId="50086"/>
    <cellStyle name="Total 2 4 6 2 4 6" xfId="50087"/>
    <cellStyle name="Total 2 4 6 2 5" xfId="50088"/>
    <cellStyle name="Total 2 4 6 2 5 2" xfId="50089"/>
    <cellStyle name="Total 2 4 6 2 5 2 2" xfId="50090"/>
    <cellStyle name="Total 2 4 6 2 5 2 3" xfId="50091"/>
    <cellStyle name="Total 2 4 6 2 5 2 4" xfId="50092"/>
    <cellStyle name="Total 2 4 6 2 5 2 5" xfId="50093"/>
    <cellStyle name="Total 2 4 6 2 5 3" xfId="50094"/>
    <cellStyle name="Total 2 4 6 2 5 3 2" xfId="50095"/>
    <cellStyle name="Total 2 4 6 2 5 3 3" xfId="50096"/>
    <cellStyle name="Total 2 4 6 2 5 3 4" xfId="50097"/>
    <cellStyle name="Total 2 4 6 2 5 3 5" xfId="50098"/>
    <cellStyle name="Total 2 4 6 2 5 4" xfId="50099"/>
    <cellStyle name="Total 2 4 6 2 5 5" xfId="50100"/>
    <cellStyle name="Total 2 4 6 2 5 6" xfId="50101"/>
    <cellStyle name="Total 2 4 6 2 6" xfId="50102"/>
    <cellStyle name="Total 2 4 6 2 6 2" xfId="50103"/>
    <cellStyle name="Total 2 4 6 2 6 2 2" xfId="50104"/>
    <cellStyle name="Total 2 4 6 2 6 2 3" xfId="50105"/>
    <cellStyle name="Total 2 4 6 2 6 2 4" xfId="50106"/>
    <cellStyle name="Total 2 4 6 2 6 2 5" xfId="50107"/>
    <cellStyle name="Total 2 4 6 2 6 3" xfId="50108"/>
    <cellStyle name="Total 2 4 6 2 6 3 2" xfId="50109"/>
    <cellStyle name="Total 2 4 6 2 6 3 3" xfId="50110"/>
    <cellStyle name="Total 2 4 6 2 6 3 4" xfId="50111"/>
    <cellStyle name="Total 2 4 6 2 6 3 5" xfId="50112"/>
    <cellStyle name="Total 2 4 6 2 6 4" xfId="50113"/>
    <cellStyle name="Total 2 4 6 2 6 5" xfId="50114"/>
    <cellStyle name="Total 2 4 6 2 7" xfId="50115"/>
    <cellStyle name="Total 2 4 6 2 7 2" xfId="50116"/>
    <cellStyle name="Total 2 4 6 2 7 3" xfId="50117"/>
    <cellStyle name="Total 2 4 6 2 7 4" xfId="50118"/>
    <cellStyle name="Total 2 4 6 2 8" xfId="50119"/>
    <cellStyle name="Total 2 4 6 2 8 2" xfId="50120"/>
    <cellStyle name="Total 2 4 6 2 8 3" xfId="50121"/>
    <cellStyle name="Total 2 4 6 2 8 4" xfId="50122"/>
    <cellStyle name="Total 2 4 6 2 8 5" xfId="50123"/>
    <cellStyle name="Total 2 4 6 2 9" xfId="50124"/>
    <cellStyle name="Total 2 4 6 2 9 2" xfId="50125"/>
    <cellStyle name="Total 2 4 6 2 9 3" xfId="50126"/>
    <cellStyle name="Total 2 4 6 2 9 4" xfId="50127"/>
    <cellStyle name="Total 2 4 6 2 9 5" xfId="50128"/>
    <cellStyle name="Total 2 4 6 3" xfId="50129"/>
    <cellStyle name="Total 2 4 6 3 2" xfId="50130"/>
    <cellStyle name="Total 2 4 6 3 2 2" xfId="50131"/>
    <cellStyle name="Total 2 4 6 3 2 3" xfId="50132"/>
    <cellStyle name="Total 2 4 6 3 2 4" xfId="50133"/>
    <cellStyle name="Total 2 4 6 3 3" xfId="50134"/>
    <cellStyle name="Total 2 4 6 3 3 2" xfId="50135"/>
    <cellStyle name="Total 2 4 6 3 3 3" xfId="50136"/>
    <cellStyle name="Total 2 4 6 3 3 4" xfId="50137"/>
    <cellStyle name="Total 2 4 6 3 3 5" xfId="50138"/>
    <cellStyle name="Total 2 4 6 3 4" xfId="50139"/>
    <cellStyle name="Total 2 4 6 3 4 2" xfId="50140"/>
    <cellStyle name="Total 2 4 6 3 4 3" xfId="50141"/>
    <cellStyle name="Total 2 4 6 3 4 4" xfId="50142"/>
    <cellStyle name="Total 2 4 6 3 5" xfId="50143"/>
    <cellStyle name="Total 2 4 6 3 5 2" xfId="50144"/>
    <cellStyle name="Total 2 4 6 3 5 3" xfId="50145"/>
    <cellStyle name="Total 2 4 6 3 5 4" xfId="50146"/>
    <cellStyle name="Total 2 4 6 3 6" xfId="50147"/>
    <cellStyle name="Total 2 4 6 3 7" xfId="50148"/>
    <cellStyle name="Total 2 4 6 3 8" xfId="50149"/>
    <cellStyle name="Total 2 4 6 4" xfId="50150"/>
    <cellStyle name="Total 2 4 6 4 2" xfId="50151"/>
    <cellStyle name="Total 2 4 6 4 2 2" xfId="50152"/>
    <cellStyle name="Total 2 4 6 4 2 3" xfId="50153"/>
    <cellStyle name="Total 2 4 6 4 2 4" xfId="50154"/>
    <cellStyle name="Total 2 4 6 4 3" xfId="50155"/>
    <cellStyle name="Total 2 4 6 4 3 2" xfId="50156"/>
    <cellStyle name="Total 2 4 6 4 3 3" xfId="50157"/>
    <cellStyle name="Total 2 4 6 4 3 4" xfId="50158"/>
    <cellStyle name="Total 2 4 6 4 3 5" xfId="50159"/>
    <cellStyle name="Total 2 4 6 4 4" xfId="50160"/>
    <cellStyle name="Total 2 4 6 4 4 2" xfId="50161"/>
    <cellStyle name="Total 2 4 6 4 4 3" xfId="50162"/>
    <cellStyle name="Total 2 4 6 4 4 4" xfId="50163"/>
    <cellStyle name="Total 2 4 6 4 5" xfId="50164"/>
    <cellStyle name="Total 2 4 6 4 5 2" xfId="50165"/>
    <cellStyle name="Total 2 4 6 4 5 3" xfId="50166"/>
    <cellStyle name="Total 2 4 6 4 5 4" xfId="50167"/>
    <cellStyle name="Total 2 4 6 4 6" xfId="50168"/>
    <cellStyle name="Total 2 4 6 4 7" xfId="50169"/>
    <cellStyle name="Total 2 4 6 4 8" xfId="50170"/>
    <cellStyle name="Total 2 4 6 5" xfId="50171"/>
    <cellStyle name="Total 2 4 6 5 2" xfId="50172"/>
    <cellStyle name="Total 2 4 6 5 2 2" xfId="50173"/>
    <cellStyle name="Total 2 4 6 5 2 3" xfId="50174"/>
    <cellStyle name="Total 2 4 6 5 2 4" xfId="50175"/>
    <cellStyle name="Total 2 4 6 5 2 5" xfId="50176"/>
    <cellStyle name="Total 2 4 6 5 3" xfId="50177"/>
    <cellStyle name="Total 2 4 6 5 3 2" xfId="50178"/>
    <cellStyle name="Total 2 4 6 5 3 3" xfId="50179"/>
    <cellStyle name="Total 2 4 6 5 3 4" xfId="50180"/>
    <cellStyle name="Total 2 4 6 5 3 5" xfId="50181"/>
    <cellStyle name="Total 2 4 6 5 4" xfId="50182"/>
    <cellStyle name="Total 2 4 6 5 5" xfId="50183"/>
    <cellStyle name="Total 2 4 6 5 6" xfId="50184"/>
    <cellStyle name="Total 2 4 6 6" xfId="50185"/>
    <cellStyle name="Total 2 4 6 6 2" xfId="50186"/>
    <cellStyle name="Total 2 4 6 6 2 2" xfId="50187"/>
    <cellStyle name="Total 2 4 6 6 2 3" xfId="50188"/>
    <cellStyle name="Total 2 4 6 6 2 4" xfId="50189"/>
    <cellStyle name="Total 2 4 6 6 2 5" xfId="50190"/>
    <cellStyle name="Total 2 4 6 6 3" xfId="50191"/>
    <cellStyle name="Total 2 4 6 6 3 2" xfId="50192"/>
    <cellStyle name="Total 2 4 6 6 3 3" xfId="50193"/>
    <cellStyle name="Total 2 4 6 6 3 4" xfId="50194"/>
    <cellStyle name="Total 2 4 6 6 3 5" xfId="50195"/>
    <cellStyle name="Total 2 4 6 6 4" xfId="50196"/>
    <cellStyle name="Total 2 4 6 6 5" xfId="50197"/>
    <cellStyle name="Total 2 4 6 6 6" xfId="50198"/>
    <cellStyle name="Total 2 4 6 7" xfId="50199"/>
    <cellStyle name="Total 2 4 6 7 2" xfId="50200"/>
    <cellStyle name="Total 2 4 6 7 2 2" xfId="50201"/>
    <cellStyle name="Total 2 4 6 7 2 3" xfId="50202"/>
    <cellStyle name="Total 2 4 6 7 2 4" xfId="50203"/>
    <cellStyle name="Total 2 4 6 7 2 5" xfId="50204"/>
    <cellStyle name="Total 2 4 6 7 3" xfId="50205"/>
    <cellStyle name="Total 2 4 6 7 3 2" xfId="50206"/>
    <cellStyle name="Total 2 4 6 7 3 3" xfId="50207"/>
    <cellStyle name="Total 2 4 6 7 3 4" xfId="50208"/>
    <cellStyle name="Total 2 4 6 7 3 5" xfId="50209"/>
    <cellStyle name="Total 2 4 6 7 4" xfId="50210"/>
    <cellStyle name="Total 2 4 6 7 5" xfId="50211"/>
    <cellStyle name="Total 2 4 6 8" xfId="50212"/>
    <cellStyle name="Total 2 4 6 8 2" xfId="50213"/>
    <cellStyle name="Total 2 4 6 8 2 2" xfId="50214"/>
    <cellStyle name="Total 2 4 6 8 2 3" xfId="50215"/>
    <cellStyle name="Total 2 4 6 8 2 4" xfId="50216"/>
    <cellStyle name="Total 2 4 6 8 3" xfId="50217"/>
    <cellStyle name="Total 2 4 6 8 4" xfId="50218"/>
    <cellStyle name="Total 2 4 6 8 5" xfId="50219"/>
    <cellStyle name="Total 2 4 6 9" xfId="50220"/>
    <cellStyle name="Total 2 4 7" xfId="50221"/>
    <cellStyle name="Total 2 4 7 10" xfId="50222"/>
    <cellStyle name="Total 2 4 7 11" xfId="50223"/>
    <cellStyle name="Total 2 4 7 12" xfId="50224"/>
    <cellStyle name="Total 2 4 7 13" xfId="50225"/>
    <cellStyle name="Total 2 4 7 2" xfId="50226"/>
    <cellStyle name="Total 2 4 7 2 10" xfId="50227"/>
    <cellStyle name="Total 2 4 7 2 10 2" xfId="50228"/>
    <cellStyle name="Total 2 4 7 2 10 3" xfId="50229"/>
    <cellStyle name="Total 2 4 7 2 10 4" xfId="50230"/>
    <cellStyle name="Total 2 4 7 2 10 5" xfId="50231"/>
    <cellStyle name="Total 2 4 7 2 11" xfId="50232"/>
    <cellStyle name="Total 2 4 7 2 2" xfId="50233"/>
    <cellStyle name="Total 2 4 7 2 2 2" xfId="50234"/>
    <cellStyle name="Total 2 4 7 2 2 2 2" xfId="50235"/>
    <cellStyle name="Total 2 4 7 2 2 2 3" xfId="50236"/>
    <cellStyle name="Total 2 4 7 2 2 2 4" xfId="50237"/>
    <cellStyle name="Total 2 4 7 2 2 3" xfId="50238"/>
    <cellStyle name="Total 2 4 7 2 2 3 2" xfId="50239"/>
    <cellStyle name="Total 2 4 7 2 2 3 3" xfId="50240"/>
    <cellStyle name="Total 2 4 7 2 2 3 4" xfId="50241"/>
    <cellStyle name="Total 2 4 7 2 2 3 5" xfId="50242"/>
    <cellStyle name="Total 2 4 7 2 2 4" xfId="50243"/>
    <cellStyle name="Total 2 4 7 2 2 4 2" xfId="50244"/>
    <cellStyle name="Total 2 4 7 2 2 4 3" xfId="50245"/>
    <cellStyle name="Total 2 4 7 2 2 4 4" xfId="50246"/>
    <cellStyle name="Total 2 4 7 2 2 5" xfId="50247"/>
    <cellStyle name="Total 2 4 7 2 2 5 2" xfId="50248"/>
    <cellStyle name="Total 2 4 7 2 2 5 3" xfId="50249"/>
    <cellStyle name="Total 2 4 7 2 2 5 4" xfId="50250"/>
    <cellStyle name="Total 2 4 7 2 2 6" xfId="50251"/>
    <cellStyle name="Total 2 4 7 2 2 7" xfId="50252"/>
    <cellStyle name="Total 2 4 7 2 2 8" xfId="50253"/>
    <cellStyle name="Total 2 4 7 2 3" xfId="50254"/>
    <cellStyle name="Total 2 4 7 2 3 2" xfId="50255"/>
    <cellStyle name="Total 2 4 7 2 3 2 2" xfId="50256"/>
    <cellStyle name="Total 2 4 7 2 3 2 3" xfId="50257"/>
    <cellStyle name="Total 2 4 7 2 3 2 4" xfId="50258"/>
    <cellStyle name="Total 2 4 7 2 3 2 5" xfId="50259"/>
    <cellStyle name="Total 2 4 7 2 3 3" xfId="50260"/>
    <cellStyle name="Total 2 4 7 2 3 3 2" xfId="50261"/>
    <cellStyle name="Total 2 4 7 2 3 3 3" xfId="50262"/>
    <cellStyle name="Total 2 4 7 2 3 3 4" xfId="50263"/>
    <cellStyle name="Total 2 4 7 2 3 3 5" xfId="50264"/>
    <cellStyle name="Total 2 4 7 2 3 4" xfId="50265"/>
    <cellStyle name="Total 2 4 7 2 3 5" xfId="50266"/>
    <cellStyle name="Total 2 4 7 2 3 6" xfId="50267"/>
    <cellStyle name="Total 2 4 7 2 4" xfId="50268"/>
    <cellStyle name="Total 2 4 7 2 4 2" xfId="50269"/>
    <cellStyle name="Total 2 4 7 2 4 2 2" xfId="50270"/>
    <cellStyle name="Total 2 4 7 2 4 2 3" xfId="50271"/>
    <cellStyle name="Total 2 4 7 2 4 2 4" xfId="50272"/>
    <cellStyle name="Total 2 4 7 2 4 2 5" xfId="50273"/>
    <cellStyle name="Total 2 4 7 2 4 3" xfId="50274"/>
    <cellStyle name="Total 2 4 7 2 4 3 2" xfId="50275"/>
    <cellStyle name="Total 2 4 7 2 4 3 3" xfId="50276"/>
    <cellStyle name="Total 2 4 7 2 4 3 4" xfId="50277"/>
    <cellStyle name="Total 2 4 7 2 4 3 5" xfId="50278"/>
    <cellStyle name="Total 2 4 7 2 4 4" xfId="50279"/>
    <cellStyle name="Total 2 4 7 2 4 5" xfId="50280"/>
    <cellStyle name="Total 2 4 7 2 4 6" xfId="50281"/>
    <cellStyle name="Total 2 4 7 2 5" xfId="50282"/>
    <cellStyle name="Total 2 4 7 2 5 2" xfId="50283"/>
    <cellStyle name="Total 2 4 7 2 5 2 2" xfId="50284"/>
    <cellStyle name="Total 2 4 7 2 5 2 3" xfId="50285"/>
    <cellStyle name="Total 2 4 7 2 5 2 4" xfId="50286"/>
    <cellStyle name="Total 2 4 7 2 5 2 5" xfId="50287"/>
    <cellStyle name="Total 2 4 7 2 5 3" xfId="50288"/>
    <cellStyle name="Total 2 4 7 2 5 3 2" xfId="50289"/>
    <cellStyle name="Total 2 4 7 2 5 3 3" xfId="50290"/>
    <cellStyle name="Total 2 4 7 2 5 3 4" xfId="50291"/>
    <cellStyle name="Total 2 4 7 2 5 3 5" xfId="50292"/>
    <cellStyle name="Total 2 4 7 2 5 4" xfId="50293"/>
    <cellStyle name="Total 2 4 7 2 5 5" xfId="50294"/>
    <cellStyle name="Total 2 4 7 2 5 6" xfId="50295"/>
    <cellStyle name="Total 2 4 7 2 6" xfId="50296"/>
    <cellStyle name="Total 2 4 7 2 6 2" xfId="50297"/>
    <cellStyle name="Total 2 4 7 2 6 2 2" xfId="50298"/>
    <cellStyle name="Total 2 4 7 2 6 2 3" xfId="50299"/>
    <cellStyle name="Total 2 4 7 2 6 2 4" xfId="50300"/>
    <cellStyle name="Total 2 4 7 2 6 2 5" xfId="50301"/>
    <cellStyle name="Total 2 4 7 2 6 3" xfId="50302"/>
    <cellStyle name="Total 2 4 7 2 6 3 2" xfId="50303"/>
    <cellStyle name="Total 2 4 7 2 6 3 3" xfId="50304"/>
    <cellStyle name="Total 2 4 7 2 6 3 4" xfId="50305"/>
    <cellStyle name="Total 2 4 7 2 6 3 5" xfId="50306"/>
    <cellStyle name="Total 2 4 7 2 6 4" xfId="50307"/>
    <cellStyle name="Total 2 4 7 2 6 5" xfId="50308"/>
    <cellStyle name="Total 2 4 7 2 7" xfId="50309"/>
    <cellStyle name="Total 2 4 7 2 7 2" xfId="50310"/>
    <cellStyle name="Total 2 4 7 2 7 3" xfId="50311"/>
    <cellStyle name="Total 2 4 7 2 7 4" xfId="50312"/>
    <cellStyle name="Total 2 4 7 2 8" xfId="50313"/>
    <cellStyle name="Total 2 4 7 2 8 2" xfId="50314"/>
    <cellStyle name="Total 2 4 7 2 8 3" xfId="50315"/>
    <cellStyle name="Total 2 4 7 2 8 4" xfId="50316"/>
    <cellStyle name="Total 2 4 7 2 8 5" xfId="50317"/>
    <cellStyle name="Total 2 4 7 2 9" xfId="50318"/>
    <cellStyle name="Total 2 4 7 2 9 2" xfId="50319"/>
    <cellStyle name="Total 2 4 7 2 9 3" xfId="50320"/>
    <cellStyle name="Total 2 4 7 2 9 4" xfId="50321"/>
    <cellStyle name="Total 2 4 7 2 9 5" xfId="50322"/>
    <cellStyle name="Total 2 4 7 3" xfId="50323"/>
    <cellStyle name="Total 2 4 7 3 2" xfId="50324"/>
    <cellStyle name="Total 2 4 7 3 2 2" xfId="50325"/>
    <cellStyle name="Total 2 4 7 3 2 3" xfId="50326"/>
    <cellStyle name="Total 2 4 7 3 2 4" xfId="50327"/>
    <cellStyle name="Total 2 4 7 3 3" xfId="50328"/>
    <cellStyle name="Total 2 4 7 3 3 2" xfId="50329"/>
    <cellStyle name="Total 2 4 7 3 3 3" xfId="50330"/>
    <cellStyle name="Total 2 4 7 3 3 4" xfId="50331"/>
    <cellStyle name="Total 2 4 7 3 3 5" xfId="50332"/>
    <cellStyle name="Total 2 4 7 3 4" xfId="50333"/>
    <cellStyle name="Total 2 4 7 3 4 2" xfId="50334"/>
    <cellStyle name="Total 2 4 7 3 4 3" xfId="50335"/>
    <cellStyle name="Total 2 4 7 3 4 4" xfId="50336"/>
    <cellStyle name="Total 2 4 7 3 5" xfId="50337"/>
    <cellStyle name="Total 2 4 7 3 5 2" xfId="50338"/>
    <cellStyle name="Total 2 4 7 3 5 3" xfId="50339"/>
    <cellStyle name="Total 2 4 7 3 5 4" xfId="50340"/>
    <cellStyle name="Total 2 4 7 3 6" xfId="50341"/>
    <cellStyle name="Total 2 4 7 3 7" xfId="50342"/>
    <cellStyle name="Total 2 4 7 3 8" xfId="50343"/>
    <cellStyle name="Total 2 4 7 4" xfId="50344"/>
    <cellStyle name="Total 2 4 7 4 2" xfId="50345"/>
    <cellStyle name="Total 2 4 7 4 2 2" xfId="50346"/>
    <cellStyle name="Total 2 4 7 4 2 3" xfId="50347"/>
    <cellStyle name="Total 2 4 7 4 2 4" xfId="50348"/>
    <cellStyle name="Total 2 4 7 4 3" xfId="50349"/>
    <cellStyle name="Total 2 4 7 4 3 2" xfId="50350"/>
    <cellStyle name="Total 2 4 7 4 3 3" xfId="50351"/>
    <cellStyle name="Total 2 4 7 4 3 4" xfId="50352"/>
    <cellStyle name="Total 2 4 7 4 3 5" xfId="50353"/>
    <cellStyle name="Total 2 4 7 4 4" xfId="50354"/>
    <cellStyle name="Total 2 4 7 4 4 2" xfId="50355"/>
    <cellStyle name="Total 2 4 7 4 4 3" xfId="50356"/>
    <cellStyle name="Total 2 4 7 4 4 4" xfId="50357"/>
    <cellStyle name="Total 2 4 7 4 5" xfId="50358"/>
    <cellStyle name="Total 2 4 7 4 5 2" xfId="50359"/>
    <cellStyle name="Total 2 4 7 4 5 3" xfId="50360"/>
    <cellStyle name="Total 2 4 7 4 5 4" xfId="50361"/>
    <cellStyle name="Total 2 4 7 4 6" xfId="50362"/>
    <cellStyle name="Total 2 4 7 4 7" xfId="50363"/>
    <cellStyle name="Total 2 4 7 4 8" xfId="50364"/>
    <cellStyle name="Total 2 4 7 5" xfId="50365"/>
    <cellStyle name="Total 2 4 7 5 2" xfId="50366"/>
    <cellStyle name="Total 2 4 7 5 2 2" xfId="50367"/>
    <cellStyle name="Total 2 4 7 5 2 3" xfId="50368"/>
    <cellStyle name="Total 2 4 7 5 2 4" xfId="50369"/>
    <cellStyle name="Total 2 4 7 5 2 5" xfId="50370"/>
    <cellStyle name="Total 2 4 7 5 3" xfId="50371"/>
    <cellStyle name="Total 2 4 7 5 3 2" xfId="50372"/>
    <cellStyle name="Total 2 4 7 5 3 3" xfId="50373"/>
    <cellStyle name="Total 2 4 7 5 3 4" xfId="50374"/>
    <cellStyle name="Total 2 4 7 5 3 5" xfId="50375"/>
    <cellStyle name="Total 2 4 7 5 4" xfId="50376"/>
    <cellStyle name="Total 2 4 7 5 5" xfId="50377"/>
    <cellStyle name="Total 2 4 7 5 6" xfId="50378"/>
    <cellStyle name="Total 2 4 7 6" xfId="50379"/>
    <cellStyle name="Total 2 4 7 6 2" xfId="50380"/>
    <cellStyle name="Total 2 4 7 6 2 2" xfId="50381"/>
    <cellStyle name="Total 2 4 7 6 2 3" xfId="50382"/>
    <cellStyle name="Total 2 4 7 6 2 4" xfId="50383"/>
    <cellStyle name="Total 2 4 7 6 2 5" xfId="50384"/>
    <cellStyle name="Total 2 4 7 6 3" xfId="50385"/>
    <cellStyle name="Total 2 4 7 6 3 2" xfId="50386"/>
    <cellStyle name="Total 2 4 7 6 3 3" xfId="50387"/>
    <cellStyle name="Total 2 4 7 6 3 4" xfId="50388"/>
    <cellStyle name="Total 2 4 7 6 3 5" xfId="50389"/>
    <cellStyle name="Total 2 4 7 6 4" xfId="50390"/>
    <cellStyle name="Total 2 4 7 6 5" xfId="50391"/>
    <cellStyle name="Total 2 4 7 6 6" xfId="50392"/>
    <cellStyle name="Total 2 4 7 7" xfId="50393"/>
    <cellStyle name="Total 2 4 7 7 2" xfId="50394"/>
    <cellStyle name="Total 2 4 7 7 2 2" xfId="50395"/>
    <cellStyle name="Total 2 4 7 7 2 3" xfId="50396"/>
    <cellStyle name="Total 2 4 7 7 2 4" xfId="50397"/>
    <cellStyle name="Total 2 4 7 7 2 5" xfId="50398"/>
    <cellStyle name="Total 2 4 7 7 3" xfId="50399"/>
    <cellStyle name="Total 2 4 7 7 3 2" xfId="50400"/>
    <cellStyle name="Total 2 4 7 7 3 3" xfId="50401"/>
    <cellStyle name="Total 2 4 7 7 3 4" xfId="50402"/>
    <cellStyle name="Total 2 4 7 7 3 5" xfId="50403"/>
    <cellStyle name="Total 2 4 7 7 4" xfId="50404"/>
    <cellStyle name="Total 2 4 7 7 5" xfId="50405"/>
    <cellStyle name="Total 2 4 7 8" xfId="50406"/>
    <cellStyle name="Total 2 4 7 8 2" xfId="50407"/>
    <cellStyle name="Total 2 4 7 8 2 2" xfId="50408"/>
    <cellStyle name="Total 2 4 7 8 2 3" xfId="50409"/>
    <cellStyle name="Total 2 4 7 8 2 4" xfId="50410"/>
    <cellStyle name="Total 2 4 7 8 3" xfId="50411"/>
    <cellStyle name="Total 2 4 7 8 4" xfId="50412"/>
    <cellStyle name="Total 2 4 7 8 5" xfId="50413"/>
    <cellStyle name="Total 2 4 7 9" xfId="50414"/>
    <cellStyle name="Total 2 4 8" xfId="50415"/>
    <cellStyle name="Total 2 4 8 10" xfId="50416"/>
    <cellStyle name="Total 2 4 8 11" xfId="50417"/>
    <cellStyle name="Total 2 4 8 12" xfId="50418"/>
    <cellStyle name="Total 2 4 8 13" xfId="50419"/>
    <cellStyle name="Total 2 4 8 2" xfId="50420"/>
    <cellStyle name="Total 2 4 8 2 10" xfId="50421"/>
    <cellStyle name="Total 2 4 8 2 10 2" xfId="50422"/>
    <cellStyle name="Total 2 4 8 2 10 3" xfId="50423"/>
    <cellStyle name="Total 2 4 8 2 10 4" xfId="50424"/>
    <cellStyle name="Total 2 4 8 2 10 5" xfId="50425"/>
    <cellStyle name="Total 2 4 8 2 11" xfId="50426"/>
    <cellStyle name="Total 2 4 8 2 2" xfId="50427"/>
    <cellStyle name="Total 2 4 8 2 2 2" xfId="50428"/>
    <cellStyle name="Total 2 4 8 2 2 2 2" xfId="50429"/>
    <cellStyle name="Total 2 4 8 2 2 2 3" xfId="50430"/>
    <cellStyle name="Total 2 4 8 2 2 2 4" xfId="50431"/>
    <cellStyle name="Total 2 4 8 2 2 3" xfId="50432"/>
    <cellStyle name="Total 2 4 8 2 2 3 2" xfId="50433"/>
    <cellStyle name="Total 2 4 8 2 2 3 3" xfId="50434"/>
    <cellStyle name="Total 2 4 8 2 2 3 4" xfId="50435"/>
    <cellStyle name="Total 2 4 8 2 2 3 5" xfId="50436"/>
    <cellStyle name="Total 2 4 8 2 2 4" xfId="50437"/>
    <cellStyle name="Total 2 4 8 2 2 4 2" xfId="50438"/>
    <cellStyle name="Total 2 4 8 2 2 4 3" xfId="50439"/>
    <cellStyle name="Total 2 4 8 2 2 4 4" xfId="50440"/>
    <cellStyle name="Total 2 4 8 2 2 5" xfId="50441"/>
    <cellStyle name="Total 2 4 8 2 2 5 2" xfId="50442"/>
    <cellStyle name="Total 2 4 8 2 2 5 3" xfId="50443"/>
    <cellStyle name="Total 2 4 8 2 2 5 4" xfId="50444"/>
    <cellStyle name="Total 2 4 8 2 2 6" xfId="50445"/>
    <cellStyle name="Total 2 4 8 2 2 7" xfId="50446"/>
    <cellStyle name="Total 2 4 8 2 2 8" xfId="50447"/>
    <cellStyle name="Total 2 4 8 2 3" xfId="50448"/>
    <cellStyle name="Total 2 4 8 2 3 2" xfId="50449"/>
    <cellStyle name="Total 2 4 8 2 3 2 2" xfId="50450"/>
    <cellStyle name="Total 2 4 8 2 3 2 3" xfId="50451"/>
    <cellStyle name="Total 2 4 8 2 3 2 4" xfId="50452"/>
    <cellStyle name="Total 2 4 8 2 3 2 5" xfId="50453"/>
    <cellStyle name="Total 2 4 8 2 3 3" xfId="50454"/>
    <cellStyle name="Total 2 4 8 2 3 3 2" xfId="50455"/>
    <cellStyle name="Total 2 4 8 2 3 3 3" xfId="50456"/>
    <cellStyle name="Total 2 4 8 2 3 3 4" xfId="50457"/>
    <cellStyle name="Total 2 4 8 2 3 3 5" xfId="50458"/>
    <cellStyle name="Total 2 4 8 2 3 4" xfId="50459"/>
    <cellStyle name="Total 2 4 8 2 3 5" xfId="50460"/>
    <cellStyle name="Total 2 4 8 2 3 6" xfId="50461"/>
    <cellStyle name="Total 2 4 8 2 4" xfId="50462"/>
    <cellStyle name="Total 2 4 8 2 4 2" xfId="50463"/>
    <cellStyle name="Total 2 4 8 2 4 2 2" xfId="50464"/>
    <cellStyle name="Total 2 4 8 2 4 2 3" xfId="50465"/>
    <cellStyle name="Total 2 4 8 2 4 2 4" xfId="50466"/>
    <cellStyle name="Total 2 4 8 2 4 2 5" xfId="50467"/>
    <cellStyle name="Total 2 4 8 2 4 3" xfId="50468"/>
    <cellStyle name="Total 2 4 8 2 4 3 2" xfId="50469"/>
    <cellStyle name="Total 2 4 8 2 4 3 3" xfId="50470"/>
    <cellStyle name="Total 2 4 8 2 4 3 4" xfId="50471"/>
    <cellStyle name="Total 2 4 8 2 4 3 5" xfId="50472"/>
    <cellStyle name="Total 2 4 8 2 4 4" xfId="50473"/>
    <cellStyle name="Total 2 4 8 2 4 5" xfId="50474"/>
    <cellStyle name="Total 2 4 8 2 4 6" xfId="50475"/>
    <cellStyle name="Total 2 4 8 2 5" xfId="50476"/>
    <cellStyle name="Total 2 4 8 2 5 2" xfId="50477"/>
    <cellStyle name="Total 2 4 8 2 5 2 2" xfId="50478"/>
    <cellStyle name="Total 2 4 8 2 5 2 3" xfId="50479"/>
    <cellStyle name="Total 2 4 8 2 5 2 4" xfId="50480"/>
    <cellStyle name="Total 2 4 8 2 5 2 5" xfId="50481"/>
    <cellStyle name="Total 2 4 8 2 5 3" xfId="50482"/>
    <cellStyle name="Total 2 4 8 2 5 3 2" xfId="50483"/>
    <cellStyle name="Total 2 4 8 2 5 3 3" xfId="50484"/>
    <cellStyle name="Total 2 4 8 2 5 3 4" xfId="50485"/>
    <cellStyle name="Total 2 4 8 2 5 3 5" xfId="50486"/>
    <cellStyle name="Total 2 4 8 2 5 4" xfId="50487"/>
    <cellStyle name="Total 2 4 8 2 5 5" xfId="50488"/>
    <cellStyle name="Total 2 4 8 2 5 6" xfId="50489"/>
    <cellStyle name="Total 2 4 8 2 6" xfId="50490"/>
    <cellStyle name="Total 2 4 8 2 6 2" xfId="50491"/>
    <cellStyle name="Total 2 4 8 2 6 2 2" xfId="50492"/>
    <cellStyle name="Total 2 4 8 2 6 2 3" xfId="50493"/>
    <cellStyle name="Total 2 4 8 2 6 2 4" xfId="50494"/>
    <cellStyle name="Total 2 4 8 2 6 2 5" xfId="50495"/>
    <cellStyle name="Total 2 4 8 2 6 3" xfId="50496"/>
    <cellStyle name="Total 2 4 8 2 6 3 2" xfId="50497"/>
    <cellStyle name="Total 2 4 8 2 6 3 3" xfId="50498"/>
    <cellStyle name="Total 2 4 8 2 6 3 4" xfId="50499"/>
    <cellStyle name="Total 2 4 8 2 6 3 5" xfId="50500"/>
    <cellStyle name="Total 2 4 8 2 6 4" xfId="50501"/>
    <cellStyle name="Total 2 4 8 2 6 5" xfId="50502"/>
    <cellStyle name="Total 2 4 8 2 7" xfId="50503"/>
    <cellStyle name="Total 2 4 8 2 7 2" xfId="50504"/>
    <cellStyle name="Total 2 4 8 2 7 3" xfId="50505"/>
    <cellStyle name="Total 2 4 8 2 7 4" xfId="50506"/>
    <cellStyle name="Total 2 4 8 2 8" xfId="50507"/>
    <cellStyle name="Total 2 4 8 2 8 2" xfId="50508"/>
    <cellStyle name="Total 2 4 8 2 8 3" xfId="50509"/>
    <cellStyle name="Total 2 4 8 2 8 4" xfId="50510"/>
    <cellStyle name="Total 2 4 8 2 8 5" xfId="50511"/>
    <cellStyle name="Total 2 4 8 2 9" xfId="50512"/>
    <cellStyle name="Total 2 4 8 2 9 2" xfId="50513"/>
    <cellStyle name="Total 2 4 8 2 9 3" xfId="50514"/>
    <cellStyle name="Total 2 4 8 2 9 4" xfId="50515"/>
    <cellStyle name="Total 2 4 8 2 9 5" xfId="50516"/>
    <cellStyle name="Total 2 4 8 3" xfId="50517"/>
    <cellStyle name="Total 2 4 8 3 2" xfId="50518"/>
    <cellStyle name="Total 2 4 8 3 2 2" xfId="50519"/>
    <cellStyle name="Total 2 4 8 3 2 3" xfId="50520"/>
    <cellStyle name="Total 2 4 8 3 2 4" xfId="50521"/>
    <cellStyle name="Total 2 4 8 3 3" xfId="50522"/>
    <cellStyle name="Total 2 4 8 3 3 2" xfId="50523"/>
    <cellStyle name="Total 2 4 8 3 3 3" xfId="50524"/>
    <cellStyle name="Total 2 4 8 3 3 4" xfId="50525"/>
    <cellStyle name="Total 2 4 8 3 3 5" xfId="50526"/>
    <cellStyle name="Total 2 4 8 3 4" xfId="50527"/>
    <cellStyle name="Total 2 4 8 3 4 2" xfId="50528"/>
    <cellStyle name="Total 2 4 8 3 4 3" xfId="50529"/>
    <cellStyle name="Total 2 4 8 3 4 4" xfId="50530"/>
    <cellStyle name="Total 2 4 8 3 5" xfId="50531"/>
    <cellStyle name="Total 2 4 8 3 5 2" xfId="50532"/>
    <cellStyle name="Total 2 4 8 3 5 3" xfId="50533"/>
    <cellStyle name="Total 2 4 8 3 5 4" xfId="50534"/>
    <cellStyle name="Total 2 4 8 3 6" xfId="50535"/>
    <cellStyle name="Total 2 4 8 3 7" xfId="50536"/>
    <cellStyle name="Total 2 4 8 3 8" xfId="50537"/>
    <cellStyle name="Total 2 4 8 4" xfId="50538"/>
    <cellStyle name="Total 2 4 8 4 2" xfId="50539"/>
    <cellStyle name="Total 2 4 8 4 2 2" xfId="50540"/>
    <cellStyle name="Total 2 4 8 4 2 3" xfId="50541"/>
    <cellStyle name="Total 2 4 8 4 2 4" xfId="50542"/>
    <cellStyle name="Total 2 4 8 4 2 5" xfId="50543"/>
    <cellStyle name="Total 2 4 8 4 3" xfId="50544"/>
    <cellStyle name="Total 2 4 8 4 3 2" xfId="50545"/>
    <cellStyle name="Total 2 4 8 4 3 3" xfId="50546"/>
    <cellStyle name="Total 2 4 8 4 3 4" xfId="50547"/>
    <cellStyle name="Total 2 4 8 4 3 5" xfId="50548"/>
    <cellStyle name="Total 2 4 8 4 4" xfId="50549"/>
    <cellStyle name="Total 2 4 8 4 5" xfId="50550"/>
    <cellStyle name="Total 2 4 8 4 6" xfId="50551"/>
    <cellStyle name="Total 2 4 8 5" xfId="50552"/>
    <cellStyle name="Total 2 4 8 5 2" xfId="50553"/>
    <cellStyle name="Total 2 4 8 5 2 2" xfId="50554"/>
    <cellStyle name="Total 2 4 8 5 2 3" xfId="50555"/>
    <cellStyle name="Total 2 4 8 5 2 4" xfId="50556"/>
    <cellStyle name="Total 2 4 8 5 2 5" xfId="50557"/>
    <cellStyle name="Total 2 4 8 5 3" xfId="50558"/>
    <cellStyle name="Total 2 4 8 5 3 2" xfId="50559"/>
    <cellStyle name="Total 2 4 8 5 3 3" xfId="50560"/>
    <cellStyle name="Total 2 4 8 5 3 4" xfId="50561"/>
    <cellStyle name="Total 2 4 8 5 3 5" xfId="50562"/>
    <cellStyle name="Total 2 4 8 5 4" xfId="50563"/>
    <cellStyle name="Total 2 4 8 5 5" xfId="50564"/>
    <cellStyle name="Total 2 4 8 5 6" xfId="50565"/>
    <cellStyle name="Total 2 4 8 6" xfId="50566"/>
    <cellStyle name="Total 2 4 8 6 2" xfId="50567"/>
    <cellStyle name="Total 2 4 8 6 2 2" xfId="50568"/>
    <cellStyle name="Total 2 4 8 6 2 3" xfId="50569"/>
    <cellStyle name="Total 2 4 8 6 2 4" xfId="50570"/>
    <cellStyle name="Total 2 4 8 6 2 5" xfId="50571"/>
    <cellStyle name="Total 2 4 8 6 3" xfId="50572"/>
    <cellStyle name="Total 2 4 8 6 3 2" xfId="50573"/>
    <cellStyle name="Total 2 4 8 6 3 3" xfId="50574"/>
    <cellStyle name="Total 2 4 8 6 3 4" xfId="50575"/>
    <cellStyle name="Total 2 4 8 6 3 5" xfId="50576"/>
    <cellStyle name="Total 2 4 8 6 4" xfId="50577"/>
    <cellStyle name="Total 2 4 8 6 5" xfId="50578"/>
    <cellStyle name="Total 2 4 8 6 6" xfId="50579"/>
    <cellStyle name="Total 2 4 8 7" xfId="50580"/>
    <cellStyle name="Total 2 4 8 7 2" xfId="50581"/>
    <cellStyle name="Total 2 4 8 7 2 2" xfId="50582"/>
    <cellStyle name="Total 2 4 8 7 2 3" xfId="50583"/>
    <cellStyle name="Total 2 4 8 7 2 4" xfId="50584"/>
    <cellStyle name="Total 2 4 8 7 2 5" xfId="50585"/>
    <cellStyle name="Total 2 4 8 7 3" xfId="50586"/>
    <cellStyle name="Total 2 4 8 7 3 2" xfId="50587"/>
    <cellStyle name="Total 2 4 8 7 3 3" xfId="50588"/>
    <cellStyle name="Total 2 4 8 7 3 4" xfId="50589"/>
    <cellStyle name="Total 2 4 8 7 3 5" xfId="50590"/>
    <cellStyle name="Total 2 4 8 7 4" xfId="50591"/>
    <cellStyle name="Total 2 4 8 7 5" xfId="50592"/>
    <cellStyle name="Total 2 4 8 8" xfId="50593"/>
    <cellStyle name="Total 2 4 8 8 2" xfId="50594"/>
    <cellStyle name="Total 2 4 8 8 2 2" xfId="50595"/>
    <cellStyle name="Total 2 4 8 8 2 3" xfId="50596"/>
    <cellStyle name="Total 2 4 8 8 2 4" xfId="50597"/>
    <cellStyle name="Total 2 4 8 8 3" xfId="50598"/>
    <cellStyle name="Total 2 4 8 8 4" xfId="50599"/>
    <cellStyle name="Total 2 4 8 8 5" xfId="50600"/>
    <cellStyle name="Total 2 4 8 9" xfId="50601"/>
    <cellStyle name="Total 2 4 9" xfId="50602"/>
    <cellStyle name="Total 2 4 9 10" xfId="50603"/>
    <cellStyle name="Total 2 4 9 10 2" xfId="50604"/>
    <cellStyle name="Total 2 4 9 10 3" xfId="50605"/>
    <cellStyle name="Total 2 4 9 10 4" xfId="50606"/>
    <cellStyle name="Total 2 4 9 10 5" xfId="50607"/>
    <cellStyle name="Total 2 4 9 11" xfId="50608"/>
    <cellStyle name="Total 2 4 9 2" xfId="50609"/>
    <cellStyle name="Total 2 4 9 2 2" xfId="50610"/>
    <cellStyle name="Total 2 4 9 2 2 2" xfId="50611"/>
    <cellStyle name="Total 2 4 9 2 2 3" xfId="50612"/>
    <cellStyle name="Total 2 4 9 2 2 4" xfId="50613"/>
    <cellStyle name="Total 2 4 9 2 3" xfId="50614"/>
    <cellStyle name="Total 2 4 9 2 3 2" xfId="50615"/>
    <cellStyle name="Total 2 4 9 2 3 3" xfId="50616"/>
    <cellStyle name="Total 2 4 9 2 3 4" xfId="50617"/>
    <cellStyle name="Total 2 4 9 2 3 5" xfId="50618"/>
    <cellStyle name="Total 2 4 9 2 4" xfId="50619"/>
    <cellStyle name="Total 2 4 9 2 4 2" xfId="50620"/>
    <cellStyle name="Total 2 4 9 2 4 3" xfId="50621"/>
    <cellStyle name="Total 2 4 9 2 4 4" xfId="50622"/>
    <cellStyle name="Total 2 4 9 2 5" xfId="50623"/>
    <cellStyle name="Total 2 4 9 2 5 2" xfId="50624"/>
    <cellStyle name="Total 2 4 9 2 5 3" xfId="50625"/>
    <cellStyle name="Total 2 4 9 2 5 4" xfId="50626"/>
    <cellStyle name="Total 2 4 9 2 6" xfId="50627"/>
    <cellStyle name="Total 2 4 9 2 7" xfId="50628"/>
    <cellStyle name="Total 2 4 9 2 8" xfId="50629"/>
    <cellStyle name="Total 2 4 9 3" xfId="50630"/>
    <cellStyle name="Total 2 4 9 3 2" xfId="50631"/>
    <cellStyle name="Total 2 4 9 3 2 2" xfId="50632"/>
    <cellStyle name="Total 2 4 9 3 2 3" xfId="50633"/>
    <cellStyle name="Total 2 4 9 3 2 4" xfId="50634"/>
    <cellStyle name="Total 2 4 9 3 2 5" xfId="50635"/>
    <cellStyle name="Total 2 4 9 3 3" xfId="50636"/>
    <cellStyle name="Total 2 4 9 3 3 2" xfId="50637"/>
    <cellStyle name="Total 2 4 9 3 3 3" xfId="50638"/>
    <cellStyle name="Total 2 4 9 3 3 4" xfId="50639"/>
    <cellStyle name="Total 2 4 9 3 3 5" xfId="50640"/>
    <cellStyle name="Total 2 4 9 3 4" xfId="50641"/>
    <cellStyle name="Total 2 4 9 3 5" xfId="50642"/>
    <cellStyle name="Total 2 4 9 3 6" xfId="50643"/>
    <cellStyle name="Total 2 4 9 4" xfId="50644"/>
    <cellStyle name="Total 2 4 9 4 2" xfId="50645"/>
    <cellStyle name="Total 2 4 9 4 2 2" xfId="50646"/>
    <cellStyle name="Total 2 4 9 4 2 3" xfId="50647"/>
    <cellStyle name="Total 2 4 9 4 2 4" xfId="50648"/>
    <cellStyle name="Total 2 4 9 4 2 5" xfId="50649"/>
    <cellStyle name="Total 2 4 9 4 3" xfId="50650"/>
    <cellStyle name="Total 2 4 9 4 3 2" xfId="50651"/>
    <cellStyle name="Total 2 4 9 4 3 3" xfId="50652"/>
    <cellStyle name="Total 2 4 9 4 3 4" xfId="50653"/>
    <cellStyle name="Total 2 4 9 4 3 5" xfId="50654"/>
    <cellStyle name="Total 2 4 9 4 4" xfId="50655"/>
    <cellStyle name="Total 2 4 9 4 5" xfId="50656"/>
    <cellStyle name="Total 2 4 9 4 6" xfId="50657"/>
    <cellStyle name="Total 2 4 9 5" xfId="50658"/>
    <cellStyle name="Total 2 4 9 5 2" xfId="50659"/>
    <cellStyle name="Total 2 4 9 5 2 2" xfId="50660"/>
    <cellStyle name="Total 2 4 9 5 2 3" xfId="50661"/>
    <cellStyle name="Total 2 4 9 5 2 4" xfId="50662"/>
    <cellStyle name="Total 2 4 9 5 2 5" xfId="50663"/>
    <cellStyle name="Total 2 4 9 5 3" xfId="50664"/>
    <cellStyle name="Total 2 4 9 5 3 2" xfId="50665"/>
    <cellStyle name="Total 2 4 9 5 3 3" xfId="50666"/>
    <cellStyle name="Total 2 4 9 5 3 4" xfId="50667"/>
    <cellStyle name="Total 2 4 9 5 3 5" xfId="50668"/>
    <cellStyle name="Total 2 4 9 5 4" xfId="50669"/>
    <cellStyle name="Total 2 4 9 5 5" xfId="50670"/>
    <cellStyle name="Total 2 4 9 5 6" xfId="50671"/>
    <cellStyle name="Total 2 4 9 6" xfId="50672"/>
    <cellStyle name="Total 2 4 9 6 2" xfId="50673"/>
    <cellStyle name="Total 2 4 9 6 2 2" xfId="50674"/>
    <cellStyle name="Total 2 4 9 6 2 3" xfId="50675"/>
    <cellStyle name="Total 2 4 9 6 2 4" xfId="50676"/>
    <cellStyle name="Total 2 4 9 6 2 5" xfId="50677"/>
    <cellStyle name="Total 2 4 9 6 3" xfId="50678"/>
    <cellStyle name="Total 2 4 9 6 3 2" xfId="50679"/>
    <cellStyle name="Total 2 4 9 6 3 3" xfId="50680"/>
    <cellStyle name="Total 2 4 9 6 3 4" xfId="50681"/>
    <cellStyle name="Total 2 4 9 6 3 5" xfId="50682"/>
    <cellStyle name="Total 2 4 9 6 4" xfId="50683"/>
    <cellStyle name="Total 2 4 9 6 5" xfId="50684"/>
    <cellStyle name="Total 2 4 9 7" xfId="50685"/>
    <cellStyle name="Total 2 4 9 7 2" xfId="50686"/>
    <cellStyle name="Total 2 4 9 7 3" xfId="50687"/>
    <cellStyle name="Total 2 4 9 7 4" xfId="50688"/>
    <cellStyle name="Total 2 4 9 8" xfId="50689"/>
    <cellStyle name="Total 2 4 9 8 2" xfId="50690"/>
    <cellStyle name="Total 2 4 9 8 3" xfId="50691"/>
    <cellStyle name="Total 2 4 9 8 4" xfId="50692"/>
    <cellStyle name="Total 2 4 9 8 5" xfId="50693"/>
    <cellStyle name="Total 2 4 9 9" xfId="50694"/>
    <cellStyle name="Total 2 4 9 9 2" xfId="50695"/>
    <cellStyle name="Total 2 4 9 9 3" xfId="50696"/>
    <cellStyle name="Total 2 4 9 9 4" xfId="50697"/>
    <cellStyle name="Total 2 4 9 9 5" xfId="50698"/>
    <cellStyle name="Total 2 5" xfId="50699"/>
    <cellStyle name="Total 2 5 10" xfId="50700"/>
    <cellStyle name="Total 2 5 11" xfId="50701"/>
    <cellStyle name="Total 2 5 12" xfId="50702"/>
    <cellStyle name="Total 2 5 13" xfId="50703"/>
    <cellStyle name="Total 2 5 2" xfId="50704"/>
    <cellStyle name="Total 2 5 2 10" xfId="50705"/>
    <cellStyle name="Total 2 5 2 10 2" xfId="50706"/>
    <cellStyle name="Total 2 5 2 10 3" xfId="50707"/>
    <cellStyle name="Total 2 5 2 10 4" xfId="50708"/>
    <cellStyle name="Total 2 5 2 10 5" xfId="50709"/>
    <cellStyle name="Total 2 5 2 11" xfId="50710"/>
    <cellStyle name="Total 2 5 2 2" xfId="50711"/>
    <cellStyle name="Total 2 5 2 2 2" xfId="50712"/>
    <cellStyle name="Total 2 5 2 2 2 2" xfId="50713"/>
    <cellStyle name="Total 2 5 2 2 2 3" xfId="50714"/>
    <cellStyle name="Total 2 5 2 2 2 4" xfId="50715"/>
    <cellStyle name="Total 2 5 2 2 3" xfId="50716"/>
    <cellStyle name="Total 2 5 2 2 3 2" xfId="50717"/>
    <cellStyle name="Total 2 5 2 2 3 3" xfId="50718"/>
    <cellStyle name="Total 2 5 2 2 3 4" xfId="50719"/>
    <cellStyle name="Total 2 5 2 2 3 5" xfId="50720"/>
    <cellStyle name="Total 2 5 2 2 4" xfId="50721"/>
    <cellStyle name="Total 2 5 2 2 4 2" xfId="50722"/>
    <cellStyle name="Total 2 5 2 2 4 3" xfId="50723"/>
    <cellStyle name="Total 2 5 2 2 4 4" xfId="50724"/>
    <cellStyle name="Total 2 5 2 2 5" xfId="50725"/>
    <cellStyle name="Total 2 5 2 2 5 2" xfId="50726"/>
    <cellStyle name="Total 2 5 2 2 5 3" xfId="50727"/>
    <cellStyle name="Total 2 5 2 2 5 4" xfId="50728"/>
    <cellStyle name="Total 2 5 2 2 6" xfId="50729"/>
    <cellStyle name="Total 2 5 2 2 7" xfId="50730"/>
    <cellStyle name="Total 2 5 2 2 8" xfId="50731"/>
    <cellStyle name="Total 2 5 2 3" xfId="50732"/>
    <cellStyle name="Total 2 5 2 3 2" xfId="50733"/>
    <cellStyle name="Total 2 5 2 3 2 2" xfId="50734"/>
    <cellStyle name="Total 2 5 2 3 2 3" xfId="50735"/>
    <cellStyle name="Total 2 5 2 3 2 4" xfId="50736"/>
    <cellStyle name="Total 2 5 2 3 2 5" xfId="50737"/>
    <cellStyle name="Total 2 5 2 3 3" xfId="50738"/>
    <cellStyle name="Total 2 5 2 3 3 2" xfId="50739"/>
    <cellStyle name="Total 2 5 2 3 3 3" xfId="50740"/>
    <cellStyle name="Total 2 5 2 3 3 4" xfId="50741"/>
    <cellStyle name="Total 2 5 2 3 3 5" xfId="50742"/>
    <cellStyle name="Total 2 5 2 3 4" xfId="50743"/>
    <cellStyle name="Total 2 5 2 3 5" xfId="50744"/>
    <cellStyle name="Total 2 5 2 3 6" xfId="50745"/>
    <cellStyle name="Total 2 5 2 4" xfId="50746"/>
    <cellStyle name="Total 2 5 2 4 2" xfId="50747"/>
    <cellStyle name="Total 2 5 2 4 2 2" xfId="50748"/>
    <cellStyle name="Total 2 5 2 4 2 3" xfId="50749"/>
    <cellStyle name="Total 2 5 2 4 2 4" xfId="50750"/>
    <cellStyle name="Total 2 5 2 4 2 5" xfId="50751"/>
    <cellStyle name="Total 2 5 2 4 3" xfId="50752"/>
    <cellStyle name="Total 2 5 2 4 3 2" xfId="50753"/>
    <cellStyle name="Total 2 5 2 4 3 3" xfId="50754"/>
    <cellStyle name="Total 2 5 2 4 3 4" xfId="50755"/>
    <cellStyle name="Total 2 5 2 4 3 5" xfId="50756"/>
    <cellStyle name="Total 2 5 2 4 4" xfId="50757"/>
    <cellStyle name="Total 2 5 2 4 5" xfId="50758"/>
    <cellStyle name="Total 2 5 2 4 6" xfId="50759"/>
    <cellStyle name="Total 2 5 2 5" xfId="50760"/>
    <cellStyle name="Total 2 5 2 5 2" xfId="50761"/>
    <cellStyle name="Total 2 5 2 5 2 2" xfId="50762"/>
    <cellStyle name="Total 2 5 2 5 2 3" xfId="50763"/>
    <cellStyle name="Total 2 5 2 5 2 4" xfId="50764"/>
    <cellStyle name="Total 2 5 2 5 2 5" xfId="50765"/>
    <cellStyle name="Total 2 5 2 5 3" xfId="50766"/>
    <cellStyle name="Total 2 5 2 5 3 2" xfId="50767"/>
    <cellStyle name="Total 2 5 2 5 3 3" xfId="50768"/>
    <cellStyle name="Total 2 5 2 5 3 4" xfId="50769"/>
    <cellStyle name="Total 2 5 2 5 3 5" xfId="50770"/>
    <cellStyle name="Total 2 5 2 5 4" xfId="50771"/>
    <cellStyle name="Total 2 5 2 5 5" xfId="50772"/>
    <cellStyle name="Total 2 5 2 5 6" xfId="50773"/>
    <cellStyle name="Total 2 5 2 6" xfId="50774"/>
    <cellStyle name="Total 2 5 2 6 2" xfId="50775"/>
    <cellStyle name="Total 2 5 2 6 2 2" xfId="50776"/>
    <cellStyle name="Total 2 5 2 6 2 3" xfId="50777"/>
    <cellStyle name="Total 2 5 2 6 2 4" xfId="50778"/>
    <cellStyle name="Total 2 5 2 6 2 5" xfId="50779"/>
    <cellStyle name="Total 2 5 2 6 3" xfId="50780"/>
    <cellStyle name="Total 2 5 2 6 3 2" xfId="50781"/>
    <cellStyle name="Total 2 5 2 6 3 3" xfId="50782"/>
    <cellStyle name="Total 2 5 2 6 3 4" xfId="50783"/>
    <cellStyle name="Total 2 5 2 6 3 5" xfId="50784"/>
    <cellStyle name="Total 2 5 2 6 4" xfId="50785"/>
    <cellStyle name="Total 2 5 2 6 5" xfId="50786"/>
    <cellStyle name="Total 2 5 2 7" xfId="50787"/>
    <cellStyle name="Total 2 5 2 7 2" xfId="50788"/>
    <cellStyle name="Total 2 5 2 7 3" xfId="50789"/>
    <cellStyle name="Total 2 5 2 7 4" xfId="50790"/>
    <cellStyle name="Total 2 5 2 8" xfId="50791"/>
    <cellStyle name="Total 2 5 2 8 2" xfId="50792"/>
    <cellStyle name="Total 2 5 2 8 3" xfId="50793"/>
    <cellStyle name="Total 2 5 2 8 4" xfId="50794"/>
    <cellStyle name="Total 2 5 2 8 5" xfId="50795"/>
    <cellStyle name="Total 2 5 2 9" xfId="50796"/>
    <cellStyle name="Total 2 5 2 9 2" xfId="50797"/>
    <cellStyle name="Total 2 5 2 9 3" xfId="50798"/>
    <cellStyle name="Total 2 5 2 9 4" xfId="50799"/>
    <cellStyle name="Total 2 5 2 9 5" xfId="50800"/>
    <cellStyle name="Total 2 5 3" xfId="50801"/>
    <cellStyle name="Total 2 5 3 2" xfId="50802"/>
    <cellStyle name="Total 2 5 3 2 2" xfId="50803"/>
    <cellStyle name="Total 2 5 3 2 3" xfId="50804"/>
    <cellStyle name="Total 2 5 3 2 4" xfId="50805"/>
    <cellStyle name="Total 2 5 3 3" xfId="50806"/>
    <cellStyle name="Total 2 5 3 3 2" xfId="50807"/>
    <cellStyle name="Total 2 5 3 3 3" xfId="50808"/>
    <cellStyle name="Total 2 5 3 3 4" xfId="50809"/>
    <cellStyle name="Total 2 5 3 3 5" xfId="50810"/>
    <cellStyle name="Total 2 5 3 4" xfId="50811"/>
    <cellStyle name="Total 2 5 3 4 2" xfId="50812"/>
    <cellStyle name="Total 2 5 3 4 3" xfId="50813"/>
    <cellStyle name="Total 2 5 3 4 4" xfId="50814"/>
    <cellStyle name="Total 2 5 3 5" xfId="50815"/>
    <cellStyle name="Total 2 5 3 5 2" xfId="50816"/>
    <cellStyle name="Total 2 5 3 5 3" xfId="50817"/>
    <cellStyle name="Total 2 5 3 5 4" xfId="50818"/>
    <cellStyle name="Total 2 5 3 6" xfId="50819"/>
    <cellStyle name="Total 2 5 3 7" xfId="50820"/>
    <cellStyle name="Total 2 5 3 8" xfId="50821"/>
    <cellStyle name="Total 2 5 4" xfId="50822"/>
    <cellStyle name="Total 2 5 4 2" xfId="50823"/>
    <cellStyle name="Total 2 5 4 2 2" xfId="50824"/>
    <cellStyle name="Total 2 5 4 2 3" xfId="50825"/>
    <cellStyle name="Total 2 5 4 2 4" xfId="50826"/>
    <cellStyle name="Total 2 5 4 3" xfId="50827"/>
    <cellStyle name="Total 2 5 4 3 2" xfId="50828"/>
    <cellStyle name="Total 2 5 4 3 3" xfId="50829"/>
    <cellStyle name="Total 2 5 4 3 4" xfId="50830"/>
    <cellStyle name="Total 2 5 4 3 5" xfId="50831"/>
    <cellStyle name="Total 2 5 4 4" xfId="50832"/>
    <cellStyle name="Total 2 5 4 4 2" xfId="50833"/>
    <cellStyle name="Total 2 5 4 4 3" xfId="50834"/>
    <cellStyle name="Total 2 5 4 4 4" xfId="50835"/>
    <cellStyle name="Total 2 5 4 5" xfId="50836"/>
    <cellStyle name="Total 2 5 4 5 2" xfId="50837"/>
    <cellStyle name="Total 2 5 4 5 3" xfId="50838"/>
    <cellStyle name="Total 2 5 4 5 4" xfId="50839"/>
    <cellStyle name="Total 2 5 4 6" xfId="50840"/>
    <cellStyle name="Total 2 5 4 7" xfId="50841"/>
    <cellStyle name="Total 2 5 4 8" xfId="50842"/>
    <cellStyle name="Total 2 5 5" xfId="50843"/>
    <cellStyle name="Total 2 5 5 2" xfId="50844"/>
    <cellStyle name="Total 2 5 5 2 2" xfId="50845"/>
    <cellStyle name="Total 2 5 5 2 3" xfId="50846"/>
    <cellStyle name="Total 2 5 5 2 4" xfId="50847"/>
    <cellStyle name="Total 2 5 5 2 5" xfId="50848"/>
    <cellStyle name="Total 2 5 5 3" xfId="50849"/>
    <cellStyle name="Total 2 5 5 3 2" xfId="50850"/>
    <cellStyle name="Total 2 5 5 3 3" xfId="50851"/>
    <cellStyle name="Total 2 5 5 3 4" xfId="50852"/>
    <cellStyle name="Total 2 5 5 3 5" xfId="50853"/>
    <cellStyle name="Total 2 5 5 4" xfId="50854"/>
    <cellStyle name="Total 2 5 5 5" xfId="50855"/>
    <cellStyle name="Total 2 5 5 6" xfId="50856"/>
    <cellStyle name="Total 2 5 6" xfId="50857"/>
    <cellStyle name="Total 2 5 6 2" xfId="50858"/>
    <cellStyle name="Total 2 5 6 2 2" xfId="50859"/>
    <cellStyle name="Total 2 5 6 2 3" xfId="50860"/>
    <cellStyle name="Total 2 5 6 2 4" xfId="50861"/>
    <cellStyle name="Total 2 5 6 2 5" xfId="50862"/>
    <cellStyle name="Total 2 5 6 3" xfId="50863"/>
    <cellStyle name="Total 2 5 6 3 2" xfId="50864"/>
    <cellStyle name="Total 2 5 6 3 3" xfId="50865"/>
    <cellStyle name="Total 2 5 6 3 4" xfId="50866"/>
    <cellStyle name="Total 2 5 6 3 5" xfId="50867"/>
    <cellStyle name="Total 2 5 6 4" xfId="50868"/>
    <cellStyle name="Total 2 5 6 5" xfId="50869"/>
    <cellStyle name="Total 2 5 6 6" xfId="50870"/>
    <cellStyle name="Total 2 5 7" xfId="50871"/>
    <cellStyle name="Total 2 5 7 2" xfId="50872"/>
    <cellStyle name="Total 2 5 7 2 2" xfId="50873"/>
    <cellStyle name="Total 2 5 7 2 3" xfId="50874"/>
    <cellStyle name="Total 2 5 7 2 4" xfId="50875"/>
    <cellStyle name="Total 2 5 7 2 5" xfId="50876"/>
    <cellStyle name="Total 2 5 7 3" xfId="50877"/>
    <cellStyle name="Total 2 5 7 3 2" xfId="50878"/>
    <cellStyle name="Total 2 5 7 3 3" xfId="50879"/>
    <cellStyle name="Total 2 5 7 3 4" xfId="50880"/>
    <cellStyle name="Total 2 5 7 3 5" xfId="50881"/>
    <cellStyle name="Total 2 5 7 4" xfId="50882"/>
    <cellStyle name="Total 2 5 7 5" xfId="50883"/>
    <cellStyle name="Total 2 5 8" xfId="50884"/>
    <cellStyle name="Total 2 5 8 2" xfId="50885"/>
    <cellStyle name="Total 2 5 8 2 2" xfId="50886"/>
    <cellStyle name="Total 2 5 8 2 3" xfId="50887"/>
    <cellStyle name="Total 2 5 8 2 4" xfId="50888"/>
    <cellStyle name="Total 2 5 8 3" xfId="50889"/>
    <cellStyle name="Total 2 5 8 4" xfId="50890"/>
    <cellStyle name="Total 2 5 8 5" xfId="50891"/>
    <cellStyle name="Total 2 5 9" xfId="50892"/>
    <cellStyle name="Total 2 6" xfId="50893"/>
    <cellStyle name="Total 2 6 10" xfId="50894"/>
    <cellStyle name="Total 2 6 11" xfId="50895"/>
    <cellStyle name="Total 2 6 12" xfId="50896"/>
    <cellStyle name="Total 2 6 13" xfId="50897"/>
    <cellStyle name="Total 2 6 2" xfId="50898"/>
    <cellStyle name="Total 2 6 2 10" xfId="50899"/>
    <cellStyle name="Total 2 6 2 10 2" xfId="50900"/>
    <cellStyle name="Total 2 6 2 10 3" xfId="50901"/>
    <cellStyle name="Total 2 6 2 10 4" xfId="50902"/>
    <cellStyle name="Total 2 6 2 10 5" xfId="50903"/>
    <cellStyle name="Total 2 6 2 11" xfId="50904"/>
    <cellStyle name="Total 2 6 2 2" xfId="50905"/>
    <cellStyle name="Total 2 6 2 2 2" xfId="50906"/>
    <cellStyle name="Total 2 6 2 2 2 2" xfId="50907"/>
    <cellStyle name="Total 2 6 2 2 2 3" xfId="50908"/>
    <cellStyle name="Total 2 6 2 2 2 4" xfId="50909"/>
    <cellStyle name="Total 2 6 2 2 3" xfId="50910"/>
    <cellStyle name="Total 2 6 2 2 3 2" xfId="50911"/>
    <cellStyle name="Total 2 6 2 2 3 3" xfId="50912"/>
    <cellStyle name="Total 2 6 2 2 3 4" xfId="50913"/>
    <cellStyle name="Total 2 6 2 2 3 5" xfId="50914"/>
    <cellStyle name="Total 2 6 2 2 4" xfId="50915"/>
    <cellStyle name="Total 2 6 2 2 4 2" xfId="50916"/>
    <cellStyle name="Total 2 6 2 2 4 3" xfId="50917"/>
    <cellStyle name="Total 2 6 2 2 4 4" xfId="50918"/>
    <cellStyle name="Total 2 6 2 2 5" xfId="50919"/>
    <cellStyle name="Total 2 6 2 2 5 2" xfId="50920"/>
    <cellStyle name="Total 2 6 2 2 5 3" xfId="50921"/>
    <cellStyle name="Total 2 6 2 2 5 4" xfId="50922"/>
    <cellStyle name="Total 2 6 2 2 6" xfId="50923"/>
    <cellStyle name="Total 2 6 2 2 7" xfId="50924"/>
    <cellStyle name="Total 2 6 2 2 8" xfId="50925"/>
    <cellStyle name="Total 2 6 2 3" xfId="50926"/>
    <cellStyle name="Total 2 6 2 3 2" xfId="50927"/>
    <cellStyle name="Total 2 6 2 3 2 2" xfId="50928"/>
    <cellStyle name="Total 2 6 2 3 2 3" xfId="50929"/>
    <cellStyle name="Total 2 6 2 3 2 4" xfId="50930"/>
    <cellStyle name="Total 2 6 2 3 2 5" xfId="50931"/>
    <cellStyle name="Total 2 6 2 3 3" xfId="50932"/>
    <cellStyle name="Total 2 6 2 3 3 2" xfId="50933"/>
    <cellStyle name="Total 2 6 2 3 3 3" xfId="50934"/>
    <cellStyle name="Total 2 6 2 3 3 4" xfId="50935"/>
    <cellStyle name="Total 2 6 2 3 3 5" xfId="50936"/>
    <cellStyle name="Total 2 6 2 3 4" xfId="50937"/>
    <cellStyle name="Total 2 6 2 3 5" xfId="50938"/>
    <cellStyle name="Total 2 6 2 3 6" xfId="50939"/>
    <cellStyle name="Total 2 6 2 4" xfId="50940"/>
    <cellStyle name="Total 2 6 2 4 2" xfId="50941"/>
    <cellStyle name="Total 2 6 2 4 2 2" xfId="50942"/>
    <cellStyle name="Total 2 6 2 4 2 3" xfId="50943"/>
    <cellStyle name="Total 2 6 2 4 2 4" xfId="50944"/>
    <cellStyle name="Total 2 6 2 4 2 5" xfId="50945"/>
    <cellStyle name="Total 2 6 2 4 3" xfId="50946"/>
    <cellStyle name="Total 2 6 2 4 3 2" xfId="50947"/>
    <cellStyle name="Total 2 6 2 4 3 3" xfId="50948"/>
    <cellStyle name="Total 2 6 2 4 3 4" xfId="50949"/>
    <cellStyle name="Total 2 6 2 4 3 5" xfId="50950"/>
    <cellStyle name="Total 2 6 2 4 4" xfId="50951"/>
    <cellStyle name="Total 2 6 2 4 5" xfId="50952"/>
    <cellStyle name="Total 2 6 2 4 6" xfId="50953"/>
    <cellStyle name="Total 2 6 2 5" xfId="50954"/>
    <cellStyle name="Total 2 6 2 5 2" xfId="50955"/>
    <cellStyle name="Total 2 6 2 5 2 2" xfId="50956"/>
    <cellStyle name="Total 2 6 2 5 2 3" xfId="50957"/>
    <cellStyle name="Total 2 6 2 5 2 4" xfId="50958"/>
    <cellStyle name="Total 2 6 2 5 2 5" xfId="50959"/>
    <cellStyle name="Total 2 6 2 5 3" xfId="50960"/>
    <cellStyle name="Total 2 6 2 5 3 2" xfId="50961"/>
    <cellStyle name="Total 2 6 2 5 3 3" xfId="50962"/>
    <cellStyle name="Total 2 6 2 5 3 4" xfId="50963"/>
    <cellStyle name="Total 2 6 2 5 3 5" xfId="50964"/>
    <cellStyle name="Total 2 6 2 5 4" xfId="50965"/>
    <cellStyle name="Total 2 6 2 5 5" xfId="50966"/>
    <cellStyle name="Total 2 6 2 5 6" xfId="50967"/>
    <cellStyle name="Total 2 6 2 6" xfId="50968"/>
    <cellStyle name="Total 2 6 2 6 2" xfId="50969"/>
    <cellStyle name="Total 2 6 2 6 2 2" xfId="50970"/>
    <cellStyle name="Total 2 6 2 6 2 3" xfId="50971"/>
    <cellStyle name="Total 2 6 2 6 2 4" xfId="50972"/>
    <cellStyle name="Total 2 6 2 6 2 5" xfId="50973"/>
    <cellStyle name="Total 2 6 2 6 3" xfId="50974"/>
    <cellStyle name="Total 2 6 2 6 3 2" xfId="50975"/>
    <cellStyle name="Total 2 6 2 6 3 3" xfId="50976"/>
    <cellStyle name="Total 2 6 2 6 3 4" xfId="50977"/>
    <cellStyle name="Total 2 6 2 6 3 5" xfId="50978"/>
    <cellStyle name="Total 2 6 2 6 4" xfId="50979"/>
    <cellStyle name="Total 2 6 2 6 5" xfId="50980"/>
    <cellStyle name="Total 2 6 2 7" xfId="50981"/>
    <cellStyle name="Total 2 6 2 7 2" xfId="50982"/>
    <cellStyle name="Total 2 6 2 7 3" xfId="50983"/>
    <cellStyle name="Total 2 6 2 7 4" xfId="50984"/>
    <cellStyle name="Total 2 6 2 8" xfId="50985"/>
    <cellStyle name="Total 2 6 2 8 2" xfId="50986"/>
    <cellStyle name="Total 2 6 2 8 3" xfId="50987"/>
    <cellStyle name="Total 2 6 2 8 4" xfId="50988"/>
    <cellStyle name="Total 2 6 2 8 5" xfId="50989"/>
    <cellStyle name="Total 2 6 2 9" xfId="50990"/>
    <cellStyle name="Total 2 6 2 9 2" xfId="50991"/>
    <cellStyle name="Total 2 6 2 9 3" xfId="50992"/>
    <cellStyle name="Total 2 6 2 9 4" xfId="50993"/>
    <cellStyle name="Total 2 6 2 9 5" xfId="50994"/>
    <cellStyle name="Total 2 6 3" xfId="50995"/>
    <cellStyle name="Total 2 6 3 2" xfId="50996"/>
    <cellStyle name="Total 2 6 3 2 2" xfId="50997"/>
    <cellStyle name="Total 2 6 3 2 3" xfId="50998"/>
    <cellStyle name="Total 2 6 3 2 4" xfId="50999"/>
    <cellStyle name="Total 2 6 3 3" xfId="51000"/>
    <cellStyle name="Total 2 6 3 3 2" xfId="51001"/>
    <cellStyle name="Total 2 6 3 3 3" xfId="51002"/>
    <cellStyle name="Total 2 6 3 3 4" xfId="51003"/>
    <cellStyle name="Total 2 6 3 3 5" xfId="51004"/>
    <cellStyle name="Total 2 6 3 4" xfId="51005"/>
    <cellStyle name="Total 2 6 3 4 2" xfId="51006"/>
    <cellStyle name="Total 2 6 3 4 3" xfId="51007"/>
    <cellStyle name="Total 2 6 3 4 4" xfId="51008"/>
    <cellStyle name="Total 2 6 3 5" xfId="51009"/>
    <cellStyle name="Total 2 6 3 5 2" xfId="51010"/>
    <cellStyle name="Total 2 6 3 5 3" xfId="51011"/>
    <cellStyle name="Total 2 6 3 5 4" xfId="51012"/>
    <cellStyle name="Total 2 6 3 6" xfId="51013"/>
    <cellStyle name="Total 2 6 3 7" xfId="51014"/>
    <cellStyle name="Total 2 6 3 8" xfId="51015"/>
    <cellStyle name="Total 2 6 4" xfId="51016"/>
    <cellStyle name="Total 2 6 4 2" xfId="51017"/>
    <cellStyle name="Total 2 6 4 2 2" xfId="51018"/>
    <cellStyle name="Total 2 6 4 2 3" xfId="51019"/>
    <cellStyle name="Total 2 6 4 2 4" xfId="51020"/>
    <cellStyle name="Total 2 6 4 3" xfId="51021"/>
    <cellStyle name="Total 2 6 4 3 2" xfId="51022"/>
    <cellStyle name="Total 2 6 4 3 3" xfId="51023"/>
    <cellStyle name="Total 2 6 4 3 4" xfId="51024"/>
    <cellStyle name="Total 2 6 4 3 5" xfId="51025"/>
    <cellStyle name="Total 2 6 4 4" xfId="51026"/>
    <cellStyle name="Total 2 6 4 4 2" xfId="51027"/>
    <cellStyle name="Total 2 6 4 4 3" xfId="51028"/>
    <cellStyle name="Total 2 6 4 4 4" xfId="51029"/>
    <cellStyle name="Total 2 6 4 5" xfId="51030"/>
    <cellStyle name="Total 2 6 4 5 2" xfId="51031"/>
    <cellStyle name="Total 2 6 4 5 3" xfId="51032"/>
    <cellStyle name="Total 2 6 4 5 4" xfId="51033"/>
    <cellStyle name="Total 2 6 4 6" xfId="51034"/>
    <cellStyle name="Total 2 6 4 7" xfId="51035"/>
    <cellStyle name="Total 2 6 4 8" xfId="51036"/>
    <cellStyle name="Total 2 6 5" xfId="51037"/>
    <cellStyle name="Total 2 6 5 2" xfId="51038"/>
    <cellStyle name="Total 2 6 5 2 2" xfId="51039"/>
    <cellStyle name="Total 2 6 5 2 3" xfId="51040"/>
    <cellStyle name="Total 2 6 5 2 4" xfId="51041"/>
    <cellStyle name="Total 2 6 5 2 5" xfId="51042"/>
    <cellStyle name="Total 2 6 5 3" xfId="51043"/>
    <cellStyle name="Total 2 6 5 3 2" xfId="51044"/>
    <cellStyle name="Total 2 6 5 3 3" xfId="51045"/>
    <cellStyle name="Total 2 6 5 3 4" xfId="51046"/>
    <cellStyle name="Total 2 6 5 3 5" xfId="51047"/>
    <cellStyle name="Total 2 6 5 4" xfId="51048"/>
    <cellStyle name="Total 2 6 5 5" xfId="51049"/>
    <cellStyle name="Total 2 6 5 6" xfId="51050"/>
    <cellStyle name="Total 2 6 6" xfId="51051"/>
    <cellStyle name="Total 2 6 6 2" xfId="51052"/>
    <cellStyle name="Total 2 6 6 2 2" xfId="51053"/>
    <cellStyle name="Total 2 6 6 2 3" xfId="51054"/>
    <cellStyle name="Total 2 6 6 2 4" xfId="51055"/>
    <cellStyle name="Total 2 6 6 2 5" xfId="51056"/>
    <cellStyle name="Total 2 6 6 3" xfId="51057"/>
    <cellStyle name="Total 2 6 6 3 2" xfId="51058"/>
    <cellStyle name="Total 2 6 6 3 3" xfId="51059"/>
    <cellStyle name="Total 2 6 6 3 4" xfId="51060"/>
    <cellStyle name="Total 2 6 6 3 5" xfId="51061"/>
    <cellStyle name="Total 2 6 6 4" xfId="51062"/>
    <cellStyle name="Total 2 6 6 5" xfId="51063"/>
    <cellStyle name="Total 2 6 6 6" xfId="51064"/>
    <cellStyle name="Total 2 6 7" xfId="51065"/>
    <cellStyle name="Total 2 6 7 2" xfId="51066"/>
    <cellStyle name="Total 2 6 7 2 2" xfId="51067"/>
    <cellStyle name="Total 2 6 7 2 3" xfId="51068"/>
    <cellStyle name="Total 2 6 7 2 4" xfId="51069"/>
    <cellStyle name="Total 2 6 7 2 5" xfId="51070"/>
    <cellStyle name="Total 2 6 7 3" xfId="51071"/>
    <cellStyle name="Total 2 6 7 3 2" xfId="51072"/>
    <cellStyle name="Total 2 6 7 3 3" xfId="51073"/>
    <cellStyle name="Total 2 6 7 3 4" xfId="51074"/>
    <cellStyle name="Total 2 6 7 3 5" xfId="51075"/>
    <cellStyle name="Total 2 6 7 4" xfId="51076"/>
    <cellStyle name="Total 2 6 7 5" xfId="51077"/>
    <cellStyle name="Total 2 6 8" xfId="51078"/>
    <cellStyle name="Total 2 6 8 2" xfId="51079"/>
    <cellStyle name="Total 2 6 8 2 2" xfId="51080"/>
    <cellStyle name="Total 2 6 8 2 3" xfId="51081"/>
    <cellStyle name="Total 2 6 8 2 4" xfId="51082"/>
    <cellStyle name="Total 2 6 8 3" xfId="51083"/>
    <cellStyle name="Total 2 6 8 4" xfId="51084"/>
    <cellStyle name="Total 2 6 8 5" xfId="51085"/>
    <cellStyle name="Total 2 6 9" xfId="51086"/>
    <cellStyle name="Total 2 7" xfId="51087"/>
    <cellStyle name="Total 2 7 10" xfId="51088"/>
    <cellStyle name="Total 2 7 11" xfId="51089"/>
    <cellStyle name="Total 2 7 12" xfId="51090"/>
    <cellStyle name="Total 2 7 13" xfId="51091"/>
    <cellStyle name="Total 2 7 2" xfId="51092"/>
    <cellStyle name="Total 2 7 2 10" xfId="51093"/>
    <cellStyle name="Total 2 7 2 10 2" xfId="51094"/>
    <cellStyle name="Total 2 7 2 10 3" xfId="51095"/>
    <cellStyle name="Total 2 7 2 10 4" xfId="51096"/>
    <cellStyle name="Total 2 7 2 10 5" xfId="51097"/>
    <cellStyle name="Total 2 7 2 11" xfId="51098"/>
    <cellStyle name="Total 2 7 2 2" xfId="51099"/>
    <cellStyle name="Total 2 7 2 2 2" xfId="51100"/>
    <cellStyle name="Total 2 7 2 2 2 2" xfId="51101"/>
    <cellStyle name="Total 2 7 2 2 2 3" xfId="51102"/>
    <cellStyle name="Total 2 7 2 2 2 4" xfId="51103"/>
    <cellStyle name="Total 2 7 2 2 3" xfId="51104"/>
    <cellStyle name="Total 2 7 2 2 3 2" xfId="51105"/>
    <cellStyle name="Total 2 7 2 2 3 3" xfId="51106"/>
    <cellStyle name="Total 2 7 2 2 3 4" xfId="51107"/>
    <cellStyle name="Total 2 7 2 2 3 5" xfId="51108"/>
    <cellStyle name="Total 2 7 2 2 4" xfId="51109"/>
    <cellStyle name="Total 2 7 2 2 4 2" xfId="51110"/>
    <cellStyle name="Total 2 7 2 2 4 3" xfId="51111"/>
    <cellStyle name="Total 2 7 2 2 4 4" xfId="51112"/>
    <cellStyle name="Total 2 7 2 2 5" xfId="51113"/>
    <cellStyle name="Total 2 7 2 2 5 2" xfId="51114"/>
    <cellStyle name="Total 2 7 2 2 5 3" xfId="51115"/>
    <cellStyle name="Total 2 7 2 2 5 4" xfId="51116"/>
    <cellStyle name="Total 2 7 2 2 6" xfId="51117"/>
    <cellStyle name="Total 2 7 2 2 7" xfId="51118"/>
    <cellStyle name="Total 2 7 2 2 8" xfId="51119"/>
    <cellStyle name="Total 2 7 2 3" xfId="51120"/>
    <cellStyle name="Total 2 7 2 3 2" xfId="51121"/>
    <cellStyle name="Total 2 7 2 3 2 2" xfId="51122"/>
    <cellStyle name="Total 2 7 2 3 2 3" xfId="51123"/>
    <cellStyle name="Total 2 7 2 3 2 4" xfId="51124"/>
    <cellStyle name="Total 2 7 2 3 2 5" xfId="51125"/>
    <cellStyle name="Total 2 7 2 3 3" xfId="51126"/>
    <cellStyle name="Total 2 7 2 3 3 2" xfId="51127"/>
    <cellStyle name="Total 2 7 2 3 3 3" xfId="51128"/>
    <cellStyle name="Total 2 7 2 3 3 4" xfId="51129"/>
    <cellStyle name="Total 2 7 2 3 3 5" xfId="51130"/>
    <cellStyle name="Total 2 7 2 3 4" xfId="51131"/>
    <cellStyle name="Total 2 7 2 3 5" xfId="51132"/>
    <cellStyle name="Total 2 7 2 3 6" xfId="51133"/>
    <cellStyle name="Total 2 7 2 4" xfId="51134"/>
    <cellStyle name="Total 2 7 2 4 2" xfId="51135"/>
    <cellStyle name="Total 2 7 2 4 2 2" xfId="51136"/>
    <cellStyle name="Total 2 7 2 4 2 3" xfId="51137"/>
    <cellStyle name="Total 2 7 2 4 2 4" xfId="51138"/>
    <cellStyle name="Total 2 7 2 4 2 5" xfId="51139"/>
    <cellStyle name="Total 2 7 2 4 3" xfId="51140"/>
    <cellStyle name="Total 2 7 2 4 3 2" xfId="51141"/>
    <cellStyle name="Total 2 7 2 4 3 3" xfId="51142"/>
    <cellStyle name="Total 2 7 2 4 3 4" xfId="51143"/>
    <cellStyle name="Total 2 7 2 4 3 5" xfId="51144"/>
    <cellStyle name="Total 2 7 2 4 4" xfId="51145"/>
    <cellStyle name="Total 2 7 2 4 5" xfId="51146"/>
    <cellStyle name="Total 2 7 2 4 6" xfId="51147"/>
    <cellStyle name="Total 2 7 2 5" xfId="51148"/>
    <cellStyle name="Total 2 7 2 5 2" xfId="51149"/>
    <cellStyle name="Total 2 7 2 5 2 2" xfId="51150"/>
    <cellStyle name="Total 2 7 2 5 2 3" xfId="51151"/>
    <cellStyle name="Total 2 7 2 5 2 4" xfId="51152"/>
    <cellStyle name="Total 2 7 2 5 2 5" xfId="51153"/>
    <cellStyle name="Total 2 7 2 5 3" xfId="51154"/>
    <cellStyle name="Total 2 7 2 5 3 2" xfId="51155"/>
    <cellStyle name="Total 2 7 2 5 3 3" xfId="51156"/>
    <cellStyle name="Total 2 7 2 5 3 4" xfId="51157"/>
    <cellStyle name="Total 2 7 2 5 3 5" xfId="51158"/>
    <cellStyle name="Total 2 7 2 5 4" xfId="51159"/>
    <cellStyle name="Total 2 7 2 5 5" xfId="51160"/>
    <cellStyle name="Total 2 7 2 5 6" xfId="51161"/>
    <cellStyle name="Total 2 7 2 6" xfId="51162"/>
    <cellStyle name="Total 2 7 2 6 2" xfId="51163"/>
    <cellStyle name="Total 2 7 2 6 2 2" xfId="51164"/>
    <cellStyle name="Total 2 7 2 6 2 3" xfId="51165"/>
    <cellStyle name="Total 2 7 2 6 2 4" xfId="51166"/>
    <cellStyle name="Total 2 7 2 6 2 5" xfId="51167"/>
    <cellStyle name="Total 2 7 2 6 3" xfId="51168"/>
    <cellStyle name="Total 2 7 2 6 3 2" xfId="51169"/>
    <cellStyle name="Total 2 7 2 6 3 3" xfId="51170"/>
    <cellStyle name="Total 2 7 2 6 3 4" xfId="51171"/>
    <cellStyle name="Total 2 7 2 6 3 5" xfId="51172"/>
    <cellStyle name="Total 2 7 2 6 4" xfId="51173"/>
    <cellStyle name="Total 2 7 2 6 5" xfId="51174"/>
    <cellStyle name="Total 2 7 2 7" xfId="51175"/>
    <cellStyle name="Total 2 7 2 7 2" xfId="51176"/>
    <cellStyle name="Total 2 7 2 7 3" xfId="51177"/>
    <cellStyle name="Total 2 7 2 7 4" xfId="51178"/>
    <cellStyle name="Total 2 7 2 8" xfId="51179"/>
    <cellStyle name="Total 2 7 2 8 2" xfId="51180"/>
    <cellStyle name="Total 2 7 2 8 3" xfId="51181"/>
    <cellStyle name="Total 2 7 2 8 4" xfId="51182"/>
    <cellStyle name="Total 2 7 2 8 5" xfId="51183"/>
    <cellStyle name="Total 2 7 2 9" xfId="51184"/>
    <cellStyle name="Total 2 7 2 9 2" xfId="51185"/>
    <cellStyle name="Total 2 7 2 9 3" xfId="51186"/>
    <cellStyle name="Total 2 7 2 9 4" xfId="51187"/>
    <cellStyle name="Total 2 7 2 9 5" xfId="51188"/>
    <cellStyle name="Total 2 7 3" xfId="51189"/>
    <cellStyle name="Total 2 7 3 2" xfId="51190"/>
    <cellStyle name="Total 2 7 3 2 2" xfId="51191"/>
    <cellStyle name="Total 2 7 3 2 3" xfId="51192"/>
    <cellStyle name="Total 2 7 3 2 4" xfId="51193"/>
    <cellStyle name="Total 2 7 3 3" xfId="51194"/>
    <cellStyle name="Total 2 7 3 3 2" xfId="51195"/>
    <cellStyle name="Total 2 7 3 3 3" xfId="51196"/>
    <cellStyle name="Total 2 7 3 3 4" xfId="51197"/>
    <cellStyle name="Total 2 7 3 3 5" xfId="51198"/>
    <cellStyle name="Total 2 7 3 4" xfId="51199"/>
    <cellStyle name="Total 2 7 3 4 2" xfId="51200"/>
    <cellStyle name="Total 2 7 3 4 3" xfId="51201"/>
    <cellStyle name="Total 2 7 3 4 4" xfId="51202"/>
    <cellStyle name="Total 2 7 3 5" xfId="51203"/>
    <cellStyle name="Total 2 7 3 5 2" xfId="51204"/>
    <cellStyle name="Total 2 7 3 5 3" xfId="51205"/>
    <cellStyle name="Total 2 7 3 5 4" xfId="51206"/>
    <cellStyle name="Total 2 7 3 6" xfId="51207"/>
    <cellStyle name="Total 2 7 3 7" xfId="51208"/>
    <cellStyle name="Total 2 7 3 8" xfId="51209"/>
    <cellStyle name="Total 2 7 4" xfId="51210"/>
    <cellStyle name="Total 2 7 4 2" xfId="51211"/>
    <cellStyle name="Total 2 7 4 2 2" xfId="51212"/>
    <cellStyle name="Total 2 7 4 2 3" xfId="51213"/>
    <cellStyle name="Total 2 7 4 2 4" xfId="51214"/>
    <cellStyle name="Total 2 7 4 3" xfId="51215"/>
    <cellStyle name="Total 2 7 4 3 2" xfId="51216"/>
    <cellStyle name="Total 2 7 4 3 3" xfId="51217"/>
    <cellStyle name="Total 2 7 4 3 4" xfId="51218"/>
    <cellStyle name="Total 2 7 4 3 5" xfId="51219"/>
    <cellStyle name="Total 2 7 4 4" xfId="51220"/>
    <cellStyle name="Total 2 7 4 4 2" xfId="51221"/>
    <cellStyle name="Total 2 7 4 4 3" xfId="51222"/>
    <cellStyle name="Total 2 7 4 4 4" xfId="51223"/>
    <cellStyle name="Total 2 7 4 5" xfId="51224"/>
    <cellStyle name="Total 2 7 4 5 2" xfId="51225"/>
    <cellStyle name="Total 2 7 4 5 3" xfId="51226"/>
    <cellStyle name="Total 2 7 4 5 4" xfId="51227"/>
    <cellStyle name="Total 2 7 4 6" xfId="51228"/>
    <cellStyle name="Total 2 7 4 7" xfId="51229"/>
    <cellStyle name="Total 2 7 4 8" xfId="51230"/>
    <cellStyle name="Total 2 7 5" xfId="51231"/>
    <cellStyle name="Total 2 7 5 2" xfId="51232"/>
    <cellStyle name="Total 2 7 5 2 2" xfId="51233"/>
    <cellStyle name="Total 2 7 5 2 3" xfId="51234"/>
    <cellStyle name="Total 2 7 5 2 4" xfId="51235"/>
    <cellStyle name="Total 2 7 5 2 5" xfId="51236"/>
    <cellStyle name="Total 2 7 5 3" xfId="51237"/>
    <cellStyle name="Total 2 7 5 3 2" xfId="51238"/>
    <cellStyle name="Total 2 7 5 3 3" xfId="51239"/>
    <cellStyle name="Total 2 7 5 3 4" xfId="51240"/>
    <cellStyle name="Total 2 7 5 3 5" xfId="51241"/>
    <cellStyle name="Total 2 7 5 4" xfId="51242"/>
    <cellStyle name="Total 2 7 5 5" xfId="51243"/>
    <cellStyle name="Total 2 7 5 6" xfId="51244"/>
    <cellStyle name="Total 2 7 6" xfId="51245"/>
    <cellStyle name="Total 2 7 6 2" xfId="51246"/>
    <cellStyle name="Total 2 7 6 2 2" xfId="51247"/>
    <cellStyle name="Total 2 7 6 2 3" xfId="51248"/>
    <cellStyle name="Total 2 7 6 2 4" xfId="51249"/>
    <cellStyle name="Total 2 7 6 2 5" xfId="51250"/>
    <cellStyle name="Total 2 7 6 3" xfId="51251"/>
    <cellStyle name="Total 2 7 6 3 2" xfId="51252"/>
    <cellStyle name="Total 2 7 6 3 3" xfId="51253"/>
    <cellStyle name="Total 2 7 6 3 4" xfId="51254"/>
    <cellStyle name="Total 2 7 6 3 5" xfId="51255"/>
    <cellStyle name="Total 2 7 6 4" xfId="51256"/>
    <cellStyle name="Total 2 7 6 5" xfId="51257"/>
    <cellStyle name="Total 2 7 6 6" xfId="51258"/>
    <cellStyle name="Total 2 7 7" xfId="51259"/>
    <cellStyle name="Total 2 7 7 2" xfId="51260"/>
    <cellStyle name="Total 2 7 7 2 2" xfId="51261"/>
    <cellStyle name="Total 2 7 7 2 3" xfId="51262"/>
    <cellStyle name="Total 2 7 7 2 4" xfId="51263"/>
    <cellStyle name="Total 2 7 7 2 5" xfId="51264"/>
    <cellStyle name="Total 2 7 7 3" xfId="51265"/>
    <cellStyle name="Total 2 7 7 3 2" xfId="51266"/>
    <cellStyle name="Total 2 7 7 3 3" xfId="51267"/>
    <cellStyle name="Total 2 7 7 3 4" xfId="51268"/>
    <cellStyle name="Total 2 7 7 3 5" xfId="51269"/>
    <cellStyle name="Total 2 7 7 4" xfId="51270"/>
    <cellStyle name="Total 2 7 7 5" xfId="51271"/>
    <cellStyle name="Total 2 7 8" xfId="51272"/>
    <cellStyle name="Total 2 7 8 2" xfId="51273"/>
    <cellStyle name="Total 2 7 8 2 2" xfId="51274"/>
    <cellStyle name="Total 2 7 8 2 3" xfId="51275"/>
    <cellStyle name="Total 2 7 8 2 4" xfId="51276"/>
    <cellStyle name="Total 2 7 8 3" xfId="51277"/>
    <cellStyle name="Total 2 7 8 4" xfId="51278"/>
    <cellStyle name="Total 2 7 8 5" xfId="51279"/>
    <cellStyle name="Total 2 7 9" xfId="51280"/>
    <cellStyle name="Total 2 8" xfId="51281"/>
    <cellStyle name="Total 2 8 10" xfId="51282"/>
    <cellStyle name="Total 2 8 11" xfId="51283"/>
    <cellStyle name="Total 2 8 12" xfId="51284"/>
    <cellStyle name="Total 2 8 13" xfId="51285"/>
    <cellStyle name="Total 2 8 2" xfId="51286"/>
    <cellStyle name="Total 2 8 2 10" xfId="51287"/>
    <cellStyle name="Total 2 8 2 10 2" xfId="51288"/>
    <cellStyle name="Total 2 8 2 10 3" xfId="51289"/>
    <cellStyle name="Total 2 8 2 10 4" xfId="51290"/>
    <cellStyle name="Total 2 8 2 10 5" xfId="51291"/>
    <cellStyle name="Total 2 8 2 11" xfId="51292"/>
    <cellStyle name="Total 2 8 2 2" xfId="51293"/>
    <cellStyle name="Total 2 8 2 2 2" xfId="51294"/>
    <cellStyle name="Total 2 8 2 2 2 2" xfId="51295"/>
    <cellStyle name="Total 2 8 2 2 2 3" xfId="51296"/>
    <cellStyle name="Total 2 8 2 2 2 4" xfId="51297"/>
    <cellStyle name="Total 2 8 2 2 3" xfId="51298"/>
    <cellStyle name="Total 2 8 2 2 3 2" xfId="51299"/>
    <cellStyle name="Total 2 8 2 2 3 3" xfId="51300"/>
    <cellStyle name="Total 2 8 2 2 3 4" xfId="51301"/>
    <cellStyle name="Total 2 8 2 2 3 5" xfId="51302"/>
    <cellStyle name="Total 2 8 2 2 4" xfId="51303"/>
    <cellStyle name="Total 2 8 2 2 4 2" xfId="51304"/>
    <cellStyle name="Total 2 8 2 2 4 3" xfId="51305"/>
    <cellStyle name="Total 2 8 2 2 4 4" xfId="51306"/>
    <cellStyle name="Total 2 8 2 2 5" xfId="51307"/>
    <cellStyle name="Total 2 8 2 2 5 2" xfId="51308"/>
    <cellStyle name="Total 2 8 2 2 5 3" xfId="51309"/>
    <cellStyle name="Total 2 8 2 2 5 4" xfId="51310"/>
    <cellStyle name="Total 2 8 2 2 6" xfId="51311"/>
    <cellStyle name="Total 2 8 2 2 7" xfId="51312"/>
    <cellStyle name="Total 2 8 2 2 8" xfId="51313"/>
    <cellStyle name="Total 2 8 2 3" xfId="51314"/>
    <cellStyle name="Total 2 8 2 3 2" xfId="51315"/>
    <cellStyle name="Total 2 8 2 3 2 2" xfId="51316"/>
    <cellStyle name="Total 2 8 2 3 2 3" xfId="51317"/>
    <cellStyle name="Total 2 8 2 3 2 4" xfId="51318"/>
    <cellStyle name="Total 2 8 2 3 2 5" xfId="51319"/>
    <cellStyle name="Total 2 8 2 3 3" xfId="51320"/>
    <cellStyle name="Total 2 8 2 3 3 2" xfId="51321"/>
    <cellStyle name="Total 2 8 2 3 3 3" xfId="51322"/>
    <cellStyle name="Total 2 8 2 3 3 4" xfId="51323"/>
    <cellStyle name="Total 2 8 2 3 3 5" xfId="51324"/>
    <cellStyle name="Total 2 8 2 3 4" xfId="51325"/>
    <cellStyle name="Total 2 8 2 3 5" xfId="51326"/>
    <cellStyle name="Total 2 8 2 3 6" xfId="51327"/>
    <cellStyle name="Total 2 8 2 4" xfId="51328"/>
    <cellStyle name="Total 2 8 2 4 2" xfId="51329"/>
    <cellStyle name="Total 2 8 2 4 2 2" xfId="51330"/>
    <cellStyle name="Total 2 8 2 4 2 3" xfId="51331"/>
    <cellStyle name="Total 2 8 2 4 2 4" xfId="51332"/>
    <cellStyle name="Total 2 8 2 4 2 5" xfId="51333"/>
    <cellStyle name="Total 2 8 2 4 3" xfId="51334"/>
    <cellStyle name="Total 2 8 2 4 3 2" xfId="51335"/>
    <cellStyle name="Total 2 8 2 4 3 3" xfId="51336"/>
    <cellStyle name="Total 2 8 2 4 3 4" xfId="51337"/>
    <cellStyle name="Total 2 8 2 4 3 5" xfId="51338"/>
    <cellStyle name="Total 2 8 2 4 4" xfId="51339"/>
    <cellStyle name="Total 2 8 2 4 5" xfId="51340"/>
    <cellStyle name="Total 2 8 2 4 6" xfId="51341"/>
    <cellStyle name="Total 2 8 2 5" xfId="51342"/>
    <cellStyle name="Total 2 8 2 5 2" xfId="51343"/>
    <cellStyle name="Total 2 8 2 5 2 2" xfId="51344"/>
    <cellStyle name="Total 2 8 2 5 2 3" xfId="51345"/>
    <cellStyle name="Total 2 8 2 5 2 4" xfId="51346"/>
    <cellStyle name="Total 2 8 2 5 2 5" xfId="51347"/>
    <cellStyle name="Total 2 8 2 5 3" xfId="51348"/>
    <cellStyle name="Total 2 8 2 5 3 2" xfId="51349"/>
    <cellStyle name="Total 2 8 2 5 3 3" xfId="51350"/>
    <cellStyle name="Total 2 8 2 5 3 4" xfId="51351"/>
    <cellStyle name="Total 2 8 2 5 3 5" xfId="51352"/>
    <cellStyle name="Total 2 8 2 5 4" xfId="51353"/>
    <cellStyle name="Total 2 8 2 5 5" xfId="51354"/>
    <cellStyle name="Total 2 8 2 5 6" xfId="51355"/>
    <cellStyle name="Total 2 8 2 6" xfId="51356"/>
    <cellStyle name="Total 2 8 2 6 2" xfId="51357"/>
    <cellStyle name="Total 2 8 2 6 2 2" xfId="51358"/>
    <cellStyle name="Total 2 8 2 6 2 3" xfId="51359"/>
    <cellStyle name="Total 2 8 2 6 2 4" xfId="51360"/>
    <cellStyle name="Total 2 8 2 6 2 5" xfId="51361"/>
    <cellStyle name="Total 2 8 2 6 3" xfId="51362"/>
    <cellStyle name="Total 2 8 2 6 3 2" xfId="51363"/>
    <cellStyle name="Total 2 8 2 6 3 3" xfId="51364"/>
    <cellStyle name="Total 2 8 2 6 3 4" xfId="51365"/>
    <cellStyle name="Total 2 8 2 6 3 5" xfId="51366"/>
    <cellStyle name="Total 2 8 2 6 4" xfId="51367"/>
    <cellStyle name="Total 2 8 2 6 5" xfId="51368"/>
    <cellStyle name="Total 2 8 2 7" xfId="51369"/>
    <cellStyle name="Total 2 8 2 7 2" xfId="51370"/>
    <cellStyle name="Total 2 8 2 7 3" xfId="51371"/>
    <cellStyle name="Total 2 8 2 7 4" xfId="51372"/>
    <cellStyle name="Total 2 8 2 8" xfId="51373"/>
    <cellStyle name="Total 2 8 2 8 2" xfId="51374"/>
    <cellStyle name="Total 2 8 2 8 3" xfId="51375"/>
    <cellStyle name="Total 2 8 2 8 4" xfId="51376"/>
    <cellStyle name="Total 2 8 2 8 5" xfId="51377"/>
    <cellStyle name="Total 2 8 2 9" xfId="51378"/>
    <cellStyle name="Total 2 8 2 9 2" xfId="51379"/>
    <cellStyle name="Total 2 8 2 9 3" xfId="51380"/>
    <cellStyle name="Total 2 8 2 9 4" xfId="51381"/>
    <cellStyle name="Total 2 8 2 9 5" xfId="51382"/>
    <cellStyle name="Total 2 8 3" xfId="51383"/>
    <cellStyle name="Total 2 8 3 2" xfId="51384"/>
    <cellStyle name="Total 2 8 3 2 2" xfId="51385"/>
    <cellStyle name="Total 2 8 3 2 3" xfId="51386"/>
    <cellStyle name="Total 2 8 3 2 4" xfId="51387"/>
    <cellStyle name="Total 2 8 3 3" xfId="51388"/>
    <cellStyle name="Total 2 8 3 3 2" xfId="51389"/>
    <cellStyle name="Total 2 8 3 3 3" xfId="51390"/>
    <cellStyle name="Total 2 8 3 3 4" xfId="51391"/>
    <cellStyle name="Total 2 8 3 3 5" xfId="51392"/>
    <cellStyle name="Total 2 8 3 4" xfId="51393"/>
    <cellStyle name="Total 2 8 3 4 2" xfId="51394"/>
    <cellStyle name="Total 2 8 3 4 3" xfId="51395"/>
    <cellStyle name="Total 2 8 3 4 4" xfId="51396"/>
    <cellStyle name="Total 2 8 3 5" xfId="51397"/>
    <cellStyle name="Total 2 8 3 5 2" xfId="51398"/>
    <cellStyle name="Total 2 8 3 5 3" xfId="51399"/>
    <cellStyle name="Total 2 8 3 5 4" xfId="51400"/>
    <cellStyle name="Total 2 8 3 6" xfId="51401"/>
    <cellStyle name="Total 2 8 3 7" xfId="51402"/>
    <cellStyle name="Total 2 8 3 8" xfId="51403"/>
    <cellStyle name="Total 2 8 4" xfId="51404"/>
    <cellStyle name="Total 2 8 4 2" xfId="51405"/>
    <cellStyle name="Total 2 8 4 2 2" xfId="51406"/>
    <cellStyle name="Total 2 8 4 2 3" xfId="51407"/>
    <cellStyle name="Total 2 8 4 2 4" xfId="51408"/>
    <cellStyle name="Total 2 8 4 3" xfId="51409"/>
    <cellStyle name="Total 2 8 4 3 2" xfId="51410"/>
    <cellStyle name="Total 2 8 4 3 3" xfId="51411"/>
    <cellStyle name="Total 2 8 4 3 4" xfId="51412"/>
    <cellStyle name="Total 2 8 4 3 5" xfId="51413"/>
    <cellStyle name="Total 2 8 4 4" xfId="51414"/>
    <cellStyle name="Total 2 8 4 4 2" xfId="51415"/>
    <cellStyle name="Total 2 8 4 4 3" xfId="51416"/>
    <cellStyle name="Total 2 8 4 4 4" xfId="51417"/>
    <cellStyle name="Total 2 8 4 5" xfId="51418"/>
    <cellStyle name="Total 2 8 4 5 2" xfId="51419"/>
    <cellStyle name="Total 2 8 4 5 3" xfId="51420"/>
    <cellStyle name="Total 2 8 4 5 4" xfId="51421"/>
    <cellStyle name="Total 2 8 4 6" xfId="51422"/>
    <cellStyle name="Total 2 8 4 7" xfId="51423"/>
    <cellStyle name="Total 2 8 4 8" xfId="51424"/>
    <cellStyle name="Total 2 8 5" xfId="51425"/>
    <cellStyle name="Total 2 8 5 2" xfId="51426"/>
    <cellStyle name="Total 2 8 5 2 2" xfId="51427"/>
    <cellStyle name="Total 2 8 5 2 3" xfId="51428"/>
    <cellStyle name="Total 2 8 5 2 4" xfId="51429"/>
    <cellStyle name="Total 2 8 5 2 5" xfId="51430"/>
    <cellStyle name="Total 2 8 5 3" xfId="51431"/>
    <cellStyle name="Total 2 8 5 3 2" xfId="51432"/>
    <cellStyle name="Total 2 8 5 3 3" xfId="51433"/>
    <cellStyle name="Total 2 8 5 3 4" xfId="51434"/>
    <cellStyle name="Total 2 8 5 3 5" xfId="51435"/>
    <cellStyle name="Total 2 8 5 4" xfId="51436"/>
    <cellStyle name="Total 2 8 5 5" xfId="51437"/>
    <cellStyle name="Total 2 8 5 6" xfId="51438"/>
    <cellStyle name="Total 2 8 6" xfId="51439"/>
    <cellStyle name="Total 2 8 6 2" xfId="51440"/>
    <cellStyle name="Total 2 8 6 2 2" xfId="51441"/>
    <cellStyle name="Total 2 8 6 2 3" xfId="51442"/>
    <cellStyle name="Total 2 8 6 2 4" xfId="51443"/>
    <cellStyle name="Total 2 8 6 2 5" xfId="51444"/>
    <cellStyle name="Total 2 8 6 3" xfId="51445"/>
    <cellStyle name="Total 2 8 6 3 2" xfId="51446"/>
    <cellStyle name="Total 2 8 6 3 3" xfId="51447"/>
    <cellStyle name="Total 2 8 6 3 4" xfId="51448"/>
    <cellStyle name="Total 2 8 6 3 5" xfId="51449"/>
    <cellStyle name="Total 2 8 6 4" xfId="51450"/>
    <cellStyle name="Total 2 8 6 5" xfId="51451"/>
    <cellStyle name="Total 2 8 6 6" xfId="51452"/>
    <cellStyle name="Total 2 8 7" xfId="51453"/>
    <cellStyle name="Total 2 8 7 2" xfId="51454"/>
    <cellStyle name="Total 2 8 7 2 2" xfId="51455"/>
    <cellStyle name="Total 2 8 7 2 3" xfId="51456"/>
    <cellStyle name="Total 2 8 7 2 4" xfId="51457"/>
    <cellStyle name="Total 2 8 7 2 5" xfId="51458"/>
    <cellStyle name="Total 2 8 7 3" xfId="51459"/>
    <cellStyle name="Total 2 8 7 3 2" xfId="51460"/>
    <cellStyle name="Total 2 8 7 3 3" xfId="51461"/>
    <cellStyle name="Total 2 8 7 3 4" xfId="51462"/>
    <cellStyle name="Total 2 8 7 3 5" xfId="51463"/>
    <cellStyle name="Total 2 8 7 4" xfId="51464"/>
    <cellStyle name="Total 2 8 7 5" xfId="51465"/>
    <cellStyle name="Total 2 8 8" xfId="51466"/>
    <cellStyle name="Total 2 8 8 2" xfId="51467"/>
    <cellStyle name="Total 2 8 8 2 2" xfId="51468"/>
    <cellStyle name="Total 2 8 8 2 3" xfId="51469"/>
    <cellStyle name="Total 2 8 8 2 4" xfId="51470"/>
    <cellStyle name="Total 2 8 8 3" xfId="51471"/>
    <cellStyle name="Total 2 8 8 4" xfId="51472"/>
    <cellStyle name="Total 2 8 8 5" xfId="51473"/>
    <cellStyle name="Total 2 8 9" xfId="51474"/>
    <cellStyle name="Total 2 9" xfId="51475"/>
    <cellStyle name="Total 2 9 10" xfId="51476"/>
    <cellStyle name="Total 2 9 11" xfId="51477"/>
    <cellStyle name="Total 2 9 12" xfId="51478"/>
    <cellStyle name="Total 2 9 13" xfId="51479"/>
    <cellStyle name="Total 2 9 2" xfId="51480"/>
    <cellStyle name="Total 2 9 2 10" xfId="51481"/>
    <cellStyle name="Total 2 9 2 10 2" xfId="51482"/>
    <cellStyle name="Total 2 9 2 10 3" xfId="51483"/>
    <cellStyle name="Total 2 9 2 10 4" xfId="51484"/>
    <cellStyle name="Total 2 9 2 10 5" xfId="51485"/>
    <cellStyle name="Total 2 9 2 11" xfId="51486"/>
    <cellStyle name="Total 2 9 2 2" xfId="51487"/>
    <cellStyle name="Total 2 9 2 2 2" xfId="51488"/>
    <cellStyle name="Total 2 9 2 2 2 2" xfId="51489"/>
    <cellStyle name="Total 2 9 2 2 2 3" xfId="51490"/>
    <cellStyle name="Total 2 9 2 2 2 4" xfId="51491"/>
    <cellStyle name="Total 2 9 2 2 3" xfId="51492"/>
    <cellStyle name="Total 2 9 2 2 3 2" xfId="51493"/>
    <cellStyle name="Total 2 9 2 2 3 3" xfId="51494"/>
    <cellStyle name="Total 2 9 2 2 3 4" xfId="51495"/>
    <cellStyle name="Total 2 9 2 2 3 5" xfId="51496"/>
    <cellStyle name="Total 2 9 2 2 4" xfId="51497"/>
    <cellStyle name="Total 2 9 2 2 4 2" xfId="51498"/>
    <cellStyle name="Total 2 9 2 2 4 3" xfId="51499"/>
    <cellStyle name="Total 2 9 2 2 4 4" xfId="51500"/>
    <cellStyle name="Total 2 9 2 2 5" xfId="51501"/>
    <cellStyle name="Total 2 9 2 2 5 2" xfId="51502"/>
    <cellStyle name="Total 2 9 2 2 5 3" xfId="51503"/>
    <cellStyle name="Total 2 9 2 2 5 4" xfId="51504"/>
    <cellStyle name="Total 2 9 2 2 6" xfId="51505"/>
    <cellStyle name="Total 2 9 2 2 7" xfId="51506"/>
    <cellStyle name="Total 2 9 2 2 8" xfId="51507"/>
    <cellStyle name="Total 2 9 2 3" xfId="51508"/>
    <cellStyle name="Total 2 9 2 3 2" xfId="51509"/>
    <cellStyle name="Total 2 9 2 3 2 2" xfId="51510"/>
    <cellStyle name="Total 2 9 2 3 2 3" xfId="51511"/>
    <cellStyle name="Total 2 9 2 3 2 4" xfId="51512"/>
    <cellStyle name="Total 2 9 2 3 2 5" xfId="51513"/>
    <cellStyle name="Total 2 9 2 3 3" xfId="51514"/>
    <cellStyle name="Total 2 9 2 3 3 2" xfId="51515"/>
    <cellStyle name="Total 2 9 2 3 3 3" xfId="51516"/>
    <cellStyle name="Total 2 9 2 3 3 4" xfId="51517"/>
    <cellStyle name="Total 2 9 2 3 3 5" xfId="51518"/>
    <cellStyle name="Total 2 9 2 3 4" xfId="51519"/>
    <cellStyle name="Total 2 9 2 3 5" xfId="51520"/>
    <cellStyle name="Total 2 9 2 3 6" xfId="51521"/>
    <cellStyle name="Total 2 9 2 4" xfId="51522"/>
    <cellStyle name="Total 2 9 2 4 2" xfId="51523"/>
    <cellStyle name="Total 2 9 2 4 2 2" xfId="51524"/>
    <cellStyle name="Total 2 9 2 4 2 3" xfId="51525"/>
    <cellStyle name="Total 2 9 2 4 2 4" xfId="51526"/>
    <cellStyle name="Total 2 9 2 4 2 5" xfId="51527"/>
    <cellStyle name="Total 2 9 2 4 3" xfId="51528"/>
    <cellStyle name="Total 2 9 2 4 3 2" xfId="51529"/>
    <cellStyle name="Total 2 9 2 4 3 3" xfId="51530"/>
    <cellStyle name="Total 2 9 2 4 3 4" xfId="51531"/>
    <cellStyle name="Total 2 9 2 4 3 5" xfId="51532"/>
    <cellStyle name="Total 2 9 2 4 4" xfId="51533"/>
    <cellStyle name="Total 2 9 2 4 5" xfId="51534"/>
    <cellStyle name="Total 2 9 2 4 6" xfId="51535"/>
    <cellStyle name="Total 2 9 2 5" xfId="51536"/>
    <cellStyle name="Total 2 9 2 5 2" xfId="51537"/>
    <cellStyle name="Total 2 9 2 5 2 2" xfId="51538"/>
    <cellStyle name="Total 2 9 2 5 2 3" xfId="51539"/>
    <cellStyle name="Total 2 9 2 5 2 4" xfId="51540"/>
    <cellStyle name="Total 2 9 2 5 2 5" xfId="51541"/>
    <cellStyle name="Total 2 9 2 5 3" xfId="51542"/>
    <cellStyle name="Total 2 9 2 5 3 2" xfId="51543"/>
    <cellStyle name="Total 2 9 2 5 3 3" xfId="51544"/>
    <cellStyle name="Total 2 9 2 5 3 4" xfId="51545"/>
    <cellStyle name="Total 2 9 2 5 3 5" xfId="51546"/>
    <cellStyle name="Total 2 9 2 5 4" xfId="51547"/>
    <cellStyle name="Total 2 9 2 5 5" xfId="51548"/>
    <cellStyle name="Total 2 9 2 5 6" xfId="51549"/>
    <cellStyle name="Total 2 9 2 6" xfId="51550"/>
    <cellStyle name="Total 2 9 2 6 2" xfId="51551"/>
    <cellStyle name="Total 2 9 2 6 2 2" xfId="51552"/>
    <cellStyle name="Total 2 9 2 6 2 3" xfId="51553"/>
    <cellStyle name="Total 2 9 2 6 2 4" xfId="51554"/>
    <cellStyle name="Total 2 9 2 6 2 5" xfId="51555"/>
    <cellStyle name="Total 2 9 2 6 3" xfId="51556"/>
    <cellStyle name="Total 2 9 2 6 3 2" xfId="51557"/>
    <cellStyle name="Total 2 9 2 6 3 3" xfId="51558"/>
    <cellStyle name="Total 2 9 2 6 3 4" xfId="51559"/>
    <cellStyle name="Total 2 9 2 6 3 5" xfId="51560"/>
    <cellStyle name="Total 2 9 2 6 4" xfId="51561"/>
    <cellStyle name="Total 2 9 2 6 5" xfId="51562"/>
    <cellStyle name="Total 2 9 2 7" xfId="51563"/>
    <cellStyle name="Total 2 9 2 7 2" xfId="51564"/>
    <cellStyle name="Total 2 9 2 7 3" xfId="51565"/>
    <cellStyle name="Total 2 9 2 7 4" xfId="51566"/>
    <cellStyle name="Total 2 9 2 8" xfId="51567"/>
    <cellStyle name="Total 2 9 2 8 2" xfId="51568"/>
    <cellStyle name="Total 2 9 2 8 3" xfId="51569"/>
    <cellStyle name="Total 2 9 2 8 4" xfId="51570"/>
    <cellStyle name="Total 2 9 2 8 5" xfId="51571"/>
    <cellStyle name="Total 2 9 2 9" xfId="51572"/>
    <cellStyle name="Total 2 9 2 9 2" xfId="51573"/>
    <cellStyle name="Total 2 9 2 9 3" xfId="51574"/>
    <cellStyle name="Total 2 9 2 9 4" xfId="51575"/>
    <cellStyle name="Total 2 9 2 9 5" xfId="51576"/>
    <cellStyle name="Total 2 9 3" xfId="51577"/>
    <cellStyle name="Total 2 9 3 2" xfId="51578"/>
    <cellStyle name="Total 2 9 3 2 2" xfId="51579"/>
    <cellStyle name="Total 2 9 3 2 3" xfId="51580"/>
    <cellStyle name="Total 2 9 3 2 4" xfId="51581"/>
    <cellStyle name="Total 2 9 3 3" xfId="51582"/>
    <cellStyle name="Total 2 9 3 3 2" xfId="51583"/>
    <cellStyle name="Total 2 9 3 3 3" xfId="51584"/>
    <cellStyle name="Total 2 9 3 3 4" xfId="51585"/>
    <cellStyle name="Total 2 9 3 3 5" xfId="51586"/>
    <cellStyle name="Total 2 9 3 4" xfId="51587"/>
    <cellStyle name="Total 2 9 3 4 2" xfId="51588"/>
    <cellStyle name="Total 2 9 3 4 3" xfId="51589"/>
    <cellStyle name="Total 2 9 3 4 4" xfId="51590"/>
    <cellStyle name="Total 2 9 3 5" xfId="51591"/>
    <cellStyle name="Total 2 9 3 5 2" xfId="51592"/>
    <cellStyle name="Total 2 9 3 5 3" xfId="51593"/>
    <cellStyle name="Total 2 9 3 5 4" xfId="51594"/>
    <cellStyle name="Total 2 9 3 6" xfId="51595"/>
    <cellStyle name="Total 2 9 3 7" xfId="51596"/>
    <cellStyle name="Total 2 9 3 8" xfId="51597"/>
    <cellStyle name="Total 2 9 4" xfId="51598"/>
    <cellStyle name="Total 2 9 4 2" xfId="51599"/>
    <cellStyle name="Total 2 9 4 2 2" xfId="51600"/>
    <cellStyle name="Total 2 9 4 2 3" xfId="51601"/>
    <cellStyle name="Total 2 9 4 2 4" xfId="51602"/>
    <cellStyle name="Total 2 9 4 3" xfId="51603"/>
    <cellStyle name="Total 2 9 4 3 2" xfId="51604"/>
    <cellStyle name="Total 2 9 4 3 3" xfId="51605"/>
    <cellStyle name="Total 2 9 4 3 4" xfId="51606"/>
    <cellStyle name="Total 2 9 4 3 5" xfId="51607"/>
    <cellStyle name="Total 2 9 4 4" xfId="51608"/>
    <cellStyle name="Total 2 9 4 4 2" xfId="51609"/>
    <cellStyle name="Total 2 9 4 4 3" xfId="51610"/>
    <cellStyle name="Total 2 9 4 4 4" xfId="51611"/>
    <cellStyle name="Total 2 9 4 5" xfId="51612"/>
    <cellStyle name="Total 2 9 4 5 2" xfId="51613"/>
    <cellStyle name="Total 2 9 4 5 3" xfId="51614"/>
    <cellStyle name="Total 2 9 4 5 4" xfId="51615"/>
    <cellStyle name="Total 2 9 4 6" xfId="51616"/>
    <cellStyle name="Total 2 9 4 7" xfId="51617"/>
    <cellStyle name="Total 2 9 4 8" xfId="51618"/>
    <cellStyle name="Total 2 9 5" xfId="51619"/>
    <cellStyle name="Total 2 9 5 2" xfId="51620"/>
    <cellStyle name="Total 2 9 5 2 2" xfId="51621"/>
    <cellStyle name="Total 2 9 5 2 3" xfId="51622"/>
    <cellStyle name="Total 2 9 5 2 4" xfId="51623"/>
    <cellStyle name="Total 2 9 5 2 5" xfId="51624"/>
    <cellStyle name="Total 2 9 5 3" xfId="51625"/>
    <cellStyle name="Total 2 9 5 3 2" xfId="51626"/>
    <cellStyle name="Total 2 9 5 3 3" xfId="51627"/>
    <cellStyle name="Total 2 9 5 3 4" xfId="51628"/>
    <cellStyle name="Total 2 9 5 3 5" xfId="51629"/>
    <cellStyle name="Total 2 9 5 4" xfId="51630"/>
    <cellStyle name="Total 2 9 5 5" xfId="51631"/>
    <cellStyle name="Total 2 9 5 6" xfId="51632"/>
    <cellStyle name="Total 2 9 6" xfId="51633"/>
    <cellStyle name="Total 2 9 6 2" xfId="51634"/>
    <cellStyle name="Total 2 9 6 2 2" xfId="51635"/>
    <cellStyle name="Total 2 9 6 2 3" xfId="51636"/>
    <cellStyle name="Total 2 9 6 2 4" xfId="51637"/>
    <cellStyle name="Total 2 9 6 2 5" xfId="51638"/>
    <cellStyle name="Total 2 9 6 3" xfId="51639"/>
    <cellStyle name="Total 2 9 6 3 2" xfId="51640"/>
    <cellStyle name="Total 2 9 6 3 3" xfId="51641"/>
    <cellStyle name="Total 2 9 6 3 4" xfId="51642"/>
    <cellStyle name="Total 2 9 6 3 5" xfId="51643"/>
    <cellStyle name="Total 2 9 6 4" xfId="51644"/>
    <cellStyle name="Total 2 9 6 5" xfId="51645"/>
    <cellStyle name="Total 2 9 6 6" xfId="51646"/>
    <cellStyle name="Total 2 9 7" xfId="51647"/>
    <cellStyle name="Total 2 9 7 2" xfId="51648"/>
    <cellStyle name="Total 2 9 7 2 2" xfId="51649"/>
    <cellStyle name="Total 2 9 7 2 3" xfId="51650"/>
    <cellStyle name="Total 2 9 7 2 4" xfId="51651"/>
    <cellStyle name="Total 2 9 7 2 5" xfId="51652"/>
    <cellStyle name="Total 2 9 7 3" xfId="51653"/>
    <cellStyle name="Total 2 9 7 3 2" xfId="51654"/>
    <cellStyle name="Total 2 9 7 3 3" xfId="51655"/>
    <cellStyle name="Total 2 9 7 3 4" xfId="51656"/>
    <cellStyle name="Total 2 9 7 3 5" xfId="51657"/>
    <cellStyle name="Total 2 9 7 4" xfId="51658"/>
    <cellStyle name="Total 2 9 7 5" xfId="51659"/>
    <cellStyle name="Total 2 9 8" xfId="51660"/>
    <cellStyle name="Total 2 9 8 2" xfId="51661"/>
    <cellStyle name="Total 2 9 8 2 2" xfId="51662"/>
    <cellStyle name="Total 2 9 8 2 3" xfId="51663"/>
    <cellStyle name="Total 2 9 8 2 4" xfId="51664"/>
    <cellStyle name="Total 2 9 8 3" xfId="51665"/>
    <cellStyle name="Total 2 9 8 4" xfId="51666"/>
    <cellStyle name="Total 2 9 8 5" xfId="51667"/>
    <cellStyle name="Total 2 9 9" xfId="51668"/>
    <cellStyle name="Total 2_AQPNG_ORC_R01_2013_11_22(OBRA COMPLETA) 29112013-2" xfId="712"/>
    <cellStyle name="Total 3" xfId="713"/>
    <cellStyle name="Total 3 10" xfId="51669"/>
    <cellStyle name="Total 3 10 10" xfId="51670"/>
    <cellStyle name="Total 3 10 10 2" xfId="51671"/>
    <cellStyle name="Total 3 10 10 3" xfId="51672"/>
    <cellStyle name="Total 3 10 10 4" xfId="51673"/>
    <cellStyle name="Total 3 10 10 5" xfId="51674"/>
    <cellStyle name="Total 3 10 11" xfId="51675"/>
    <cellStyle name="Total 3 10 2" xfId="51676"/>
    <cellStyle name="Total 3 10 2 2" xfId="51677"/>
    <cellStyle name="Total 3 10 2 2 2" xfId="51678"/>
    <cellStyle name="Total 3 10 2 2 3" xfId="51679"/>
    <cellStyle name="Total 3 10 2 2 4" xfId="51680"/>
    <cellStyle name="Total 3 10 2 3" xfId="51681"/>
    <cellStyle name="Total 3 10 2 3 2" xfId="51682"/>
    <cellStyle name="Total 3 10 2 3 3" xfId="51683"/>
    <cellStyle name="Total 3 10 2 3 4" xfId="51684"/>
    <cellStyle name="Total 3 10 2 3 5" xfId="51685"/>
    <cellStyle name="Total 3 10 2 4" xfId="51686"/>
    <cellStyle name="Total 3 10 2 4 2" xfId="51687"/>
    <cellStyle name="Total 3 10 2 4 3" xfId="51688"/>
    <cellStyle name="Total 3 10 2 4 4" xfId="51689"/>
    <cellStyle name="Total 3 10 2 5" xfId="51690"/>
    <cellStyle name="Total 3 10 2 5 2" xfId="51691"/>
    <cellStyle name="Total 3 10 2 5 3" xfId="51692"/>
    <cellStyle name="Total 3 10 2 5 4" xfId="51693"/>
    <cellStyle name="Total 3 10 2 6" xfId="51694"/>
    <cellStyle name="Total 3 10 2 7" xfId="51695"/>
    <cellStyle name="Total 3 10 2 8" xfId="51696"/>
    <cellStyle name="Total 3 10 3" xfId="51697"/>
    <cellStyle name="Total 3 10 3 2" xfId="51698"/>
    <cellStyle name="Total 3 10 3 2 2" xfId="51699"/>
    <cellStyle name="Total 3 10 3 2 3" xfId="51700"/>
    <cellStyle name="Total 3 10 3 2 4" xfId="51701"/>
    <cellStyle name="Total 3 10 3 2 5" xfId="51702"/>
    <cellStyle name="Total 3 10 3 3" xfId="51703"/>
    <cellStyle name="Total 3 10 3 3 2" xfId="51704"/>
    <cellStyle name="Total 3 10 3 3 3" xfId="51705"/>
    <cellStyle name="Total 3 10 3 3 4" xfId="51706"/>
    <cellStyle name="Total 3 10 3 3 5" xfId="51707"/>
    <cellStyle name="Total 3 10 3 4" xfId="51708"/>
    <cellStyle name="Total 3 10 3 5" xfId="51709"/>
    <cellStyle name="Total 3 10 3 6" xfId="51710"/>
    <cellStyle name="Total 3 10 4" xfId="51711"/>
    <cellStyle name="Total 3 10 4 2" xfId="51712"/>
    <cellStyle name="Total 3 10 4 2 2" xfId="51713"/>
    <cellStyle name="Total 3 10 4 2 3" xfId="51714"/>
    <cellStyle name="Total 3 10 4 2 4" xfId="51715"/>
    <cellStyle name="Total 3 10 4 2 5" xfId="51716"/>
    <cellStyle name="Total 3 10 4 3" xfId="51717"/>
    <cellStyle name="Total 3 10 4 3 2" xfId="51718"/>
    <cellStyle name="Total 3 10 4 3 3" xfId="51719"/>
    <cellStyle name="Total 3 10 4 3 4" xfId="51720"/>
    <cellStyle name="Total 3 10 4 3 5" xfId="51721"/>
    <cellStyle name="Total 3 10 4 4" xfId="51722"/>
    <cellStyle name="Total 3 10 4 5" xfId="51723"/>
    <cellStyle name="Total 3 10 4 6" xfId="51724"/>
    <cellStyle name="Total 3 10 5" xfId="51725"/>
    <cellStyle name="Total 3 10 5 2" xfId="51726"/>
    <cellStyle name="Total 3 10 5 2 2" xfId="51727"/>
    <cellStyle name="Total 3 10 5 2 3" xfId="51728"/>
    <cellStyle name="Total 3 10 5 2 4" xfId="51729"/>
    <cellStyle name="Total 3 10 5 2 5" xfId="51730"/>
    <cellStyle name="Total 3 10 5 3" xfId="51731"/>
    <cellStyle name="Total 3 10 5 3 2" xfId="51732"/>
    <cellStyle name="Total 3 10 5 3 3" xfId="51733"/>
    <cellStyle name="Total 3 10 5 3 4" xfId="51734"/>
    <cellStyle name="Total 3 10 5 3 5" xfId="51735"/>
    <cellStyle name="Total 3 10 5 4" xfId="51736"/>
    <cellStyle name="Total 3 10 5 5" xfId="51737"/>
    <cellStyle name="Total 3 10 5 6" xfId="51738"/>
    <cellStyle name="Total 3 10 6" xfId="51739"/>
    <cellStyle name="Total 3 10 6 2" xfId="51740"/>
    <cellStyle name="Total 3 10 6 2 2" xfId="51741"/>
    <cellStyle name="Total 3 10 6 2 3" xfId="51742"/>
    <cellStyle name="Total 3 10 6 2 4" xfId="51743"/>
    <cellStyle name="Total 3 10 6 2 5" xfId="51744"/>
    <cellStyle name="Total 3 10 6 3" xfId="51745"/>
    <cellStyle name="Total 3 10 6 3 2" xfId="51746"/>
    <cellStyle name="Total 3 10 6 3 3" xfId="51747"/>
    <cellStyle name="Total 3 10 6 3 4" xfId="51748"/>
    <cellStyle name="Total 3 10 6 3 5" xfId="51749"/>
    <cellStyle name="Total 3 10 6 4" xfId="51750"/>
    <cellStyle name="Total 3 10 6 5" xfId="51751"/>
    <cellStyle name="Total 3 10 7" xfId="51752"/>
    <cellStyle name="Total 3 10 7 2" xfId="51753"/>
    <cellStyle name="Total 3 10 7 3" xfId="51754"/>
    <cellStyle name="Total 3 10 7 4" xfId="51755"/>
    <cellStyle name="Total 3 10 8" xfId="51756"/>
    <cellStyle name="Total 3 10 8 2" xfId="51757"/>
    <cellStyle name="Total 3 10 8 3" xfId="51758"/>
    <cellStyle name="Total 3 10 8 4" xfId="51759"/>
    <cellStyle name="Total 3 10 8 5" xfId="51760"/>
    <cellStyle name="Total 3 10 9" xfId="51761"/>
    <cellStyle name="Total 3 10 9 2" xfId="51762"/>
    <cellStyle name="Total 3 10 9 3" xfId="51763"/>
    <cellStyle name="Total 3 10 9 4" xfId="51764"/>
    <cellStyle name="Total 3 10 9 5" xfId="51765"/>
    <cellStyle name="Total 3 11" xfId="51766"/>
    <cellStyle name="Total 3 11 10" xfId="51767"/>
    <cellStyle name="Total 3 11 2" xfId="51768"/>
    <cellStyle name="Total 3 11 2 2" xfId="51769"/>
    <cellStyle name="Total 3 11 2 2 2" xfId="51770"/>
    <cellStyle name="Total 3 11 2 2 3" xfId="51771"/>
    <cellStyle name="Total 3 11 2 2 4" xfId="51772"/>
    <cellStyle name="Total 3 11 2 3" xfId="51773"/>
    <cellStyle name="Total 3 11 2 3 2" xfId="51774"/>
    <cellStyle name="Total 3 11 2 3 3" xfId="51775"/>
    <cellStyle name="Total 3 11 2 3 4" xfId="51776"/>
    <cellStyle name="Total 3 11 2 3 5" xfId="51777"/>
    <cellStyle name="Total 3 11 2 4" xfId="51778"/>
    <cellStyle name="Total 3 11 2 4 2" xfId="51779"/>
    <cellStyle name="Total 3 11 2 4 3" xfId="51780"/>
    <cellStyle name="Total 3 11 2 4 4" xfId="51781"/>
    <cellStyle name="Total 3 11 2 5" xfId="51782"/>
    <cellStyle name="Total 3 11 2 5 2" xfId="51783"/>
    <cellStyle name="Total 3 11 2 5 3" xfId="51784"/>
    <cellStyle name="Total 3 11 2 5 4" xfId="51785"/>
    <cellStyle name="Total 3 11 2 6" xfId="51786"/>
    <cellStyle name="Total 3 11 2 7" xfId="51787"/>
    <cellStyle name="Total 3 11 2 8" xfId="51788"/>
    <cellStyle name="Total 3 11 3" xfId="51789"/>
    <cellStyle name="Total 3 11 3 2" xfId="51790"/>
    <cellStyle name="Total 3 11 3 2 2" xfId="51791"/>
    <cellStyle name="Total 3 11 3 2 3" xfId="51792"/>
    <cellStyle name="Total 3 11 3 2 4" xfId="51793"/>
    <cellStyle name="Total 3 11 3 2 5" xfId="51794"/>
    <cellStyle name="Total 3 11 3 3" xfId="51795"/>
    <cellStyle name="Total 3 11 3 3 2" xfId="51796"/>
    <cellStyle name="Total 3 11 3 3 3" xfId="51797"/>
    <cellStyle name="Total 3 11 3 3 4" xfId="51798"/>
    <cellStyle name="Total 3 11 3 3 5" xfId="51799"/>
    <cellStyle name="Total 3 11 3 4" xfId="51800"/>
    <cellStyle name="Total 3 11 3 5" xfId="51801"/>
    <cellStyle name="Total 3 11 3 6" xfId="51802"/>
    <cellStyle name="Total 3 11 4" xfId="51803"/>
    <cellStyle name="Total 3 11 4 2" xfId="51804"/>
    <cellStyle name="Total 3 11 4 2 2" xfId="51805"/>
    <cellStyle name="Total 3 11 4 2 3" xfId="51806"/>
    <cellStyle name="Total 3 11 4 2 4" xfId="51807"/>
    <cellStyle name="Total 3 11 4 2 5" xfId="51808"/>
    <cellStyle name="Total 3 11 4 3" xfId="51809"/>
    <cellStyle name="Total 3 11 4 3 2" xfId="51810"/>
    <cellStyle name="Total 3 11 4 3 3" xfId="51811"/>
    <cellStyle name="Total 3 11 4 3 4" xfId="51812"/>
    <cellStyle name="Total 3 11 4 3 5" xfId="51813"/>
    <cellStyle name="Total 3 11 4 4" xfId="51814"/>
    <cellStyle name="Total 3 11 4 5" xfId="51815"/>
    <cellStyle name="Total 3 11 4 6" xfId="51816"/>
    <cellStyle name="Total 3 11 5" xfId="51817"/>
    <cellStyle name="Total 3 11 5 2" xfId="51818"/>
    <cellStyle name="Total 3 11 5 2 2" xfId="51819"/>
    <cellStyle name="Total 3 11 5 2 3" xfId="51820"/>
    <cellStyle name="Total 3 11 5 2 4" xfId="51821"/>
    <cellStyle name="Total 3 11 5 2 5" xfId="51822"/>
    <cellStyle name="Total 3 11 5 3" xfId="51823"/>
    <cellStyle name="Total 3 11 5 3 2" xfId="51824"/>
    <cellStyle name="Total 3 11 5 3 3" xfId="51825"/>
    <cellStyle name="Total 3 11 5 3 4" xfId="51826"/>
    <cellStyle name="Total 3 11 5 3 5" xfId="51827"/>
    <cellStyle name="Total 3 11 5 4" xfId="51828"/>
    <cellStyle name="Total 3 11 5 5" xfId="51829"/>
    <cellStyle name="Total 3 11 6" xfId="51830"/>
    <cellStyle name="Total 3 11 6 2" xfId="51831"/>
    <cellStyle name="Total 3 11 6 3" xfId="51832"/>
    <cellStyle name="Total 3 11 6 4" xfId="51833"/>
    <cellStyle name="Total 3 11 7" xfId="51834"/>
    <cellStyle name="Total 3 11 7 2" xfId="51835"/>
    <cellStyle name="Total 3 11 7 3" xfId="51836"/>
    <cellStyle name="Total 3 11 7 4" xfId="51837"/>
    <cellStyle name="Total 3 11 7 5" xfId="51838"/>
    <cellStyle name="Total 3 11 8" xfId="51839"/>
    <cellStyle name="Total 3 11 8 2" xfId="51840"/>
    <cellStyle name="Total 3 11 8 3" xfId="51841"/>
    <cellStyle name="Total 3 11 8 4" xfId="51842"/>
    <cellStyle name="Total 3 11 8 5" xfId="51843"/>
    <cellStyle name="Total 3 11 9" xfId="51844"/>
    <cellStyle name="Total 3 11 9 2" xfId="51845"/>
    <cellStyle name="Total 3 11 9 3" xfId="51846"/>
    <cellStyle name="Total 3 11 9 4" xfId="51847"/>
    <cellStyle name="Total 3 11 9 5" xfId="51848"/>
    <cellStyle name="Total 3 12" xfId="51849"/>
    <cellStyle name="Total 3 12 2" xfId="51850"/>
    <cellStyle name="Total 3 12 2 2" xfId="51851"/>
    <cellStyle name="Total 3 12 2 3" xfId="51852"/>
    <cellStyle name="Total 3 12 2 4" xfId="51853"/>
    <cellStyle name="Total 3 12 3" xfId="51854"/>
    <cellStyle name="Total 3 12 3 2" xfId="51855"/>
    <cellStyle name="Total 3 12 3 3" xfId="51856"/>
    <cellStyle name="Total 3 12 3 4" xfId="51857"/>
    <cellStyle name="Total 3 12 3 5" xfId="51858"/>
    <cellStyle name="Total 3 12 4" xfId="51859"/>
    <cellStyle name="Total 3 12 4 2" xfId="51860"/>
    <cellStyle name="Total 3 12 4 3" xfId="51861"/>
    <cellStyle name="Total 3 12 4 4" xfId="51862"/>
    <cellStyle name="Total 3 12 5" xfId="51863"/>
    <cellStyle name="Total 3 12 5 2" xfId="51864"/>
    <cellStyle name="Total 3 12 5 3" xfId="51865"/>
    <cellStyle name="Total 3 12 5 4" xfId="51866"/>
    <cellStyle name="Total 3 12 6" xfId="51867"/>
    <cellStyle name="Total 3 12 7" xfId="51868"/>
    <cellStyle name="Total 3 12 8" xfId="51869"/>
    <cellStyle name="Total 3 13" xfId="51870"/>
    <cellStyle name="Total 3 13 2" xfId="51871"/>
    <cellStyle name="Total 3 13 2 2" xfId="51872"/>
    <cellStyle name="Total 3 13 2 3" xfId="51873"/>
    <cellStyle name="Total 3 13 2 4" xfId="51874"/>
    <cellStyle name="Total 3 13 2 5" xfId="51875"/>
    <cellStyle name="Total 3 13 3" xfId="51876"/>
    <cellStyle name="Total 3 13 3 2" xfId="51877"/>
    <cellStyle name="Total 3 13 3 3" xfId="51878"/>
    <cellStyle name="Total 3 13 3 4" xfId="51879"/>
    <cellStyle name="Total 3 13 3 5" xfId="51880"/>
    <cellStyle name="Total 3 13 4" xfId="51881"/>
    <cellStyle name="Total 3 13 5" xfId="51882"/>
    <cellStyle name="Total 3 13 6" xfId="51883"/>
    <cellStyle name="Total 3 14" xfId="51884"/>
    <cellStyle name="Total 3 14 2" xfId="51885"/>
    <cellStyle name="Total 3 14 2 2" xfId="51886"/>
    <cellStyle name="Total 3 14 2 3" xfId="51887"/>
    <cellStyle name="Total 3 14 2 4" xfId="51888"/>
    <cellStyle name="Total 3 14 2 5" xfId="51889"/>
    <cellStyle name="Total 3 14 3" xfId="51890"/>
    <cellStyle name="Total 3 14 3 2" xfId="51891"/>
    <cellStyle name="Total 3 14 3 3" xfId="51892"/>
    <cellStyle name="Total 3 14 3 4" xfId="51893"/>
    <cellStyle name="Total 3 14 3 5" xfId="51894"/>
    <cellStyle name="Total 3 14 4" xfId="51895"/>
    <cellStyle name="Total 3 14 5" xfId="51896"/>
    <cellStyle name="Total 3 14 6" xfId="51897"/>
    <cellStyle name="Total 3 15" xfId="51898"/>
    <cellStyle name="Total 3 15 2" xfId="51899"/>
    <cellStyle name="Total 3 15 2 2" xfId="51900"/>
    <cellStyle name="Total 3 15 2 3" xfId="51901"/>
    <cellStyle name="Total 3 15 2 4" xfId="51902"/>
    <cellStyle name="Total 3 15 2 5" xfId="51903"/>
    <cellStyle name="Total 3 15 3" xfId="51904"/>
    <cellStyle name="Total 3 15 3 2" xfId="51905"/>
    <cellStyle name="Total 3 15 3 3" xfId="51906"/>
    <cellStyle name="Total 3 15 3 4" xfId="51907"/>
    <cellStyle name="Total 3 15 3 5" xfId="51908"/>
    <cellStyle name="Total 3 15 4" xfId="51909"/>
    <cellStyle name="Total 3 15 5" xfId="51910"/>
    <cellStyle name="Total 3 15 6" xfId="51911"/>
    <cellStyle name="Total 3 16" xfId="51912"/>
    <cellStyle name="Total 3 16 2" xfId="51913"/>
    <cellStyle name="Total 3 16 2 2" xfId="51914"/>
    <cellStyle name="Total 3 16 2 3" xfId="51915"/>
    <cellStyle name="Total 3 16 2 4" xfId="51916"/>
    <cellStyle name="Total 3 16 2 5" xfId="51917"/>
    <cellStyle name="Total 3 16 3" xfId="51918"/>
    <cellStyle name="Total 3 16 4" xfId="51919"/>
    <cellStyle name="Total 3 16 5" xfId="51920"/>
    <cellStyle name="Total 3 17" xfId="51921"/>
    <cellStyle name="Total 3 17 2" xfId="51922"/>
    <cellStyle name="Total 3 17 3" xfId="51923"/>
    <cellStyle name="Total 3 17 4" xfId="51924"/>
    <cellStyle name="Total 3 18" xfId="51925"/>
    <cellStyle name="Total 3 19" xfId="51926"/>
    <cellStyle name="Total 3 2" xfId="714"/>
    <cellStyle name="Total 3 2 10" xfId="51927"/>
    <cellStyle name="Total 3 2 10 10" xfId="51928"/>
    <cellStyle name="Total 3 2 10 2" xfId="51929"/>
    <cellStyle name="Total 3 2 10 2 2" xfId="51930"/>
    <cellStyle name="Total 3 2 10 2 2 2" xfId="51931"/>
    <cellStyle name="Total 3 2 10 2 2 3" xfId="51932"/>
    <cellStyle name="Total 3 2 10 2 2 4" xfId="51933"/>
    <cellStyle name="Total 3 2 10 2 3" xfId="51934"/>
    <cellStyle name="Total 3 2 10 2 3 2" xfId="51935"/>
    <cellStyle name="Total 3 2 10 2 3 3" xfId="51936"/>
    <cellStyle name="Total 3 2 10 2 3 4" xfId="51937"/>
    <cellStyle name="Total 3 2 10 2 3 5" xfId="51938"/>
    <cellStyle name="Total 3 2 10 2 4" xfId="51939"/>
    <cellStyle name="Total 3 2 10 2 4 2" xfId="51940"/>
    <cellStyle name="Total 3 2 10 2 4 3" xfId="51941"/>
    <cellStyle name="Total 3 2 10 2 4 4" xfId="51942"/>
    <cellStyle name="Total 3 2 10 2 5" xfId="51943"/>
    <cellStyle name="Total 3 2 10 2 5 2" xfId="51944"/>
    <cellStyle name="Total 3 2 10 2 5 3" xfId="51945"/>
    <cellStyle name="Total 3 2 10 2 5 4" xfId="51946"/>
    <cellStyle name="Total 3 2 10 2 6" xfId="51947"/>
    <cellStyle name="Total 3 2 10 2 7" xfId="51948"/>
    <cellStyle name="Total 3 2 10 2 8" xfId="51949"/>
    <cellStyle name="Total 3 2 10 3" xfId="51950"/>
    <cellStyle name="Total 3 2 10 3 2" xfId="51951"/>
    <cellStyle name="Total 3 2 10 3 2 2" xfId="51952"/>
    <cellStyle name="Total 3 2 10 3 2 3" xfId="51953"/>
    <cellStyle name="Total 3 2 10 3 2 4" xfId="51954"/>
    <cellStyle name="Total 3 2 10 3 2 5" xfId="51955"/>
    <cellStyle name="Total 3 2 10 3 3" xfId="51956"/>
    <cellStyle name="Total 3 2 10 3 3 2" xfId="51957"/>
    <cellStyle name="Total 3 2 10 3 3 3" xfId="51958"/>
    <cellStyle name="Total 3 2 10 3 3 4" xfId="51959"/>
    <cellStyle name="Total 3 2 10 3 3 5" xfId="51960"/>
    <cellStyle name="Total 3 2 10 3 4" xfId="51961"/>
    <cellStyle name="Total 3 2 10 3 5" xfId="51962"/>
    <cellStyle name="Total 3 2 10 3 6" xfId="51963"/>
    <cellStyle name="Total 3 2 10 4" xfId="51964"/>
    <cellStyle name="Total 3 2 10 4 2" xfId="51965"/>
    <cellStyle name="Total 3 2 10 4 2 2" xfId="51966"/>
    <cellStyle name="Total 3 2 10 4 2 3" xfId="51967"/>
    <cellStyle name="Total 3 2 10 4 2 4" xfId="51968"/>
    <cellStyle name="Total 3 2 10 4 2 5" xfId="51969"/>
    <cellStyle name="Total 3 2 10 4 3" xfId="51970"/>
    <cellStyle name="Total 3 2 10 4 3 2" xfId="51971"/>
    <cellStyle name="Total 3 2 10 4 3 3" xfId="51972"/>
    <cellStyle name="Total 3 2 10 4 3 4" xfId="51973"/>
    <cellStyle name="Total 3 2 10 4 3 5" xfId="51974"/>
    <cellStyle name="Total 3 2 10 4 4" xfId="51975"/>
    <cellStyle name="Total 3 2 10 4 5" xfId="51976"/>
    <cellStyle name="Total 3 2 10 4 6" xfId="51977"/>
    <cellStyle name="Total 3 2 10 5" xfId="51978"/>
    <cellStyle name="Total 3 2 10 5 2" xfId="51979"/>
    <cellStyle name="Total 3 2 10 5 2 2" xfId="51980"/>
    <cellStyle name="Total 3 2 10 5 2 3" xfId="51981"/>
    <cellStyle name="Total 3 2 10 5 2 4" xfId="51982"/>
    <cellStyle name="Total 3 2 10 5 2 5" xfId="51983"/>
    <cellStyle name="Total 3 2 10 5 3" xfId="51984"/>
    <cellStyle name="Total 3 2 10 5 3 2" xfId="51985"/>
    <cellStyle name="Total 3 2 10 5 3 3" xfId="51986"/>
    <cellStyle name="Total 3 2 10 5 3 4" xfId="51987"/>
    <cellStyle name="Total 3 2 10 5 3 5" xfId="51988"/>
    <cellStyle name="Total 3 2 10 5 4" xfId="51989"/>
    <cellStyle name="Total 3 2 10 5 5" xfId="51990"/>
    <cellStyle name="Total 3 2 10 6" xfId="51991"/>
    <cellStyle name="Total 3 2 10 6 2" xfId="51992"/>
    <cellStyle name="Total 3 2 10 6 3" xfId="51993"/>
    <cellStyle name="Total 3 2 10 6 4" xfId="51994"/>
    <cellStyle name="Total 3 2 10 7" xfId="51995"/>
    <cellStyle name="Total 3 2 10 7 2" xfId="51996"/>
    <cellStyle name="Total 3 2 10 7 3" xfId="51997"/>
    <cellStyle name="Total 3 2 10 7 4" xfId="51998"/>
    <cellStyle name="Total 3 2 10 7 5" xfId="51999"/>
    <cellStyle name="Total 3 2 10 8" xfId="52000"/>
    <cellStyle name="Total 3 2 10 8 2" xfId="52001"/>
    <cellStyle name="Total 3 2 10 8 3" xfId="52002"/>
    <cellStyle name="Total 3 2 10 8 4" xfId="52003"/>
    <cellStyle name="Total 3 2 10 8 5" xfId="52004"/>
    <cellStyle name="Total 3 2 10 9" xfId="52005"/>
    <cellStyle name="Total 3 2 10 9 2" xfId="52006"/>
    <cellStyle name="Total 3 2 10 9 3" xfId="52007"/>
    <cellStyle name="Total 3 2 10 9 4" xfId="52008"/>
    <cellStyle name="Total 3 2 10 9 5" xfId="52009"/>
    <cellStyle name="Total 3 2 11" xfId="52010"/>
    <cellStyle name="Total 3 2 11 2" xfId="52011"/>
    <cellStyle name="Total 3 2 11 2 2" xfId="52012"/>
    <cellStyle name="Total 3 2 11 2 3" xfId="52013"/>
    <cellStyle name="Total 3 2 11 2 4" xfId="52014"/>
    <cellStyle name="Total 3 2 11 3" xfId="52015"/>
    <cellStyle name="Total 3 2 11 3 2" xfId="52016"/>
    <cellStyle name="Total 3 2 11 3 3" xfId="52017"/>
    <cellStyle name="Total 3 2 11 3 4" xfId="52018"/>
    <cellStyle name="Total 3 2 11 3 5" xfId="52019"/>
    <cellStyle name="Total 3 2 11 4" xfId="52020"/>
    <cellStyle name="Total 3 2 11 4 2" xfId="52021"/>
    <cellStyle name="Total 3 2 11 4 3" xfId="52022"/>
    <cellStyle name="Total 3 2 11 4 4" xfId="52023"/>
    <cellStyle name="Total 3 2 11 5" xfId="52024"/>
    <cellStyle name="Total 3 2 11 5 2" xfId="52025"/>
    <cellStyle name="Total 3 2 11 5 3" xfId="52026"/>
    <cellStyle name="Total 3 2 11 5 4" xfId="52027"/>
    <cellStyle name="Total 3 2 11 6" xfId="52028"/>
    <cellStyle name="Total 3 2 11 7" xfId="52029"/>
    <cellStyle name="Total 3 2 11 8" xfId="52030"/>
    <cellStyle name="Total 3 2 12" xfId="52031"/>
    <cellStyle name="Total 3 2 12 2" xfId="52032"/>
    <cellStyle name="Total 3 2 12 2 2" xfId="52033"/>
    <cellStyle name="Total 3 2 12 2 3" xfId="52034"/>
    <cellStyle name="Total 3 2 12 2 4" xfId="52035"/>
    <cellStyle name="Total 3 2 12 2 5" xfId="52036"/>
    <cellStyle name="Total 3 2 12 3" xfId="52037"/>
    <cellStyle name="Total 3 2 12 3 2" xfId="52038"/>
    <cellStyle name="Total 3 2 12 3 3" xfId="52039"/>
    <cellStyle name="Total 3 2 12 3 4" xfId="52040"/>
    <cellStyle name="Total 3 2 12 3 5" xfId="52041"/>
    <cellStyle name="Total 3 2 12 4" xfId="52042"/>
    <cellStyle name="Total 3 2 12 5" xfId="52043"/>
    <cellStyle name="Total 3 2 12 6" xfId="52044"/>
    <cellStyle name="Total 3 2 13" xfId="52045"/>
    <cellStyle name="Total 3 2 13 2" xfId="52046"/>
    <cellStyle name="Total 3 2 13 2 2" xfId="52047"/>
    <cellStyle name="Total 3 2 13 2 3" xfId="52048"/>
    <cellStyle name="Total 3 2 13 2 4" xfId="52049"/>
    <cellStyle name="Total 3 2 13 2 5" xfId="52050"/>
    <cellStyle name="Total 3 2 13 3" xfId="52051"/>
    <cellStyle name="Total 3 2 13 3 2" xfId="52052"/>
    <cellStyle name="Total 3 2 13 3 3" xfId="52053"/>
    <cellStyle name="Total 3 2 13 3 4" xfId="52054"/>
    <cellStyle name="Total 3 2 13 3 5" xfId="52055"/>
    <cellStyle name="Total 3 2 13 4" xfId="52056"/>
    <cellStyle name="Total 3 2 13 5" xfId="52057"/>
    <cellStyle name="Total 3 2 13 6" xfId="52058"/>
    <cellStyle name="Total 3 2 14" xfId="52059"/>
    <cellStyle name="Total 3 2 14 2" xfId="52060"/>
    <cellStyle name="Total 3 2 14 2 2" xfId="52061"/>
    <cellStyle name="Total 3 2 14 2 3" xfId="52062"/>
    <cellStyle name="Total 3 2 14 2 4" xfId="52063"/>
    <cellStyle name="Total 3 2 14 2 5" xfId="52064"/>
    <cellStyle name="Total 3 2 14 3" xfId="52065"/>
    <cellStyle name="Total 3 2 14 3 2" xfId="52066"/>
    <cellStyle name="Total 3 2 14 3 3" xfId="52067"/>
    <cellStyle name="Total 3 2 14 3 4" xfId="52068"/>
    <cellStyle name="Total 3 2 14 3 5" xfId="52069"/>
    <cellStyle name="Total 3 2 14 4" xfId="52070"/>
    <cellStyle name="Total 3 2 14 5" xfId="52071"/>
    <cellStyle name="Total 3 2 14 6" xfId="52072"/>
    <cellStyle name="Total 3 2 15" xfId="52073"/>
    <cellStyle name="Total 3 2 15 2" xfId="52074"/>
    <cellStyle name="Total 3 2 15 2 2" xfId="52075"/>
    <cellStyle name="Total 3 2 15 2 3" xfId="52076"/>
    <cellStyle name="Total 3 2 15 2 4" xfId="52077"/>
    <cellStyle name="Total 3 2 15 2 5" xfId="52078"/>
    <cellStyle name="Total 3 2 15 3" xfId="52079"/>
    <cellStyle name="Total 3 2 15 4" xfId="52080"/>
    <cellStyle name="Total 3 2 15 5" xfId="52081"/>
    <cellStyle name="Total 3 2 16" xfId="52082"/>
    <cellStyle name="Total 3 2 16 2" xfId="52083"/>
    <cellStyle name="Total 3 2 16 3" xfId="52084"/>
    <cellStyle name="Total 3 2 16 4" xfId="52085"/>
    <cellStyle name="Total 3 2 17" xfId="52086"/>
    <cellStyle name="Total 3 2 18" xfId="52087"/>
    <cellStyle name="Total 3 2 19" xfId="52088"/>
    <cellStyle name="Total 3 2 2" xfId="52089"/>
    <cellStyle name="Total 3 2 2 10" xfId="52090"/>
    <cellStyle name="Total 3 2 2 11" xfId="52091"/>
    <cellStyle name="Total 3 2 2 12" xfId="52092"/>
    <cellStyle name="Total 3 2 2 13" xfId="52093"/>
    <cellStyle name="Total 3 2 2 2" xfId="52094"/>
    <cellStyle name="Total 3 2 2 2 10" xfId="52095"/>
    <cellStyle name="Total 3 2 2 2 10 2" xfId="52096"/>
    <cellStyle name="Total 3 2 2 2 10 3" xfId="52097"/>
    <cellStyle name="Total 3 2 2 2 10 4" xfId="52098"/>
    <cellStyle name="Total 3 2 2 2 10 5" xfId="52099"/>
    <cellStyle name="Total 3 2 2 2 11" xfId="52100"/>
    <cellStyle name="Total 3 2 2 2 2" xfId="52101"/>
    <cellStyle name="Total 3 2 2 2 2 2" xfId="52102"/>
    <cellStyle name="Total 3 2 2 2 2 2 2" xfId="52103"/>
    <cellStyle name="Total 3 2 2 2 2 2 3" xfId="52104"/>
    <cellStyle name="Total 3 2 2 2 2 2 4" xfId="52105"/>
    <cellStyle name="Total 3 2 2 2 2 3" xfId="52106"/>
    <cellStyle name="Total 3 2 2 2 2 3 2" xfId="52107"/>
    <cellStyle name="Total 3 2 2 2 2 3 3" xfId="52108"/>
    <cellStyle name="Total 3 2 2 2 2 3 4" xfId="52109"/>
    <cellStyle name="Total 3 2 2 2 2 3 5" xfId="52110"/>
    <cellStyle name="Total 3 2 2 2 2 4" xfId="52111"/>
    <cellStyle name="Total 3 2 2 2 2 4 2" xfId="52112"/>
    <cellStyle name="Total 3 2 2 2 2 4 3" xfId="52113"/>
    <cellStyle name="Total 3 2 2 2 2 4 4" xfId="52114"/>
    <cellStyle name="Total 3 2 2 2 2 5" xfId="52115"/>
    <cellStyle name="Total 3 2 2 2 2 5 2" xfId="52116"/>
    <cellStyle name="Total 3 2 2 2 2 5 3" xfId="52117"/>
    <cellStyle name="Total 3 2 2 2 2 5 4" xfId="52118"/>
    <cellStyle name="Total 3 2 2 2 2 6" xfId="52119"/>
    <cellStyle name="Total 3 2 2 2 2 7" xfId="52120"/>
    <cellStyle name="Total 3 2 2 2 2 8" xfId="52121"/>
    <cellStyle name="Total 3 2 2 2 3" xfId="52122"/>
    <cellStyle name="Total 3 2 2 2 3 2" xfId="52123"/>
    <cellStyle name="Total 3 2 2 2 3 2 2" xfId="52124"/>
    <cellStyle name="Total 3 2 2 2 3 2 3" xfId="52125"/>
    <cellStyle name="Total 3 2 2 2 3 2 4" xfId="52126"/>
    <cellStyle name="Total 3 2 2 2 3 2 5" xfId="52127"/>
    <cellStyle name="Total 3 2 2 2 3 3" xfId="52128"/>
    <cellStyle name="Total 3 2 2 2 3 3 2" xfId="52129"/>
    <cellStyle name="Total 3 2 2 2 3 3 3" xfId="52130"/>
    <cellStyle name="Total 3 2 2 2 3 3 4" xfId="52131"/>
    <cellStyle name="Total 3 2 2 2 3 3 5" xfId="52132"/>
    <cellStyle name="Total 3 2 2 2 3 4" xfId="52133"/>
    <cellStyle name="Total 3 2 2 2 3 5" xfId="52134"/>
    <cellStyle name="Total 3 2 2 2 3 6" xfId="52135"/>
    <cellStyle name="Total 3 2 2 2 4" xfId="52136"/>
    <cellStyle name="Total 3 2 2 2 4 2" xfId="52137"/>
    <cellStyle name="Total 3 2 2 2 4 2 2" xfId="52138"/>
    <cellStyle name="Total 3 2 2 2 4 2 3" xfId="52139"/>
    <cellStyle name="Total 3 2 2 2 4 2 4" xfId="52140"/>
    <cellStyle name="Total 3 2 2 2 4 2 5" xfId="52141"/>
    <cellStyle name="Total 3 2 2 2 4 3" xfId="52142"/>
    <cellStyle name="Total 3 2 2 2 4 3 2" xfId="52143"/>
    <cellStyle name="Total 3 2 2 2 4 3 3" xfId="52144"/>
    <cellStyle name="Total 3 2 2 2 4 3 4" xfId="52145"/>
    <cellStyle name="Total 3 2 2 2 4 3 5" xfId="52146"/>
    <cellStyle name="Total 3 2 2 2 4 4" xfId="52147"/>
    <cellStyle name="Total 3 2 2 2 4 5" xfId="52148"/>
    <cellStyle name="Total 3 2 2 2 4 6" xfId="52149"/>
    <cellStyle name="Total 3 2 2 2 5" xfId="52150"/>
    <cellStyle name="Total 3 2 2 2 5 2" xfId="52151"/>
    <cellStyle name="Total 3 2 2 2 5 2 2" xfId="52152"/>
    <cellStyle name="Total 3 2 2 2 5 2 3" xfId="52153"/>
    <cellStyle name="Total 3 2 2 2 5 2 4" xfId="52154"/>
    <cellStyle name="Total 3 2 2 2 5 2 5" xfId="52155"/>
    <cellStyle name="Total 3 2 2 2 5 3" xfId="52156"/>
    <cellStyle name="Total 3 2 2 2 5 3 2" xfId="52157"/>
    <cellStyle name="Total 3 2 2 2 5 3 3" xfId="52158"/>
    <cellStyle name="Total 3 2 2 2 5 3 4" xfId="52159"/>
    <cellStyle name="Total 3 2 2 2 5 3 5" xfId="52160"/>
    <cellStyle name="Total 3 2 2 2 5 4" xfId="52161"/>
    <cellStyle name="Total 3 2 2 2 5 5" xfId="52162"/>
    <cellStyle name="Total 3 2 2 2 5 6" xfId="52163"/>
    <cellStyle name="Total 3 2 2 2 6" xfId="52164"/>
    <cellStyle name="Total 3 2 2 2 6 2" xfId="52165"/>
    <cellStyle name="Total 3 2 2 2 6 2 2" xfId="52166"/>
    <cellStyle name="Total 3 2 2 2 6 2 3" xfId="52167"/>
    <cellStyle name="Total 3 2 2 2 6 2 4" xfId="52168"/>
    <cellStyle name="Total 3 2 2 2 6 2 5" xfId="52169"/>
    <cellStyle name="Total 3 2 2 2 6 3" xfId="52170"/>
    <cellStyle name="Total 3 2 2 2 6 3 2" xfId="52171"/>
    <cellStyle name="Total 3 2 2 2 6 3 3" xfId="52172"/>
    <cellStyle name="Total 3 2 2 2 6 3 4" xfId="52173"/>
    <cellStyle name="Total 3 2 2 2 6 3 5" xfId="52174"/>
    <cellStyle name="Total 3 2 2 2 6 4" xfId="52175"/>
    <cellStyle name="Total 3 2 2 2 6 5" xfId="52176"/>
    <cellStyle name="Total 3 2 2 2 7" xfId="52177"/>
    <cellStyle name="Total 3 2 2 2 7 2" xfId="52178"/>
    <cellStyle name="Total 3 2 2 2 7 3" xfId="52179"/>
    <cellStyle name="Total 3 2 2 2 7 4" xfId="52180"/>
    <cellStyle name="Total 3 2 2 2 8" xfId="52181"/>
    <cellStyle name="Total 3 2 2 2 8 2" xfId="52182"/>
    <cellStyle name="Total 3 2 2 2 8 3" xfId="52183"/>
    <cellStyle name="Total 3 2 2 2 8 4" xfId="52184"/>
    <cellStyle name="Total 3 2 2 2 8 5" xfId="52185"/>
    <cellStyle name="Total 3 2 2 2 9" xfId="52186"/>
    <cellStyle name="Total 3 2 2 2 9 2" xfId="52187"/>
    <cellStyle name="Total 3 2 2 2 9 3" xfId="52188"/>
    <cellStyle name="Total 3 2 2 2 9 4" xfId="52189"/>
    <cellStyle name="Total 3 2 2 2 9 5" xfId="52190"/>
    <cellStyle name="Total 3 2 2 3" xfId="52191"/>
    <cellStyle name="Total 3 2 2 3 2" xfId="52192"/>
    <cellStyle name="Total 3 2 2 3 2 2" xfId="52193"/>
    <cellStyle name="Total 3 2 2 3 2 3" xfId="52194"/>
    <cellStyle name="Total 3 2 2 3 2 4" xfId="52195"/>
    <cellStyle name="Total 3 2 2 3 3" xfId="52196"/>
    <cellStyle name="Total 3 2 2 3 3 2" xfId="52197"/>
    <cellStyle name="Total 3 2 2 3 3 3" xfId="52198"/>
    <cellStyle name="Total 3 2 2 3 3 4" xfId="52199"/>
    <cellStyle name="Total 3 2 2 3 3 5" xfId="52200"/>
    <cellStyle name="Total 3 2 2 3 4" xfId="52201"/>
    <cellStyle name="Total 3 2 2 3 4 2" xfId="52202"/>
    <cellStyle name="Total 3 2 2 3 4 3" xfId="52203"/>
    <cellStyle name="Total 3 2 2 3 4 4" xfId="52204"/>
    <cellStyle name="Total 3 2 2 3 5" xfId="52205"/>
    <cellStyle name="Total 3 2 2 3 5 2" xfId="52206"/>
    <cellStyle name="Total 3 2 2 3 5 3" xfId="52207"/>
    <cellStyle name="Total 3 2 2 3 5 4" xfId="52208"/>
    <cellStyle name="Total 3 2 2 3 6" xfId="52209"/>
    <cellStyle name="Total 3 2 2 3 7" xfId="52210"/>
    <cellStyle name="Total 3 2 2 3 8" xfId="52211"/>
    <cellStyle name="Total 3 2 2 4" xfId="52212"/>
    <cellStyle name="Total 3 2 2 4 2" xfId="52213"/>
    <cellStyle name="Total 3 2 2 4 2 2" xfId="52214"/>
    <cellStyle name="Total 3 2 2 4 2 3" xfId="52215"/>
    <cellStyle name="Total 3 2 2 4 2 4" xfId="52216"/>
    <cellStyle name="Total 3 2 2 4 3" xfId="52217"/>
    <cellStyle name="Total 3 2 2 4 3 2" xfId="52218"/>
    <cellStyle name="Total 3 2 2 4 3 3" xfId="52219"/>
    <cellStyle name="Total 3 2 2 4 3 4" xfId="52220"/>
    <cellStyle name="Total 3 2 2 4 3 5" xfId="52221"/>
    <cellStyle name="Total 3 2 2 4 4" xfId="52222"/>
    <cellStyle name="Total 3 2 2 4 4 2" xfId="52223"/>
    <cellStyle name="Total 3 2 2 4 4 3" xfId="52224"/>
    <cellStyle name="Total 3 2 2 4 4 4" xfId="52225"/>
    <cellStyle name="Total 3 2 2 4 5" xfId="52226"/>
    <cellStyle name="Total 3 2 2 4 5 2" xfId="52227"/>
    <cellStyle name="Total 3 2 2 4 5 3" xfId="52228"/>
    <cellStyle name="Total 3 2 2 4 5 4" xfId="52229"/>
    <cellStyle name="Total 3 2 2 4 6" xfId="52230"/>
    <cellStyle name="Total 3 2 2 4 7" xfId="52231"/>
    <cellStyle name="Total 3 2 2 4 8" xfId="52232"/>
    <cellStyle name="Total 3 2 2 5" xfId="52233"/>
    <cellStyle name="Total 3 2 2 5 2" xfId="52234"/>
    <cellStyle name="Total 3 2 2 5 2 2" xfId="52235"/>
    <cellStyle name="Total 3 2 2 5 2 3" xfId="52236"/>
    <cellStyle name="Total 3 2 2 5 2 4" xfId="52237"/>
    <cellStyle name="Total 3 2 2 5 2 5" xfId="52238"/>
    <cellStyle name="Total 3 2 2 5 3" xfId="52239"/>
    <cellStyle name="Total 3 2 2 5 3 2" xfId="52240"/>
    <cellStyle name="Total 3 2 2 5 3 3" xfId="52241"/>
    <cellStyle name="Total 3 2 2 5 3 4" xfId="52242"/>
    <cellStyle name="Total 3 2 2 5 3 5" xfId="52243"/>
    <cellStyle name="Total 3 2 2 5 4" xfId="52244"/>
    <cellStyle name="Total 3 2 2 5 5" xfId="52245"/>
    <cellStyle name="Total 3 2 2 5 6" xfId="52246"/>
    <cellStyle name="Total 3 2 2 6" xfId="52247"/>
    <cellStyle name="Total 3 2 2 6 2" xfId="52248"/>
    <cellStyle name="Total 3 2 2 6 2 2" xfId="52249"/>
    <cellStyle name="Total 3 2 2 6 2 3" xfId="52250"/>
    <cellStyle name="Total 3 2 2 6 2 4" xfId="52251"/>
    <cellStyle name="Total 3 2 2 6 2 5" xfId="52252"/>
    <cellStyle name="Total 3 2 2 6 3" xfId="52253"/>
    <cellStyle name="Total 3 2 2 6 3 2" xfId="52254"/>
    <cellStyle name="Total 3 2 2 6 3 3" xfId="52255"/>
    <cellStyle name="Total 3 2 2 6 3 4" xfId="52256"/>
    <cellStyle name="Total 3 2 2 6 3 5" xfId="52257"/>
    <cellStyle name="Total 3 2 2 6 4" xfId="52258"/>
    <cellStyle name="Total 3 2 2 6 5" xfId="52259"/>
    <cellStyle name="Total 3 2 2 6 6" xfId="52260"/>
    <cellStyle name="Total 3 2 2 7" xfId="52261"/>
    <cellStyle name="Total 3 2 2 7 2" xfId="52262"/>
    <cellStyle name="Total 3 2 2 7 2 2" xfId="52263"/>
    <cellStyle name="Total 3 2 2 7 2 3" xfId="52264"/>
    <cellStyle name="Total 3 2 2 7 2 4" xfId="52265"/>
    <cellStyle name="Total 3 2 2 7 2 5" xfId="52266"/>
    <cellStyle name="Total 3 2 2 7 3" xfId="52267"/>
    <cellStyle name="Total 3 2 2 7 3 2" xfId="52268"/>
    <cellStyle name="Total 3 2 2 7 3 3" xfId="52269"/>
    <cellStyle name="Total 3 2 2 7 3 4" xfId="52270"/>
    <cellStyle name="Total 3 2 2 7 3 5" xfId="52271"/>
    <cellStyle name="Total 3 2 2 7 4" xfId="52272"/>
    <cellStyle name="Total 3 2 2 7 5" xfId="52273"/>
    <cellStyle name="Total 3 2 2 8" xfId="52274"/>
    <cellStyle name="Total 3 2 2 8 2" xfId="52275"/>
    <cellStyle name="Total 3 2 2 8 2 2" xfId="52276"/>
    <cellStyle name="Total 3 2 2 8 2 3" xfId="52277"/>
    <cellStyle name="Total 3 2 2 8 2 4" xfId="52278"/>
    <cellStyle name="Total 3 2 2 8 3" xfId="52279"/>
    <cellStyle name="Total 3 2 2 8 4" xfId="52280"/>
    <cellStyle name="Total 3 2 2 8 5" xfId="52281"/>
    <cellStyle name="Total 3 2 2 9" xfId="52282"/>
    <cellStyle name="Total 3 2 20" xfId="52283"/>
    <cellStyle name="Total 3 2 21" xfId="52284"/>
    <cellStyle name="Total 3 2 3" xfId="52285"/>
    <cellStyle name="Total 3 2 3 10" xfId="52286"/>
    <cellStyle name="Total 3 2 3 11" xfId="52287"/>
    <cellStyle name="Total 3 2 3 12" xfId="52288"/>
    <cellStyle name="Total 3 2 3 13" xfId="52289"/>
    <cellStyle name="Total 3 2 3 2" xfId="52290"/>
    <cellStyle name="Total 3 2 3 2 10" xfId="52291"/>
    <cellStyle name="Total 3 2 3 2 10 2" xfId="52292"/>
    <cellStyle name="Total 3 2 3 2 10 3" xfId="52293"/>
    <cellStyle name="Total 3 2 3 2 10 4" xfId="52294"/>
    <cellStyle name="Total 3 2 3 2 10 5" xfId="52295"/>
    <cellStyle name="Total 3 2 3 2 11" xfId="52296"/>
    <cellStyle name="Total 3 2 3 2 2" xfId="52297"/>
    <cellStyle name="Total 3 2 3 2 2 2" xfId="52298"/>
    <cellStyle name="Total 3 2 3 2 2 2 2" xfId="52299"/>
    <cellStyle name="Total 3 2 3 2 2 2 3" xfId="52300"/>
    <cellStyle name="Total 3 2 3 2 2 2 4" xfId="52301"/>
    <cellStyle name="Total 3 2 3 2 2 3" xfId="52302"/>
    <cellStyle name="Total 3 2 3 2 2 3 2" xfId="52303"/>
    <cellStyle name="Total 3 2 3 2 2 3 3" xfId="52304"/>
    <cellStyle name="Total 3 2 3 2 2 3 4" xfId="52305"/>
    <cellStyle name="Total 3 2 3 2 2 3 5" xfId="52306"/>
    <cellStyle name="Total 3 2 3 2 2 4" xfId="52307"/>
    <cellStyle name="Total 3 2 3 2 2 4 2" xfId="52308"/>
    <cellStyle name="Total 3 2 3 2 2 4 3" xfId="52309"/>
    <cellStyle name="Total 3 2 3 2 2 4 4" xfId="52310"/>
    <cellStyle name="Total 3 2 3 2 2 5" xfId="52311"/>
    <cellStyle name="Total 3 2 3 2 2 5 2" xfId="52312"/>
    <cellStyle name="Total 3 2 3 2 2 5 3" xfId="52313"/>
    <cellStyle name="Total 3 2 3 2 2 5 4" xfId="52314"/>
    <cellStyle name="Total 3 2 3 2 2 6" xfId="52315"/>
    <cellStyle name="Total 3 2 3 2 2 7" xfId="52316"/>
    <cellStyle name="Total 3 2 3 2 2 8" xfId="52317"/>
    <cellStyle name="Total 3 2 3 2 3" xfId="52318"/>
    <cellStyle name="Total 3 2 3 2 3 2" xfId="52319"/>
    <cellStyle name="Total 3 2 3 2 3 2 2" xfId="52320"/>
    <cellStyle name="Total 3 2 3 2 3 2 3" xfId="52321"/>
    <cellStyle name="Total 3 2 3 2 3 2 4" xfId="52322"/>
    <cellStyle name="Total 3 2 3 2 3 2 5" xfId="52323"/>
    <cellStyle name="Total 3 2 3 2 3 3" xfId="52324"/>
    <cellStyle name="Total 3 2 3 2 3 3 2" xfId="52325"/>
    <cellStyle name="Total 3 2 3 2 3 3 3" xfId="52326"/>
    <cellStyle name="Total 3 2 3 2 3 3 4" xfId="52327"/>
    <cellStyle name="Total 3 2 3 2 3 3 5" xfId="52328"/>
    <cellStyle name="Total 3 2 3 2 3 4" xfId="52329"/>
    <cellStyle name="Total 3 2 3 2 3 5" xfId="52330"/>
    <cellStyle name="Total 3 2 3 2 3 6" xfId="52331"/>
    <cellStyle name="Total 3 2 3 2 4" xfId="52332"/>
    <cellStyle name="Total 3 2 3 2 4 2" xfId="52333"/>
    <cellStyle name="Total 3 2 3 2 4 2 2" xfId="52334"/>
    <cellStyle name="Total 3 2 3 2 4 2 3" xfId="52335"/>
    <cellStyle name="Total 3 2 3 2 4 2 4" xfId="52336"/>
    <cellStyle name="Total 3 2 3 2 4 2 5" xfId="52337"/>
    <cellStyle name="Total 3 2 3 2 4 3" xfId="52338"/>
    <cellStyle name="Total 3 2 3 2 4 3 2" xfId="52339"/>
    <cellStyle name="Total 3 2 3 2 4 3 3" xfId="52340"/>
    <cellStyle name="Total 3 2 3 2 4 3 4" xfId="52341"/>
    <cellStyle name="Total 3 2 3 2 4 3 5" xfId="52342"/>
    <cellStyle name="Total 3 2 3 2 4 4" xfId="52343"/>
    <cellStyle name="Total 3 2 3 2 4 5" xfId="52344"/>
    <cellStyle name="Total 3 2 3 2 4 6" xfId="52345"/>
    <cellStyle name="Total 3 2 3 2 5" xfId="52346"/>
    <cellStyle name="Total 3 2 3 2 5 2" xfId="52347"/>
    <cellStyle name="Total 3 2 3 2 5 2 2" xfId="52348"/>
    <cellStyle name="Total 3 2 3 2 5 2 3" xfId="52349"/>
    <cellStyle name="Total 3 2 3 2 5 2 4" xfId="52350"/>
    <cellStyle name="Total 3 2 3 2 5 2 5" xfId="52351"/>
    <cellStyle name="Total 3 2 3 2 5 3" xfId="52352"/>
    <cellStyle name="Total 3 2 3 2 5 3 2" xfId="52353"/>
    <cellStyle name="Total 3 2 3 2 5 3 3" xfId="52354"/>
    <cellStyle name="Total 3 2 3 2 5 3 4" xfId="52355"/>
    <cellStyle name="Total 3 2 3 2 5 3 5" xfId="52356"/>
    <cellStyle name="Total 3 2 3 2 5 4" xfId="52357"/>
    <cellStyle name="Total 3 2 3 2 5 5" xfId="52358"/>
    <cellStyle name="Total 3 2 3 2 5 6" xfId="52359"/>
    <cellStyle name="Total 3 2 3 2 6" xfId="52360"/>
    <cellStyle name="Total 3 2 3 2 6 2" xfId="52361"/>
    <cellStyle name="Total 3 2 3 2 6 2 2" xfId="52362"/>
    <cellStyle name="Total 3 2 3 2 6 2 3" xfId="52363"/>
    <cellStyle name="Total 3 2 3 2 6 2 4" xfId="52364"/>
    <cellStyle name="Total 3 2 3 2 6 2 5" xfId="52365"/>
    <cellStyle name="Total 3 2 3 2 6 3" xfId="52366"/>
    <cellStyle name="Total 3 2 3 2 6 3 2" xfId="52367"/>
    <cellStyle name="Total 3 2 3 2 6 3 3" xfId="52368"/>
    <cellStyle name="Total 3 2 3 2 6 3 4" xfId="52369"/>
    <cellStyle name="Total 3 2 3 2 6 3 5" xfId="52370"/>
    <cellStyle name="Total 3 2 3 2 6 4" xfId="52371"/>
    <cellStyle name="Total 3 2 3 2 6 5" xfId="52372"/>
    <cellStyle name="Total 3 2 3 2 7" xfId="52373"/>
    <cellStyle name="Total 3 2 3 2 7 2" xfId="52374"/>
    <cellStyle name="Total 3 2 3 2 7 3" xfId="52375"/>
    <cellStyle name="Total 3 2 3 2 7 4" xfId="52376"/>
    <cellStyle name="Total 3 2 3 2 8" xfId="52377"/>
    <cellStyle name="Total 3 2 3 2 8 2" xfId="52378"/>
    <cellStyle name="Total 3 2 3 2 8 3" xfId="52379"/>
    <cellStyle name="Total 3 2 3 2 8 4" xfId="52380"/>
    <cellStyle name="Total 3 2 3 2 8 5" xfId="52381"/>
    <cellStyle name="Total 3 2 3 2 9" xfId="52382"/>
    <cellStyle name="Total 3 2 3 2 9 2" xfId="52383"/>
    <cellStyle name="Total 3 2 3 2 9 3" xfId="52384"/>
    <cellStyle name="Total 3 2 3 2 9 4" xfId="52385"/>
    <cellStyle name="Total 3 2 3 2 9 5" xfId="52386"/>
    <cellStyle name="Total 3 2 3 3" xfId="52387"/>
    <cellStyle name="Total 3 2 3 3 2" xfId="52388"/>
    <cellStyle name="Total 3 2 3 3 2 2" xfId="52389"/>
    <cellStyle name="Total 3 2 3 3 2 3" xfId="52390"/>
    <cellStyle name="Total 3 2 3 3 2 4" xfId="52391"/>
    <cellStyle name="Total 3 2 3 3 3" xfId="52392"/>
    <cellStyle name="Total 3 2 3 3 3 2" xfId="52393"/>
    <cellStyle name="Total 3 2 3 3 3 3" xfId="52394"/>
    <cellStyle name="Total 3 2 3 3 3 4" xfId="52395"/>
    <cellStyle name="Total 3 2 3 3 3 5" xfId="52396"/>
    <cellStyle name="Total 3 2 3 3 4" xfId="52397"/>
    <cellStyle name="Total 3 2 3 3 4 2" xfId="52398"/>
    <cellStyle name="Total 3 2 3 3 4 3" xfId="52399"/>
    <cellStyle name="Total 3 2 3 3 4 4" xfId="52400"/>
    <cellStyle name="Total 3 2 3 3 5" xfId="52401"/>
    <cellStyle name="Total 3 2 3 3 5 2" xfId="52402"/>
    <cellStyle name="Total 3 2 3 3 5 3" xfId="52403"/>
    <cellStyle name="Total 3 2 3 3 5 4" xfId="52404"/>
    <cellStyle name="Total 3 2 3 3 6" xfId="52405"/>
    <cellStyle name="Total 3 2 3 3 7" xfId="52406"/>
    <cellStyle name="Total 3 2 3 3 8" xfId="52407"/>
    <cellStyle name="Total 3 2 3 4" xfId="52408"/>
    <cellStyle name="Total 3 2 3 4 2" xfId="52409"/>
    <cellStyle name="Total 3 2 3 4 2 2" xfId="52410"/>
    <cellStyle name="Total 3 2 3 4 2 3" xfId="52411"/>
    <cellStyle name="Total 3 2 3 4 2 4" xfId="52412"/>
    <cellStyle name="Total 3 2 3 4 3" xfId="52413"/>
    <cellStyle name="Total 3 2 3 4 3 2" xfId="52414"/>
    <cellStyle name="Total 3 2 3 4 3 3" xfId="52415"/>
    <cellStyle name="Total 3 2 3 4 3 4" xfId="52416"/>
    <cellStyle name="Total 3 2 3 4 3 5" xfId="52417"/>
    <cellStyle name="Total 3 2 3 4 4" xfId="52418"/>
    <cellStyle name="Total 3 2 3 4 4 2" xfId="52419"/>
    <cellStyle name="Total 3 2 3 4 4 3" xfId="52420"/>
    <cellStyle name="Total 3 2 3 4 4 4" xfId="52421"/>
    <cellStyle name="Total 3 2 3 4 5" xfId="52422"/>
    <cellStyle name="Total 3 2 3 4 5 2" xfId="52423"/>
    <cellStyle name="Total 3 2 3 4 5 3" xfId="52424"/>
    <cellStyle name="Total 3 2 3 4 5 4" xfId="52425"/>
    <cellStyle name="Total 3 2 3 4 6" xfId="52426"/>
    <cellStyle name="Total 3 2 3 4 7" xfId="52427"/>
    <cellStyle name="Total 3 2 3 4 8" xfId="52428"/>
    <cellStyle name="Total 3 2 3 5" xfId="52429"/>
    <cellStyle name="Total 3 2 3 5 2" xfId="52430"/>
    <cellStyle name="Total 3 2 3 5 2 2" xfId="52431"/>
    <cellStyle name="Total 3 2 3 5 2 3" xfId="52432"/>
    <cellStyle name="Total 3 2 3 5 2 4" xfId="52433"/>
    <cellStyle name="Total 3 2 3 5 2 5" xfId="52434"/>
    <cellStyle name="Total 3 2 3 5 3" xfId="52435"/>
    <cellStyle name="Total 3 2 3 5 3 2" xfId="52436"/>
    <cellStyle name="Total 3 2 3 5 3 3" xfId="52437"/>
    <cellStyle name="Total 3 2 3 5 3 4" xfId="52438"/>
    <cellStyle name="Total 3 2 3 5 3 5" xfId="52439"/>
    <cellStyle name="Total 3 2 3 5 4" xfId="52440"/>
    <cellStyle name="Total 3 2 3 5 5" xfId="52441"/>
    <cellStyle name="Total 3 2 3 5 6" xfId="52442"/>
    <cellStyle name="Total 3 2 3 6" xfId="52443"/>
    <cellStyle name="Total 3 2 3 6 2" xfId="52444"/>
    <cellStyle name="Total 3 2 3 6 2 2" xfId="52445"/>
    <cellStyle name="Total 3 2 3 6 2 3" xfId="52446"/>
    <cellStyle name="Total 3 2 3 6 2 4" xfId="52447"/>
    <cellStyle name="Total 3 2 3 6 2 5" xfId="52448"/>
    <cellStyle name="Total 3 2 3 6 3" xfId="52449"/>
    <cellStyle name="Total 3 2 3 6 3 2" xfId="52450"/>
    <cellStyle name="Total 3 2 3 6 3 3" xfId="52451"/>
    <cellStyle name="Total 3 2 3 6 3 4" xfId="52452"/>
    <cellStyle name="Total 3 2 3 6 3 5" xfId="52453"/>
    <cellStyle name="Total 3 2 3 6 4" xfId="52454"/>
    <cellStyle name="Total 3 2 3 6 5" xfId="52455"/>
    <cellStyle name="Total 3 2 3 6 6" xfId="52456"/>
    <cellStyle name="Total 3 2 3 7" xfId="52457"/>
    <cellStyle name="Total 3 2 3 7 2" xfId="52458"/>
    <cellStyle name="Total 3 2 3 7 2 2" xfId="52459"/>
    <cellStyle name="Total 3 2 3 7 2 3" xfId="52460"/>
    <cellStyle name="Total 3 2 3 7 2 4" xfId="52461"/>
    <cellStyle name="Total 3 2 3 7 2 5" xfId="52462"/>
    <cellStyle name="Total 3 2 3 7 3" xfId="52463"/>
    <cellStyle name="Total 3 2 3 7 3 2" xfId="52464"/>
    <cellStyle name="Total 3 2 3 7 3 3" xfId="52465"/>
    <cellStyle name="Total 3 2 3 7 3 4" xfId="52466"/>
    <cellStyle name="Total 3 2 3 7 3 5" xfId="52467"/>
    <cellStyle name="Total 3 2 3 7 4" xfId="52468"/>
    <cellStyle name="Total 3 2 3 7 5" xfId="52469"/>
    <cellStyle name="Total 3 2 3 8" xfId="52470"/>
    <cellStyle name="Total 3 2 3 8 2" xfId="52471"/>
    <cellStyle name="Total 3 2 3 8 2 2" xfId="52472"/>
    <cellStyle name="Total 3 2 3 8 2 3" xfId="52473"/>
    <cellStyle name="Total 3 2 3 8 2 4" xfId="52474"/>
    <cellStyle name="Total 3 2 3 8 3" xfId="52475"/>
    <cellStyle name="Total 3 2 3 8 4" xfId="52476"/>
    <cellStyle name="Total 3 2 3 8 5" xfId="52477"/>
    <cellStyle name="Total 3 2 3 9" xfId="52478"/>
    <cellStyle name="Total 3 2 4" xfId="52479"/>
    <cellStyle name="Total 3 2 4 10" xfId="52480"/>
    <cellStyle name="Total 3 2 4 11" xfId="52481"/>
    <cellStyle name="Total 3 2 4 12" xfId="52482"/>
    <cellStyle name="Total 3 2 4 13" xfId="52483"/>
    <cellStyle name="Total 3 2 4 2" xfId="52484"/>
    <cellStyle name="Total 3 2 4 2 10" xfId="52485"/>
    <cellStyle name="Total 3 2 4 2 10 2" xfId="52486"/>
    <cellStyle name="Total 3 2 4 2 10 3" xfId="52487"/>
    <cellStyle name="Total 3 2 4 2 10 4" xfId="52488"/>
    <cellStyle name="Total 3 2 4 2 10 5" xfId="52489"/>
    <cellStyle name="Total 3 2 4 2 11" xfId="52490"/>
    <cellStyle name="Total 3 2 4 2 2" xfId="52491"/>
    <cellStyle name="Total 3 2 4 2 2 2" xfId="52492"/>
    <cellStyle name="Total 3 2 4 2 2 2 2" xfId="52493"/>
    <cellStyle name="Total 3 2 4 2 2 2 3" xfId="52494"/>
    <cellStyle name="Total 3 2 4 2 2 2 4" xfId="52495"/>
    <cellStyle name="Total 3 2 4 2 2 3" xfId="52496"/>
    <cellStyle name="Total 3 2 4 2 2 3 2" xfId="52497"/>
    <cellStyle name="Total 3 2 4 2 2 3 3" xfId="52498"/>
    <cellStyle name="Total 3 2 4 2 2 3 4" xfId="52499"/>
    <cellStyle name="Total 3 2 4 2 2 3 5" xfId="52500"/>
    <cellStyle name="Total 3 2 4 2 2 4" xfId="52501"/>
    <cellStyle name="Total 3 2 4 2 2 4 2" xfId="52502"/>
    <cellStyle name="Total 3 2 4 2 2 4 3" xfId="52503"/>
    <cellStyle name="Total 3 2 4 2 2 4 4" xfId="52504"/>
    <cellStyle name="Total 3 2 4 2 2 5" xfId="52505"/>
    <cellStyle name="Total 3 2 4 2 2 5 2" xfId="52506"/>
    <cellStyle name="Total 3 2 4 2 2 5 3" xfId="52507"/>
    <cellStyle name="Total 3 2 4 2 2 5 4" xfId="52508"/>
    <cellStyle name="Total 3 2 4 2 2 6" xfId="52509"/>
    <cellStyle name="Total 3 2 4 2 2 7" xfId="52510"/>
    <cellStyle name="Total 3 2 4 2 2 8" xfId="52511"/>
    <cellStyle name="Total 3 2 4 2 3" xfId="52512"/>
    <cellStyle name="Total 3 2 4 2 3 2" xfId="52513"/>
    <cellStyle name="Total 3 2 4 2 3 2 2" xfId="52514"/>
    <cellStyle name="Total 3 2 4 2 3 2 3" xfId="52515"/>
    <cellStyle name="Total 3 2 4 2 3 2 4" xfId="52516"/>
    <cellStyle name="Total 3 2 4 2 3 2 5" xfId="52517"/>
    <cellStyle name="Total 3 2 4 2 3 3" xfId="52518"/>
    <cellStyle name="Total 3 2 4 2 3 3 2" xfId="52519"/>
    <cellStyle name="Total 3 2 4 2 3 3 3" xfId="52520"/>
    <cellStyle name="Total 3 2 4 2 3 3 4" xfId="52521"/>
    <cellStyle name="Total 3 2 4 2 3 3 5" xfId="52522"/>
    <cellStyle name="Total 3 2 4 2 3 4" xfId="52523"/>
    <cellStyle name="Total 3 2 4 2 3 5" xfId="52524"/>
    <cellStyle name="Total 3 2 4 2 3 6" xfId="52525"/>
    <cellStyle name="Total 3 2 4 2 4" xfId="52526"/>
    <cellStyle name="Total 3 2 4 2 4 2" xfId="52527"/>
    <cellStyle name="Total 3 2 4 2 4 2 2" xfId="52528"/>
    <cellStyle name="Total 3 2 4 2 4 2 3" xfId="52529"/>
    <cellStyle name="Total 3 2 4 2 4 2 4" xfId="52530"/>
    <cellStyle name="Total 3 2 4 2 4 2 5" xfId="52531"/>
    <cellStyle name="Total 3 2 4 2 4 3" xfId="52532"/>
    <cellStyle name="Total 3 2 4 2 4 3 2" xfId="52533"/>
    <cellStyle name="Total 3 2 4 2 4 3 3" xfId="52534"/>
    <cellStyle name="Total 3 2 4 2 4 3 4" xfId="52535"/>
    <cellStyle name="Total 3 2 4 2 4 3 5" xfId="52536"/>
    <cellStyle name="Total 3 2 4 2 4 4" xfId="52537"/>
    <cellStyle name="Total 3 2 4 2 4 5" xfId="52538"/>
    <cellStyle name="Total 3 2 4 2 4 6" xfId="52539"/>
    <cellStyle name="Total 3 2 4 2 5" xfId="52540"/>
    <cellStyle name="Total 3 2 4 2 5 2" xfId="52541"/>
    <cellStyle name="Total 3 2 4 2 5 2 2" xfId="52542"/>
    <cellStyle name="Total 3 2 4 2 5 2 3" xfId="52543"/>
    <cellStyle name="Total 3 2 4 2 5 2 4" xfId="52544"/>
    <cellStyle name="Total 3 2 4 2 5 2 5" xfId="52545"/>
    <cellStyle name="Total 3 2 4 2 5 3" xfId="52546"/>
    <cellStyle name="Total 3 2 4 2 5 3 2" xfId="52547"/>
    <cellStyle name="Total 3 2 4 2 5 3 3" xfId="52548"/>
    <cellStyle name="Total 3 2 4 2 5 3 4" xfId="52549"/>
    <cellStyle name="Total 3 2 4 2 5 3 5" xfId="52550"/>
    <cellStyle name="Total 3 2 4 2 5 4" xfId="52551"/>
    <cellStyle name="Total 3 2 4 2 5 5" xfId="52552"/>
    <cellStyle name="Total 3 2 4 2 5 6" xfId="52553"/>
    <cellStyle name="Total 3 2 4 2 6" xfId="52554"/>
    <cellStyle name="Total 3 2 4 2 6 2" xfId="52555"/>
    <cellStyle name="Total 3 2 4 2 6 2 2" xfId="52556"/>
    <cellStyle name="Total 3 2 4 2 6 2 3" xfId="52557"/>
    <cellStyle name="Total 3 2 4 2 6 2 4" xfId="52558"/>
    <cellStyle name="Total 3 2 4 2 6 2 5" xfId="52559"/>
    <cellStyle name="Total 3 2 4 2 6 3" xfId="52560"/>
    <cellStyle name="Total 3 2 4 2 6 3 2" xfId="52561"/>
    <cellStyle name="Total 3 2 4 2 6 3 3" xfId="52562"/>
    <cellStyle name="Total 3 2 4 2 6 3 4" xfId="52563"/>
    <cellStyle name="Total 3 2 4 2 6 3 5" xfId="52564"/>
    <cellStyle name="Total 3 2 4 2 6 4" xfId="52565"/>
    <cellStyle name="Total 3 2 4 2 6 5" xfId="52566"/>
    <cellStyle name="Total 3 2 4 2 7" xfId="52567"/>
    <cellStyle name="Total 3 2 4 2 7 2" xfId="52568"/>
    <cellStyle name="Total 3 2 4 2 7 3" xfId="52569"/>
    <cellStyle name="Total 3 2 4 2 7 4" xfId="52570"/>
    <cellStyle name="Total 3 2 4 2 8" xfId="52571"/>
    <cellStyle name="Total 3 2 4 2 8 2" xfId="52572"/>
    <cellStyle name="Total 3 2 4 2 8 3" xfId="52573"/>
    <cellStyle name="Total 3 2 4 2 8 4" xfId="52574"/>
    <cellStyle name="Total 3 2 4 2 8 5" xfId="52575"/>
    <cellStyle name="Total 3 2 4 2 9" xfId="52576"/>
    <cellStyle name="Total 3 2 4 2 9 2" xfId="52577"/>
    <cellStyle name="Total 3 2 4 2 9 3" xfId="52578"/>
    <cellStyle name="Total 3 2 4 2 9 4" xfId="52579"/>
    <cellStyle name="Total 3 2 4 2 9 5" xfId="52580"/>
    <cellStyle name="Total 3 2 4 3" xfId="52581"/>
    <cellStyle name="Total 3 2 4 3 2" xfId="52582"/>
    <cellStyle name="Total 3 2 4 3 2 2" xfId="52583"/>
    <cellStyle name="Total 3 2 4 3 2 3" xfId="52584"/>
    <cellStyle name="Total 3 2 4 3 2 4" xfId="52585"/>
    <cellStyle name="Total 3 2 4 3 3" xfId="52586"/>
    <cellStyle name="Total 3 2 4 3 3 2" xfId="52587"/>
    <cellStyle name="Total 3 2 4 3 3 3" xfId="52588"/>
    <cellStyle name="Total 3 2 4 3 3 4" xfId="52589"/>
    <cellStyle name="Total 3 2 4 3 3 5" xfId="52590"/>
    <cellStyle name="Total 3 2 4 3 4" xfId="52591"/>
    <cellStyle name="Total 3 2 4 3 4 2" xfId="52592"/>
    <cellStyle name="Total 3 2 4 3 4 3" xfId="52593"/>
    <cellStyle name="Total 3 2 4 3 4 4" xfId="52594"/>
    <cellStyle name="Total 3 2 4 3 5" xfId="52595"/>
    <cellStyle name="Total 3 2 4 3 5 2" xfId="52596"/>
    <cellStyle name="Total 3 2 4 3 5 3" xfId="52597"/>
    <cellStyle name="Total 3 2 4 3 5 4" xfId="52598"/>
    <cellStyle name="Total 3 2 4 3 6" xfId="52599"/>
    <cellStyle name="Total 3 2 4 3 7" xfId="52600"/>
    <cellStyle name="Total 3 2 4 3 8" xfId="52601"/>
    <cellStyle name="Total 3 2 4 4" xfId="52602"/>
    <cellStyle name="Total 3 2 4 4 2" xfId="52603"/>
    <cellStyle name="Total 3 2 4 4 2 2" xfId="52604"/>
    <cellStyle name="Total 3 2 4 4 2 3" xfId="52605"/>
    <cellStyle name="Total 3 2 4 4 2 4" xfId="52606"/>
    <cellStyle name="Total 3 2 4 4 3" xfId="52607"/>
    <cellStyle name="Total 3 2 4 4 3 2" xfId="52608"/>
    <cellStyle name="Total 3 2 4 4 3 3" xfId="52609"/>
    <cellStyle name="Total 3 2 4 4 3 4" xfId="52610"/>
    <cellStyle name="Total 3 2 4 4 3 5" xfId="52611"/>
    <cellStyle name="Total 3 2 4 4 4" xfId="52612"/>
    <cellStyle name="Total 3 2 4 4 4 2" xfId="52613"/>
    <cellStyle name="Total 3 2 4 4 4 3" xfId="52614"/>
    <cellStyle name="Total 3 2 4 4 4 4" xfId="52615"/>
    <cellStyle name="Total 3 2 4 4 5" xfId="52616"/>
    <cellStyle name="Total 3 2 4 4 5 2" xfId="52617"/>
    <cellStyle name="Total 3 2 4 4 5 3" xfId="52618"/>
    <cellStyle name="Total 3 2 4 4 5 4" xfId="52619"/>
    <cellStyle name="Total 3 2 4 4 6" xfId="52620"/>
    <cellStyle name="Total 3 2 4 4 7" xfId="52621"/>
    <cellStyle name="Total 3 2 4 4 8" xfId="52622"/>
    <cellStyle name="Total 3 2 4 5" xfId="52623"/>
    <cellStyle name="Total 3 2 4 5 2" xfId="52624"/>
    <cellStyle name="Total 3 2 4 5 2 2" xfId="52625"/>
    <cellStyle name="Total 3 2 4 5 2 3" xfId="52626"/>
    <cellStyle name="Total 3 2 4 5 2 4" xfId="52627"/>
    <cellStyle name="Total 3 2 4 5 2 5" xfId="52628"/>
    <cellStyle name="Total 3 2 4 5 3" xfId="52629"/>
    <cellStyle name="Total 3 2 4 5 3 2" xfId="52630"/>
    <cellStyle name="Total 3 2 4 5 3 3" xfId="52631"/>
    <cellStyle name="Total 3 2 4 5 3 4" xfId="52632"/>
    <cellStyle name="Total 3 2 4 5 3 5" xfId="52633"/>
    <cellStyle name="Total 3 2 4 5 4" xfId="52634"/>
    <cellStyle name="Total 3 2 4 5 5" xfId="52635"/>
    <cellStyle name="Total 3 2 4 5 6" xfId="52636"/>
    <cellStyle name="Total 3 2 4 6" xfId="52637"/>
    <cellStyle name="Total 3 2 4 6 2" xfId="52638"/>
    <cellStyle name="Total 3 2 4 6 2 2" xfId="52639"/>
    <cellStyle name="Total 3 2 4 6 2 3" xfId="52640"/>
    <cellStyle name="Total 3 2 4 6 2 4" xfId="52641"/>
    <cellStyle name="Total 3 2 4 6 2 5" xfId="52642"/>
    <cellStyle name="Total 3 2 4 6 3" xfId="52643"/>
    <cellStyle name="Total 3 2 4 6 3 2" xfId="52644"/>
    <cellStyle name="Total 3 2 4 6 3 3" xfId="52645"/>
    <cellStyle name="Total 3 2 4 6 3 4" xfId="52646"/>
    <cellStyle name="Total 3 2 4 6 3 5" xfId="52647"/>
    <cellStyle name="Total 3 2 4 6 4" xfId="52648"/>
    <cellStyle name="Total 3 2 4 6 5" xfId="52649"/>
    <cellStyle name="Total 3 2 4 6 6" xfId="52650"/>
    <cellStyle name="Total 3 2 4 7" xfId="52651"/>
    <cellStyle name="Total 3 2 4 7 2" xfId="52652"/>
    <cellStyle name="Total 3 2 4 7 2 2" xfId="52653"/>
    <cellStyle name="Total 3 2 4 7 2 3" xfId="52654"/>
    <cellStyle name="Total 3 2 4 7 2 4" xfId="52655"/>
    <cellStyle name="Total 3 2 4 7 2 5" xfId="52656"/>
    <cellStyle name="Total 3 2 4 7 3" xfId="52657"/>
    <cellStyle name="Total 3 2 4 7 3 2" xfId="52658"/>
    <cellStyle name="Total 3 2 4 7 3 3" xfId="52659"/>
    <cellStyle name="Total 3 2 4 7 3 4" xfId="52660"/>
    <cellStyle name="Total 3 2 4 7 3 5" xfId="52661"/>
    <cellStyle name="Total 3 2 4 7 4" xfId="52662"/>
    <cellStyle name="Total 3 2 4 7 5" xfId="52663"/>
    <cellStyle name="Total 3 2 4 8" xfId="52664"/>
    <cellStyle name="Total 3 2 4 8 2" xfId="52665"/>
    <cellStyle name="Total 3 2 4 8 2 2" xfId="52666"/>
    <cellStyle name="Total 3 2 4 8 2 3" xfId="52667"/>
    <cellStyle name="Total 3 2 4 8 2 4" xfId="52668"/>
    <cellStyle name="Total 3 2 4 8 3" xfId="52669"/>
    <cellStyle name="Total 3 2 4 8 4" xfId="52670"/>
    <cellStyle name="Total 3 2 4 8 5" xfId="52671"/>
    <cellStyle name="Total 3 2 4 9" xfId="52672"/>
    <cellStyle name="Total 3 2 5" xfId="52673"/>
    <cellStyle name="Total 3 2 5 10" xfId="52674"/>
    <cellStyle name="Total 3 2 5 11" xfId="52675"/>
    <cellStyle name="Total 3 2 5 12" xfId="52676"/>
    <cellStyle name="Total 3 2 5 13" xfId="52677"/>
    <cellStyle name="Total 3 2 5 2" xfId="52678"/>
    <cellStyle name="Total 3 2 5 2 10" xfId="52679"/>
    <cellStyle name="Total 3 2 5 2 10 2" xfId="52680"/>
    <cellStyle name="Total 3 2 5 2 10 3" xfId="52681"/>
    <cellStyle name="Total 3 2 5 2 10 4" xfId="52682"/>
    <cellStyle name="Total 3 2 5 2 10 5" xfId="52683"/>
    <cellStyle name="Total 3 2 5 2 11" xfId="52684"/>
    <cellStyle name="Total 3 2 5 2 2" xfId="52685"/>
    <cellStyle name="Total 3 2 5 2 2 2" xfId="52686"/>
    <cellStyle name="Total 3 2 5 2 2 2 2" xfId="52687"/>
    <cellStyle name="Total 3 2 5 2 2 2 3" xfId="52688"/>
    <cellStyle name="Total 3 2 5 2 2 2 4" xfId="52689"/>
    <cellStyle name="Total 3 2 5 2 2 3" xfId="52690"/>
    <cellStyle name="Total 3 2 5 2 2 3 2" xfId="52691"/>
    <cellStyle name="Total 3 2 5 2 2 3 3" xfId="52692"/>
    <cellStyle name="Total 3 2 5 2 2 3 4" xfId="52693"/>
    <cellStyle name="Total 3 2 5 2 2 3 5" xfId="52694"/>
    <cellStyle name="Total 3 2 5 2 2 4" xfId="52695"/>
    <cellStyle name="Total 3 2 5 2 2 4 2" xfId="52696"/>
    <cellStyle name="Total 3 2 5 2 2 4 3" xfId="52697"/>
    <cellStyle name="Total 3 2 5 2 2 4 4" xfId="52698"/>
    <cellStyle name="Total 3 2 5 2 2 5" xfId="52699"/>
    <cellStyle name="Total 3 2 5 2 2 5 2" xfId="52700"/>
    <cellStyle name="Total 3 2 5 2 2 5 3" xfId="52701"/>
    <cellStyle name="Total 3 2 5 2 2 5 4" xfId="52702"/>
    <cellStyle name="Total 3 2 5 2 2 6" xfId="52703"/>
    <cellStyle name="Total 3 2 5 2 2 7" xfId="52704"/>
    <cellStyle name="Total 3 2 5 2 2 8" xfId="52705"/>
    <cellStyle name="Total 3 2 5 2 3" xfId="52706"/>
    <cellStyle name="Total 3 2 5 2 3 2" xfId="52707"/>
    <cellStyle name="Total 3 2 5 2 3 2 2" xfId="52708"/>
    <cellStyle name="Total 3 2 5 2 3 2 3" xfId="52709"/>
    <cellStyle name="Total 3 2 5 2 3 2 4" xfId="52710"/>
    <cellStyle name="Total 3 2 5 2 3 2 5" xfId="52711"/>
    <cellStyle name="Total 3 2 5 2 3 3" xfId="52712"/>
    <cellStyle name="Total 3 2 5 2 3 3 2" xfId="52713"/>
    <cellStyle name="Total 3 2 5 2 3 3 3" xfId="52714"/>
    <cellStyle name="Total 3 2 5 2 3 3 4" xfId="52715"/>
    <cellStyle name="Total 3 2 5 2 3 3 5" xfId="52716"/>
    <cellStyle name="Total 3 2 5 2 3 4" xfId="52717"/>
    <cellStyle name="Total 3 2 5 2 3 5" xfId="52718"/>
    <cellStyle name="Total 3 2 5 2 3 6" xfId="52719"/>
    <cellStyle name="Total 3 2 5 2 4" xfId="52720"/>
    <cellStyle name="Total 3 2 5 2 4 2" xfId="52721"/>
    <cellStyle name="Total 3 2 5 2 4 2 2" xfId="52722"/>
    <cellStyle name="Total 3 2 5 2 4 2 3" xfId="52723"/>
    <cellStyle name="Total 3 2 5 2 4 2 4" xfId="52724"/>
    <cellStyle name="Total 3 2 5 2 4 2 5" xfId="52725"/>
    <cellStyle name="Total 3 2 5 2 4 3" xfId="52726"/>
    <cellStyle name="Total 3 2 5 2 4 3 2" xfId="52727"/>
    <cellStyle name="Total 3 2 5 2 4 3 3" xfId="52728"/>
    <cellStyle name="Total 3 2 5 2 4 3 4" xfId="52729"/>
    <cellStyle name="Total 3 2 5 2 4 3 5" xfId="52730"/>
    <cellStyle name="Total 3 2 5 2 4 4" xfId="52731"/>
    <cellStyle name="Total 3 2 5 2 4 5" xfId="52732"/>
    <cellStyle name="Total 3 2 5 2 4 6" xfId="52733"/>
    <cellStyle name="Total 3 2 5 2 5" xfId="52734"/>
    <cellStyle name="Total 3 2 5 2 5 2" xfId="52735"/>
    <cellStyle name="Total 3 2 5 2 5 2 2" xfId="52736"/>
    <cellStyle name="Total 3 2 5 2 5 2 3" xfId="52737"/>
    <cellStyle name="Total 3 2 5 2 5 2 4" xfId="52738"/>
    <cellStyle name="Total 3 2 5 2 5 2 5" xfId="52739"/>
    <cellStyle name="Total 3 2 5 2 5 3" xfId="52740"/>
    <cellStyle name="Total 3 2 5 2 5 3 2" xfId="52741"/>
    <cellStyle name="Total 3 2 5 2 5 3 3" xfId="52742"/>
    <cellStyle name="Total 3 2 5 2 5 3 4" xfId="52743"/>
    <cellStyle name="Total 3 2 5 2 5 3 5" xfId="52744"/>
    <cellStyle name="Total 3 2 5 2 5 4" xfId="52745"/>
    <cellStyle name="Total 3 2 5 2 5 5" xfId="52746"/>
    <cellStyle name="Total 3 2 5 2 5 6" xfId="52747"/>
    <cellStyle name="Total 3 2 5 2 6" xfId="52748"/>
    <cellStyle name="Total 3 2 5 2 6 2" xfId="52749"/>
    <cellStyle name="Total 3 2 5 2 6 2 2" xfId="52750"/>
    <cellStyle name="Total 3 2 5 2 6 2 3" xfId="52751"/>
    <cellStyle name="Total 3 2 5 2 6 2 4" xfId="52752"/>
    <cellStyle name="Total 3 2 5 2 6 2 5" xfId="52753"/>
    <cellStyle name="Total 3 2 5 2 6 3" xfId="52754"/>
    <cellStyle name="Total 3 2 5 2 6 3 2" xfId="52755"/>
    <cellStyle name="Total 3 2 5 2 6 3 3" xfId="52756"/>
    <cellStyle name="Total 3 2 5 2 6 3 4" xfId="52757"/>
    <cellStyle name="Total 3 2 5 2 6 3 5" xfId="52758"/>
    <cellStyle name="Total 3 2 5 2 6 4" xfId="52759"/>
    <cellStyle name="Total 3 2 5 2 6 5" xfId="52760"/>
    <cellStyle name="Total 3 2 5 2 7" xfId="52761"/>
    <cellStyle name="Total 3 2 5 2 7 2" xfId="52762"/>
    <cellStyle name="Total 3 2 5 2 7 3" xfId="52763"/>
    <cellStyle name="Total 3 2 5 2 7 4" xfId="52764"/>
    <cellStyle name="Total 3 2 5 2 8" xfId="52765"/>
    <cellStyle name="Total 3 2 5 2 8 2" xfId="52766"/>
    <cellStyle name="Total 3 2 5 2 8 3" xfId="52767"/>
    <cellStyle name="Total 3 2 5 2 8 4" xfId="52768"/>
    <cellStyle name="Total 3 2 5 2 8 5" xfId="52769"/>
    <cellStyle name="Total 3 2 5 2 9" xfId="52770"/>
    <cellStyle name="Total 3 2 5 2 9 2" xfId="52771"/>
    <cellStyle name="Total 3 2 5 2 9 3" xfId="52772"/>
    <cellStyle name="Total 3 2 5 2 9 4" xfId="52773"/>
    <cellStyle name="Total 3 2 5 2 9 5" xfId="52774"/>
    <cellStyle name="Total 3 2 5 3" xfId="52775"/>
    <cellStyle name="Total 3 2 5 3 2" xfId="52776"/>
    <cellStyle name="Total 3 2 5 3 2 2" xfId="52777"/>
    <cellStyle name="Total 3 2 5 3 2 3" xfId="52778"/>
    <cellStyle name="Total 3 2 5 3 2 4" xfId="52779"/>
    <cellStyle name="Total 3 2 5 3 3" xfId="52780"/>
    <cellStyle name="Total 3 2 5 3 3 2" xfId="52781"/>
    <cellStyle name="Total 3 2 5 3 3 3" xfId="52782"/>
    <cellStyle name="Total 3 2 5 3 3 4" xfId="52783"/>
    <cellStyle name="Total 3 2 5 3 3 5" xfId="52784"/>
    <cellStyle name="Total 3 2 5 3 4" xfId="52785"/>
    <cellStyle name="Total 3 2 5 3 4 2" xfId="52786"/>
    <cellStyle name="Total 3 2 5 3 4 3" xfId="52787"/>
    <cellStyle name="Total 3 2 5 3 4 4" xfId="52788"/>
    <cellStyle name="Total 3 2 5 3 5" xfId="52789"/>
    <cellStyle name="Total 3 2 5 3 5 2" xfId="52790"/>
    <cellStyle name="Total 3 2 5 3 5 3" xfId="52791"/>
    <cellStyle name="Total 3 2 5 3 5 4" xfId="52792"/>
    <cellStyle name="Total 3 2 5 3 6" xfId="52793"/>
    <cellStyle name="Total 3 2 5 3 7" xfId="52794"/>
    <cellStyle name="Total 3 2 5 3 8" xfId="52795"/>
    <cellStyle name="Total 3 2 5 4" xfId="52796"/>
    <cellStyle name="Total 3 2 5 4 2" xfId="52797"/>
    <cellStyle name="Total 3 2 5 4 2 2" xfId="52798"/>
    <cellStyle name="Total 3 2 5 4 2 3" xfId="52799"/>
    <cellStyle name="Total 3 2 5 4 2 4" xfId="52800"/>
    <cellStyle name="Total 3 2 5 4 3" xfId="52801"/>
    <cellStyle name="Total 3 2 5 4 3 2" xfId="52802"/>
    <cellStyle name="Total 3 2 5 4 3 3" xfId="52803"/>
    <cellStyle name="Total 3 2 5 4 3 4" xfId="52804"/>
    <cellStyle name="Total 3 2 5 4 3 5" xfId="52805"/>
    <cellStyle name="Total 3 2 5 4 4" xfId="52806"/>
    <cellStyle name="Total 3 2 5 4 4 2" xfId="52807"/>
    <cellStyle name="Total 3 2 5 4 4 3" xfId="52808"/>
    <cellStyle name="Total 3 2 5 4 4 4" xfId="52809"/>
    <cellStyle name="Total 3 2 5 4 5" xfId="52810"/>
    <cellStyle name="Total 3 2 5 4 5 2" xfId="52811"/>
    <cellStyle name="Total 3 2 5 4 5 3" xfId="52812"/>
    <cellStyle name="Total 3 2 5 4 5 4" xfId="52813"/>
    <cellStyle name="Total 3 2 5 4 6" xfId="52814"/>
    <cellStyle name="Total 3 2 5 4 7" xfId="52815"/>
    <cellStyle name="Total 3 2 5 4 8" xfId="52816"/>
    <cellStyle name="Total 3 2 5 5" xfId="52817"/>
    <cellStyle name="Total 3 2 5 5 2" xfId="52818"/>
    <cellStyle name="Total 3 2 5 5 2 2" xfId="52819"/>
    <cellStyle name="Total 3 2 5 5 2 3" xfId="52820"/>
    <cellStyle name="Total 3 2 5 5 2 4" xfId="52821"/>
    <cellStyle name="Total 3 2 5 5 2 5" xfId="52822"/>
    <cellStyle name="Total 3 2 5 5 3" xfId="52823"/>
    <cellStyle name="Total 3 2 5 5 3 2" xfId="52824"/>
    <cellStyle name="Total 3 2 5 5 3 3" xfId="52825"/>
    <cellStyle name="Total 3 2 5 5 3 4" xfId="52826"/>
    <cellStyle name="Total 3 2 5 5 3 5" xfId="52827"/>
    <cellStyle name="Total 3 2 5 5 4" xfId="52828"/>
    <cellStyle name="Total 3 2 5 5 5" xfId="52829"/>
    <cellStyle name="Total 3 2 5 5 6" xfId="52830"/>
    <cellStyle name="Total 3 2 5 6" xfId="52831"/>
    <cellStyle name="Total 3 2 5 6 2" xfId="52832"/>
    <cellStyle name="Total 3 2 5 6 2 2" xfId="52833"/>
    <cellStyle name="Total 3 2 5 6 2 3" xfId="52834"/>
    <cellStyle name="Total 3 2 5 6 2 4" xfId="52835"/>
    <cellStyle name="Total 3 2 5 6 2 5" xfId="52836"/>
    <cellStyle name="Total 3 2 5 6 3" xfId="52837"/>
    <cellStyle name="Total 3 2 5 6 3 2" xfId="52838"/>
    <cellStyle name="Total 3 2 5 6 3 3" xfId="52839"/>
    <cellStyle name="Total 3 2 5 6 3 4" xfId="52840"/>
    <cellStyle name="Total 3 2 5 6 3 5" xfId="52841"/>
    <cellStyle name="Total 3 2 5 6 4" xfId="52842"/>
    <cellStyle name="Total 3 2 5 6 5" xfId="52843"/>
    <cellStyle name="Total 3 2 5 6 6" xfId="52844"/>
    <cellStyle name="Total 3 2 5 7" xfId="52845"/>
    <cellStyle name="Total 3 2 5 7 2" xfId="52846"/>
    <cellStyle name="Total 3 2 5 7 2 2" xfId="52847"/>
    <cellStyle name="Total 3 2 5 7 2 3" xfId="52848"/>
    <cellStyle name="Total 3 2 5 7 2 4" xfId="52849"/>
    <cellStyle name="Total 3 2 5 7 2 5" xfId="52850"/>
    <cellStyle name="Total 3 2 5 7 3" xfId="52851"/>
    <cellStyle name="Total 3 2 5 7 3 2" xfId="52852"/>
    <cellStyle name="Total 3 2 5 7 3 3" xfId="52853"/>
    <cellStyle name="Total 3 2 5 7 3 4" xfId="52854"/>
    <cellStyle name="Total 3 2 5 7 3 5" xfId="52855"/>
    <cellStyle name="Total 3 2 5 7 4" xfId="52856"/>
    <cellStyle name="Total 3 2 5 7 5" xfId="52857"/>
    <cellStyle name="Total 3 2 5 8" xfId="52858"/>
    <cellStyle name="Total 3 2 5 8 2" xfId="52859"/>
    <cellStyle name="Total 3 2 5 8 2 2" xfId="52860"/>
    <cellStyle name="Total 3 2 5 8 2 3" xfId="52861"/>
    <cellStyle name="Total 3 2 5 8 2 4" xfId="52862"/>
    <cellStyle name="Total 3 2 5 8 3" xfId="52863"/>
    <cellStyle name="Total 3 2 5 8 4" xfId="52864"/>
    <cellStyle name="Total 3 2 5 8 5" xfId="52865"/>
    <cellStyle name="Total 3 2 5 9" xfId="52866"/>
    <cellStyle name="Total 3 2 6" xfId="52867"/>
    <cellStyle name="Total 3 2 6 10" xfId="52868"/>
    <cellStyle name="Total 3 2 6 11" xfId="52869"/>
    <cellStyle name="Total 3 2 6 12" xfId="52870"/>
    <cellStyle name="Total 3 2 6 13" xfId="52871"/>
    <cellStyle name="Total 3 2 6 2" xfId="52872"/>
    <cellStyle name="Total 3 2 6 2 10" xfId="52873"/>
    <cellStyle name="Total 3 2 6 2 10 2" xfId="52874"/>
    <cellStyle name="Total 3 2 6 2 10 3" xfId="52875"/>
    <cellStyle name="Total 3 2 6 2 10 4" xfId="52876"/>
    <cellStyle name="Total 3 2 6 2 10 5" xfId="52877"/>
    <cellStyle name="Total 3 2 6 2 11" xfId="52878"/>
    <cellStyle name="Total 3 2 6 2 2" xfId="52879"/>
    <cellStyle name="Total 3 2 6 2 2 2" xfId="52880"/>
    <cellStyle name="Total 3 2 6 2 2 2 2" xfId="52881"/>
    <cellStyle name="Total 3 2 6 2 2 2 3" xfId="52882"/>
    <cellStyle name="Total 3 2 6 2 2 2 4" xfId="52883"/>
    <cellStyle name="Total 3 2 6 2 2 3" xfId="52884"/>
    <cellStyle name="Total 3 2 6 2 2 3 2" xfId="52885"/>
    <cellStyle name="Total 3 2 6 2 2 3 3" xfId="52886"/>
    <cellStyle name="Total 3 2 6 2 2 3 4" xfId="52887"/>
    <cellStyle name="Total 3 2 6 2 2 3 5" xfId="52888"/>
    <cellStyle name="Total 3 2 6 2 2 4" xfId="52889"/>
    <cellStyle name="Total 3 2 6 2 2 4 2" xfId="52890"/>
    <cellStyle name="Total 3 2 6 2 2 4 3" xfId="52891"/>
    <cellStyle name="Total 3 2 6 2 2 4 4" xfId="52892"/>
    <cellStyle name="Total 3 2 6 2 2 5" xfId="52893"/>
    <cellStyle name="Total 3 2 6 2 2 5 2" xfId="52894"/>
    <cellStyle name="Total 3 2 6 2 2 5 3" xfId="52895"/>
    <cellStyle name="Total 3 2 6 2 2 5 4" xfId="52896"/>
    <cellStyle name="Total 3 2 6 2 2 6" xfId="52897"/>
    <cellStyle name="Total 3 2 6 2 2 7" xfId="52898"/>
    <cellStyle name="Total 3 2 6 2 2 8" xfId="52899"/>
    <cellStyle name="Total 3 2 6 2 3" xfId="52900"/>
    <cellStyle name="Total 3 2 6 2 3 2" xfId="52901"/>
    <cellStyle name="Total 3 2 6 2 3 2 2" xfId="52902"/>
    <cellStyle name="Total 3 2 6 2 3 2 3" xfId="52903"/>
    <cellStyle name="Total 3 2 6 2 3 2 4" xfId="52904"/>
    <cellStyle name="Total 3 2 6 2 3 2 5" xfId="52905"/>
    <cellStyle name="Total 3 2 6 2 3 3" xfId="52906"/>
    <cellStyle name="Total 3 2 6 2 3 3 2" xfId="52907"/>
    <cellStyle name="Total 3 2 6 2 3 3 3" xfId="52908"/>
    <cellStyle name="Total 3 2 6 2 3 3 4" xfId="52909"/>
    <cellStyle name="Total 3 2 6 2 3 3 5" xfId="52910"/>
    <cellStyle name="Total 3 2 6 2 3 4" xfId="52911"/>
    <cellStyle name="Total 3 2 6 2 3 5" xfId="52912"/>
    <cellStyle name="Total 3 2 6 2 3 6" xfId="52913"/>
    <cellStyle name="Total 3 2 6 2 4" xfId="52914"/>
    <cellStyle name="Total 3 2 6 2 4 2" xfId="52915"/>
    <cellStyle name="Total 3 2 6 2 4 2 2" xfId="52916"/>
    <cellStyle name="Total 3 2 6 2 4 2 3" xfId="52917"/>
    <cellStyle name="Total 3 2 6 2 4 2 4" xfId="52918"/>
    <cellStyle name="Total 3 2 6 2 4 2 5" xfId="52919"/>
    <cellStyle name="Total 3 2 6 2 4 3" xfId="52920"/>
    <cellStyle name="Total 3 2 6 2 4 3 2" xfId="52921"/>
    <cellStyle name="Total 3 2 6 2 4 3 3" xfId="52922"/>
    <cellStyle name="Total 3 2 6 2 4 3 4" xfId="52923"/>
    <cellStyle name="Total 3 2 6 2 4 3 5" xfId="52924"/>
    <cellStyle name="Total 3 2 6 2 4 4" xfId="52925"/>
    <cellStyle name="Total 3 2 6 2 4 5" xfId="52926"/>
    <cellStyle name="Total 3 2 6 2 4 6" xfId="52927"/>
    <cellStyle name="Total 3 2 6 2 5" xfId="52928"/>
    <cellStyle name="Total 3 2 6 2 5 2" xfId="52929"/>
    <cellStyle name="Total 3 2 6 2 5 2 2" xfId="52930"/>
    <cellStyle name="Total 3 2 6 2 5 2 3" xfId="52931"/>
    <cellStyle name="Total 3 2 6 2 5 2 4" xfId="52932"/>
    <cellStyle name="Total 3 2 6 2 5 2 5" xfId="52933"/>
    <cellStyle name="Total 3 2 6 2 5 3" xfId="52934"/>
    <cellStyle name="Total 3 2 6 2 5 3 2" xfId="52935"/>
    <cellStyle name="Total 3 2 6 2 5 3 3" xfId="52936"/>
    <cellStyle name="Total 3 2 6 2 5 3 4" xfId="52937"/>
    <cellStyle name="Total 3 2 6 2 5 3 5" xfId="52938"/>
    <cellStyle name="Total 3 2 6 2 5 4" xfId="52939"/>
    <cellStyle name="Total 3 2 6 2 5 5" xfId="52940"/>
    <cellStyle name="Total 3 2 6 2 5 6" xfId="52941"/>
    <cellStyle name="Total 3 2 6 2 6" xfId="52942"/>
    <cellStyle name="Total 3 2 6 2 6 2" xfId="52943"/>
    <cellStyle name="Total 3 2 6 2 6 2 2" xfId="52944"/>
    <cellStyle name="Total 3 2 6 2 6 2 3" xfId="52945"/>
    <cellStyle name="Total 3 2 6 2 6 2 4" xfId="52946"/>
    <cellStyle name="Total 3 2 6 2 6 2 5" xfId="52947"/>
    <cellStyle name="Total 3 2 6 2 6 3" xfId="52948"/>
    <cellStyle name="Total 3 2 6 2 6 3 2" xfId="52949"/>
    <cellStyle name="Total 3 2 6 2 6 3 3" xfId="52950"/>
    <cellStyle name="Total 3 2 6 2 6 3 4" xfId="52951"/>
    <cellStyle name="Total 3 2 6 2 6 3 5" xfId="52952"/>
    <cellStyle name="Total 3 2 6 2 6 4" xfId="52953"/>
    <cellStyle name="Total 3 2 6 2 6 5" xfId="52954"/>
    <cellStyle name="Total 3 2 6 2 7" xfId="52955"/>
    <cellStyle name="Total 3 2 6 2 7 2" xfId="52956"/>
    <cellStyle name="Total 3 2 6 2 7 3" xfId="52957"/>
    <cellStyle name="Total 3 2 6 2 7 4" xfId="52958"/>
    <cellStyle name="Total 3 2 6 2 8" xfId="52959"/>
    <cellStyle name="Total 3 2 6 2 8 2" xfId="52960"/>
    <cellStyle name="Total 3 2 6 2 8 3" xfId="52961"/>
    <cellStyle name="Total 3 2 6 2 8 4" xfId="52962"/>
    <cellStyle name="Total 3 2 6 2 8 5" xfId="52963"/>
    <cellStyle name="Total 3 2 6 2 9" xfId="52964"/>
    <cellStyle name="Total 3 2 6 2 9 2" xfId="52965"/>
    <cellStyle name="Total 3 2 6 2 9 3" xfId="52966"/>
    <cellStyle name="Total 3 2 6 2 9 4" xfId="52967"/>
    <cellStyle name="Total 3 2 6 2 9 5" xfId="52968"/>
    <cellStyle name="Total 3 2 6 3" xfId="52969"/>
    <cellStyle name="Total 3 2 6 3 2" xfId="52970"/>
    <cellStyle name="Total 3 2 6 3 2 2" xfId="52971"/>
    <cellStyle name="Total 3 2 6 3 2 3" xfId="52972"/>
    <cellStyle name="Total 3 2 6 3 2 4" xfId="52973"/>
    <cellStyle name="Total 3 2 6 3 3" xfId="52974"/>
    <cellStyle name="Total 3 2 6 3 3 2" xfId="52975"/>
    <cellStyle name="Total 3 2 6 3 3 3" xfId="52976"/>
    <cellStyle name="Total 3 2 6 3 3 4" xfId="52977"/>
    <cellStyle name="Total 3 2 6 3 3 5" xfId="52978"/>
    <cellStyle name="Total 3 2 6 3 4" xfId="52979"/>
    <cellStyle name="Total 3 2 6 3 4 2" xfId="52980"/>
    <cellStyle name="Total 3 2 6 3 4 3" xfId="52981"/>
    <cellStyle name="Total 3 2 6 3 4 4" xfId="52982"/>
    <cellStyle name="Total 3 2 6 3 5" xfId="52983"/>
    <cellStyle name="Total 3 2 6 3 5 2" xfId="52984"/>
    <cellStyle name="Total 3 2 6 3 5 3" xfId="52985"/>
    <cellStyle name="Total 3 2 6 3 5 4" xfId="52986"/>
    <cellStyle name="Total 3 2 6 3 6" xfId="52987"/>
    <cellStyle name="Total 3 2 6 3 7" xfId="52988"/>
    <cellStyle name="Total 3 2 6 3 8" xfId="52989"/>
    <cellStyle name="Total 3 2 6 4" xfId="52990"/>
    <cellStyle name="Total 3 2 6 4 2" xfId="52991"/>
    <cellStyle name="Total 3 2 6 4 2 2" xfId="52992"/>
    <cellStyle name="Total 3 2 6 4 2 3" xfId="52993"/>
    <cellStyle name="Total 3 2 6 4 2 4" xfId="52994"/>
    <cellStyle name="Total 3 2 6 4 3" xfId="52995"/>
    <cellStyle name="Total 3 2 6 4 3 2" xfId="52996"/>
    <cellStyle name="Total 3 2 6 4 3 3" xfId="52997"/>
    <cellStyle name="Total 3 2 6 4 3 4" xfId="52998"/>
    <cellStyle name="Total 3 2 6 4 3 5" xfId="52999"/>
    <cellStyle name="Total 3 2 6 4 4" xfId="53000"/>
    <cellStyle name="Total 3 2 6 4 4 2" xfId="53001"/>
    <cellStyle name="Total 3 2 6 4 4 3" xfId="53002"/>
    <cellStyle name="Total 3 2 6 4 4 4" xfId="53003"/>
    <cellStyle name="Total 3 2 6 4 5" xfId="53004"/>
    <cellStyle name="Total 3 2 6 4 5 2" xfId="53005"/>
    <cellStyle name="Total 3 2 6 4 5 3" xfId="53006"/>
    <cellStyle name="Total 3 2 6 4 5 4" xfId="53007"/>
    <cellStyle name="Total 3 2 6 4 6" xfId="53008"/>
    <cellStyle name="Total 3 2 6 4 7" xfId="53009"/>
    <cellStyle name="Total 3 2 6 4 8" xfId="53010"/>
    <cellStyle name="Total 3 2 6 5" xfId="53011"/>
    <cellStyle name="Total 3 2 6 5 2" xfId="53012"/>
    <cellStyle name="Total 3 2 6 5 2 2" xfId="53013"/>
    <cellStyle name="Total 3 2 6 5 2 3" xfId="53014"/>
    <cellStyle name="Total 3 2 6 5 2 4" xfId="53015"/>
    <cellStyle name="Total 3 2 6 5 2 5" xfId="53016"/>
    <cellStyle name="Total 3 2 6 5 3" xfId="53017"/>
    <cellStyle name="Total 3 2 6 5 3 2" xfId="53018"/>
    <cellStyle name="Total 3 2 6 5 3 3" xfId="53019"/>
    <cellStyle name="Total 3 2 6 5 3 4" xfId="53020"/>
    <cellStyle name="Total 3 2 6 5 3 5" xfId="53021"/>
    <cellStyle name="Total 3 2 6 5 4" xfId="53022"/>
    <cellStyle name="Total 3 2 6 5 5" xfId="53023"/>
    <cellStyle name="Total 3 2 6 5 6" xfId="53024"/>
    <cellStyle name="Total 3 2 6 6" xfId="53025"/>
    <cellStyle name="Total 3 2 6 6 2" xfId="53026"/>
    <cellStyle name="Total 3 2 6 6 2 2" xfId="53027"/>
    <cellStyle name="Total 3 2 6 6 2 3" xfId="53028"/>
    <cellStyle name="Total 3 2 6 6 2 4" xfId="53029"/>
    <cellStyle name="Total 3 2 6 6 2 5" xfId="53030"/>
    <cellStyle name="Total 3 2 6 6 3" xfId="53031"/>
    <cellStyle name="Total 3 2 6 6 3 2" xfId="53032"/>
    <cellStyle name="Total 3 2 6 6 3 3" xfId="53033"/>
    <cellStyle name="Total 3 2 6 6 3 4" xfId="53034"/>
    <cellStyle name="Total 3 2 6 6 3 5" xfId="53035"/>
    <cellStyle name="Total 3 2 6 6 4" xfId="53036"/>
    <cellStyle name="Total 3 2 6 6 5" xfId="53037"/>
    <cellStyle name="Total 3 2 6 6 6" xfId="53038"/>
    <cellStyle name="Total 3 2 6 7" xfId="53039"/>
    <cellStyle name="Total 3 2 6 7 2" xfId="53040"/>
    <cellStyle name="Total 3 2 6 7 2 2" xfId="53041"/>
    <cellStyle name="Total 3 2 6 7 2 3" xfId="53042"/>
    <cellStyle name="Total 3 2 6 7 2 4" xfId="53043"/>
    <cellStyle name="Total 3 2 6 7 2 5" xfId="53044"/>
    <cellStyle name="Total 3 2 6 7 3" xfId="53045"/>
    <cellStyle name="Total 3 2 6 7 3 2" xfId="53046"/>
    <cellStyle name="Total 3 2 6 7 3 3" xfId="53047"/>
    <cellStyle name="Total 3 2 6 7 3 4" xfId="53048"/>
    <cellStyle name="Total 3 2 6 7 3 5" xfId="53049"/>
    <cellStyle name="Total 3 2 6 7 4" xfId="53050"/>
    <cellStyle name="Total 3 2 6 7 5" xfId="53051"/>
    <cellStyle name="Total 3 2 6 8" xfId="53052"/>
    <cellStyle name="Total 3 2 6 8 2" xfId="53053"/>
    <cellStyle name="Total 3 2 6 8 2 2" xfId="53054"/>
    <cellStyle name="Total 3 2 6 8 2 3" xfId="53055"/>
    <cellStyle name="Total 3 2 6 8 2 4" xfId="53056"/>
    <cellStyle name="Total 3 2 6 8 3" xfId="53057"/>
    <cellStyle name="Total 3 2 6 8 4" xfId="53058"/>
    <cellStyle name="Total 3 2 6 8 5" xfId="53059"/>
    <cellStyle name="Total 3 2 6 9" xfId="53060"/>
    <cellStyle name="Total 3 2 7" xfId="53061"/>
    <cellStyle name="Total 3 2 7 10" xfId="53062"/>
    <cellStyle name="Total 3 2 7 11" xfId="53063"/>
    <cellStyle name="Total 3 2 7 12" xfId="53064"/>
    <cellStyle name="Total 3 2 7 13" xfId="53065"/>
    <cellStyle name="Total 3 2 7 2" xfId="53066"/>
    <cellStyle name="Total 3 2 7 2 10" xfId="53067"/>
    <cellStyle name="Total 3 2 7 2 10 2" xfId="53068"/>
    <cellStyle name="Total 3 2 7 2 10 3" xfId="53069"/>
    <cellStyle name="Total 3 2 7 2 10 4" xfId="53070"/>
    <cellStyle name="Total 3 2 7 2 10 5" xfId="53071"/>
    <cellStyle name="Total 3 2 7 2 11" xfId="53072"/>
    <cellStyle name="Total 3 2 7 2 2" xfId="53073"/>
    <cellStyle name="Total 3 2 7 2 2 2" xfId="53074"/>
    <cellStyle name="Total 3 2 7 2 2 2 2" xfId="53075"/>
    <cellStyle name="Total 3 2 7 2 2 2 3" xfId="53076"/>
    <cellStyle name="Total 3 2 7 2 2 2 4" xfId="53077"/>
    <cellStyle name="Total 3 2 7 2 2 3" xfId="53078"/>
    <cellStyle name="Total 3 2 7 2 2 3 2" xfId="53079"/>
    <cellStyle name="Total 3 2 7 2 2 3 3" xfId="53080"/>
    <cellStyle name="Total 3 2 7 2 2 3 4" xfId="53081"/>
    <cellStyle name="Total 3 2 7 2 2 3 5" xfId="53082"/>
    <cellStyle name="Total 3 2 7 2 2 4" xfId="53083"/>
    <cellStyle name="Total 3 2 7 2 2 4 2" xfId="53084"/>
    <cellStyle name="Total 3 2 7 2 2 4 3" xfId="53085"/>
    <cellStyle name="Total 3 2 7 2 2 4 4" xfId="53086"/>
    <cellStyle name="Total 3 2 7 2 2 5" xfId="53087"/>
    <cellStyle name="Total 3 2 7 2 2 5 2" xfId="53088"/>
    <cellStyle name="Total 3 2 7 2 2 5 3" xfId="53089"/>
    <cellStyle name="Total 3 2 7 2 2 5 4" xfId="53090"/>
    <cellStyle name="Total 3 2 7 2 2 6" xfId="53091"/>
    <cellStyle name="Total 3 2 7 2 2 7" xfId="53092"/>
    <cellStyle name="Total 3 2 7 2 2 8" xfId="53093"/>
    <cellStyle name="Total 3 2 7 2 3" xfId="53094"/>
    <cellStyle name="Total 3 2 7 2 3 2" xfId="53095"/>
    <cellStyle name="Total 3 2 7 2 3 2 2" xfId="53096"/>
    <cellStyle name="Total 3 2 7 2 3 2 3" xfId="53097"/>
    <cellStyle name="Total 3 2 7 2 3 2 4" xfId="53098"/>
    <cellStyle name="Total 3 2 7 2 3 2 5" xfId="53099"/>
    <cellStyle name="Total 3 2 7 2 3 3" xfId="53100"/>
    <cellStyle name="Total 3 2 7 2 3 3 2" xfId="53101"/>
    <cellStyle name="Total 3 2 7 2 3 3 3" xfId="53102"/>
    <cellStyle name="Total 3 2 7 2 3 3 4" xfId="53103"/>
    <cellStyle name="Total 3 2 7 2 3 3 5" xfId="53104"/>
    <cellStyle name="Total 3 2 7 2 3 4" xfId="53105"/>
    <cellStyle name="Total 3 2 7 2 3 5" xfId="53106"/>
    <cellStyle name="Total 3 2 7 2 3 6" xfId="53107"/>
    <cellStyle name="Total 3 2 7 2 4" xfId="53108"/>
    <cellStyle name="Total 3 2 7 2 4 2" xfId="53109"/>
    <cellStyle name="Total 3 2 7 2 4 2 2" xfId="53110"/>
    <cellStyle name="Total 3 2 7 2 4 2 3" xfId="53111"/>
    <cellStyle name="Total 3 2 7 2 4 2 4" xfId="53112"/>
    <cellStyle name="Total 3 2 7 2 4 2 5" xfId="53113"/>
    <cellStyle name="Total 3 2 7 2 4 3" xfId="53114"/>
    <cellStyle name="Total 3 2 7 2 4 3 2" xfId="53115"/>
    <cellStyle name="Total 3 2 7 2 4 3 3" xfId="53116"/>
    <cellStyle name="Total 3 2 7 2 4 3 4" xfId="53117"/>
    <cellStyle name="Total 3 2 7 2 4 3 5" xfId="53118"/>
    <cellStyle name="Total 3 2 7 2 4 4" xfId="53119"/>
    <cellStyle name="Total 3 2 7 2 4 5" xfId="53120"/>
    <cellStyle name="Total 3 2 7 2 4 6" xfId="53121"/>
    <cellStyle name="Total 3 2 7 2 5" xfId="53122"/>
    <cellStyle name="Total 3 2 7 2 5 2" xfId="53123"/>
    <cellStyle name="Total 3 2 7 2 5 2 2" xfId="53124"/>
    <cellStyle name="Total 3 2 7 2 5 2 3" xfId="53125"/>
    <cellStyle name="Total 3 2 7 2 5 2 4" xfId="53126"/>
    <cellStyle name="Total 3 2 7 2 5 2 5" xfId="53127"/>
    <cellStyle name="Total 3 2 7 2 5 3" xfId="53128"/>
    <cellStyle name="Total 3 2 7 2 5 3 2" xfId="53129"/>
    <cellStyle name="Total 3 2 7 2 5 3 3" xfId="53130"/>
    <cellStyle name="Total 3 2 7 2 5 3 4" xfId="53131"/>
    <cellStyle name="Total 3 2 7 2 5 3 5" xfId="53132"/>
    <cellStyle name="Total 3 2 7 2 5 4" xfId="53133"/>
    <cellStyle name="Total 3 2 7 2 5 5" xfId="53134"/>
    <cellStyle name="Total 3 2 7 2 5 6" xfId="53135"/>
    <cellStyle name="Total 3 2 7 2 6" xfId="53136"/>
    <cellStyle name="Total 3 2 7 2 6 2" xfId="53137"/>
    <cellStyle name="Total 3 2 7 2 6 2 2" xfId="53138"/>
    <cellStyle name="Total 3 2 7 2 6 2 3" xfId="53139"/>
    <cellStyle name="Total 3 2 7 2 6 2 4" xfId="53140"/>
    <cellStyle name="Total 3 2 7 2 6 2 5" xfId="53141"/>
    <cellStyle name="Total 3 2 7 2 6 3" xfId="53142"/>
    <cellStyle name="Total 3 2 7 2 6 3 2" xfId="53143"/>
    <cellStyle name="Total 3 2 7 2 6 3 3" xfId="53144"/>
    <cellStyle name="Total 3 2 7 2 6 3 4" xfId="53145"/>
    <cellStyle name="Total 3 2 7 2 6 3 5" xfId="53146"/>
    <cellStyle name="Total 3 2 7 2 6 4" xfId="53147"/>
    <cellStyle name="Total 3 2 7 2 6 5" xfId="53148"/>
    <cellStyle name="Total 3 2 7 2 7" xfId="53149"/>
    <cellStyle name="Total 3 2 7 2 7 2" xfId="53150"/>
    <cellStyle name="Total 3 2 7 2 7 3" xfId="53151"/>
    <cellStyle name="Total 3 2 7 2 7 4" xfId="53152"/>
    <cellStyle name="Total 3 2 7 2 8" xfId="53153"/>
    <cellStyle name="Total 3 2 7 2 8 2" xfId="53154"/>
    <cellStyle name="Total 3 2 7 2 8 3" xfId="53155"/>
    <cellStyle name="Total 3 2 7 2 8 4" xfId="53156"/>
    <cellStyle name="Total 3 2 7 2 8 5" xfId="53157"/>
    <cellStyle name="Total 3 2 7 2 9" xfId="53158"/>
    <cellStyle name="Total 3 2 7 2 9 2" xfId="53159"/>
    <cellStyle name="Total 3 2 7 2 9 3" xfId="53160"/>
    <cellStyle name="Total 3 2 7 2 9 4" xfId="53161"/>
    <cellStyle name="Total 3 2 7 2 9 5" xfId="53162"/>
    <cellStyle name="Total 3 2 7 3" xfId="53163"/>
    <cellStyle name="Total 3 2 7 3 2" xfId="53164"/>
    <cellStyle name="Total 3 2 7 3 2 2" xfId="53165"/>
    <cellStyle name="Total 3 2 7 3 2 3" xfId="53166"/>
    <cellStyle name="Total 3 2 7 3 2 4" xfId="53167"/>
    <cellStyle name="Total 3 2 7 3 3" xfId="53168"/>
    <cellStyle name="Total 3 2 7 3 3 2" xfId="53169"/>
    <cellStyle name="Total 3 2 7 3 3 3" xfId="53170"/>
    <cellStyle name="Total 3 2 7 3 3 4" xfId="53171"/>
    <cellStyle name="Total 3 2 7 3 3 5" xfId="53172"/>
    <cellStyle name="Total 3 2 7 3 4" xfId="53173"/>
    <cellStyle name="Total 3 2 7 3 4 2" xfId="53174"/>
    <cellStyle name="Total 3 2 7 3 4 3" xfId="53175"/>
    <cellStyle name="Total 3 2 7 3 4 4" xfId="53176"/>
    <cellStyle name="Total 3 2 7 3 5" xfId="53177"/>
    <cellStyle name="Total 3 2 7 3 5 2" xfId="53178"/>
    <cellStyle name="Total 3 2 7 3 5 3" xfId="53179"/>
    <cellStyle name="Total 3 2 7 3 5 4" xfId="53180"/>
    <cellStyle name="Total 3 2 7 3 6" xfId="53181"/>
    <cellStyle name="Total 3 2 7 3 7" xfId="53182"/>
    <cellStyle name="Total 3 2 7 3 8" xfId="53183"/>
    <cellStyle name="Total 3 2 7 4" xfId="53184"/>
    <cellStyle name="Total 3 2 7 4 2" xfId="53185"/>
    <cellStyle name="Total 3 2 7 4 2 2" xfId="53186"/>
    <cellStyle name="Total 3 2 7 4 2 3" xfId="53187"/>
    <cellStyle name="Total 3 2 7 4 2 4" xfId="53188"/>
    <cellStyle name="Total 3 2 7 4 3" xfId="53189"/>
    <cellStyle name="Total 3 2 7 4 3 2" xfId="53190"/>
    <cellStyle name="Total 3 2 7 4 3 3" xfId="53191"/>
    <cellStyle name="Total 3 2 7 4 3 4" xfId="53192"/>
    <cellStyle name="Total 3 2 7 4 3 5" xfId="53193"/>
    <cellStyle name="Total 3 2 7 4 4" xfId="53194"/>
    <cellStyle name="Total 3 2 7 4 4 2" xfId="53195"/>
    <cellStyle name="Total 3 2 7 4 4 3" xfId="53196"/>
    <cellStyle name="Total 3 2 7 4 4 4" xfId="53197"/>
    <cellStyle name="Total 3 2 7 4 5" xfId="53198"/>
    <cellStyle name="Total 3 2 7 4 5 2" xfId="53199"/>
    <cellStyle name="Total 3 2 7 4 5 3" xfId="53200"/>
    <cellStyle name="Total 3 2 7 4 5 4" xfId="53201"/>
    <cellStyle name="Total 3 2 7 4 6" xfId="53202"/>
    <cellStyle name="Total 3 2 7 4 7" xfId="53203"/>
    <cellStyle name="Total 3 2 7 4 8" xfId="53204"/>
    <cellStyle name="Total 3 2 7 5" xfId="53205"/>
    <cellStyle name="Total 3 2 7 5 2" xfId="53206"/>
    <cellStyle name="Total 3 2 7 5 2 2" xfId="53207"/>
    <cellStyle name="Total 3 2 7 5 2 3" xfId="53208"/>
    <cellStyle name="Total 3 2 7 5 2 4" xfId="53209"/>
    <cellStyle name="Total 3 2 7 5 2 5" xfId="53210"/>
    <cellStyle name="Total 3 2 7 5 3" xfId="53211"/>
    <cellStyle name="Total 3 2 7 5 3 2" xfId="53212"/>
    <cellStyle name="Total 3 2 7 5 3 3" xfId="53213"/>
    <cellStyle name="Total 3 2 7 5 3 4" xfId="53214"/>
    <cellStyle name="Total 3 2 7 5 3 5" xfId="53215"/>
    <cellStyle name="Total 3 2 7 5 4" xfId="53216"/>
    <cellStyle name="Total 3 2 7 5 5" xfId="53217"/>
    <cellStyle name="Total 3 2 7 5 6" xfId="53218"/>
    <cellStyle name="Total 3 2 7 6" xfId="53219"/>
    <cellStyle name="Total 3 2 7 6 2" xfId="53220"/>
    <cellStyle name="Total 3 2 7 6 2 2" xfId="53221"/>
    <cellStyle name="Total 3 2 7 6 2 3" xfId="53222"/>
    <cellStyle name="Total 3 2 7 6 2 4" xfId="53223"/>
    <cellStyle name="Total 3 2 7 6 2 5" xfId="53224"/>
    <cellStyle name="Total 3 2 7 6 3" xfId="53225"/>
    <cellStyle name="Total 3 2 7 6 3 2" xfId="53226"/>
    <cellStyle name="Total 3 2 7 6 3 3" xfId="53227"/>
    <cellStyle name="Total 3 2 7 6 3 4" xfId="53228"/>
    <cellStyle name="Total 3 2 7 6 3 5" xfId="53229"/>
    <cellStyle name="Total 3 2 7 6 4" xfId="53230"/>
    <cellStyle name="Total 3 2 7 6 5" xfId="53231"/>
    <cellStyle name="Total 3 2 7 6 6" xfId="53232"/>
    <cellStyle name="Total 3 2 7 7" xfId="53233"/>
    <cellStyle name="Total 3 2 7 7 2" xfId="53234"/>
    <cellStyle name="Total 3 2 7 7 2 2" xfId="53235"/>
    <cellStyle name="Total 3 2 7 7 2 3" xfId="53236"/>
    <cellStyle name="Total 3 2 7 7 2 4" xfId="53237"/>
    <cellStyle name="Total 3 2 7 7 2 5" xfId="53238"/>
    <cellStyle name="Total 3 2 7 7 3" xfId="53239"/>
    <cellStyle name="Total 3 2 7 7 3 2" xfId="53240"/>
    <cellStyle name="Total 3 2 7 7 3 3" xfId="53241"/>
    <cellStyle name="Total 3 2 7 7 3 4" xfId="53242"/>
    <cellStyle name="Total 3 2 7 7 3 5" xfId="53243"/>
    <cellStyle name="Total 3 2 7 7 4" xfId="53244"/>
    <cellStyle name="Total 3 2 7 7 5" xfId="53245"/>
    <cellStyle name="Total 3 2 7 8" xfId="53246"/>
    <cellStyle name="Total 3 2 7 8 2" xfId="53247"/>
    <cellStyle name="Total 3 2 7 8 2 2" xfId="53248"/>
    <cellStyle name="Total 3 2 7 8 2 3" xfId="53249"/>
    <cellStyle name="Total 3 2 7 8 2 4" xfId="53250"/>
    <cellStyle name="Total 3 2 7 8 3" xfId="53251"/>
    <cellStyle name="Total 3 2 7 8 4" xfId="53252"/>
    <cellStyle name="Total 3 2 7 8 5" xfId="53253"/>
    <cellStyle name="Total 3 2 7 9" xfId="53254"/>
    <cellStyle name="Total 3 2 8" xfId="53255"/>
    <cellStyle name="Total 3 2 8 10" xfId="53256"/>
    <cellStyle name="Total 3 2 8 11" xfId="53257"/>
    <cellStyle name="Total 3 2 8 12" xfId="53258"/>
    <cellStyle name="Total 3 2 8 13" xfId="53259"/>
    <cellStyle name="Total 3 2 8 2" xfId="53260"/>
    <cellStyle name="Total 3 2 8 2 10" xfId="53261"/>
    <cellStyle name="Total 3 2 8 2 10 2" xfId="53262"/>
    <cellStyle name="Total 3 2 8 2 10 3" xfId="53263"/>
    <cellStyle name="Total 3 2 8 2 10 4" xfId="53264"/>
    <cellStyle name="Total 3 2 8 2 10 5" xfId="53265"/>
    <cellStyle name="Total 3 2 8 2 11" xfId="53266"/>
    <cellStyle name="Total 3 2 8 2 2" xfId="53267"/>
    <cellStyle name="Total 3 2 8 2 2 2" xfId="53268"/>
    <cellStyle name="Total 3 2 8 2 2 2 2" xfId="53269"/>
    <cellStyle name="Total 3 2 8 2 2 2 3" xfId="53270"/>
    <cellStyle name="Total 3 2 8 2 2 2 4" xfId="53271"/>
    <cellStyle name="Total 3 2 8 2 2 3" xfId="53272"/>
    <cellStyle name="Total 3 2 8 2 2 3 2" xfId="53273"/>
    <cellStyle name="Total 3 2 8 2 2 3 3" xfId="53274"/>
    <cellStyle name="Total 3 2 8 2 2 3 4" xfId="53275"/>
    <cellStyle name="Total 3 2 8 2 2 3 5" xfId="53276"/>
    <cellStyle name="Total 3 2 8 2 2 4" xfId="53277"/>
    <cellStyle name="Total 3 2 8 2 2 4 2" xfId="53278"/>
    <cellStyle name="Total 3 2 8 2 2 4 3" xfId="53279"/>
    <cellStyle name="Total 3 2 8 2 2 4 4" xfId="53280"/>
    <cellStyle name="Total 3 2 8 2 2 5" xfId="53281"/>
    <cellStyle name="Total 3 2 8 2 2 5 2" xfId="53282"/>
    <cellStyle name="Total 3 2 8 2 2 5 3" xfId="53283"/>
    <cellStyle name="Total 3 2 8 2 2 5 4" xfId="53284"/>
    <cellStyle name="Total 3 2 8 2 2 6" xfId="53285"/>
    <cellStyle name="Total 3 2 8 2 2 7" xfId="53286"/>
    <cellStyle name="Total 3 2 8 2 2 8" xfId="53287"/>
    <cellStyle name="Total 3 2 8 2 3" xfId="53288"/>
    <cellStyle name="Total 3 2 8 2 3 2" xfId="53289"/>
    <cellStyle name="Total 3 2 8 2 3 2 2" xfId="53290"/>
    <cellStyle name="Total 3 2 8 2 3 2 3" xfId="53291"/>
    <cellStyle name="Total 3 2 8 2 3 2 4" xfId="53292"/>
    <cellStyle name="Total 3 2 8 2 3 2 5" xfId="53293"/>
    <cellStyle name="Total 3 2 8 2 3 3" xfId="53294"/>
    <cellStyle name="Total 3 2 8 2 3 3 2" xfId="53295"/>
    <cellStyle name="Total 3 2 8 2 3 3 3" xfId="53296"/>
    <cellStyle name="Total 3 2 8 2 3 3 4" xfId="53297"/>
    <cellStyle name="Total 3 2 8 2 3 3 5" xfId="53298"/>
    <cellStyle name="Total 3 2 8 2 3 4" xfId="53299"/>
    <cellStyle name="Total 3 2 8 2 3 5" xfId="53300"/>
    <cellStyle name="Total 3 2 8 2 3 6" xfId="53301"/>
    <cellStyle name="Total 3 2 8 2 4" xfId="53302"/>
    <cellStyle name="Total 3 2 8 2 4 2" xfId="53303"/>
    <cellStyle name="Total 3 2 8 2 4 2 2" xfId="53304"/>
    <cellStyle name="Total 3 2 8 2 4 2 3" xfId="53305"/>
    <cellStyle name="Total 3 2 8 2 4 2 4" xfId="53306"/>
    <cellStyle name="Total 3 2 8 2 4 2 5" xfId="53307"/>
    <cellStyle name="Total 3 2 8 2 4 3" xfId="53308"/>
    <cellStyle name="Total 3 2 8 2 4 3 2" xfId="53309"/>
    <cellStyle name="Total 3 2 8 2 4 3 3" xfId="53310"/>
    <cellStyle name="Total 3 2 8 2 4 3 4" xfId="53311"/>
    <cellStyle name="Total 3 2 8 2 4 3 5" xfId="53312"/>
    <cellStyle name="Total 3 2 8 2 4 4" xfId="53313"/>
    <cellStyle name="Total 3 2 8 2 4 5" xfId="53314"/>
    <cellStyle name="Total 3 2 8 2 4 6" xfId="53315"/>
    <cellStyle name="Total 3 2 8 2 5" xfId="53316"/>
    <cellStyle name="Total 3 2 8 2 5 2" xfId="53317"/>
    <cellStyle name="Total 3 2 8 2 5 2 2" xfId="53318"/>
    <cellStyle name="Total 3 2 8 2 5 2 3" xfId="53319"/>
    <cellStyle name="Total 3 2 8 2 5 2 4" xfId="53320"/>
    <cellStyle name="Total 3 2 8 2 5 2 5" xfId="53321"/>
    <cellStyle name="Total 3 2 8 2 5 3" xfId="53322"/>
    <cellStyle name="Total 3 2 8 2 5 3 2" xfId="53323"/>
    <cellStyle name="Total 3 2 8 2 5 3 3" xfId="53324"/>
    <cellStyle name="Total 3 2 8 2 5 3 4" xfId="53325"/>
    <cellStyle name="Total 3 2 8 2 5 3 5" xfId="53326"/>
    <cellStyle name="Total 3 2 8 2 5 4" xfId="53327"/>
    <cellStyle name="Total 3 2 8 2 5 5" xfId="53328"/>
    <cellStyle name="Total 3 2 8 2 5 6" xfId="53329"/>
    <cellStyle name="Total 3 2 8 2 6" xfId="53330"/>
    <cellStyle name="Total 3 2 8 2 6 2" xfId="53331"/>
    <cellStyle name="Total 3 2 8 2 6 2 2" xfId="53332"/>
    <cellStyle name="Total 3 2 8 2 6 2 3" xfId="53333"/>
    <cellStyle name="Total 3 2 8 2 6 2 4" xfId="53334"/>
    <cellStyle name="Total 3 2 8 2 6 2 5" xfId="53335"/>
    <cellStyle name="Total 3 2 8 2 6 3" xfId="53336"/>
    <cellStyle name="Total 3 2 8 2 6 3 2" xfId="53337"/>
    <cellStyle name="Total 3 2 8 2 6 3 3" xfId="53338"/>
    <cellStyle name="Total 3 2 8 2 6 3 4" xfId="53339"/>
    <cellStyle name="Total 3 2 8 2 6 3 5" xfId="53340"/>
    <cellStyle name="Total 3 2 8 2 6 4" xfId="53341"/>
    <cellStyle name="Total 3 2 8 2 6 5" xfId="53342"/>
    <cellStyle name="Total 3 2 8 2 7" xfId="53343"/>
    <cellStyle name="Total 3 2 8 2 7 2" xfId="53344"/>
    <cellStyle name="Total 3 2 8 2 7 3" xfId="53345"/>
    <cellStyle name="Total 3 2 8 2 7 4" xfId="53346"/>
    <cellStyle name="Total 3 2 8 2 8" xfId="53347"/>
    <cellStyle name="Total 3 2 8 2 8 2" xfId="53348"/>
    <cellStyle name="Total 3 2 8 2 8 3" xfId="53349"/>
    <cellStyle name="Total 3 2 8 2 8 4" xfId="53350"/>
    <cellStyle name="Total 3 2 8 2 8 5" xfId="53351"/>
    <cellStyle name="Total 3 2 8 2 9" xfId="53352"/>
    <cellStyle name="Total 3 2 8 2 9 2" xfId="53353"/>
    <cellStyle name="Total 3 2 8 2 9 3" xfId="53354"/>
    <cellStyle name="Total 3 2 8 2 9 4" xfId="53355"/>
    <cellStyle name="Total 3 2 8 2 9 5" xfId="53356"/>
    <cellStyle name="Total 3 2 8 3" xfId="53357"/>
    <cellStyle name="Total 3 2 8 3 2" xfId="53358"/>
    <cellStyle name="Total 3 2 8 3 2 2" xfId="53359"/>
    <cellStyle name="Total 3 2 8 3 2 3" xfId="53360"/>
    <cellStyle name="Total 3 2 8 3 2 4" xfId="53361"/>
    <cellStyle name="Total 3 2 8 3 3" xfId="53362"/>
    <cellStyle name="Total 3 2 8 3 3 2" xfId="53363"/>
    <cellStyle name="Total 3 2 8 3 3 3" xfId="53364"/>
    <cellStyle name="Total 3 2 8 3 3 4" xfId="53365"/>
    <cellStyle name="Total 3 2 8 3 3 5" xfId="53366"/>
    <cellStyle name="Total 3 2 8 3 4" xfId="53367"/>
    <cellStyle name="Total 3 2 8 3 4 2" xfId="53368"/>
    <cellStyle name="Total 3 2 8 3 4 3" xfId="53369"/>
    <cellStyle name="Total 3 2 8 3 4 4" xfId="53370"/>
    <cellStyle name="Total 3 2 8 3 5" xfId="53371"/>
    <cellStyle name="Total 3 2 8 3 5 2" xfId="53372"/>
    <cellStyle name="Total 3 2 8 3 5 3" xfId="53373"/>
    <cellStyle name="Total 3 2 8 3 5 4" xfId="53374"/>
    <cellStyle name="Total 3 2 8 3 6" xfId="53375"/>
    <cellStyle name="Total 3 2 8 3 7" xfId="53376"/>
    <cellStyle name="Total 3 2 8 3 8" xfId="53377"/>
    <cellStyle name="Total 3 2 8 4" xfId="53378"/>
    <cellStyle name="Total 3 2 8 4 2" xfId="53379"/>
    <cellStyle name="Total 3 2 8 4 2 2" xfId="53380"/>
    <cellStyle name="Total 3 2 8 4 2 3" xfId="53381"/>
    <cellStyle name="Total 3 2 8 4 2 4" xfId="53382"/>
    <cellStyle name="Total 3 2 8 4 2 5" xfId="53383"/>
    <cellStyle name="Total 3 2 8 4 3" xfId="53384"/>
    <cellStyle name="Total 3 2 8 4 3 2" xfId="53385"/>
    <cellStyle name="Total 3 2 8 4 3 3" xfId="53386"/>
    <cellStyle name="Total 3 2 8 4 3 4" xfId="53387"/>
    <cellStyle name="Total 3 2 8 4 3 5" xfId="53388"/>
    <cellStyle name="Total 3 2 8 4 4" xfId="53389"/>
    <cellStyle name="Total 3 2 8 4 5" xfId="53390"/>
    <cellStyle name="Total 3 2 8 4 6" xfId="53391"/>
    <cellStyle name="Total 3 2 8 5" xfId="53392"/>
    <cellStyle name="Total 3 2 8 5 2" xfId="53393"/>
    <cellStyle name="Total 3 2 8 5 2 2" xfId="53394"/>
    <cellStyle name="Total 3 2 8 5 2 3" xfId="53395"/>
    <cellStyle name="Total 3 2 8 5 2 4" xfId="53396"/>
    <cellStyle name="Total 3 2 8 5 2 5" xfId="53397"/>
    <cellStyle name="Total 3 2 8 5 3" xfId="53398"/>
    <cellStyle name="Total 3 2 8 5 3 2" xfId="53399"/>
    <cellStyle name="Total 3 2 8 5 3 3" xfId="53400"/>
    <cellStyle name="Total 3 2 8 5 3 4" xfId="53401"/>
    <cellStyle name="Total 3 2 8 5 3 5" xfId="53402"/>
    <cellStyle name="Total 3 2 8 5 4" xfId="53403"/>
    <cellStyle name="Total 3 2 8 5 5" xfId="53404"/>
    <cellStyle name="Total 3 2 8 5 6" xfId="53405"/>
    <cellStyle name="Total 3 2 8 6" xfId="53406"/>
    <cellStyle name="Total 3 2 8 6 2" xfId="53407"/>
    <cellStyle name="Total 3 2 8 6 2 2" xfId="53408"/>
    <cellStyle name="Total 3 2 8 6 2 3" xfId="53409"/>
    <cellStyle name="Total 3 2 8 6 2 4" xfId="53410"/>
    <cellStyle name="Total 3 2 8 6 2 5" xfId="53411"/>
    <cellStyle name="Total 3 2 8 6 3" xfId="53412"/>
    <cellStyle name="Total 3 2 8 6 3 2" xfId="53413"/>
    <cellStyle name="Total 3 2 8 6 3 3" xfId="53414"/>
    <cellStyle name="Total 3 2 8 6 3 4" xfId="53415"/>
    <cellStyle name="Total 3 2 8 6 3 5" xfId="53416"/>
    <cellStyle name="Total 3 2 8 6 4" xfId="53417"/>
    <cellStyle name="Total 3 2 8 6 5" xfId="53418"/>
    <cellStyle name="Total 3 2 8 6 6" xfId="53419"/>
    <cellStyle name="Total 3 2 8 7" xfId="53420"/>
    <cellStyle name="Total 3 2 8 7 2" xfId="53421"/>
    <cellStyle name="Total 3 2 8 7 2 2" xfId="53422"/>
    <cellStyle name="Total 3 2 8 7 2 3" xfId="53423"/>
    <cellStyle name="Total 3 2 8 7 2 4" xfId="53424"/>
    <cellStyle name="Total 3 2 8 7 2 5" xfId="53425"/>
    <cellStyle name="Total 3 2 8 7 3" xfId="53426"/>
    <cellStyle name="Total 3 2 8 7 3 2" xfId="53427"/>
    <cellStyle name="Total 3 2 8 7 3 3" xfId="53428"/>
    <cellStyle name="Total 3 2 8 7 3 4" xfId="53429"/>
    <cellStyle name="Total 3 2 8 7 3 5" xfId="53430"/>
    <cellStyle name="Total 3 2 8 7 4" xfId="53431"/>
    <cellStyle name="Total 3 2 8 7 5" xfId="53432"/>
    <cellStyle name="Total 3 2 8 8" xfId="53433"/>
    <cellStyle name="Total 3 2 8 8 2" xfId="53434"/>
    <cellStyle name="Total 3 2 8 8 2 2" xfId="53435"/>
    <cellStyle name="Total 3 2 8 8 2 3" xfId="53436"/>
    <cellStyle name="Total 3 2 8 8 2 4" xfId="53437"/>
    <cellStyle name="Total 3 2 8 8 3" xfId="53438"/>
    <cellStyle name="Total 3 2 8 8 4" xfId="53439"/>
    <cellStyle name="Total 3 2 8 8 5" xfId="53440"/>
    <cellStyle name="Total 3 2 8 9" xfId="53441"/>
    <cellStyle name="Total 3 2 9" xfId="53442"/>
    <cellStyle name="Total 3 2 9 10" xfId="53443"/>
    <cellStyle name="Total 3 2 9 10 2" xfId="53444"/>
    <cellStyle name="Total 3 2 9 10 3" xfId="53445"/>
    <cellStyle name="Total 3 2 9 10 4" xfId="53446"/>
    <cellStyle name="Total 3 2 9 10 5" xfId="53447"/>
    <cellStyle name="Total 3 2 9 11" xfId="53448"/>
    <cellStyle name="Total 3 2 9 2" xfId="53449"/>
    <cellStyle name="Total 3 2 9 2 2" xfId="53450"/>
    <cellStyle name="Total 3 2 9 2 2 2" xfId="53451"/>
    <cellStyle name="Total 3 2 9 2 2 3" xfId="53452"/>
    <cellStyle name="Total 3 2 9 2 2 4" xfId="53453"/>
    <cellStyle name="Total 3 2 9 2 3" xfId="53454"/>
    <cellStyle name="Total 3 2 9 2 3 2" xfId="53455"/>
    <cellStyle name="Total 3 2 9 2 3 3" xfId="53456"/>
    <cellStyle name="Total 3 2 9 2 3 4" xfId="53457"/>
    <cellStyle name="Total 3 2 9 2 3 5" xfId="53458"/>
    <cellStyle name="Total 3 2 9 2 4" xfId="53459"/>
    <cellStyle name="Total 3 2 9 2 4 2" xfId="53460"/>
    <cellStyle name="Total 3 2 9 2 4 3" xfId="53461"/>
    <cellStyle name="Total 3 2 9 2 4 4" xfId="53462"/>
    <cellStyle name="Total 3 2 9 2 5" xfId="53463"/>
    <cellStyle name="Total 3 2 9 2 5 2" xfId="53464"/>
    <cellStyle name="Total 3 2 9 2 5 3" xfId="53465"/>
    <cellStyle name="Total 3 2 9 2 5 4" xfId="53466"/>
    <cellStyle name="Total 3 2 9 2 6" xfId="53467"/>
    <cellStyle name="Total 3 2 9 2 7" xfId="53468"/>
    <cellStyle name="Total 3 2 9 2 8" xfId="53469"/>
    <cellStyle name="Total 3 2 9 3" xfId="53470"/>
    <cellStyle name="Total 3 2 9 3 2" xfId="53471"/>
    <cellStyle name="Total 3 2 9 3 2 2" xfId="53472"/>
    <cellStyle name="Total 3 2 9 3 2 3" xfId="53473"/>
    <cellStyle name="Total 3 2 9 3 2 4" xfId="53474"/>
    <cellStyle name="Total 3 2 9 3 2 5" xfId="53475"/>
    <cellStyle name="Total 3 2 9 3 3" xfId="53476"/>
    <cellStyle name="Total 3 2 9 3 3 2" xfId="53477"/>
    <cellStyle name="Total 3 2 9 3 3 3" xfId="53478"/>
    <cellStyle name="Total 3 2 9 3 3 4" xfId="53479"/>
    <cellStyle name="Total 3 2 9 3 3 5" xfId="53480"/>
    <cellStyle name="Total 3 2 9 3 4" xfId="53481"/>
    <cellStyle name="Total 3 2 9 3 5" xfId="53482"/>
    <cellStyle name="Total 3 2 9 3 6" xfId="53483"/>
    <cellStyle name="Total 3 2 9 4" xfId="53484"/>
    <cellStyle name="Total 3 2 9 4 2" xfId="53485"/>
    <cellStyle name="Total 3 2 9 4 2 2" xfId="53486"/>
    <cellStyle name="Total 3 2 9 4 2 3" xfId="53487"/>
    <cellStyle name="Total 3 2 9 4 2 4" xfId="53488"/>
    <cellStyle name="Total 3 2 9 4 2 5" xfId="53489"/>
    <cellStyle name="Total 3 2 9 4 3" xfId="53490"/>
    <cellStyle name="Total 3 2 9 4 3 2" xfId="53491"/>
    <cellStyle name="Total 3 2 9 4 3 3" xfId="53492"/>
    <cellStyle name="Total 3 2 9 4 3 4" xfId="53493"/>
    <cellStyle name="Total 3 2 9 4 3 5" xfId="53494"/>
    <cellStyle name="Total 3 2 9 4 4" xfId="53495"/>
    <cellStyle name="Total 3 2 9 4 5" xfId="53496"/>
    <cellStyle name="Total 3 2 9 4 6" xfId="53497"/>
    <cellStyle name="Total 3 2 9 5" xfId="53498"/>
    <cellStyle name="Total 3 2 9 5 2" xfId="53499"/>
    <cellStyle name="Total 3 2 9 5 2 2" xfId="53500"/>
    <cellStyle name="Total 3 2 9 5 2 3" xfId="53501"/>
    <cellStyle name="Total 3 2 9 5 2 4" xfId="53502"/>
    <cellStyle name="Total 3 2 9 5 2 5" xfId="53503"/>
    <cellStyle name="Total 3 2 9 5 3" xfId="53504"/>
    <cellStyle name="Total 3 2 9 5 3 2" xfId="53505"/>
    <cellStyle name="Total 3 2 9 5 3 3" xfId="53506"/>
    <cellStyle name="Total 3 2 9 5 3 4" xfId="53507"/>
    <cellStyle name="Total 3 2 9 5 3 5" xfId="53508"/>
    <cellStyle name="Total 3 2 9 5 4" xfId="53509"/>
    <cellStyle name="Total 3 2 9 5 5" xfId="53510"/>
    <cellStyle name="Total 3 2 9 5 6" xfId="53511"/>
    <cellStyle name="Total 3 2 9 6" xfId="53512"/>
    <cellStyle name="Total 3 2 9 6 2" xfId="53513"/>
    <cellStyle name="Total 3 2 9 6 2 2" xfId="53514"/>
    <cellStyle name="Total 3 2 9 6 2 3" xfId="53515"/>
    <cellStyle name="Total 3 2 9 6 2 4" xfId="53516"/>
    <cellStyle name="Total 3 2 9 6 2 5" xfId="53517"/>
    <cellStyle name="Total 3 2 9 6 3" xfId="53518"/>
    <cellStyle name="Total 3 2 9 6 3 2" xfId="53519"/>
    <cellStyle name="Total 3 2 9 6 3 3" xfId="53520"/>
    <cellStyle name="Total 3 2 9 6 3 4" xfId="53521"/>
    <cellStyle name="Total 3 2 9 6 3 5" xfId="53522"/>
    <cellStyle name="Total 3 2 9 6 4" xfId="53523"/>
    <cellStyle name="Total 3 2 9 6 5" xfId="53524"/>
    <cellStyle name="Total 3 2 9 7" xfId="53525"/>
    <cellStyle name="Total 3 2 9 7 2" xfId="53526"/>
    <cellStyle name="Total 3 2 9 7 3" xfId="53527"/>
    <cellStyle name="Total 3 2 9 7 4" xfId="53528"/>
    <cellStyle name="Total 3 2 9 8" xfId="53529"/>
    <cellStyle name="Total 3 2 9 8 2" xfId="53530"/>
    <cellStyle name="Total 3 2 9 8 3" xfId="53531"/>
    <cellStyle name="Total 3 2 9 8 4" xfId="53532"/>
    <cellStyle name="Total 3 2 9 8 5" xfId="53533"/>
    <cellStyle name="Total 3 2 9 9" xfId="53534"/>
    <cellStyle name="Total 3 2 9 9 2" xfId="53535"/>
    <cellStyle name="Total 3 2 9 9 3" xfId="53536"/>
    <cellStyle name="Total 3 2 9 9 4" xfId="53537"/>
    <cellStyle name="Total 3 2 9 9 5" xfId="53538"/>
    <cellStyle name="Total 3 20" xfId="53539"/>
    <cellStyle name="Total 3 21" xfId="53540"/>
    <cellStyle name="Total 3 22" xfId="53541"/>
    <cellStyle name="Total 3 3" xfId="53542"/>
    <cellStyle name="Total 3 3 10" xfId="53543"/>
    <cellStyle name="Total 3 3 11" xfId="53544"/>
    <cellStyle name="Total 3 3 12" xfId="53545"/>
    <cellStyle name="Total 3 3 13" xfId="53546"/>
    <cellStyle name="Total 3 3 2" xfId="53547"/>
    <cellStyle name="Total 3 3 2 10" xfId="53548"/>
    <cellStyle name="Total 3 3 2 10 2" xfId="53549"/>
    <cellStyle name="Total 3 3 2 10 3" xfId="53550"/>
    <cellStyle name="Total 3 3 2 10 4" xfId="53551"/>
    <cellStyle name="Total 3 3 2 10 5" xfId="53552"/>
    <cellStyle name="Total 3 3 2 11" xfId="53553"/>
    <cellStyle name="Total 3 3 2 2" xfId="53554"/>
    <cellStyle name="Total 3 3 2 2 2" xfId="53555"/>
    <cellStyle name="Total 3 3 2 2 2 2" xfId="53556"/>
    <cellStyle name="Total 3 3 2 2 2 3" xfId="53557"/>
    <cellStyle name="Total 3 3 2 2 2 4" xfId="53558"/>
    <cellStyle name="Total 3 3 2 2 3" xfId="53559"/>
    <cellStyle name="Total 3 3 2 2 3 2" xfId="53560"/>
    <cellStyle name="Total 3 3 2 2 3 3" xfId="53561"/>
    <cellStyle name="Total 3 3 2 2 3 4" xfId="53562"/>
    <cellStyle name="Total 3 3 2 2 3 5" xfId="53563"/>
    <cellStyle name="Total 3 3 2 2 4" xfId="53564"/>
    <cellStyle name="Total 3 3 2 2 4 2" xfId="53565"/>
    <cellStyle name="Total 3 3 2 2 4 3" xfId="53566"/>
    <cellStyle name="Total 3 3 2 2 4 4" xfId="53567"/>
    <cellStyle name="Total 3 3 2 2 5" xfId="53568"/>
    <cellStyle name="Total 3 3 2 2 5 2" xfId="53569"/>
    <cellStyle name="Total 3 3 2 2 5 3" xfId="53570"/>
    <cellStyle name="Total 3 3 2 2 5 4" xfId="53571"/>
    <cellStyle name="Total 3 3 2 2 6" xfId="53572"/>
    <cellStyle name="Total 3 3 2 2 7" xfId="53573"/>
    <cellStyle name="Total 3 3 2 2 8" xfId="53574"/>
    <cellStyle name="Total 3 3 2 3" xfId="53575"/>
    <cellStyle name="Total 3 3 2 3 2" xfId="53576"/>
    <cellStyle name="Total 3 3 2 3 2 2" xfId="53577"/>
    <cellStyle name="Total 3 3 2 3 2 3" xfId="53578"/>
    <cellStyle name="Total 3 3 2 3 2 4" xfId="53579"/>
    <cellStyle name="Total 3 3 2 3 2 5" xfId="53580"/>
    <cellStyle name="Total 3 3 2 3 3" xfId="53581"/>
    <cellStyle name="Total 3 3 2 3 3 2" xfId="53582"/>
    <cellStyle name="Total 3 3 2 3 3 3" xfId="53583"/>
    <cellStyle name="Total 3 3 2 3 3 4" xfId="53584"/>
    <cellStyle name="Total 3 3 2 3 3 5" xfId="53585"/>
    <cellStyle name="Total 3 3 2 3 4" xfId="53586"/>
    <cellStyle name="Total 3 3 2 3 5" xfId="53587"/>
    <cellStyle name="Total 3 3 2 3 6" xfId="53588"/>
    <cellStyle name="Total 3 3 2 4" xfId="53589"/>
    <cellStyle name="Total 3 3 2 4 2" xfId="53590"/>
    <cellStyle name="Total 3 3 2 4 2 2" xfId="53591"/>
    <cellStyle name="Total 3 3 2 4 2 3" xfId="53592"/>
    <cellStyle name="Total 3 3 2 4 2 4" xfId="53593"/>
    <cellStyle name="Total 3 3 2 4 2 5" xfId="53594"/>
    <cellStyle name="Total 3 3 2 4 3" xfId="53595"/>
    <cellStyle name="Total 3 3 2 4 3 2" xfId="53596"/>
    <cellStyle name="Total 3 3 2 4 3 3" xfId="53597"/>
    <cellStyle name="Total 3 3 2 4 3 4" xfId="53598"/>
    <cellStyle name="Total 3 3 2 4 3 5" xfId="53599"/>
    <cellStyle name="Total 3 3 2 4 4" xfId="53600"/>
    <cellStyle name="Total 3 3 2 4 5" xfId="53601"/>
    <cellStyle name="Total 3 3 2 4 6" xfId="53602"/>
    <cellStyle name="Total 3 3 2 5" xfId="53603"/>
    <cellStyle name="Total 3 3 2 5 2" xfId="53604"/>
    <cellStyle name="Total 3 3 2 5 2 2" xfId="53605"/>
    <cellStyle name="Total 3 3 2 5 2 3" xfId="53606"/>
    <cellStyle name="Total 3 3 2 5 2 4" xfId="53607"/>
    <cellStyle name="Total 3 3 2 5 2 5" xfId="53608"/>
    <cellStyle name="Total 3 3 2 5 3" xfId="53609"/>
    <cellStyle name="Total 3 3 2 5 3 2" xfId="53610"/>
    <cellStyle name="Total 3 3 2 5 3 3" xfId="53611"/>
    <cellStyle name="Total 3 3 2 5 3 4" xfId="53612"/>
    <cellStyle name="Total 3 3 2 5 3 5" xfId="53613"/>
    <cellStyle name="Total 3 3 2 5 4" xfId="53614"/>
    <cellStyle name="Total 3 3 2 5 5" xfId="53615"/>
    <cellStyle name="Total 3 3 2 5 6" xfId="53616"/>
    <cellStyle name="Total 3 3 2 6" xfId="53617"/>
    <cellStyle name="Total 3 3 2 6 2" xfId="53618"/>
    <cellStyle name="Total 3 3 2 6 2 2" xfId="53619"/>
    <cellStyle name="Total 3 3 2 6 2 3" xfId="53620"/>
    <cellStyle name="Total 3 3 2 6 2 4" xfId="53621"/>
    <cellStyle name="Total 3 3 2 6 2 5" xfId="53622"/>
    <cellStyle name="Total 3 3 2 6 3" xfId="53623"/>
    <cellStyle name="Total 3 3 2 6 3 2" xfId="53624"/>
    <cellStyle name="Total 3 3 2 6 3 3" xfId="53625"/>
    <cellStyle name="Total 3 3 2 6 3 4" xfId="53626"/>
    <cellStyle name="Total 3 3 2 6 3 5" xfId="53627"/>
    <cellStyle name="Total 3 3 2 6 4" xfId="53628"/>
    <cellStyle name="Total 3 3 2 6 5" xfId="53629"/>
    <cellStyle name="Total 3 3 2 7" xfId="53630"/>
    <cellStyle name="Total 3 3 2 7 2" xfId="53631"/>
    <cellStyle name="Total 3 3 2 7 3" xfId="53632"/>
    <cellStyle name="Total 3 3 2 7 4" xfId="53633"/>
    <cellStyle name="Total 3 3 2 8" xfId="53634"/>
    <cellStyle name="Total 3 3 2 8 2" xfId="53635"/>
    <cellStyle name="Total 3 3 2 8 3" xfId="53636"/>
    <cellStyle name="Total 3 3 2 8 4" xfId="53637"/>
    <cellStyle name="Total 3 3 2 8 5" xfId="53638"/>
    <cellStyle name="Total 3 3 2 9" xfId="53639"/>
    <cellStyle name="Total 3 3 2 9 2" xfId="53640"/>
    <cellStyle name="Total 3 3 2 9 3" xfId="53641"/>
    <cellStyle name="Total 3 3 2 9 4" xfId="53642"/>
    <cellStyle name="Total 3 3 2 9 5" xfId="53643"/>
    <cellStyle name="Total 3 3 3" xfId="53644"/>
    <cellStyle name="Total 3 3 3 2" xfId="53645"/>
    <cellStyle name="Total 3 3 3 2 2" xfId="53646"/>
    <cellStyle name="Total 3 3 3 2 3" xfId="53647"/>
    <cellStyle name="Total 3 3 3 2 4" xfId="53648"/>
    <cellStyle name="Total 3 3 3 3" xfId="53649"/>
    <cellStyle name="Total 3 3 3 3 2" xfId="53650"/>
    <cellStyle name="Total 3 3 3 3 3" xfId="53651"/>
    <cellStyle name="Total 3 3 3 3 4" xfId="53652"/>
    <cellStyle name="Total 3 3 3 3 5" xfId="53653"/>
    <cellStyle name="Total 3 3 3 4" xfId="53654"/>
    <cellStyle name="Total 3 3 3 4 2" xfId="53655"/>
    <cellStyle name="Total 3 3 3 4 3" xfId="53656"/>
    <cellStyle name="Total 3 3 3 4 4" xfId="53657"/>
    <cellStyle name="Total 3 3 3 5" xfId="53658"/>
    <cellStyle name="Total 3 3 3 5 2" xfId="53659"/>
    <cellStyle name="Total 3 3 3 5 3" xfId="53660"/>
    <cellStyle name="Total 3 3 3 5 4" xfId="53661"/>
    <cellStyle name="Total 3 3 3 6" xfId="53662"/>
    <cellStyle name="Total 3 3 3 7" xfId="53663"/>
    <cellStyle name="Total 3 3 3 8" xfId="53664"/>
    <cellStyle name="Total 3 3 4" xfId="53665"/>
    <cellStyle name="Total 3 3 4 2" xfId="53666"/>
    <cellStyle name="Total 3 3 4 2 2" xfId="53667"/>
    <cellStyle name="Total 3 3 4 2 3" xfId="53668"/>
    <cellStyle name="Total 3 3 4 2 4" xfId="53669"/>
    <cellStyle name="Total 3 3 4 3" xfId="53670"/>
    <cellStyle name="Total 3 3 4 3 2" xfId="53671"/>
    <cellStyle name="Total 3 3 4 3 3" xfId="53672"/>
    <cellStyle name="Total 3 3 4 3 4" xfId="53673"/>
    <cellStyle name="Total 3 3 4 3 5" xfId="53674"/>
    <cellStyle name="Total 3 3 4 4" xfId="53675"/>
    <cellStyle name="Total 3 3 4 4 2" xfId="53676"/>
    <cellStyle name="Total 3 3 4 4 3" xfId="53677"/>
    <cellStyle name="Total 3 3 4 4 4" xfId="53678"/>
    <cellStyle name="Total 3 3 4 5" xfId="53679"/>
    <cellStyle name="Total 3 3 4 5 2" xfId="53680"/>
    <cellStyle name="Total 3 3 4 5 3" xfId="53681"/>
    <cellStyle name="Total 3 3 4 5 4" xfId="53682"/>
    <cellStyle name="Total 3 3 4 6" xfId="53683"/>
    <cellStyle name="Total 3 3 4 7" xfId="53684"/>
    <cellStyle name="Total 3 3 4 8" xfId="53685"/>
    <cellStyle name="Total 3 3 5" xfId="53686"/>
    <cellStyle name="Total 3 3 5 2" xfId="53687"/>
    <cellStyle name="Total 3 3 5 2 2" xfId="53688"/>
    <cellStyle name="Total 3 3 5 2 3" xfId="53689"/>
    <cellStyle name="Total 3 3 5 2 4" xfId="53690"/>
    <cellStyle name="Total 3 3 5 2 5" xfId="53691"/>
    <cellStyle name="Total 3 3 5 3" xfId="53692"/>
    <cellStyle name="Total 3 3 5 3 2" xfId="53693"/>
    <cellStyle name="Total 3 3 5 3 3" xfId="53694"/>
    <cellStyle name="Total 3 3 5 3 4" xfId="53695"/>
    <cellStyle name="Total 3 3 5 3 5" xfId="53696"/>
    <cellStyle name="Total 3 3 5 4" xfId="53697"/>
    <cellStyle name="Total 3 3 5 5" xfId="53698"/>
    <cellStyle name="Total 3 3 5 6" xfId="53699"/>
    <cellStyle name="Total 3 3 6" xfId="53700"/>
    <cellStyle name="Total 3 3 6 2" xfId="53701"/>
    <cellStyle name="Total 3 3 6 2 2" xfId="53702"/>
    <cellStyle name="Total 3 3 6 2 3" xfId="53703"/>
    <cellStyle name="Total 3 3 6 2 4" xfId="53704"/>
    <cellStyle name="Total 3 3 6 2 5" xfId="53705"/>
    <cellStyle name="Total 3 3 6 3" xfId="53706"/>
    <cellStyle name="Total 3 3 6 3 2" xfId="53707"/>
    <cellStyle name="Total 3 3 6 3 3" xfId="53708"/>
    <cellStyle name="Total 3 3 6 3 4" xfId="53709"/>
    <cellStyle name="Total 3 3 6 3 5" xfId="53710"/>
    <cellStyle name="Total 3 3 6 4" xfId="53711"/>
    <cellStyle name="Total 3 3 6 5" xfId="53712"/>
    <cellStyle name="Total 3 3 6 6" xfId="53713"/>
    <cellStyle name="Total 3 3 7" xfId="53714"/>
    <cellStyle name="Total 3 3 7 2" xfId="53715"/>
    <cellStyle name="Total 3 3 7 2 2" xfId="53716"/>
    <cellStyle name="Total 3 3 7 2 3" xfId="53717"/>
    <cellStyle name="Total 3 3 7 2 4" xfId="53718"/>
    <cellStyle name="Total 3 3 7 2 5" xfId="53719"/>
    <cellStyle name="Total 3 3 7 3" xfId="53720"/>
    <cellStyle name="Total 3 3 7 3 2" xfId="53721"/>
    <cellStyle name="Total 3 3 7 3 3" xfId="53722"/>
    <cellStyle name="Total 3 3 7 3 4" xfId="53723"/>
    <cellStyle name="Total 3 3 7 3 5" xfId="53724"/>
    <cellStyle name="Total 3 3 7 4" xfId="53725"/>
    <cellStyle name="Total 3 3 7 5" xfId="53726"/>
    <cellStyle name="Total 3 3 8" xfId="53727"/>
    <cellStyle name="Total 3 3 8 2" xfId="53728"/>
    <cellStyle name="Total 3 3 8 2 2" xfId="53729"/>
    <cellStyle name="Total 3 3 8 2 3" xfId="53730"/>
    <cellStyle name="Total 3 3 8 2 4" xfId="53731"/>
    <cellStyle name="Total 3 3 8 3" xfId="53732"/>
    <cellStyle name="Total 3 3 8 4" xfId="53733"/>
    <cellStyle name="Total 3 3 8 5" xfId="53734"/>
    <cellStyle name="Total 3 3 9" xfId="53735"/>
    <cellStyle name="Total 3 4" xfId="53736"/>
    <cellStyle name="Total 3 4 10" xfId="53737"/>
    <cellStyle name="Total 3 4 11" xfId="53738"/>
    <cellStyle name="Total 3 4 12" xfId="53739"/>
    <cellStyle name="Total 3 4 13" xfId="53740"/>
    <cellStyle name="Total 3 4 2" xfId="53741"/>
    <cellStyle name="Total 3 4 2 10" xfId="53742"/>
    <cellStyle name="Total 3 4 2 10 2" xfId="53743"/>
    <cellStyle name="Total 3 4 2 10 3" xfId="53744"/>
    <cellStyle name="Total 3 4 2 10 4" xfId="53745"/>
    <cellStyle name="Total 3 4 2 10 5" xfId="53746"/>
    <cellStyle name="Total 3 4 2 11" xfId="53747"/>
    <cellStyle name="Total 3 4 2 2" xfId="53748"/>
    <cellStyle name="Total 3 4 2 2 2" xfId="53749"/>
    <cellStyle name="Total 3 4 2 2 2 2" xfId="53750"/>
    <cellStyle name="Total 3 4 2 2 2 3" xfId="53751"/>
    <cellStyle name="Total 3 4 2 2 2 4" xfId="53752"/>
    <cellStyle name="Total 3 4 2 2 3" xfId="53753"/>
    <cellStyle name="Total 3 4 2 2 3 2" xfId="53754"/>
    <cellStyle name="Total 3 4 2 2 3 3" xfId="53755"/>
    <cellStyle name="Total 3 4 2 2 3 4" xfId="53756"/>
    <cellStyle name="Total 3 4 2 2 3 5" xfId="53757"/>
    <cellStyle name="Total 3 4 2 2 4" xfId="53758"/>
    <cellStyle name="Total 3 4 2 2 4 2" xfId="53759"/>
    <cellStyle name="Total 3 4 2 2 4 3" xfId="53760"/>
    <cellStyle name="Total 3 4 2 2 4 4" xfId="53761"/>
    <cellStyle name="Total 3 4 2 2 5" xfId="53762"/>
    <cellStyle name="Total 3 4 2 2 5 2" xfId="53763"/>
    <cellStyle name="Total 3 4 2 2 5 3" xfId="53764"/>
    <cellStyle name="Total 3 4 2 2 5 4" xfId="53765"/>
    <cellStyle name="Total 3 4 2 2 6" xfId="53766"/>
    <cellStyle name="Total 3 4 2 2 7" xfId="53767"/>
    <cellStyle name="Total 3 4 2 2 8" xfId="53768"/>
    <cellStyle name="Total 3 4 2 3" xfId="53769"/>
    <cellStyle name="Total 3 4 2 3 2" xfId="53770"/>
    <cellStyle name="Total 3 4 2 3 2 2" xfId="53771"/>
    <cellStyle name="Total 3 4 2 3 2 3" xfId="53772"/>
    <cellStyle name="Total 3 4 2 3 2 4" xfId="53773"/>
    <cellStyle name="Total 3 4 2 3 2 5" xfId="53774"/>
    <cellStyle name="Total 3 4 2 3 3" xfId="53775"/>
    <cellStyle name="Total 3 4 2 3 3 2" xfId="53776"/>
    <cellStyle name="Total 3 4 2 3 3 3" xfId="53777"/>
    <cellStyle name="Total 3 4 2 3 3 4" xfId="53778"/>
    <cellStyle name="Total 3 4 2 3 3 5" xfId="53779"/>
    <cellStyle name="Total 3 4 2 3 4" xfId="53780"/>
    <cellStyle name="Total 3 4 2 3 5" xfId="53781"/>
    <cellStyle name="Total 3 4 2 3 6" xfId="53782"/>
    <cellStyle name="Total 3 4 2 4" xfId="53783"/>
    <cellStyle name="Total 3 4 2 4 2" xfId="53784"/>
    <cellStyle name="Total 3 4 2 4 2 2" xfId="53785"/>
    <cellStyle name="Total 3 4 2 4 2 3" xfId="53786"/>
    <cellStyle name="Total 3 4 2 4 2 4" xfId="53787"/>
    <cellStyle name="Total 3 4 2 4 2 5" xfId="53788"/>
    <cellStyle name="Total 3 4 2 4 3" xfId="53789"/>
    <cellStyle name="Total 3 4 2 4 3 2" xfId="53790"/>
    <cellStyle name="Total 3 4 2 4 3 3" xfId="53791"/>
    <cellStyle name="Total 3 4 2 4 3 4" xfId="53792"/>
    <cellStyle name="Total 3 4 2 4 3 5" xfId="53793"/>
    <cellStyle name="Total 3 4 2 4 4" xfId="53794"/>
    <cellStyle name="Total 3 4 2 4 5" xfId="53795"/>
    <cellStyle name="Total 3 4 2 4 6" xfId="53796"/>
    <cellStyle name="Total 3 4 2 5" xfId="53797"/>
    <cellStyle name="Total 3 4 2 5 2" xfId="53798"/>
    <cellStyle name="Total 3 4 2 5 2 2" xfId="53799"/>
    <cellStyle name="Total 3 4 2 5 2 3" xfId="53800"/>
    <cellStyle name="Total 3 4 2 5 2 4" xfId="53801"/>
    <cellStyle name="Total 3 4 2 5 2 5" xfId="53802"/>
    <cellStyle name="Total 3 4 2 5 3" xfId="53803"/>
    <cellStyle name="Total 3 4 2 5 3 2" xfId="53804"/>
    <cellStyle name="Total 3 4 2 5 3 3" xfId="53805"/>
    <cellStyle name="Total 3 4 2 5 3 4" xfId="53806"/>
    <cellStyle name="Total 3 4 2 5 3 5" xfId="53807"/>
    <cellStyle name="Total 3 4 2 5 4" xfId="53808"/>
    <cellStyle name="Total 3 4 2 5 5" xfId="53809"/>
    <cellStyle name="Total 3 4 2 5 6" xfId="53810"/>
    <cellStyle name="Total 3 4 2 6" xfId="53811"/>
    <cellStyle name="Total 3 4 2 6 2" xfId="53812"/>
    <cellStyle name="Total 3 4 2 6 2 2" xfId="53813"/>
    <cellStyle name="Total 3 4 2 6 2 3" xfId="53814"/>
    <cellStyle name="Total 3 4 2 6 2 4" xfId="53815"/>
    <cellStyle name="Total 3 4 2 6 2 5" xfId="53816"/>
    <cellStyle name="Total 3 4 2 6 3" xfId="53817"/>
    <cellStyle name="Total 3 4 2 6 3 2" xfId="53818"/>
    <cellStyle name="Total 3 4 2 6 3 3" xfId="53819"/>
    <cellStyle name="Total 3 4 2 6 3 4" xfId="53820"/>
    <cellStyle name="Total 3 4 2 6 3 5" xfId="53821"/>
    <cellStyle name="Total 3 4 2 6 4" xfId="53822"/>
    <cellStyle name="Total 3 4 2 6 5" xfId="53823"/>
    <cellStyle name="Total 3 4 2 7" xfId="53824"/>
    <cellStyle name="Total 3 4 2 7 2" xfId="53825"/>
    <cellStyle name="Total 3 4 2 7 3" xfId="53826"/>
    <cellStyle name="Total 3 4 2 7 4" xfId="53827"/>
    <cellStyle name="Total 3 4 2 8" xfId="53828"/>
    <cellStyle name="Total 3 4 2 8 2" xfId="53829"/>
    <cellStyle name="Total 3 4 2 8 3" xfId="53830"/>
    <cellStyle name="Total 3 4 2 8 4" xfId="53831"/>
    <cellStyle name="Total 3 4 2 8 5" xfId="53832"/>
    <cellStyle name="Total 3 4 2 9" xfId="53833"/>
    <cellStyle name="Total 3 4 2 9 2" xfId="53834"/>
    <cellStyle name="Total 3 4 2 9 3" xfId="53835"/>
    <cellStyle name="Total 3 4 2 9 4" xfId="53836"/>
    <cellStyle name="Total 3 4 2 9 5" xfId="53837"/>
    <cellStyle name="Total 3 4 3" xfId="53838"/>
    <cellStyle name="Total 3 4 3 2" xfId="53839"/>
    <cellStyle name="Total 3 4 3 2 2" xfId="53840"/>
    <cellStyle name="Total 3 4 3 2 3" xfId="53841"/>
    <cellStyle name="Total 3 4 3 2 4" xfId="53842"/>
    <cellStyle name="Total 3 4 3 3" xfId="53843"/>
    <cellStyle name="Total 3 4 3 3 2" xfId="53844"/>
    <cellStyle name="Total 3 4 3 3 3" xfId="53845"/>
    <cellStyle name="Total 3 4 3 3 4" xfId="53846"/>
    <cellStyle name="Total 3 4 3 3 5" xfId="53847"/>
    <cellStyle name="Total 3 4 3 4" xfId="53848"/>
    <cellStyle name="Total 3 4 3 4 2" xfId="53849"/>
    <cellStyle name="Total 3 4 3 4 3" xfId="53850"/>
    <cellStyle name="Total 3 4 3 4 4" xfId="53851"/>
    <cellStyle name="Total 3 4 3 5" xfId="53852"/>
    <cellStyle name="Total 3 4 3 5 2" xfId="53853"/>
    <cellStyle name="Total 3 4 3 5 3" xfId="53854"/>
    <cellStyle name="Total 3 4 3 5 4" xfId="53855"/>
    <cellStyle name="Total 3 4 3 6" xfId="53856"/>
    <cellStyle name="Total 3 4 3 7" xfId="53857"/>
    <cellStyle name="Total 3 4 3 8" xfId="53858"/>
    <cellStyle name="Total 3 4 4" xfId="53859"/>
    <cellStyle name="Total 3 4 4 2" xfId="53860"/>
    <cellStyle name="Total 3 4 4 2 2" xfId="53861"/>
    <cellStyle name="Total 3 4 4 2 3" xfId="53862"/>
    <cellStyle name="Total 3 4 4 2 4" xfId="53863"/>
    <cellStyle name="Total 3 4 4 3" xfId="53864"/>
    <cellStyle name="Total 3 4 4 3 2" xfId="53865"/>
    <cellStyle name="Total 3 4 4 3 3" xfId="53866"/>
    <cellStyle name="Total 3 4 4 3 4" xfId="53867"/>
    <cellStyle name="Total 3 4 4 3 5" xfId="53868"/>
    <cellStyle name="Total 3 4 4 4" xfId="53869"/>
    <cellStyle name="Total 3 4 4 4 2" xfId="53870"/>
    <cellStyle name="Total 3 4 4 4 3" xfId="53871"/>
    <cellStyle name="Total 3 4 4 4 4" xfId="53872"/>
    <cellStyle name="Total 3 4 4 5" xfId="53873"/>
    <cellStyle name="Total 3 4 4 5 2" xfId="53874"/>
    <cellStyle name="Total 3 4 4 5 3" xfId="53875"/>
    <cellStyle name="Total 3 4 4 5 4" xfId="53876"/>
    <cellStyle name="Total 3 4 4 6" xfId="53877"/>
    <cellStyle name="Total 3 4 4 7" xfId="53878"/>
    <cellStyle name="Total 3 4 4 8" xfId="53879"/>
    <cellStyle name="Total 3 4 5" xfId="53880"/>
    <cellStyle name="Total 3 4 5 2" xfId="53881"/>
    <cellStyle name="Total 3 4 5 2 2" xfId="53882"/>
    <cellStyle name="Total 3 4 5 2 3" xfId="53883"/>
    <cellStyle name="Total 3 4 5 2 4" xfId="53884"/>
    <cellStyle name="Total 3 4 5 2 5" xfId="53885"/>
    <cellStyle name="Total 3 4 5 3" xfId="53886"/>
    <cellStyle name="Total 3 4 5 3 2" xfId="53887"/>
    <cellStyle name="Total 3 4 5 3 3" xfId="53888"/>
    <cellStyle name="Total 3 4 5 3 4" xfId="53889"/>
    <cellStyle name="Total 3 4 5 3 5" xfId="53890"/>
    <cellStyle name="Total 3 4 5 4" xfId="53891"/>
    <cellStyle name="Total 3 4 5 5" xfId="53892"/>
    <cellStyle name="Total 3 4 5 6" xfId="53893"/>
    <cellStyle name="Total 3 4 6" xfId="53894"/>
    <cellStyle name="Total 3 4 6 2" xfId="53895"/>
    <cellStyle name="Total 3 4 6 2 2" xfId="53896"/>
    <cellStyle name="Total 3 4 6 2 3" xfId="53897"/>
    <cellStyle name="Total 3 4 6 2 4" xfId="53898"/>
    <cellStyle name="Total 3 4 6 2 5" xfId="53899"/>
    <cellStyle name="Total 3 4 6 3" xfId="53900"/>
    <cellStyle name="Total 3 4 6 3 2" xfId="53901"/>
    <cellStyle name="Total 3 4 6 3 3" xfId="53902"/>
    <cellStyle name="Total 3 4 6 3 4" xfId="53903"/>
    <cellStyle name="Total 3 4 6 3 5" xfId="53904"/>
    <cellStyle name="Total 3 4 6 4" xfId="53905"/>
    <cellStyle name="Total 3 4 6 5" xfId="53906"/>
    <cellStyle name="Total 3 4 6 6" xfId="53907"/>
    <cellStyle name="Total 3 4 7" xfId="53908"/>
    <cellStyle name="Total 3 4 7 2" xfId="53909"/>
    <cellStyle name="Total 3 4 7 2 2" xfId="53910"/>
    <cellStyle name="Total 3 4 7 2 3" xfId="53911"/>
    <cellStyle name="Total 3 4 7 2 4" xfId="53912"/>
    <cellStyle name="Total 3 4 7 2 5" xfId="53913"/>
    <cellStyle name="Total 3 4 7 3" xfId="53914"/>
    <cellStyle name="Total 3 4 7 3 2" xfId="53915"/>
    <cellStyle name="Total 3 4 7 3 3" xfId="53916"/>
    <cellStyle name="Total 3 4 7 3 4" xfId="53917"/>
    <cellStyle name="Total 3 4 7 3 5" xfId="53918"/>
    <cellStyle name="Total 3 4 7 4" xfId="53919"/>
    <cellStyle name="Total 3 4 7 5" xfId="53920"/>
    <cellStyle name="Total 3 4 8" xfId="53921"/>
    <cellStyle name="Total 3 4 8 2" xfId="53922"/>
    <cellStyle name="Total 3 4 8 2 2" xfId="53923"/>
    <cellStyle name="Total 3 4 8 2 3" xfId="53924"/>
    <cellStyle name="Total 3 4 8 2 4" xfId="53925"/>
    <cellStyle name="Total 3 4 8 3" xfId="53926"/>
    <cellStyle name="Total 3 4 8 4" xfId="53927"/>
    <cellStyle name="Total 3 4 8 5" xfId="53928"/>
    <cellStyle name="Total 3 4 9" xfId="53929"/>
    <cellStyle name="Total 3 5" xfId="53930"/>
    <cellStyle name="Total 3 5 10" xfId="53931"/>
    <cellStyle name="Total 3 5 11" xfId="53932"/>
    <cellStyle name="Total 3 5 12" xfId="53933"/>
    <cellStyle name="Total 3 5 13" xfId="53934"/>
    <cellStyle name="Total 3 5 2" xfId="53935"/>
    <cellStyle name="Total 3 5 2 10" xfId="53936"/>
    <cellStyle name="Total 3 5 2 10 2" xfId="53937"/>
    <cellStyle name="Total 3 5 2 10 3" xfId="53938"/>
    <cellStyle name="Total 3 5 2 10 4" xfId="53939"/>
    <cellStyle name="Total 3 5 2 10 5" xfId="53940"/>
    <cellStyle name="Total 3 5 2 11" xfId="53941"/>
    <cellStyle name="Total 3 5 2 2" xfId="53942"/>
    <cellStyle name="Total 3 5 2 2 2" xfId="53943"/>
    <cellStyle name="Total 3 5 2 2 2 2" xfId="53944"/>
    <cellStyle name="Total 3 5 2 2 2 3" xfId="53945"/>
    <cellStyle name="Total 3 5 2 2 2 4" xfId="53946"/>
    <cellStyle name="Total 3 5 2 2 3" xfId="53947"/>
    <cellStyle name="Total 3 5 2 2 3 2" xfId="53948"/>
    <cellStyle name="Total 3 5 2 2 3 3" xfId="53949"/>
    <cellStyle name="Total 3 5 2 2 3 4" xfId="53950"/>
    <cellStyle name="Total 3 5 2 2 3 5" xfId="53951"/>
    <cellStyle name="Total 3 5 2 2 4" xfId="53952"/>
    <cellStyle name="Total 3 5 2 2 4 2" xfId="53953"/>
    <cellStyle name="Total 3 5 2 2 4 3" xfId="53954"/>
    <cellStyle name="Total 3 5 2 2 4 4" xfId="53955"/>
    <cellStyle name="Total 3 5 2 2 5" xfId="53956"/>
    <cellStyle name="Total 3 5 2 2 5 2" xfId="53957"/>
    <cellStyle name="Total 3 5 2 2 5 3" xfId="53958"/>
    <cellStyle name="Total 3 5 2 2 5 4" xfId="53959"/>
    <cellStyle name="Total 3 5 2 2 6" xfId="53960"/>
    <cellStyle name="Total 3 5 2 2 7" xfId="53961"/>
    <cellStyle name="Total 3 5 2 2 8" xfId="53962"/>
    <cellStyle name="Total 3 5 2 3" xfId="53963"/>
    <cellStyle name="Total 3 5 2 3 2" xfId="53964"/>
    <cellStyle name="Total 3 5 2 3 2 2" xfId="53965"/>
    <cellStyle name="Total 3 5 2 3 2 3" xfId="53966"/>
    <cellStyle name="Total 3 5 2 3 2 4" xfId="53967"/>
    <cellStyle name="Total 3 5 2 3 2 5" xfId="53968"/>
    <cellStyle name="Total 3 5 2 3 3" xfId="53969"/>
    <cellStyle name="Total 3 5 2 3 3 2" xfId="53970"/>
    <cellStyle name="Total 3 5 2 3 3 3" xfId="53971"/>
    <cellStyle name="Total 3 5 2 3 3 4" xfId="53972"/>
    <cellStyle name="Total 3 5 2 3 3 5" xfId="53973"/>
    <cellStyle name="Total 3 5 2 3 4" xfId="53974"/>
    <cellStyle name="Total 3 5 2 3 5" xfId="53975"/>
    <cellStyle name="Total 3 5 2 3 6" xfId="53976"/>
    <cellStyle name="Total 3 5 2 4" xfId="53977"/>
    <cellStyle name="Total 3 5 2 4 2" xfId="53978"/>
    <cellStyle name="Total 3 5 2 4 2 2" xfId="53979"/>
    <cellStyle name="Total 3 5 2 4 2 3" xfId="53980"/>
    <cellStyle name="Total 3 5 2 4 2 4" xfId="53981"/>
    <cellStyle name="Total 3 5 2 4 2 5" xfId="53982"/>
    <cellStyle name="Total 3 5 2 4 3" xfId="53983"/>
    <cellStyle name="Total 3 5 2 4 3 2" xfId="53984"/>
    <cellStyle name="Total 3 5 2 4 3 3" xfId="53985"/>
    <cellStyle name="Total 3 5 2 4 3 4" xfId="53986"/>
    <cellStyle name="Total 3 5 2 4 3 5" xfId="53987"/>
    <cellStyle name="Total 3 5 2 4 4" xfId="53988"/>
    <cellStyle name="Total 3 5 2 4 5" xfId="53989"/>
    <cellStyle name="Total 3 5 2 4 6" xfId="53990"/>
    <cellStyle name="Total 3 5 2 5" xfId="53991"/>
    <cellStyle name="Total 3 5 2 5 2" xfId="53992"/>
    <cellStyle name="Total 3 5 2 5 2 2" xfId="53993"/>
    <cellStyle name="Total 3 5 2 5 2 3" xfId="53994"/>
    <cellStyle name="Total 3 5 2 5 2 4" xfId="53995"/>
    <cellStyle name="Total 3 5 2 5 2 5" xfId="53996"/>
    <cellStyle name="Total 3 5 2 5 3" xfId="53997"/>
    <cellStyle name="Total 3 5 2 5 3 2" xfId="53998"/>
    <cellStyle name="Total 3 5 2 5 3 3" xfId="53999"/>
    <cellStyle name="Total 3 5 2 5 3 4" xfId="54000"/>
    <cellStyle name="Total 3 5 2 5 3 5" xfId="54001"/>
    <cellStyle name="Total 3 5 2 5 4" xfId="54002"/>
    <cellStyle name="Total 3 5 2 5 5" xfId="54003"/>
    <cellStyle name="Total 3 5 2 5 6" xfId="54004"/>
    <cellStyle name="Total 3 5 2 6" xfId="54005"/>
    <cellStyle name="Total 3 5 2 6 2" xfId="54006"/>
    <cellStyle name="Total 3 5 2 6 2 2" xfId="54007"/>
    <cellStyle name="Total 3 5 2 6 2 3" xfId="54008"/>
    <cellStyle name="Total 3 5 2 6 2 4" xfId="54009"/>
    <cellStyle name="Total 3 5 2 6 2 5" xfId="54010"/>
    <cellStyle name="Total 3 5 2 6 3" xfId="54011"/>
    <cellStyle name="Total 3 5 2 6 3 2" xfId="54012"/>
    <cellStyle name="Total 3 5 2 6 3 3" xfId="54013"/>
    <cellStyle name="Total 3 5 2 6 3 4" xfId="54014"/>
    <cellStyle name="Total 3 5 2 6 3 5" xfId="54015"/>
    <cellStyle name="Total 3 5 2 6 4" xfId="54016"/>
    <cellStyle name="Total 3 5 2 6 5" xfId="54017"/>
    <cellStyle name="Total 3 5 2 7" xfId="54018"/>
    <cellStyle name="Total 3 5 2 7 2" xfId="54019"/>
    <cellStyle name="Total 3 5 2 7 3" xfId="54020"/>
    <cellStyle name="Total 3 5 2 7 4" xfId="54021"/>
    <cellStyle name="Total 3 5 2 8" xfId="54022"/>
    <cellStyle name="Total 3 5 2 8 2" xfId="54023"/>
    <cellStyle name="Total 3 5 2 8 3" xfId="54024"/>
    <cellStyle name="Total 3 5 2 8 4" xfId="54025"/>
    <cellStyle name="Total 3 5 2 8 5" xfId="54026"/>
    <cellStyle name="Total 3 5 2 9" xfId="54027"/>
    <cellStyle name="Total 3 5 2 9 2" xfId="54028"/>
    <cellStyle name="Total 3 5 2 9 3" xfId="54029"/>
    <cellStyle name="Total 3 5 2 9 4" xfId="54030"/>
    <cellStyle name="Total 3 5 2 9 5" xfId="54031"/>
    <cellStyle name="Total 3 5 3" xfId="54032"/>
    <cellStyle name="Total 3 5 3 2" xfId="54033"/>
    <cellStyle name="Total 3 5 3 2 2" xfId="54034"/>
    <cellStyle name="Total 3 5 3 2 3" xfId="54035"/>
    <cellStyle name="Total 3 5 3 2 4" xfId="54036"/>
    <cellStyle name="Total 3 5 3 3" xfId="54037"/>
    <cellStyle name="Total 3 5 3 3 2" xfId="54038"/>
    <cellStyle name="Total 3 5 3 3 3" xfId="54039"/>
    <cellStyle name="Total 3 5 3 3 4" xfId="54040"/>
    <cellStyle name="Total 3 5 3 3 5" xfId="54041"/>
    <cellStyle name="Total 3 5 3 4" xfId="54042"/>
    <cellStyle name="Total 3 5 3 4 2" xfId="54043"/>
    <cellStyle name="Total 3 5 3 4 3" xfId="54044"/>
    <cellStyle name="Total 3 5 3 4 4" xfId="54045"/>
    <cellStyle name="Total 3 5 3 5" xfId="54046"/>
    <cellStyle name="Total 3 5 3 5 2" xfId="54047"/>
    <cellStyle name="Total 3 5 3 5 3" xfId="54048"/>
    <cellStyle name="Total 3 5 3 5 4" xfId="54049"/>
    <cellStyle name="Total 3 5 3 6" xfId="54050"/>
    <cellStyle name="Total 3 5 3 7" xfId="54051"/>
    <cellStyle name="Total 3 5 3 8" xfId="54052"/>
    <cellStyle name="Total 3 5 4" xfId="54053"/>
    <cellStyle name="Total 3 5 4 2" xfId="54054"/>
    <cellStyle name="Total 3 5 4 2 2" xfId="54055"/>
    <cellStyle name="Total 3 5 4 2 3" xfId="54056"/>
    <cellStyle name="Total 3 5 4 2 4" xfId="54057"/>
    <cellStyle name="Total 3 5 4 3" xfId="54058"/>
    <cellStyle name="Total 3 5 4 3 2" xfId="54059"/>
    <cellStyle name="Total 3 5 4 3 3" xfId="54060"/>
    <cellStyle name="Total 3 5 4 3 4" xfId="54061"/>
    <cellStyle name="Total 3 5 4 3 5" xfId="54062"/>
    <cellStyle name="Total 3 5 4 4" xfId="54063"/>
    <cellStyle name="Total 3 5 4 4 2" xfId="54064"/>
    <cellStyle name="Total 3 5 4 4 3" xfId="54065"/>
    <cellStyle name="Total 3 5 4 4 4" xfId="54066"/>
    <cellStyle name="Total 3 5 4 5" xfId="54067"/>
    <cellStyle name="Total 3 5 4 5 2" xfId="54068"/>
    <cellStyle name="Total 3 5 4 5 3" xfId="54069"/>
    <cellStyle name="Total 3 5 4 5 4" xfId="54070"/>
    <cellStyle name="Total 3 5 4 6" xfId="54071"/>
    <cellStyle name="Total 3 5 4 7" xfId="54072"/>
    <cellStyle name="Total 3 5 4 8" xfId="54073"/>
    <cellStyle name="Total 3 5 5" xfId="54074"/>
    <cellStyle name="Total 3 5 5 2" xfId="54075"/>
    <cellStyle name="Total 3 5 5 2 2" xfId="54076"/>
    <cellStyle name="Total 3 5 5 2 3" xfId="54077"/>
    <cellStyle name="Total 3 5 5 2 4" xfId="54078"/>
    <cellStyle name="Total 3 5 5 2 5" xfId="54079"/>
    <cellStyle name="Total 3 5 5 3" xfId="54080"/>
    <cellStyle name="Total 3 5 5 3 2" xfId="54081"/>
    <cellStyle name="Total 3 5 5 3 3" xfId="54082"/>
    <cellStyle name="Total 3 5 5 3 4" xfId="54083"/>
    <cellStyle name="Total 3 5 5 3 5" xfId="54084"/>
    <cellStyle name="Total 3 5 5 4" xfId="54085"/>
    <cellStyle name="Total 3 5 5 5" xfId="54086"/>
    <cellStyle name="Total 3 5 5 6" xfId="54087"/>
    <cellStyle name="Total 3 5 6" xfId="54088"/>
    <cellStyle name="Total 3 5 6 2" xfId="54089"/>
    <cellStyle name="Total 3 5 6 2 2" xfId="54090"/>
    <cellStyle name="Total 3 5 6 2 3" xfId="54091"/>
    <cellStyle name="Total 3 5 6 2 4" xfId="54092"/>
    <cellStyle name="Total 3 5 6 2 5" xfId="54093"/>
    <cellStyle name="Total 3 5 6 3" xfId="54094"/>
    <cellStyle name="Total 3 5 6 3 2" xfId="54095"/>
    <cellStyle name="Total 3 5 6 3 3" xfId="54096"/>
    <cellStyle name="Total 3 5 6 3 4" xfId="54097"/>
    <cellStyle name="Total 3 5 6 3 5" xfId="54098"/>
    <cellStyle name="Total 3 5 6 4" xfId="54099"/>
    <cellStyle name="Total 3 5 6 5" xfId="54100"/>
    <cellStyle name="Total 3 5 6 6" xfId="54101"/>
    <cellStyle name="Total 3 5 7" xfId="54102"/>
    <cellStyle name="Total 3 5 7 2" xfId="54103"/>
    <cellStyle name="Total 3 5 7 2 2" xfId="54104"/>
    <cellStyle name="Total 3 5 7 2 3" xfId="54105"/>
    <cellStyle name="Total 3 5 7 2 4" xfId="54106"/>
    <cellStyle name="Total 3 5 7 2 5" xfId="54107"/>
    <cellStyle name="Total 3 5 7 3" xfId="54108"/>
    <cellStyle name="Total 3 5 7 3 2" xfId="54109"/>
    <cellStyle name="Total 3 5 7 3 3" xfId="54110"/>
    <cellStyle name="Total 3 5 7 3 4" xfId="54111"/>
    <cellStyle name="Total 3 5 7 3 5" xfId="54112"/>
    <cellStyle name="Total 3 5 7 4" xfId="54113"/>
    <cellStyle name="Total 3 5 7 5" xfId="54114"/>
    <cellStyle name="Total 3 5 8" xfId="54115"/>
    <cellStyle name="Total 3 5 8 2" xfId="54116"/>
    <cellStyle name="Total 3 5 8 2 2" xfId="54117"/>
    <cellStyle name="Total 3 5 8 2 3" xfId="54118"/>
    <cellStyle name="Total 3 5 8 2 4" xfId="54119"/>
    <cellStyle name="Total 3 5 8 3" xfId="54120"/>
    <cellStyle name="Total 3 5 8 4" xfId="54121"/>
    <cellStyle name="Total 3 5 8 5" xfId="54122"/>
    <cellStyle name="Total 3 5 9" xfId="54123"/>
    <cellStyle name="Total 3 6" xfId="54124"/>
    <cellStyle name="Total 3 6 10" xfId="54125"/>
    <cellStyle name="Total 3 6 11" xfId="54126"/>
    <cellStyle name="Total 3 6 12" xfId="54127"/>
    <cellStyle name="Total 3 6 13" xfId="54128"/>
    <cellStyle name="Total 3 6 2" xfId="54129"/>
    <cellStyle name="Total 3 6 2 10" xfId="54130"/>
    <cellStyle name="Total 3 6 2 10 2" xfId="54131"/>
    <cellStyle name="Total 3 6 2 10 3" xfId="54132"/>
    <cellStyle name="Total 3 6 2 10 4" xfId="54133"/>
    <cellStyle name="Total 3 6 2 10 5" xfId="54134"/>
    <cellStyle name="Total 3 6 2 11" xfId="54135"/>
    <cellStyle name="Total 3 6 2 2" xfId="54136"/>
    <cellStyle name="Total 3 6 2 2 2" xfId="54137"/>
    <cellStyle name="Total 3 6 2 2 2 2" xfId="54138"/>
    <cellStyle name="Total 3 6 2 2 2 3" xfId="54139"/>
    <cellStyle name="Total 3 6 2 2 2 4" xfId="54140"/>
    <cellStyle name="Total 3 6 2 2 3" xfId="54141"/>
    <cellStyle name="Total 3 6 2 2 3 2" xfId="54142"/>
    <cellStyle name="Total 3 6 2 2 3 3" xfId="54143"/>
    <cellStyle name="Total 3 6 2 2 3 4" xfId="54144"/>
    <cellStyle name="Total 3 6 2 2 3 5" xfId="54145"/>
    <cellStyle name="Total 3 6 2 2 4" xfId="54146"/>
    <cellStyle name="Total 3 6 2 2 4 2" xfId="54147"/>
    <cellStyle name="Total 3 6 2 2 4 3" xfId="54148"/>
    <cellStyle name="Total 3 6 2 2 4 4" xfId="54149"/>
    <cellStyle name="Total 3 6 2 2 5" xfId="54150"/>
    <cellStyle name="Total 3 6 2 2 5 2" xfId="54151"/>
    <cellStyle name="Total 3 6 2 2 5 3" xfId="54152"/>
    <cellStyle name="Total 3 6 2 2 5 4" xfId="54153"/>
    <cellStyle name="Total 3 6 2 2 6" xfId="54154"/>
    <cellStyle name="Total 3 6 2 2 7" xfId="54155"/>
    <cellStyle name="Total 3 6 2 2 8" xfId="54156"/>
    <cellStyle name="Total 3 6 2 3" xfId="54157"/>
    <cellStyle name="Total 3 6 2 3 2" xfId="54158"/>
    <cellStyle name="Total 3 6 2 3 2 2" xfId="54159"/>
    <cellStyle name="Total 3 6 2 3 2 3" xfId="54160"/>
    <cellStyle name="Total 3 6 2 3 2 4" xfId="54161"/>
    <cellStyle name="Total 3 6 2 3 2 5" xfId="54162"/>
    <cellStyle name="Total 3 6 2 3 3" xfId="54163"/>
    <cellStyle name="Total 3 6 2 3 3 2" xfId="54164"/>
    <cellStyle name="Total 3 6 2 3 3 3" xfId="54165"/>
    <cellStyle name="Total 3 6 2 3 3 4" xfId="54166"/>
    <cellStyle name="Total 3 6 2 3 3 5" xfId="54167"/>
    <cellStyle name="Total 3 6 2 3 4" xfId="54168"/>
    <cellStyle name="Total 3 6 2 3 5" xfId="54169"/>
    <cellStyle name="Total 3 6 2 3 6" xfId="54170"/>
    <cellStyle name="Total 3 6 2 4" xfId="54171"/>
    <cellStyle name="Total 3 6 2 4 2" xfId="54172"/>
    <cellStyle name="Total 3 6 2 4 2 2" xfId="54173"/>
    <cellStyle name="Total 3 6 2 4 2 3" xfId="54174"/>
    <cellStyle name="Total 3 6 2 4 2 4" xfId="54175"/>
    <cellStyle name="Total 3 6 2 4 2 5" xfId="54176"/>
    <cellStyle name="Total 3 6 2 4 3" xfId="54177"/>
    <cellStyle name="Total 3 6 2 4 3 2" xfId="54178"/>
    <cellStyle name="Total 3 6 2 4 3 3" xfId="54179"/>
    <cellStyle name="Total 3 6 2 4 3 4" xfId="54180"/>
    <cellStyle name="Total 3 6 2 4 3 5" xfId="54181"/>
    <cellStyle name="Total 3 6 2 4 4" xfId="54182"/>
    <cellStyle name="Total 3 6 2 4 5" xfId="54183"/>
    <cellStyle name="Total 3 6 2 4 6" xfId="54184"/>
    <cellStyle name="Total 3 6 2 5" xfId="54185"/>
    <cellStyle name="Total 3 6 2 5 2" xfId="54186"/>
    <cellStyle name="Total 3 6 2 5 2 2" xfId="54187"/>
    <cellStyle name="Total 3 6 2 5 2 3" xfId="54188"/>
    <cellStyle name="Total 3 6 2 5 2 4" xfId="54189"/>
    <cellStyle name="Total 3 6 2 5 2 5" xfId="54190"/>
    <cellStyle name="Total 3 6 2 5 3" xfId="54191"/>
    <cellStyle name="Total 3 6 2 5 3 2" xfId="54192"/>
    <cellStyle name="Total 3 6 2 5 3 3" xfId="54193"/>
    <cellStyle name="Total 3 6 2 5 3 4" xfId="54194"/>
    <cellStyle name="Total 3 6 2 5 3 5" xfId="54195"/>
    <cellStyle name="Total 3 6 2 5 4" xfId="54196"/>
    <cellStyle name="Total 3 6 2 5 5" xfId="54197"/>
    <cellStyle name="Total 3 6 2 5 6" xfId="54198"/>
    <cellStyle name="Total 3 6 2 6" xfId="54199"/>
    <cellStyle name="Total 3 6 2 6 2" xfId="54200"/>
    <cellStyle name="Total 3 6 2 6 2 2" xfId="54201"/>
    <cellStyle name="Total 3 6 2 6 2 3" xfId="54202"/>
    <cellStyle name="Total 3 6 2 6 2 4" xfId="54203"/>
    <cellStyle name="Total 3 6 2 6 2 5" xfId="54204"/>
    <cellStyle name="Total 3 6 2 6 3" xfId="54205"/>
    <cellStyle name="Total 3 6 2 6 3 2" xfId="54206"/>
    <cellStyle name="Total 3 6 2 6 3 3" xfId="54207"/>
    <cellStyle name="Total 3 6 2 6 3 4" xfId="54208"/>
    <cellStyle name="Total 3 6 2 6 3 5" xfId="54209"/>
    <cellStyle name="Total 3 6 2 6 4" xfId="54210"/>
    <cellStyle name="Total 3 6 2 6 5" xfId="54211"/>
    <cellStyle name="Total 3 6 2 7" xfId="54212"/>
    <cellStyle name="Total 3 6 2 7 2" xfId="54213"/>
    <cellStyle name="Total 3 6 2 7 3" xfId="54214"/>
    <cellStyle name="Total 3 6 2 7 4" xfId="54215"/>
    <cellStyle name="Total 3 6 2 8" xfId="54216"/>
    <cellStyle name="Total 3 6 2 8 2" xfId="54217"/>
    <cellStyle name="Total 3 6 2 8 3" xfId="54218"/>
    <cellStyle name="Total 3 6 2 8 4" xfId="54219"/>
    <cellStyle name="Total 3 6 2 8 5" xfId="54220"/>
    <cellStyle name="Total 3 6 2 9" xfId="54221"/>
    <cellStyle name="Total 3 6 2 9 2" xfId="54222"/>
    <cellStyle name="Total 3 6 2 9 3" xfId="54223"/>
    <cellStyle name="Total 3 6 2 9 4" xfId="54224"/>
    <cellStyle name="Total 3 6 2 9 5" xfId="54225"/>
    <cellStyle name="Total 3 6 3" xfId="54226"/>
    <cellStyle name="Total 3 6 3 2" xfId="54227"/>
    <cellStyle name="Total 3 6 3 2 2" xfId="54228"/>
    <cellStyle name="Total 3 6 3 2 3" xfId="54229"/>
    <cellStyle name="Total 3 6 3 2 4" xfId="54230"/>
    <cellStyle name="Total 3 6 3 3" xfId="54231"/>
    <cellStyle name="Total 3 6 3 3 2" xfId="54232"/>
    <cellStyle name="Total 3 6 3 3 3" xfId="54233"/>
    <cellStyle name="Total 3 6 3 3 4" xfId="54234"/>
    <cellStyle name="Total 3 6 3 3 5" xfId="54235"/>
    <cellStyle name="Total 3 6 3 4" xfId="54236"/>
    <cellStyle name="Total 3 6 3 4 2" xfId="54237"/>
    <cellStyle name="Total 3 6 3 4 3" xfId="54238"/>
    <cellStyle name="Total 3 6 3 4 4" xfId="54239"/>
    <cellStyle name="Total 3 6 3 5" xfId="54240"/>
    <cellStyle name="Total 3 6 3 5 2" xfId="54241"/>
    <cellStyle name="Total 3 6 3 5 3" xfId="54242"/>
    <cellStyle name="Total 3 6 3 5 4" xfId="54243"/>
    <cellStyle name="Total 3 6 3 6" xfId="54244"/>
    <cellStyle name="Total 3 6 3 7" xfId="54245"/>
    <cellStyle name="Total 3 6 3 8" xfId="54246"/>
    <cellStyle name="Total 3 6 4" xfId="54247"/>
    <cellStyle name="Total 3 6 4 2" xfId="54248"/>
    <cellStyle name="Total 3 6 4 2 2" xfId="54249"/>
    <cellStyle name="Total 3 6 4 2 3" xfId="54250"/>
    <cellStyle name="Total 3 6 4 2 4" xfId="54251"/>
    <cellStyle name="Total 3 6 4 3" xfId="54252"/>
    <cellStyle name="Total 3 6 4 3 2" xfId="54253"/>
    <cellStyle name="Total 3 6 4 3 3" xfId="54254"/>
    <cellStyle name="Total 3 6 4 3 4" xfId="54255"/>
    <cellStyle name="Total 3 6 4 3 5" xfId="54256"/>
    <cellStyle name="Total 3 6 4 4" xfId="54257"/>
    <cellStyle name="Total 3 6 4 4 2" xfId="54258"/>
    <cellStyle name="Total 3 6 4 4 3" xfId="54259"/>
    <cellStyle name="Total 3 6 4 4 4" xfId="54260"/>
    <cellStyle name="Total 3 6 4 5" xfId="54261"/>
    <cellStyle name="Total 3 6 4 5 2" xfId="54262"/>
    <cellStyle name="Total 3 6 4 5 3" xfId="54263"/>
    <cellStyle name="Total 3 6 4 5 4" xfId="54264"/>
    <cellStyle name="Total 3 6 4 6" xfId="54265"/>
    <cellStyle name="Total 3 6 4 7" xfId="54266"/>
    <cellStyle name="Total 3 6 4 8" xfId="54267"/>
    <cellStyle name="Total 3 6 5" xfId="54268"/>
    <cellStyle name="Total 3 6 5 2" xfId="54269"/>
    <cellStyle name="Total 3 6 5 2 2" xfId="54270"/>
    <cellStyle name="Total 3 6 5 2 3" xfId="54271"/>
    <cellStyle name="Total 3 6 5 2 4" xfId="54272"/>
    <cellStyle name="Total 3 6 5 2 5" xfId="54273"/>
    <cellStyle name="Total 3 6 5 3" xfId="54274"/>
    <cellStyle name="Total 3 6 5 3 2" xfId="54275"/>
    <cellStyle name="Total 3 6 5 3 3" xfId="54276"/>
    <cellStyle name="Total 3 6 5 3 4" xfId="54277"/>
    <cellStyle name="Total 3 6 5 3 5" xfId="54278"/>
    <cellStyle name="Total 3 6 5 4" xfId="54279"/>
    <cellStyle name="Total 3 6 5 5" xfId="54280"/>
    <cellStyle name="Total 3 6 5 6" xfId="54281"/>
    <cellStyle name="Total 3 6 6" xfId="54282"/>
    <cellStyle name="Total 3 6 6 2" xfId="54283"/>
    <cellStyle name="Total 3 6 6 2 2" xfId="54284"/>
    <cellStyle name="Total 3 6 6 2 3" xfId="54285"/>
    <cellStyle name="Total 3 6 6 2 4" xfId="54286"/>
    <cellStyle name="Total 3 6 6 2 5" xfId="54287"/>
    <cellStyle name="Total 3 6 6 3" xfId="54288"/>
    <cellStyle name="Total 3 6 6 3 2" xfId="54289"/>
    <cellStyle name="Total 3 6 6 3 3" xfId="54290"/>
    <cellStyle name="Total 3 6 6 3 4" xfId="54291"/>
    <cellStyle name="Total 3 6 6 3 5" xfId="54292"/>
    <cellStyle name="Total 3 6 6 4" xfId="54293"/>
    <cellStyle name="Total 3 6 6 5" xfId="54294"/>
    <cellStyle name="Total 3 6 6 6" xfId="54295"/>
    <cellStyle name="Total 3 6 7" xfId="54296"/>
    <cellStyle name="Total 3 6 7 2" xfId="54297"/>
    <cellStyle name="Total 3 6 7 2 2" xfId="54298"/>
    <cellStyle name="Total 3 6 7 2 3" xfId="54299"/>
    <cellStyle name="Total 3 6 7 2 4" xfId="54300"/>
    <cellStyle name="Total 3 6 7 2 5" xfId="54301"/>
    <cellStyle name="Total 3 6 7 3" xfId="54302"/>
    <cellStyle name="Total 3 6 7 3 2" xfId="54303"/>
    <cellStyle name="Total 3 6 7 3 3" xfId="54304"/>
    <cellStyle name="Total 3 6 7 3 4" xfId="54305"/>
    <cellStyle name="Total 3 6 7 3 5" xfId="54306"/>
    <cellStyle name="Total 3 6 7 4" xfId="54307"/>
    <cellStyle name="Total 3 6 7 5" xfId="54308"/>
    <cellStyle name="Total 3 6 8" xfId="54309"/>
    <cellStyle name="Total 3 6 8 2" xfId="54310"/>
    <cellStyle name="Total 3 6 8 2 2" xfId="54311"/>
    <cellStyle name="Total 3 6 8 2 3" xfId="54312"/>
    <cellStyle name="Total 3 6 8 2 4" xfId="54313"/>
    <cellStyle name="Total 3 6 8 3" xfId="54314"/>
    <cellStyle name="Total 3 6 8 4" xfId="54315"/>
    <cellStyle name="Total 3 6 8 5" xfId="54316"/>
    <cellStyle name="Total 3 6 9" xfId="54317"/>
    <cellStyle name="Total 3 7" xfId="54318"/>
    <cellStyle name="Total 3 7 10" xfId="54319"/>
    <cellStyle name="Total 3 7 11" xfId="54320"/>
    <cellStyle name="Total 3 7 12" xfId="54321"/>
    <cellStyle name="Total 3 7 13" xfId="54322"/>
    <cellStyle name="Total 3 7 2" xfId="54323"/>
    <cellStyle name="Total 3 7 2 10" xfId="54324"/>
    <cellStyle name="Total 3 7 2 10 2" xfId="54325"/>
    <cellStyle name="Total 3 7 2 10 3" xfId="54326"/>
    <cellStyle name="Total 3 7 2 10 4" xfId="54327"/>
    <cellStyle name="Total 3 7 2 10 5" xfId="54328"/>
    <cellStyle name="Total 3 7 2 11" xfId="54329"/>
    <cellStyle name="Total 3 7 2 2" xfId="54330"/>
    <cellStyle name="Total 3 7 2 2 2" xfId="54331"/>
    <cellStyle name="Total 3 7 2 2 2 2" xfId="54332"/>
    <cellStyle name="Total 3 7 2 2 2 3" xfId="54333"/>
    <cellStyle name="Total 3 7 2 2 2 4" xfId="54334"/>
    <cellStyle name="Total 3 7 2 2 3" xfId="54335"/>
    <cellStyle name="Total 3 7 2 2 3 2" xfId="54336"/>
    <cellStyle name="Total 3 7 2 2 3 3" xfId="54337"/>
    <cellStyle name="Total 3 7 2 2 3 4" xfId="54338"/>
    <cellStyle name="Total 3 7 2 2 3 5" xfId="54339"/>
    <cellStyle name="Total 3 7 2 2 4" xfId="54340"/>
    <cellStyle name="Total 3 7 2 2 4 2" xfId="54341"/>
    <cellStyle name="Total 3 7 2 2 4 3" xfId="54342"/>
    <cellStyle name="Total 3 7 2 2 4 4" xfId="54343"/>
    <cellStyle name="Total 3 7 2 2 5" xfId="54344"/>
    <cellStyle name="Total 3 7 2 2 5 2" xfId="54345"/>
    <cellStyle name="Total 3 7 2 2 5 3" xfId="54346"/>
    <cellStyle name="Total 3 7 2 2 5 4" xfId="54347"/>
    <cellStyle name="Total 3 7 2 2 6" xfId="54348"/>
    <cellStyle name="Total 3 7 2 2 7" xfId="54349"/>
    <cellStyle name="Total 3 7 2 2 8" xfId="54350"/>
    <cellStyle name="Total 3 7 2 3" xfId="54351"/>
    <cellStyle name="Total 3 7 2 3 2" xfId="54352"/>
    <cellStyle name="Total 3 7 2 3 2 2" xfId="54353"/>
    <cellStyle name="Total 3 7 2 3 2 3" xfId="54354"/>
    <cellStyle name="Total 3 7 2 3 2 4" xfId="54355"/>
    <cellStyle name="Total 3 7 2 3 2 5" xfId="54356"/>
    <cellStyle name="Total 3 7 2 3 3" xfId="54357"/>
    <cellStyle name="Total 3 7 2 3 3 2" xfId="54358"/>
    <cellStyle name="Total 3 7 2 3 3 3" xfId="54359"/>
    <cellStyle name="Total 3 7 2 3 3 4" xfId="54360"/>
    <cellStyle name="Total 3 7 2 3 3 5" xfId="54361"/>
    <cellStyle name="Total 3 7 2 3 4" xfId="54362"/>
    <cellStyle name="Total 3 7 2 3 5" xfId="54363"/>
    <cellStyle name="Total 3 7 2 3 6" xfId="54364"/>
    <cellStyle name="Total 3 7 2 4" xfId="54365"/>
    <cellStyle name="Total 3 7 2 4 2" xfId="54366"/>
    <cellStyle name="Total 3 7 2 4 2 2" xfId="54367"/>
    <cellStyle name="Total 3 7 2 4 2 3" xfId="54368"/>
    <cellStyle name="Total 3 7 2 4 2 4" xfId="54369"/>
    <cellStyle name="Total 3 7 2 4 2 5" xfId="54370"/>
    <cellStyle name="Total 3 7 2 4 3" xfId="54371"/>
    <cellStyle name="Total 3 7 2 4 3 2" xfId="54372"/>
    <cellStyle name="Total 3 7 2 4 3 3" xfId="54373"/>
    <cellStyle name="Total 3 7 2 4 3 4" xfId="54374"/>
    <cellStyle name="Total 3 7 2 4 3 5" xfId="54375"/>
    <cellStyle name="Total 3 7 2 4 4" xfId="54376"/>
    <cellStyle name="Total 3 7 2 4 5" xfId="54377"/>
    <cellStyle name="Total 3 7 2 4 6" xfId="54378"/>
    <cellStyle name="Total 3 7 2 5" xfId="54379"/>
    <cellStyle name="Total 3 7 2 5 2" xfId="54380"/>
    <cellStyle name="Total 3 7 2 5 2 2" xfId="54381"/>
    <cellStyle name="Total 3 7 2 5 2 3" xfId="54382"/>
    <cellStyle name="Total 3 7 2 5 2 4" xfId="54383"/>
    <cellStyle name="Total 3 7 2 5 2 5" xfId="54384"/>
    <cellStyle name="Total 3 7 2 5 3" xfId="54385"/>
    <cellStyle name="Total 3 7 2 5 3 2" xfId="54386"/>
    <cellStyle name="Total 3 7 2 5 3 3" xfId="54387"/>
    <cellStyle name="Total 3 7 2 5 3 4" xfId="54388"/>
    <cellStyle name="Total 3 7 2 5 3 5" xfId="54389"/>
    <cellStyle name="Total 3 7 2 5 4" xfId="54390"/>
    <cellStyle name="Total 3 7 2 5 5" xfId="54391"/>
    <cellStyle name="Total 3 7 2 5 6" xfId="54392"/>
    <cellStyle name="Total 3 7 2 6" xfId="54393"/>
    <cellStyle name="Total 3 7 2 6 2" xfId="54394"/>
    <cellStyle name="Total 3 7 2 6 2 2" xfId="54395"/>
    <cellStyle name="Total 3 7 2 6 2 3" xfId="54396"/>
    <cellStyle name="Total 3 7 2 6 2 4" xfId="54397"/>
    <cellStyle name="Total 3 7 2 6 2 5" xfId="54398"/>
    <cellStyle name="Total 3 7 2 6 3" xfId="54399"/>
    <cellStyle name="Total 3 7 2 6 3 2" xfId="54400"/>
    <cellStyle name="Total 3 7 2 6 3 3" xfId="54401"/>
    <cellStyle name="Total 3 7 2 6 3 4" xfId="54402"/>
    <cellStyle name="Total 3 7 2 6 3 5" xfId="54403"/>
    <cellStyle name="Total 3 7 2 6 4" xfId="54404"/>
    <cellStyle name="Total 3 7 2 6 5" xfId="54405"/>
    <cellStyle name="Total 3 7 2 7" xfId="54406"/>
    <cellStyle name="Total 3 7 2 7 2" xfId="54407"/>
    <cellStyle name="Total 3 7 2 7 3" xfId="54408"/>
    <cellStyle name="Total 3 7 2 7 4" xfId="54409"/>
    <cellStyle name="Total 3 7 2 8" xfId="54410"/>
    <cellStyle name="Total 3 7 2 8 2" xfId="54411"/>
    <cellStyle name="Total 3 7 2 8 3" xfId="54412"/>
    <cellStyle name="Total 3 7 2 8 4" xfId="54413"/>
    <cellStyle name="Total 3 7 2 8 5" xfId="54414"/>
    <cellStyle name="Total 3 7 2 9" xfId="54415"/>
    <cellStyle name="Total 3 7 2 9 2" xfId="54416"/>
    <cellStyle name="Total 3 7 2 9 3" xfId="54417"/>
    <cellStyle name="Total 3 7 2 9 4" xfId="54418"/>
    <cellStyle name="Total 3 7 2 9 5" xfId="54419"/>
    <cellStyle name="Total 3 7 3" xfId="54420"/>
    <cellStyle name="Total 3 7 3 2" xfId="54421"/>
    <cellStyle name="Total 3 7 3 2 2" xfId="54422"/>
    <cellStyle name="Total 3 7 3 2 3" xfId="54423"/>
    <cellStyle name="Total 3 7 3 2 4" xfId="54424"/>
    <cellStyle name="Total 3 7 3 3" xfId="54425"/>
    <cellStyle name="Total 3 7 3 3 2" xfId="54426"/>
    <cellStyle name="Total 3 7 3 3 3" xfId="54427"/>
    <cellStyle name="Total 3 7 3 3 4" xfId="54428"/>
    <cellStyle name="Total 3 7 3 3 5" xfId="54429"/>
    <cellStyle name="Total 3 7 3 4" xfId="54430"/>
    <cellStyle name="Total 3 7 3 4 2" xfId="54431"/>
    <cellStyle name="Total 3 7 3 4 3" xfId="54432"/>
    <cellStyle name="Total 3 7 3 4 4" xfId="54433"/>
    <cellStyle name="Total 3 7 3 5" xfId="54434"/>
    <cellStyle name="Total 3 7 3 5 2" xfId="54435"/>
    <cellStyle name="Total 3 7 3 5 3" xfId="54436"/>
    <cellStyle name="Total 3 7 3 5 4" xfId="54437"/>
    <cellStyle name="Total 3 7 3 6" xfId="54438"/>
    <cellStyle name="Total 3 7 3 7" xfId="54439"/>
    <cellStyle name="Total 3 7 3 8" xfId="54440"/>
    <cellStyle name="Total 3 7 4" xfId="54441"/>
    <cellStyle name="Total 3 7 4 2" xfId="54442"/>
    <cellStyle name="Total 3 7 4 2 2" xfId="54443"/>
    <cellStyle name="Total 3 7 4 2 3" xfId="54444"/>
    <cellStyle name="Total 3 7 4 2 4" xfId="54445"/>
    <cellStyle name="Total 3 7 4 3" xfId="54446"/>
    <cellStyle name="Total 3 7 4 3 2" xfId="54447"/>
    <cellStyle name="Total 3 7 4 3 3" xfId="54448"/>
    <cellStyle name="Total 3 7 4 3 4" xfId="54449"/>
    <cellStyle name="Total 3 7 4 3 5" xfId="54450"/>
    <cellStyle name="Total 3 7 4 4" xfId="54451"/>
    <cellStyle name="Total 3 7 4 4 2" xfId="54452"/>
    <cellStyle name="Total 3 7 4 4 3" xfId="54453"/>
    <cellStyle name="Total 3 7 4 4 4" xfId="54454"/>
    <cellStyle name="Total 3 7 4 5" xfId="54455"/>
    <cellStyle name="Total 3 7 4 5 2" xfId="54456"/>
    <cellStyle name="Total 3 7 4 5 3" xfId="54457"/>
    <cellStyle name="Total 3 7 4 5 4" xfId="54458"/>
    <cellStyle name="Total 3 7 4 6" xfId="54459"/>
    <cellStyle name="Total 3 7 4 7" xfId="54460"/>
    <cellStyle name="Total 3 7 4 8" xfId="54461"/>
    <cellStyle name="Total 3 7 5" xfId="54462"/>
    <cellStyle name="Total 3 7 5 2" xfId="54463"/>
    <cellStyle name="Total 3 7 5 2 2" xfId="54464"/>
    <cellStyle name="Total 3 7 5 2 3" xfId="54465"/>
    <cellStyle name="Total 3 7 5 2 4" xfId="54466"/>
    <cellStyle name="Total 3 7 5 2 5" xfId="54467"/>
    <cellStyle name="Total 3 7 5 3" xfId="54468"/>
    <cellStyle name="Total 3 7 5 3 2" xfId="54469"/>
    <cellStyle name="Total 3 7 5 3 3" xfId="54470"/>
    <cellStyle name="Total 3 7 5 3 4" xfId="54471"/>
    <cellStyle name="Total 3 7 5 3 5" xfId="54472"/>
    <cellStyle name="Total 3 7 5 4" xfId="54473"/>
    <cellStyle name="Total 3 7 5 5" xfId="54474"/>
    <cellStyle name="Total 3 7 5 6" xfId="54475"/>
    <cellStyle name="Total 3 7 6" xfId="54476"/>
    <cellStyle name="Total 3 7 6 2" xfId="54477"/>
    <cellStyle name="Total 3 7 6 2 2" xfId="54478"/>
    <cellStyle name="Total 3 7 6 2 3" xfId="54479"/>
    <cellStyle name="Total 3 7 6 2 4" xfId="54480"/>
    <cellStyle name="Total 3 7 6 2 5" xfId="54481"/>
    <cellStyle name="Total 3 7 6 3" xfId="54482"/>
    <cellStyle name="Total 3 7 6 3 2" xfId="54483"/>
    <cellStyle name="Total 3 7 6 3 3" xfId="54484"/>
    <cellStyle name="Total 3 7 6 3 4" xfId="54485"/>
    <cellStyle name="Total 3 7 6 3 5" xfId="54486"/>
    <cellStyle name="Total 3 7 6 4" xfId="54487"/>
    <cellStyle name="Total 3 7 6 5" xfId="54488"/>
    <cellStyle name="Total 3 7 6 6" xfId="54489"/>
    <cellStyle name="Total 3 7 7" xfId="54490"/>
    <cellStyle name="Total 3 7 7 2" xfId="54491"/>
    <cellStyle name="Total 3 7 7 2 2" xfId="54492"/>
    <cellStyle name="Total 3 7 7 2 3" xfId="54493"/>
    <cellStyle name="Total 3 7 7 2 4" xfId="54494"/>
    <cellStyle name="Total 3 7 7 2 5" xfId="54495"/>
    <cellStyle name="Total 3 7 7 3" xfId="54496"/>
    <cellStyle name="Total 3 7 7 3 2" xfId="54497"/>
    <cellStyle name="Total 3 7 7 3 3" xfId="54498"/>
    <cellStyle name="Total 3 7 7 3 4" xfId="54499"/>
    <cellStyle name="Total 3 7 7 3 5" xfId="54500"/>
    <cellStyle name="Total 3 7 7 4" xfId="54501"/>
    <cellStyle name="Total 3 7 7 5" xfId="54502"/>
    <cellStyle name="Total 3 7 8" xfId="54503"/>
    <cellStyle name="Total 3 7 8 2" xfId="54504"/>
    <cellStyle name="Total 3 7 8 2 2" xfId="54505"/>
    <cellStyle name="Total 3 7 8 2 3" xfId="54506"/>
    <cellStyle name="Total 3 7 8 2 4" xfId="54507"/>
    <cellStyle name="Total 3 7 8 3" xfId="54508"/>
    <cellStyle name="Total 3 7 8 4" xfId="54509"/>
    <cellStyle name="Total 3 7 8 5" xfId="54510"/>
    <cellStyle name="Total 3 7 9" xfId="54511"/>
    <cellStyle name="Total 3 8" xfId="54512"/>
    <cellStyle name="Total 3 8 10" xfId="54513"/>
    <cellStyle name="Total 3 8 11" xfId="54514"/>
    <cellStyle name="Total 3 8 12" xfId="54515"/>
    <cellStyle name="Total 3 8 13" xfId="54516"/>
    <cellStyle name="Total 3 8 2" xfId="54517"/>
    <cellStyle name="Total 3 8 2 10" xfId="54518"/>
    <cellStyle name="Total 3 8 2 10 2" xfId="54519"/>
    <cellStyle name="Total 3 8 2 10 3" xfId="54520"/>
    <cellStyle name="Total 3 8 2 10 4" xfId="54521"/>
    <cellStyle name="Total 3 8 2 10 5" xfId="54522"/>
    <cellStyle name="Total 3 8 2 11" xfId="54523"/>
    <cellStyle name="Total 3 8 2 2" xfId="54524"/>
    <cellStyle name="Total 3 8 2 2 2" xfId="54525"/>
    <cellStyle name="Total 3 8 2 2 2 2" xfId="54526"/>
    <cellStyle name="Total 3 8 2 2 2 3" xfId="54527"/>
    <cellStyle name="Total 3 8 2 2 2 4" xfId="54528"/>
    <cellStyle name="Total 3 8 2 2 3" xfId="54529"/>
    <cellStyle name="Total 3 8 2 2 3 2" xfId="54530"/>
    <cellStyle name="Total 3 8 2 2 3 3" xfId="54531"/>
    <cellStyle name="Total 3 8 2 2 3 4" xfId="54532"/>
    <cellStyle name="Total 3 8 2 2 3 5" xfId="54533"/>
    <cellStyle name="Total 3 8 2 2 4" xfId="54534"/>
    <cellStyle name="Total 3 8 2 2 4 2" xfId="54535"/>
    <cellStyle name="Total 3 8 2 2 4 3" xfId="54536"/>
    <cellStyle name="Total 3 8 2 2 4 4" xfId="54537"/>
    <cellStyle name="Total 3 8 2 2 5" xfId="54538"/>
    <cellStyle name="Total 3 8 2 2 5 2" xfId="54539"/>
    <cellStyle name="Total 3 8 2 2 5 3" xfId="54540"/>
    <cellStyle name="Total 3 8 2 2 5 4" xfId="54541"/>
    <cellStyle name="Total 3 8 2 2 6" xfId="54542"/>
    <cellStyle name="Total 3 8 2 2 7" xfId="54543"/>
    <cellStyle name="Total 3 8 2 2 8" xfId="54544"/>
    <cellStyle name="Total 3 8 2 3" xfId="54545"/>
    <cellStyle name="Total 3 8 2 3 2" xfId="54546"/>
    <cellStyle name="Total 3 8 2 3 2 2" xfId="54547"/>
    <cellStyle name="Total 3 8 2 3 2 3" xfId="54548"/>
    <cellStyle name="Total 3 8 2 3 2 4" xfId="54549"/>
    <cellStyle name="Total 3 8 2 3 2 5" xfId="54550"/>
    <cellStyle name="Total 3 8 2 3 3" xfId="54551"/>
    <cellStyle name="Total 3 8 2 3 3 2" xfId="54552"/>
    <cellStyle name="Total 3 8 2 3 3 3" xfId="54553"/>
    <cellStyle name="Total 3 8 2 3 3 4" xfId="54554"/>
    <cellStyle name="Total 3 8 2 3 3 5" xfId="54555"/>
    <cellStyle name="Total 3 8 2 3 4" xfId="54556"/>
    <cellStyle name="Total 3 8 2 3 5" xfId="54557"/>
    <cellStyle name="Total 3 8 2 3 6" xfId="54558"/>
    <cellStyle name="Total 3 8 2 4" xfId="54559"/>
    <cellStyle name="Total 3 8 2 4 2" xfId="54560"/>
    <cellStyle name="Total 3 8 2 4 2 2" xfId="54561"/>
    <cellStyle name="Total 3 8 2 4 2 3" xfId="54562"/>
    <cellStyle name="Total 3 8 2 4 2 4" xfId="54563"/>
    <cellStyle name="Total 3 8 2 4 2 5" xfId="54564"/>
    <cellStyle name="Total 3 8 2 4 3" xfId="54565"/>
    <cellStyle name="Total 3 8 2 4 3 2" xfId="54566"/>
    <cellStyle name="Total 3 8 2 4 3 3" xfId="54567"/>
    <cellStyle name="Total 3 8 2 4 3 4" xfId="54568"/>
    <cellStyle name="Total 3 8 2 4 3 5" xfId="54569"/>
    <cellStyle name="Total 3 8 2 4 4" xfId="54570"/>
    <cellStyle name="Total 3 8 2 4 5" xfId="54571"/>
    <cellStyle name="Total 3 8 2 4 6" xfId="54572"/>
    <cellStyle name="Total 3 8 2 5" xfId="54573"/>
    <cellStyle name="Total 3 8 2 5 2" xfId="54574"/>
    <cellStyle name="Total 3 8 2 5 2 2" xfId="54575"/>
    <cellStyle name="Total 3 8 2 5 2 3" xfId="54576"/>
    <cellStyle name="Total 3 8 2 5 2 4" xfId="54577"/>
    <cellStyle name="Total 3 8 2 5 2 5" xfId="54578"/>
    <cellStyle name="Total 3 8 2 5 3" xfId="54579"/>
    <cellStyle name="Total 3 8 2 5 3 2" xfId="54580"/>
    <cellStyle name="Total 3 8 2 5 3 3" xfId="54581"/>
    <cellStyle name="Total 3 8 2 5 3 4" xfId="54582"/>
    <cellStyle name="Total 3 8 2 5 3 5" xfId="54583"/>
    <cellStyle name="Total 3 8 2 5 4" xfId="54584"/>
    <cellStyle name="Total 3 8 2 5 5" xfId="54585"/>
    <cellStyle name="Total 3 8 2 5 6" xfId="54586"/>
    <cellStyle name="Total 3 8 2 6" xfId="54587"/>
    <cellStyle name="Total 3 8 2 6 2" xfId="54588"/>
    <cellStyle name="Total 3 8 2 6 2 2" xfId="54589"/>
    <cellStyle name="Total 3 8 2 6 2 3" xfId="54590"/>
    <cellStyle name="Total 3 8 2 6 2 4" xfId="54591"/>
    <cellStyle name="Total 3 8 2 6 2 5" xfId="54592"/>
    <cellStyle name="Total 3 8 2 6 3" xfId="54593"/>
    <cellStyle name="Total 3 8 2 6 3 2" xfId="54594"/>
    <cellStyle name="Total 3 8 2 6 3 3" xfId="54595"/>
    <cellStyle name="Total 3 8 2 6 3 4" xfId="54596"/>
    <cellStyle name="Total 3 8 2 6 3 5" xfId="54597"/>
    <cellStyle name="Total 3 8 2 6 4" xfId="54598"/>
    <cellStyle name="Total 3 8 2 6 5" xfId="54599"/>
    <cellStyle name="Total 3 8 2 7" xfId="54600"/>
    <cellStyle name="Total 3 8 2 7 2" xfId="54601"/>
    <cellStyle name="Total 3 8 2 7 3" xfId="54602"/>
    <cellStyle name="Total 3 8 2 7 4" xfId="54603"/>
    <cellStyle name="Total 3 8 2 8" xfId="54604"/>
    <cellStyle name="Total 3 8 2 8 2" xfId="54605"/>
    <cellStyle name="Total 3 8 2 8 3" xfId="54606"/>
    <cellStyle name="Total 3 8 2 8 4" xfId="54607"/>
    <cellStyle name="Total 3 8 2 8 5" xfId="54608"/>
    <cellStyle name="Total 3 8 2 9" xfId="54609"/>
    <cellStyle name="Total 3 8 2 9 2" xfId="54610"/>
    <cellStyle name="Total 3 8 2 9 3" xfId="54611"/>
    <cellStyle name="Total 3 8 2 9 4" xfId="54612"/>
    <cellStyle name="Total 3 8 2 9 5" xfId="54613"/>
    <cellStyle name="Total 3 8 3" xfId="54614"/>
    <cellStyle name="Total 3 8 3 2" xfId="54615"/>
    <cellStyle name="Total 3 8 3 2 2" xfId="54616"/>
    <cellStyle name="Total 3 8 3 2 3" xfId="54617"/>
    <cellStyle name="Total 3 8 3 2 4" xfId="54618"/>
    <cellStyle name="Total 3 8 3 3" xfId="54619"/>
    <cellStyle name="Total 3 8 3 3 2" xfId="54620"/>
    <cellStyle name="Total 3 8 3 3 3" xfId="54621"/>
    <cellStyle name="Total 3 8 3 3 4" xfId="54622"/>
    <cellStyle name="Total 3 8 3 3 5" xfId="54623"/>
    <cellStyle name="Total 3 8 3 4" xfId="54624"/>
    <cellStyle name="Total 3 8 3 4 2" xfId="54625"/>
    <cellStyle name="Total 3 8 3 4 3" xfId="54626"/>
    <cellStyle name="Total 3 8 3 4 4" xfId="54627"/>
    <cellStyle name="Total 3 8 3 5" xfId="54628"/>
    <cellStyle name="Total 3 8 3 5 2" xfId="54629"/>
    <cellStyle name="Total 3 8 3 5 3" xfId="54630"/>
    <cellStyle name="Total 3 8 3 5 4" xfId="54631"/>
    <cellStyle name="Total 3 8 3 6" xfId="54632"/>
    <cellStyle name="Total 3 8 3 7" xfId="54633"/>
    <cellStyle name="Total 3 8 3 8" xfId="54634"/>
    <cellStyle name="Total 3 8 4" xfId="54635"/>
    <cellStyle name="Total 3 8 4 2" xfId="54636"/>
    <cellStyle name="Total 3 8 4 2 2" xfId="54637"/>
    <cellStyle name="Total 3 8 4 2 3" xfId="54638"/>
    <cellStyle name="Total 3 8 4 2 4" xfId="54639"/>
    <cellStyle name="Total 3 8 4 3" xfId="54640"/>
    <cellStyle name="Total 3 8 4 3 2" xfId="54641"/>
    <cellStyle name="Total 3 8 4 3 3" xfId="54642"/>
    <cellStyle name="Total 3 8 4 3 4" xfId="54643"/>
    <cellStyle name="Total 3 8 4 3 5" xfId="54644"/>
    <cellStyle name="Total 3 8 4 4" xfId="54645"/>
    <cellStyle name="Total 3 8 4 4 2" xfId="54646"/>
    <cellStyle name="Total 3 8 4 4 3" xfId="54647"/>
    <cellStyle name="Total 3 8 4 4 4" xfId="54648"/>
    <cellStyle name="Total 3 8 4 5" xfId="54649"/>
    <cellStyle name="Total 3 8 4 5 2" xfId="54650"/>
    <cellStyle name="Total 3 8 4 5 3" xfId="54651"/>
    <cellStyle name="Total 3 8 4 5 4" xfId="54652"/>
    <cellStyle name="Total 3 8 4 6" xfId="54653"/>
    <cellStyle name="Total 3 8 4 7" xfId="54654"/>
    <cellStyle name="Total 3 8 4 8" xfId="54655"/>
    <cellStyle name="Total 3 8 5" xfId="54656"/>
    <cellStyle name="Total 3 8 5 2" xfId="54657"/>
    <cellStyle name="Total 3 8 5 2 2" xfId="54658"/>
    <cellStyle name="Total 3 8 5 2 3" xfId="54659"/>
    <cellStyle name="Total 3 8 5 2 4" xfId="54660"/>
    <cellStyle name="Total 3 8 5 2 5" xfId="54661"/>
    <cellStyle name="Total 3 8 5 3" xfId="54662"/>
    <cellStyle name="Total 3 8 5 3 2" xfId="54663"/>
    <cellStyle name="Total 3 8 5 3 3" xfId="54664"/>
    <cellStyle name="Total 3 8 5 3 4" xfId="54665"/>
    <cellStyle name="Total 3 8 5 3 5" xfId="54666"/>
    <cellStyle name="Total 3 8 5 4" xfId="54667"/>
    <cellStyle name="Total 3 8 5 5" xfId="54668"/>
    <cellStyle name="Total 3 8 5 6" xfId="54669"/>
    <cellStyle name="Total 3 8 6" xfId="54670"/>
    <cellStyle name="Total 3 8 6 2" xfId="54671"/>
    <cellStyle name="Total 3 8 6 2 2" xfId="54672"/>
    <cellStyle name="Total 3 8 6 2 3" xfId="54673"/>
    <cellStyle name="Total 3 8 6 2 4" xfId="54674"/>
    <cellStyle name="Total 3 8 6 2 5" xfId="54675"/>
    <cellStyle name="Total 3 8 6 3" xfId="54676"/>
    <cellStyle name="Total 3 8 6 3 2" xfId="54677"/>
    <cellStyle name="Total 3 8 6 3 3" xfId="54678"/>
    <cellStyle name="Total 3 8 6 3 4" xfId="54679"/>
    <cellStyle name="Total 3 8 6 3 5" xfId="54680"/>
    <cellStyle name="Total 3 8 6 4" xfId="54681"/>
    <cellStyle name="Total 3 8 6 5" xfId="54682"/>
    <cellStyle name="Total 3 8 6 6" xfId="54683"/>
    <cellStyle name="Total 3 8 7" xfId="54684"/>
    <cellStyle name="Total 3 8 7 2" xfId="54685"/>
    <cellStyle name="Total 3 8 7 2 2" xfId="54686"/>
    <cellStyle name="Total 3 8 7 2 3" xfId="54687"/>
    <cellStyle name="Total 3 8 7 2 4" xfId="54688"/>
    <cellStyle name="Total 3 8 7 2 5" xfId="54689"/>
    <cellStyle name="Total 3 8 7 3" xfId="54690"/>
    <cellStyle name="Total 3 8 7 3 2" xfId="54691"/>
    <cellStyle name="Total 3 8 7 3 3" xfId="54692"/>
    <cellStyle name="Total 3 8 7 3 4" xfId="54693"/>
    <cellStyle name="Total 3 8 7 3 5" xfId="54694"/>
    <cellStyle name="Total 3 8 7 4" xfId="54695"/>
    <cellStyle name="Total 3 8 7 5" xfId="54696"/>
    <cellStyle name="Total 3 8 8" xfId="54697"/>
    <cellStyle name="Total 3 8 8 2" xfId="54698"/>
    <cellStyle name="Total 3 8 8 2 2" xfId="54699"/>
    <cellStyle name="Total 3 8 8 2 3" xfId="54700"/>
    <cellStyle name="Total 3 8 8 2 4" xfId="54701"/>
    <cellStyle name="Total 3 8 8 3" xfId="54702"/>
    <cellStyle name="Total 3 8 8 4" xfId="54703"/>
    <cellStyle name="Total 3 8 8 5" xfId="54704"/>
    <cellStyle name="Total 3 8 9" xfId="54705"/>
    <cellStyle name="Total 3 9" xfId="54706"/>
    <cellStyle name="Total 3 9 10" xfId="54707"/>
    <cellStyle name="Total 3 9 11" xfId="54708"/>
    <cellStyle name="Total 3 9 12" xfId="54709"/>
    <cellStyle name="Total 3 9 13" xfId="54710"/>
    <cellStyle name="Total 3 9 2" xfId="54711"/>
    <cellStyle name="Total 3 9 2 10" xfId="54712"/>
    <cellStyle name="Total 3 9 2 10 2" xfId="54713"/>
    <cellStyle name="Total 3 9 2 10 3" xfId="54714"/>
    <cellStyle name="Total 3 9 2 10 4" xfId="54715"/>
    <cellStyle name="Total 3 9 2 10 5" xfId="54716"/>
    <cellStyle name="Total 3 9 2 11" xfId="54717"/>
    <cellStyle name="Total 3 9 2 2" xfId="54718"/>
    <cellStyle name="Total 3 9 2 2 2" xfId="54719"/>
    <cellStyle name="Total 3 9 2 2 2 2" xfId="54720"/>
    <cellStyle name="Total 3 9 2 2 2 3" xfId="54721"/>
    <cellStyle name="Total 3 9 2 2 2 4" xfId="54722"/>
    <cellStyle name="Total 3 9 2 2 3" xfId="54723"/>
    <cellStyle name="Total 3 9 2 2 3 2" xfId="54724"/>
    <cellStyle name="Total 3 9 2 2 3 3" xfId="54725"/>
    <cellStyle name="Total 3 9 2 2 3 4" xfId="54726"/>
    <cellStyle name="Total 3 9 2 2 3 5" xfId="54727"/>
    <cellStyle name="Total 3 9 2 2 4" xfId="54728"/>
    <cellStyle name="Total 3 9 2 2 4 2" xfId="54729"/>
    <cellStyle name="Total 3 9 2 2 4 3" xfId="54730"/>
    <cellStyle name="Total 3 9 2 2 4 4" xfId="54731"/>
    <cellStyle name="Total 3 9 2 2 5" xfId="54732"/>
    <cellStyle name="Total 3 9 2 2 5 2" xfId="54733"/>
    <cellStyle name="Total 3 9 2 2 5 3" xfId="54734"/>
    <cellStyle name="Total 3 9 2 2 5 4" xfId="54735"/>
    <cellStyle name="Total 3 9 2 2 6" xfId="54736"/>
    <cellStyle name="Total 3 9 2 2 7" xfId="54737"/>
    <cellStyle name="Total 3 9 2 2 8" xfId="54738"/>
    <cellStyle name="Total 3 9 2 3" xfId="54739"/>
    <cellStyle name="Total 3 9 2 3 2" xfId="54740"/>
    <cellStyle name="Total 3 9 2 3 2 2" xfId="54741"/>
    <cellStyle name="Total 3 9 2 3 2 3" xfId="54742"/>
    <cellStyle name="Total 3 9 2 3 2 4" xfId="54743"/>
    <cellStyle name="Total 3 9 2 3 2 5" xfId="54744"/>
    <cellStyle name="Total 3 9 2 3 3" xfId="54745"/>
    <cellStyle name="Total 3 9 2 3 3 2" xfId="54746"/>
    <cellStyle name="Total 3 9 2 3 3 3" xfId="54747"/>
    <cellStyle name="Total 3 9 2 3 3 4" xfId="54748"/>
    <cellStyle name="Total 3 9 2 3 3 5" xfId="54749"/>
    <cellStyle name="Total 3 9 2 3 4" xfId="54750"/>
    <cellStyle name="Total 3 9 2 3 5" xfId="54751"/>
    <cellStyle name="Total 3 9 2 3 6" xfId="54752"/>
    <cellStyle name="Total 3 9 2 4" xfId="54753"/>
    <cellStyle name="Total 3 9 2 4 2" xfId="54754"/>
    <cellStyle name="Total 3 9 2 4 2 2" xfId="54755"/>
    <cellStyle name="Total 3 9 2 4 2 3" xfId="54756"/>
    <cellStyle name="Total 3 9 2 4 2 4" xfId="54757"/>
    <cellStyle name="Total 3 9 2 4 2 5" xfId="54758"/>
    <cellStyle name="Total 3 9 2 4 3" xfId="54759"/>
    <cellStyle name="Total 3 9 2 4 3 2" xfId="54760"/>
    <cellStyle name="Total 3 9 2 4 3 3" xfId="54761"/>
    <cellStyle name="Total 3 9 2 4 3 4" xfId="54762"/>
    <cellStyle name="Total 3 9 2 4 3 5" xfId="54763"/>
    <cellStyle name="Total 3 9 2 4 4" xfId="54764"/>
    <cellStyle name="Total 3 9 2 4 5" xfId="54765"/>
    <cellStyle name="Total 3 9 2 4 6" xfId="54766"/>
    <cellStyle name="Total 3 9 2 5" xfId="54767"/>
    <cellStyle name="Total 3 9 2 5 2" xfId="54768"/>
    <cellStyle name="Total 3 9 2 5 2 2" xfId="54769"/>
    <cellStyle name="Total 3 9 2 5 2 3" xfId="54770"/>
    <cellStyle name="Total 3 9 2 5 2 4" xfId="54771"/>
    <cellStyle name="Total 3 9 2 5 2 5" xfId="54772"/>
    <cellStyle name="Total 3 9 2 5 3" xfId="54773"/>
    <cellStyle name="Total 3 9 2 5 3 2" xfId="54774"/>
    <cellStyle name="Total 3 9 2 5 3 3" xfId="54775"/>
    <cellStyle name="Total 3 9 2 5 3 4" xfId="54776"/>
    <cellStyle name="Total 3 9 2 5 3 5" xfId="54777"/>
    <cellStyle name="Total 3 9 2 5 4" xfId="54778"/>
    <cellStyle name="Total 3 9 2 5 5" xfId="54779"/>
    <cellStyle name="Total 3 9 2 5 6" xfId="54780"/>
    <cellStyle name="Total 3 9 2 6" xfId="54781"/>
    <cellStyle name="Total 3 9 2 6 2" xfId="54782"/>
    <cellStyle name="Total 3 9 2 6 2 2" xfId="54783"/>
    <cellStyle name="Total 3 9 2 6 2 3" xfId="54784"/>
    <cellStyle name="Total 3 9 2 6 2 4" xfId="54785"/>
    <cellStyle name="Total 3 9 2 6 2 5" xfId="54786"/>
    <cellStyle name="Total 3 9 2 6 3" xfId="54787"/>
    <cellStyle name="Total 3 9 2 6 3 2" xfId="54788"/>
    <cellStyle name="Total 3 9 2 6 3 3" xfId="54789"/>
    <cellStyle name="Total 3 9 2 6 3 4" xfId="54790"/>
    <cellStyle name="Total 3 9 2 6 3 5" xfId="54791"/>
    <cellStyle name="Total 3 9 2 6 4" xfId="54792"/>
    <cellStyle name="Total 3 9 2 6 5" xfId="54793"/>
    <cellStyle name="Total 3 9 2 7" xfId="54794"/>
    <cellStyle name="Total 3 9 2 7 2" xfId="54795"/>
    <cellStyle name="Total 3 9 2 7 3" xfId="54796"/>
    <cellStyle name="Total 3 9 2 7 4" xfId="54797"/>
    <cellStyle name="Total 3 9 2 8" xfId="54798"/>
    <cellStyle name="Total 3 9 2 8 2" xfId="54799"/>
    <cellStyle name="Total 3 9 2 8 3" xfId="54800"/>
    <cellStyle name="Total 3 9 2 8 4" xfId="54801"/>
    <cellStyle name="Total 3 9 2 8 5" xfId="54802"/>
    <cellStyle name="Total 3 9 2 9" xfId="54803"/>
    <cellStyle name="Total 3 9 2 9 2" xfId="54804"/>
    <cellStyle name="Total 3 9 2 9 3" xfId="54805"/>
    <cellStyle name="Total 3 9 2 9 4" xfId="54806"/>
    <cellStyle name="Total 3 9 2 9 5" xfId="54807"/>
    <cellStyle name="Total 3 9 3" xfId="54808"/>
    <cellStyle name="Total 3 9 3 2" xfId="54809"/>
    <cellStyle name="Total 3 9 3 2 2" xfId="54810"/>
    <cellStyle name="Total 3 9 3 2 3" xfId="54811"/>
    <cellStyle name="Total 3 9 3 2 4" xfId="54812"/>
    <cellStyle name="Total 3 9 3 3" xfId="54813"/>
    <cellStyle name="Total 3 9 3 3 2" xfId="54814"/>
    <cellStyle name="Total 3 9 3 3 3" xfId="54815"/>
    <cellStyle name="Total 3 9 3 3 4" xfId="54816"/>
    <cellStyle name="Total 3 9 3 3 5" xfId="54817"/>
    <cellStyle name="Total 3 9 3 4" xfId="54818"/>
    <cellStyle name="Total 3 9 3 4 2" xfId="54819"/>
    <cellStyle name="Total 3 9 3 4 3" xfId="54820"/>
    <cellStyle name="Total 3 9 3 4 4" xfId="54821"/>
    <cellStyle name="Total 3 9 3 5" xfId="54822"/>
    <cellStyle name="Total 3 9 3 5 2" xfId="54823"/>
    <cellStyle name="Total 3 9 3 5 3" xfId="54824"/>
    <cellStyle name="Total 3 9 3 5 4" xfId="54825"/>
    <cellStyle name="Total 3 9 3 6" xfId="54826"/>
    <cellStyle name="Total 3 9 3 7" xfId="54827"/>
    <cellStyle name="Total 3 9 3 8" xfId="54828"/>
    <cellStyle name="Total 3 9 4" xfId="54829"/>
    <cellStyle name="Total 3 9 4 2" xfId="54830"/>
    <cellStyle name="Total 3 9 4 2 2" xfId="54831"/>
    <cellStyle name="Total 3 9 4 2 3" xfId="54832"/>
    <cellStyle name="Total 3 9 4 2 4" xfId="54833"/>
    <cellStyle name="Total 3 9 4 2 5" xfId="54834"/>
    <cellStyle name="Total 3 9 4 3" xfId="54835"/>
    <cellStyle name="Total 3 9 4 3 2" xfId="54836"/>
    <cellStyle name="Total 3 9 4 3 3" xfId="54837"/>
    <cellStyle name="Total 3 9 4 3 4" xfId="54838"/>
    <cellStyle name="Total 3 9 4 3 5" xfId="54839"/>
    <cellStyle name="Total 3 9 4 4" xfId="54840"/>
    <cellStyle name="Total 3 9 4 5" xfId="54841"/>
    <cellStyle name="Total 3 9 4 6" xfId="54842"/>
    <cellStyle name="Total 3 9 5" xfId="54843"/>
    <cellStyle name="Total 3 9 5 2" xfId="54844"/>
    <cellStyle name="Total 3 9 5 2 2" xfId="54845"/>
    <cellStyle name="Total 3 9 5 2 3" xfId="54846"/>
    <cellStyle name="Total 3 9 5 2 4" xfId="54847"/>
    <cellStyle name="Total 3 9 5 2 5" xfId="54848"/>
    <cellStyle name="Total 3 9 5 3" xfId="54849"/>
    <cellStyle name="Total 3 9 5 3 2" xfId="54850"/>
    <cellStyle name="Total 3 9 5 3 3" xfId="54851"/>
    <cellStyle name="Total 3 9 5 3 4" xfId="54852"/>
    <cellStyle name="Total 3 9 5 3 5" xfId="54853"/>
    <cellStyle name="Total 3 9 5 4" xfId="54854"/>
    <cellStyle name="Total 3 9 5 5" xfId="54855"/>
    <cellStyle name="Total 3 9 5 6" xfId="54856"/>
    <cellStyle name="Total 3 9 6" xfId="54857"/>
    <cellStyle name="Total 3 9 6 2" xfId="54858"/>
    <cellStyle name="Total 3 9 6 2 2" xfId="54859"/>
    <cellStyle name="Total 3 9 6 2 3" xfId="54860"/>
    <cellStyle name="Total 3 9 6 2 4" xfId="54861"/>
    <cellStyle name="Total 3 9 6 2 5" xfId="54862"/>
    <cellStyle name="Total 3 9 6 3" xfId="54863"/>
    <cellStyle name="Total 3 9 6 3 2" xfId="54864"/>
    <cellStyle name="Total 3 9 6 3 3" xfId="54865"/>
    <cellStyle name="Total 3 9 6 3 4" xfId="54866"/>
    <cellStyle name="Total 3 9 6 3 5" xfId="54867"/>
    <cellStyle name="Total 3 9 6 4" xfId="54868"/>
    <cellStyle name="Total 3 9 6 5" xfId="54869"/>
    <cellStyle name="Total 3 9 6 6" xfId="54870"/>
    <cellStyle name="Total 3 9 7" xfId="54871"/>
    <cellStyle name="Total 3 9 7 2" xfId="54872"/>
    <cellStyle name="Total 3 9 7 2 2" xfId="54873"/>
    <cellStyle name="Total 3 9 7 2 3" xfId="54874"/>
    <cellStyle name="Total 3 9 7 2 4" xfId="54875"/>
    <cellStyle name="Total 3 9 7 2 5" xfId="54876"/>
    <cellStyle name="Total 3 9 7 3" xfId="54877"/>
    <cellStyle name="Total 3 9 7 3 2" xfId="54878"/>
    <cellStyle name="Total 3 9 7 3 3" xfId="54879"/>
    <cellStyle name="Total 3 9 7 3 4" xfId="54880"/>
    <cellStyle name="Total 3 9 7 3 5" xfId="54881"/>
    <cellStyle name="Total 3 9 7 4" xfId="54882"/>
    <cellStyle name="Total 3 9 7 5" xfId="54883"/>
    <cellStyle name="Total 3 9 8" xfId="54884"/>
    <cellStyle name="Total 3 9 8 2" xfId="54885"/>
    <cellStyle name="Total 3 9 8 2 2" xfId="54886"/>
    <cellStyle name="Total 3 9 8 2 3" xfId="54887"/>
    <cellStyle name="Total 3 9 8 2 4" xfId="54888"/>
    <cellStyle name="Total 3 9 8 3" xfId="54889"/>
    <cellStyle name="Total 3 9 8 4" xfId="54890"/>
    <cellStyle name="Total 3 9 8 5" xfId="54891"/>
    <cellStyle name="Total 3 9 9" xfId="54892"/>
    <cellStyle name="Total 3_CÁLCULO DE HORAS - tabela MARÇO 2014" xfId="715"/>
    <cellStyle name="Verificar Célula" xfId="716"/>
    <cellStyle name="Verificar Célula 2" xfId="717"/>
    <cellStyle name="Vírgula 10" xfId="718"/>
    <cellStyle name="Vírgula 10 2" xfId="895"/>
    <cellStyle name="Vírgula 11" xfId="719"/>
    <cellStyle name="Vírgula 11 2" xfId="896"/>
    <cellStyle name="Vírgula 12" xfId="894"/>
    <cellStyle name="Vírgula 12 2" xfId="54893"/>
    <cellStyle name="Vírgula 13" xfId="54894"/>
    <cellStyle name="Vírgula 14" xfId="54895"/>
    <cellStyle name="Vírgula 15" xfId="54896"/>
    <cellStyle name="Vírgula 15 2" xfId="54897"/>
    <cellStyle name="Vírgula 15 2 2" xfId="54898"/>
    <cellStyle name="Vírgula 15 2 2 2" xfId="54899"/>
    <cellStyle name="Vírgula 15 2 2 2 2" xfId="54900"/>
    <cellStyle name="Vírgula 15 2 2 2 3" xfId="54901"/>
    <cellStyle name="Vírgula 15 2 2 3" xfId="54902"/>
    <cellStyle name="Vírgula 15 2 2 3 2" xfId="54903"/>
    <cellStyle name="Vírgula 15 2 2 3 3" xfId="54904"/>
    <cellStyle name="Vírgula 15 2 2 4" xfId="54905"/>
    <cellStyle name="Vírgula 15 2 2 5" xfId="54906"/>
    <cellStyle name="Vírgula 15 2 3" xfId="54907"/>
    <cellStyle name="Vírgula 15 2 3 2" xfId="54908"/>
    <cellStyle name="Vírgula 15 2 3 2 2" xfId="54909"/>
    <cellStyle name="Vírgula 15 2 3 2 3" xfId="54910"/>
    <cellStyle name="Vírgula 15 2 3 3" xfId="54911"/>
    <cellStyle name="Vírgula 15 2 3 3 2" xfId="54912"/>
    <cellStyle name="Vírgula 15 2 3 3 3" xfId="54913"/>
    <cellStyle name="Vírgula 15 2 3 4" xfId="54914"/>
    <cellStyle name="Vírgula 15 2 3 5" xfId="54915"/>
    <cellStyle name="Vírgula 15 2 4" xfId="54916"/>
    <cellStyle name="Vírgula 15 2 4 2" xfId="54917"/>
    <cellStyle name="Vírgula 15 2 4 2 2" xfId="54918"/>
    <cellStyle name="Vírgula 15 2 4 3" xfId="54919"/>
    <cellStyle name="Vírgula 15 2 4 4" xfId="54920"/>
    <cellStyle name="Vírgula 15 2 5" xfId="54921"/>
    <cellStyle name="Vírgula 15 2 5 2" xfId="54922"/>
    <cellStyle name="Vírgula 15 2 5 3" xfId="54923"/>
    <cellStyle name="Vírgula 15 2 6" xfId="54924"/>
    <cellStyle name="Vírgula 15 2 7" xfId="54925"/>
    <cellStyle name="Vírgula 15 3" xfId="54926"/>
    <cellStyle name="Vírgula 15 3 2" xfId="54927"/>
    <cellStyle name="Vírgula 15 3 2 2" xfId="54928"/>
    <cellStyle name="Vírgula 15 3 2 3" xfId="54929"/>
    <cellStyle name="Vírgula 15 3 3" xfId="54930"/>
    <cellStyle name="Vírgula 15 3 3 2" xfId="54931"/>
    <cellStyle name="Vírgula 15 3 3 3" xfId="54932"/>
    <cellStyle name="Vírgula 15 3 4" xfId="54933"/>
    <cellStyle name="Vírgula 15 3 4 2" xfId="54934"/>
    <cellStyle name="Vírgula 15 3 5" xfId="54935"/>
    <cellStyle name="Vírgula 15 3 6" xfId="54936"/>
    <cellStyle name="Vírgula 15 4" xfId="54937"/>
    <cellStyle name="Vírgula 15 4 2" xfId="54938"/>
    <cellStyle name="Vírgula 15 4 2 2" xfId="54939"/>
    <cellStyle name="Vírgula 15 4 2 3" xfId="54940"/>
    <cellStyle name="Vírgula 15 4 3" xfId="54941"/>
    <cellStyle name="Vírgula 15 4 3 2" xfId="54942"/>
    <cellStyle name="Vírgula 15 4 3 3" xfId="54943"/>
    <cellStyle name="Vírgula 15 4 4" xfId="54944"/>
    <cellStyle name="Vírgula 15 4 5" xfId="54945"/>
    <cellStyle name="Vírgula 15 5" xfId="54946"/>
    <cellStyle name="Vírgula 15 5 2" xfId="54947"/>
    <cellStyle name="Vírgula 15 5 2 2" xfId="54948"/>
    <cellStyle name="Vírgula 15 5 3" xfId="54949"/>
    <cellStyle name="Vírgula 15 5 4" xfId="54950"/>
    <cellStyle name="Vírgula 15 6" xfId="54951"/>
    <cellStyle name="Vírgula 15 6 2" xfId="54952"/>
    <cellStyle name="Vírgula 15 6 3" xfId="54953"/>
    <cellStyle name="Vírgula 15 7" xfId="54954"/>
    <cellStyle name="Vírgula 15 8" xfId="54955"/>
    <cellStyle name="Vírgula 16" xfId="54956"/>
    <cellStyle name="Vírgula 17" xfId="54958"/>
    <cellStyle name="Vírgula 18" xfId="54964"/>
    <cellStyle name="Vírgula 2" xfId="720"/>
    <cellStyle name="Vírgula 2 10" xfId="721"/>
    <cellStyle name="Vírgula 2 2" xfId="722"/>
    <cellStyle name="Vírgula 2 2 2" xfId="723"/>
    <cellStyle name="Vírgula 2 2 2 2" xfId="724"/>
    <cellStyle name="Vírgula 2 2 2 2 2" xfId="725"/>
    <cellStyle name="Vírgula 2 2 2 2 2 2" xfId="898"/>
    <cellStyle name="Vírgula 2 2 2 2 3" xfId="897"/>
    <cellStyle name="Vírgula 2 2 3" xfId="726"/>
    <cellStyle name="Vírgula 2 2_AQPNG_ORC_R01_2013_11_22(OBRA COMPLETA) 29112013-2" xfId="727"/>
    <cellStyle name="Vírgula 2 3" xfId="728"/>
    <cellStyle name="Vírgula 2 3 2" xfId="729"/>
    <cellStyle name="Vírgula 2 3 2 2" xfId="899"/>
    <cellStyle name="Vírgula 2 3_CÁLCULO DE HORAS - tabela MARÇO 2014" xfId="730"/>
    <cellStyle name="Vírgula 2 4" xfId="731"/>
    <cellStyle name="Vírgula 2 4 2" xfId="900"/>
    <cellStyle name="Vírgula 2 5" xfId="732"/>
    <cellStyle name="Vírgula 2 5 2" xfId="901"/>
    <cellStyle name="Vírgula 2 6" xfId="733"/>
    <cellStyle name="Vírgula 2 7" xfId="734"/>
    <cellStyle name="Vírgula 2 8" xfId="735"/>
    <cellStyle name="Vírgula 2 9" xfId="736"/>
    <cellStyle name="Vírgula 2_AQPNG_ORC_R01_2013_11_22(OBRA COMPLETA) 29112013-2" xfId="737"/>
    <cellStyle name="Vírgula 3" xfId="738"/>
    <cellStyle name="Vírgula 3 2" xfId="739"/>
    <cellStyle name="Vírgula 3 2 2" xfId="902"/>
    <cellStyle name="Vírgula 3_AQPNG_ORC_R01_2013_11_22(OBRA COMPLETA) 29112013-2" xfId="740"/>
    <cellStyle name="Vírgula 4" xfId="741"/>
    <cellStyle name="Vírgula 4 2" xfId="742"/>
    <cellStyle name="Vírgula 4 2 2" xfId="743"/>
    <cellStyle name="Vírgula 4 2 2 2" xfId="904"/>
    <cellStyle name="Vírgula 4 2 3" xfId="744"/>
    <cellStyle name="Vírgula 4 2 3 2" xfId="905"/>
    <cellStyle name="Vírgula 4 2 4" xfId="903"/>
    <cellStyle name="Vírgula 4 3" xfId="745"/>
    <cellStyle name="Vírgula 4 3 2" xfId="906"/>
    <cellStyle name="Vírgula 4 4" xfId="746"/>
    <cellStyle name="Vírgula 4 4 2" xfId="907"/>
    <cellStyle name="Vírgula 4_AQPNG_ORC_R01_2013_11_22(OBRA COMPLETA) 29112013-2" xfId="747"/>
    <cellStyle name="Vírgula 5" xfId="748"/>
    <cellStyle name="Vírgula 5 2" xfId="749"/>
    <cellStyle name="Vírgula 5_AQPNG_ORC_R01_2013_11_22(OBRA COMPLETA) 29112013-2" xfId="750"/>
    <cellStyle name="Vírgula 6" xfId="751"/>
    <cellStyle name="Vírgula 6 2" xfId="752"/>
    <cellStyle name="Vírgula 6 2 2" xfId="753"/>
    <cellStyle name="Vírgula 6 2 2 2" xfId="754"/>
    <cellStyle name="Vírgula 6 2 2 2 2" xfId="910"/>
    <cellStyle name="Vírgula 6 2 2 3" xfId="909"/>
    <cellStyle name="Vírgula 6 2 3" xfId="755"/>
    <cellStyle name="Vírgula 6 2 3 2" xfId="911"/>
    <cellStyle name="Vírgula 6 2 4" xfId="756"/>
    <cellStyle name="Vírgula 6 2 4 2" xfId="912"/>
    <cellStyle name="Vírgula 6 2 5" xfId="908"/>
    <cellStyle name="Vírgula 6 3" xfId="757"/>
    <cellStyle name="Vírgula 6 3 2" xfId="913"/>
    <cellStyle name="Vírgula 6 4" xfId="758"/>
    <cellStyle name="Vírgula 6 4 2" xfId="759"/>
    <cellStyle name="Vírgula 6 4 2 2" xfId="915"/>
    <cellStyle name="Vírgula 6 4 3" xfId="914"/>
    <cellStyle name="Vírgula 6 5" xfId="760"/>
    <cellStyle name="Vírgula 6 5 2" xfId="916"/>
    <cellStyle name="Vírgula 6 6" xfId="761"/>
    <cellStyle name="Vírgula 6 6 2" xfId="917"/>
    <cellStyle name="Vírgula 6_CÁLCULO DE HORAS - tabela MARÇO 2014" xfId="762"/>
    <cellStyle name="Vírgula 7" xfId="763"/>
    <cellStyle name="Vírgula 7 2" xfId="918"/>
    <cellStyle name="Vírgula 8" xfId="764"/>
    <cellStyle name="Vírgula 8 2" xfId="919"/>
    <cellStyle name="Vírgula 9" xfId="765"/>
    <cellStyle name="Vírgula 9 2" xfId="920"/>
  </cellStyles>
  <dxfs count="6">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180975</xdr:rowOff>
    </xdr:from>
    <xdr:to>
      <xdr:col>7</xdr:col>
      <xdr:colOff>106892</xdr:colOff>
      <xdr:row>6</xdr:row>
      <xdr:rowOff>139700</xdr:rowOff>
    </xdr:to>
    <xdr:sp macro="" textlink="" fLocksText="0">
      <xdr:nvSpPr>
        <xdr:cNvPr id="2150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0" y="180975"/>
          <a:ext cx="4964642" cy="1101725"/>
        </a:xfrm>
        <a:prstGeom prst="rect">
          <a:avLst/>
        </a:prstGeom>
        <a:noFill/>
        <a:ln>
          <a:noFill/>
        </a:ln>
        <a:effectLst/>
        <a:extLst/>
      </xdr:spPr>
      <xdr:txBody>
        <a:bodyPr vertOverflow="clip" wrap="square" lIns="90000" tIns="45000" rIns="90000" bIns="45000" anchor="ctr" upright="1"/>
        <a:lstStyle/>
        <a:p>
          <a:pPr algn="ctr" rtl="0"/>
          <a:r>
            <a:rPr lang="pt-BR" sz="1400" b="1" i="0" baseline="0">
              <a:effectLst/>
              <a:latin typeface="+mn-lt"/>
              <a:ea typeface="+mn-ea"/>
              <a:cs typeface="Arial" panose="020B0604020202020204" pitchFamily="34" charset="0"/>
            </a:rPr>
            <a:t>COMPANHIA DE HABITAÇÃO DO PARANÁ - COHAPAR</a:t>
          </a:r>
        </a:p>
        <a:p>
          <a:pPr algn="ctr" rtl="0"/>
          <a:r>
            <a:rPr lang="pt-BR" sz="1400" b="1" i="0" baseline="0">
              <a:effectLst/>
              <a:latin typeface="+mn-lt"/>
              <a:ea typeface="+mn-ea"/>
              <a:cs typeface="Arial" panose="020B0604020202020204" pitchFamily="34" charset="0"/>
            </a:rPr>
            <a:t>DIRETORIA DE PROGRAMAS E PROJETOS</a:t>
          </a:r>
        </a:p>
        <a:p>
          <a:pPr algn="ctr" rtl="0"/>
          <a:r>
            <a:rPr lang="pt-BR" sz="1400" b="1" i="0" baseline="0">
              <a:effectLst/>
              <a:latin typeface="+mn-lt"/>
              <a:ea typeface="+mn-ea"/>
              <a:cs typeface="Arial" panose="020B0604020202020204" pitchFamily="34" charset="0"/>
            </a:rPr>
            <a:t>DEPARTAMENTO DE ORÇAMENTO E COTAÇÕES - DEOC</a:t>
          </a:r>
        </a:p>
      </xdr:txBody>
    </xdr:sp>
    <xdr:clientData/>
  </xdr:twoCellAnchor>
  <xdr:twoCellAnchor>
    <xdr:from>
      <xdr:col>7</xdr:col>
      <xdr:colOff>220133</xdr:colOff>
      <xdr:row>1</xdr:row>
      <xdr:rowOff>85725</xdr:rowOff>
    </xdr:from>
    <xdr:to>
      <xdr:col>15</xdr:col>
      <xdr:colOff>429683</xdr:colOff>
      <xdr:row>6</xdr:row>
      <xdr:rowOff>0</xdr:rowOff>
    </xdr:to>
    <xdr:pic>
      <xdr:nvPicPr>
        <xdr:cNvPr id="4" name="Imagem 35" descr="X:\DESIGN\LOGOS\0 - COHAPAR\Cohapar e GOVPR_v.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7883" y="276225"/>
          <a:ext cx="20859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28575</xdr:rowOff>
    </xdr:from>
    <xdr:to>
      <xdr:col>11</xdr:col>
      <xdr:colOff>28575</xdr:colOff>
      <xdr:row>3</xdr:row>
      <xdr:rowOff>200025</xdr:rowOff>
    </xdr:to>
    <xdr:sp macro="" textlink="" fLocksText="0">
      <xdr:nvSpPr>
        <xdr:cNvPr id="4"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0" y="28575"/>
          <a:ext cx="12220575" cy="857250"/>
        </a:xfrm>
        <a:prstGeom prst="rect">
          <a:avLst/>
        </a:prstGeom>
        <a:noFill/>
        <a:ln>
          <a:noFill/>
        </a:ln>
        <a:effectLst/>
        <a:extLst/>
      </xdr:spPr>
      <xdr:txBody>
        <a:bodyPr vertOverflow="clip" wrap="square" lIns="90000" tIns="45000" rIns="90000" bIns="45000" anchor="ctr" upright="1"/>
        <a:lstStyle/>
        <a:p>
          <a:pPr algn="ctr" rtl="0"/>
          <a:r>
            <a:rPr lang="pt-BR" sz="1000" b="1" i="0" baseline="0">
              <a:effectLst/>
              <a:latin typeface="Arial" panose="020B0604020202020204" pitchFamily="34" charset="0"/>
              <a:ea typeface="+mn-ea"/>
              <a:cs typeface="Arial" panose="020B0604020202020204" pitchFamily="34" charset="0"/>
            </a:rPr>
            <a:t>COMPANHIA DE HABITAÇÃO DO PARANÁ - COHAPAR</a:t>
          </a:r>
        </a:p>
        <a:p>
          <a:pPr algn="ctr" rtl="0"/>
          <a:r>
            <a:rPr lang="pt-BR" sz="1000" b="1" i="0" baseline="0">
              <a:effectLst/>
              <a:latin typeface="Arial" panose="020B0604020202020204" pitchFamily="34" charset="0"/>
              <a:ea typeface="+mn-ea"/>
              <a:cs typeface="Arial" panose="020B0604020202020204" pitchFamily="34" charset="0"/>
            </a:rPr>
            <a:t>DIRETORIA DE PROGRAMAS E PROJETOS</a:t>
          </a:r>
          <a:endParaRPr lang="pt-BR" sz="1000">
            <a:effectLst/>
            <a:latin typeface="Arial" panose="020B0604020202020204" pitchFamily="34" charset="0"/>
            <a:cs typeface="Arial" panose="020B0604020202020204" pitchFamily="34" charset="0"/>
          </a:endParaRPr>
        </a:p>
        <a:p>
          <a:pPr algn="ctr" rtl="0"/>
          <a:r>
            <a:rPr lang="pt-BR" sz="1000" b="1" i="0" baseline="0">
              <a:effectLst/>
              <a:latin typeface="Arial" panose="020B0604020202020204" pitchFamily="34" charset="0"/>
              <a:ea typeface="+mn-ea"/>
              <a:cs typeface="Arial" panose="020B0604020202020204" pitchFamily="34" charset="0"/>
            </a:rPr>
            <a:t>DEPARTAMENTO DE ORÇAMENTO E COTAÇÃO</a:t>
          </a:r>
          <a:endParaRPr lang="pt-BR" sz="1000">
            <a:effectLst/>
            <a:latin typeface="Arial" panose="020B0604020202020204" pitchFamily="34" charset="0"/>
            <a:cs typeface="Arial" panose="020B0604020202020204" pitchFamily="34" charset="0"/>
          </a:endParaRPr>
        </a:p>
      </xdr:txBody>
    </xdr:sp>
    <xdr:clientData/>
  </xdr:twoCellAnchor>
  <xdr:twoCellAnchor>
    <xdr:from>
      <xdr:col>8</xdr:col>
      <xdr:colOff>590550</xdr:colOff>
      <xdr:row>0</xdr:row>
      <xdr:rowOff>66675</xdr:rowOff>
    </xdr:from>
    <xdr:to>
      <xdr:col>10</xdr:col>
      <xdr:colOff>670873</xdr:colOff>
      <xdr:row>3</xdr:row>
      <xdr:rowOff>219075</xdr:rowOff>
    </xdr:to>
    <xdr:pic>
      <xdr:nvPicPr>
        <xdr:cNvPr id="5" name="Imagem 35" descr="X:\DESIGN\LOGOS\0 - COHAPAR\Cohapar e GOVPR_v.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06025" y="66675"/>
          <a:ext cx="1880548"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31749</xdr:colOff>
      <xdr:row>2</xdr:row>
      <xdr:rowOff>63510</xdr:rowOff>
    </xdr:from>
    <xdr:to>
      <xdr:col>1</xdr:col>
      <xdr:colOff>516979</xdr:colOff>
      <xdr:row>4</xdr:row>
      <xdr:rowOff>143943</xdr:rowOff>
    </xdr:to>
    <xdr:pic>
      <xdr:nvPicPr>
        <xdr:cNvPr id="6" name="Imagem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49" y="444510"/>
          <a:ext cx="1109647" cy="486833"/>
        </a:xfrm>
        <a:prstGeom prst="rect">
          <a:avLst/>
        </a:prstGeom>
      </xdr:spPr>
    </xdr:pic>
    <xdr:clientData/>
  </xdr:twoCellAnchor>
  <xdr:twoCellAnchor editAs="oneCell">
    <xdr:from>
      <xdr:col>8</xdr:col>
      <xdr:colOff>518583</xdr:colOff>
      <xdr:row>2</xdr:row>
      <xdr:rowOff>63500</xdr:rowOff>
    </xdr:from>
    <xdr:to>
      <xdr:col>9</xdr:col>
      <xdr:colOff>536726</xdr:colOff>
      <xdr:row>5</xdr:row>
      <xdr:rowOff>101099</xdr:rowOff>
    </xdr:to>
    <xdr:pic>
      <xdr:nvPicPr>
        <xdr:cNvPr id="8" name="Imagem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16166" y="444500"/>
          <a:ext cx="833060" cy="6344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95250</xdr:colOff>
      <xdr:row>0</xdr:row>
      <xdr:rowOff>0</xdr:rowOff>
    </xdr:from>
    <xdr:to>
      <xdr:col>13</xdr:col>
      <xdr:colOff>870745</xdr:colOff>
      <xdr:row>4</xdr:row>
      <xdr:rowOff>127607</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1750" y="0"/>
          <a:ext cx="2032795" cy="889607"/>
        </a:xfrm>
        <a:prstGeom prst="rect">
          <a:avLst/>
        </a:prstGeom>
      </xdr:spPr>
    </xdr:pic>
    <xdr:clientData/>
  </xdr:twoCellAnchor>
  <xdr:twoCellAnchor editAs="oneCell">
    <xdr:from>
      <xdr:col>0</xdr:col>
      <xdr:colOff>123825</xdr:colOff>
      <xdr:row>0</xdr:row>
      <xdr:rowOff>57150</xdr:rowOff>
    </xdr:from>
    <xdr:to>
      <xdr:col>1</xdr:col>
      <xdr:colOff>631484</xdr:colOff>
      <xdr:row>4</xdr:row>
      <xdr:rowOff>155658</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57150"/>
          <a:ext cx="1130716" cy="8605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92177</xdr:colOff>
      <xdr:row>0</xdr:row>
      <xdr:rowOff>125291</xdr:rowOff>
    </xdr:from>
    <xdr:to>
      <xdr:col>8</xdr:col>
      <xdr:colOff>481371</xdr:colOff>
      <xdr:row>6</xdr:row>
      <xdr:rowOff>51209</xdr:rowOff>
    </xdr:to>
    <xdr:sp macro="" textlink="" fLocksText="0">
      <xdr:nvSpPr>
        <xdr:cNvPr id="133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92177" y="125291"/>
          <a:ext cx="4475726" cy="1093499"/>
        </a:xfrm>
        <a:prstGeom prst="rect">
          <a:avLst/>
        </a:prstGeom>
        <a:noFill/>
        <a:ln>
          <a:noFill/>
        </a:ln>
        <a:effectLst/>
        <a:extLst/>
      </xdr:spPr>
      <xdr:txBody>
        <a:bodyPr vertOverflow="clip" wrap="square" lIns="90000" tIns="45000" rIns="90000" bIns="45000" anchor="ctr" upright="1"/>
        <a:lstStyle/>
        <a:p>
          <a:pPr algn="ctr" rtl="0"/>
          <a:r>
            <a:rPr lang="pt-BR" sz="1200" b="1" i="0" baseline="0">
              <a:effectLst/>
              <a:latin typeface="Arial" panose="020B0604020202020204" pitchFamily="34" charset="0"/>
              <a:ea typeface="+mn-ea"/>
              <a:cs typeface="Arial" panose="020B0604020202020204" pitchFamily="34" charset="0"/>
            </a:rPr>
            <a:t>COMPANHIA DE HABITAÇÃO DO PARANÁ - COHAPAR</a:t>
          </a:r>
          <a:endParaRPr lang="pt-BR" sz="1200">
            <a:effectLst/>
            <a:latin typeface="Arial" panose="020B0604020202020204" pitchFamily="34" charset="0"/>
            <a:cs typeface="Arial" panose="020B0604020202020204" pitchFamily="34" charset="0"/>
          </a:endParaRPr>
        </a:p>
        <a:p>
          <a:pPr algn="ctr" rtl="0"/>
          <a:r>
            <a:rPr lang="pt-BR" sz="1200" b="1" i="0" baseline="0">
              <a:effectLst/>
              <a:latin typeface="Arial" panose="020B0604020202020204" pitchFamily="34" charset="0"/>
              <a:ea typeface="+mn-ea"/>
              <a:cs typeface="Arial" panose="020B0604020202020204" pitchFamily="34" charset="0"/>
            </a:rPr>
            <a:t>DIRETORIA DE PROGRAMAS E PROJETOS</a:t>
          </a:r>
          <a:endParaRPr lang="pt-BR" sz="1200">
            <a:effectLst/>
            <a:latin typeface="Arial" panose="020B0604020202020204" pitchFamily="34" charset="0"/>
            <a:cs typeface="Arial" panose="020B0604020202020204" pitchFamily="34" charset="0"/>
          </a:endParaRPr>
        </a:p>
        <a:p>
          <a:pPr algn="ctr" rtl="0"/>
          <a:r>
            <a:rPr lang="pt-BR" sz="1200" b="1" i="0" baseline="0">
              <a:effectLst/>
              <a:latin typeface="Arial" panose="020B0604020202020204" pitchFamily="34" charset="0"/>
              <a:ea typeface="+mn-ea"/>
              <a:cs typeface="Arial" panose="020B0604020202020204" pitchFamily="34" charset="0"/>
            </a:rPr>
            <a:t>DEPARTAMENTO DE ORÇAMENTO E COTAÇOES - DEOC</a:t>
          </a:r>
          <a:endParaRPr lang="pt-BR" sz="1200">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8</xdr:col>
      <xdr:colOff>481371</xdr:colOff>
      <xdr:row>1</xdr:row>
      <xdr:rowOff>10241</xdr:rowOff>
    </xdr:from>
    <xdr:to>
      <xdr:col>12</xdr:col>
      <xdr:colOff>414005</xdr:colOff>
      <xdr:row>5</xdr:row>
      <xdr:rowOff>98629</xdr:rowOff>
    </xdr:to>
    <xdr:pic>
      <xdr:nvPicPr>
        <xdr:cNvPr id="6" name="Imagem 35" descr="X:\DESIGN\LOGOS\0 - COHAPAR\Cohapar e GOVPR_v.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7903" y="204838"/>
          <a:ext cx="2042473"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1</xdr:row>
      <xdr:rowOff>104775</xdr:rowOff>
    </xdr:from>
    <xdr:to>
      <xdr:col>7</xdr:col>
      <xdr:colOff>600076</xdr:colOff>
      <xdr:row>5</xdr:row>
      <xdr:rowOff>95249</xdr:rowOff>
    </xdr:to>
    <xdr:sp macro="" textlink="" fLocksText="0">
      <xdr:nvSpPr>
        <xdr:cNvPr id="4"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52400" y="161925"/>
          <a:ext cx="6734176" cy="1133474"/>
        </a:xfrm>
        <a:prstGeom prst="rect">
          <a:avLst/>
        </a:prstGeom>
        <a:noFill/>
        <a:ln>
          <a:noFill/>
        </a:ln>
        <a:effectLst/>
        <a:extLst/>
      </xdr:spPr>
      <xdr:txBody>
        <a:bodyPr vertOverflow="clip" wrap="square" lIns="90000" tIns="45000" rIns="90000" bIns="45000" anchor="ctr" upright="1"/>
        <a:lstStyle/>
        <a:p>
          <a:pPr algn="ctr" rtl="0"/>
          <a:r>
            <a:rPr lang="pt-BR" sz="1200" b="1" i="0" baseline="0">
              <a:effectLst/>
              <a:latin typeface="Arial" panose="020B0604020202020204" pitchFamily="34" charset="0"/>
              <a:ea typeface="+mn-ea"/>
              <a:cs typeface="Arial" panose="020B0604020202020204" pitchFamily="34" charset="0"/>
            </a:rPr>
            <a:t>COMPANHIA DE HABITAÇÃO DO PARANÁ - COHAPAR</a:t>
          </a:r>
        </a:p>
        <a:p>
          <a:pPr algn="ctr" rtl="0"/>
          <a:r>
            <a:rPr lang="pt-BR" sz="1200" b="1" i="0" baseline="0">
              <a:effectLst/>
              <a:latin typeface="Arial" panose="020B0604020202020204" pitchFamily="34" charset="0"/>
              <a:ea typeface="+mn-ea"/>
              <a:cs typeface="Arial" panose="020B0604020202020204" pitchFamily="34" charset="0"/>
            </a:rPr>
            <a:t>DIRETORIA DE PROGRAMAS E PROJETOS</a:t>
          </a:r>
          <a:endParaRPr lang="pt-BR" sz="1200">
            <a:effectLst/>
            <a:latin typeface="Arial" panose="020B0604020202020204" pitchFamily="34" charset="0"/>
            <a:cs typeface="Arial" panose="020B0604020202020204" pitchFamily="34" charset="0"/>
          </a:endParaRPr>
        </a:p>
        <a:p>
          <a:pPr algn="ctr" rtl="0"/>
          <a:r>
            <a:rPr lang="pt-BR" sz="1200" b="1" i="0" baseline="0">
              <a:effectLst/>
              <a:latin typeface="Arial" panose="020B0604020202020204" pitchFamily="34" charset="0"/>
              <a:ea typeface="+mn-ea"/>
              <a:cs typeface="Arial" panose="020B0604020202020204" pitchFamily="34" charset="0"/>
            </a:rPr>
            <a:t>DEPARTAMENTO DE ORÇAMENTO E COTAÇÃO</a:t>
          </a:r>
          <a:endParaRPr lang="pt-BR" sz="1200">
            <a:effectLst/>
            <a:latin typeface="Arial" panose="020B0604020202020204" pitchFamily="34" charset="0"/>
            <a:cs typeface="Arial" panose="020B0604020202020204" pitchFamily="34" charset="0"/>
          </a:endParaRPr>
        </a:p>
      </xdr:txBody>
    </xdr:sp>
    <xdr:clientData/>
  </xdr:twoCellAnchor>
  <xdr:twoCellAnchor>
    <xdr:from>
      <xdr:col>7</xdr:col>
      <xdr:colOff>428625</xdr:colOff>
      <xdr:row>1</xdr:row>
      <xdr:rowOff>76200</xdr:rowOff>
    </xdr:from>
    <xdr:to>
      <xdr:col>9</xdr:col>
      <xdr:colOff>323850</xdr:colOff>
      <xdr:row>4</xdr:row>
      <xdr:rowOff>209283</xdr:rowOff>
    </xdr:to>
    <xdr:pic>
      <xdr:nvPicPr>
        <xdr:cNvPr id="6" name="Imagem 35" descr="X:\DESIGN\LOGOS\0 - COHAPAR\Cohapar e GOVPR_v.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15125" y="133350"/>
          <a:ext cx="2333625" cy="99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629496</xdr:colOff>
      <xdr:row>0</xdr:row>
      <xdr:rowOff>147494</xdr:rowOff>
    </xdr:from>
    <xdr:to>
      <xdr:col>13</xdr:col>
      <xdr:colOff>602876</xdr:colOff>
      <xdr:row>3</xdr:row>
      <xdr:rowOff>379412</xdr:rowOff>
    </xdr:to>
    <xdr:pic>
      <xdr:nvPicPr>
        <xdr:cNvPr id="3" name="Imagem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2590" y="147494"/>
          <a:ext cx="876854" cy="741506"/>
        </a:xfrm>
        <a:prstGeom prst="rect">
          <a:avLst/>
        </a:prstGeom>
        <a:noFill/>
        <a:ln>
          <a:noFill/>
        </a:ln>
      </xdr:spPr>
    </xdr:pic>
    <xdr:clientData/>
  </xdr:twoCellAnchor>
  <xdr:twoCellAnchor editAs="oneCell">
    <xdr:from>
      <xdr:col>0</xdr:col>
      <xdr:colOff>70124</xdr:colOff>
      <xdr:row>1</xdr:row>
      <xdr:rowOff>130963</xdr:rowOff>
    </xdr:from>
    <xdr:to>
      <xdr:col>1</xdr:col>
      <xdr:colOff>668057</xdr:colOff>
      <xdr:row>3</xdr:row>
      <xdr:rowOff>333374</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24" y="297651"/>
          <a:ext cx="1181339" cy="5357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27</xdr:col>
      <xdr:colOff>114300</xdr:colOff>
      <xdr:row>7</xdr:row>
      <xdr:rowOff>0</xdr:rowOff>
    </xdr:from>
    <xdr:ext cx="180883" cy="141001"/>
    <xdr:sp macro="" textlink="">
      <xdr:nvSpPr>
        <xdr:cNvPr id="4" name="Text Box 3"/>
        <xdr:cNvSpPr txBox="1">
          <a:spLocks noChangeArrowheads="1"/>
        </xdr:cNvSpPr>
      </xdr:nvSpPr>
      <xdr:spPr bwMode="auto">
        <a:xfrm>
          <a:off x="6029325" y="12144375"/>
          <a:ext cx="180883"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27432" bIns="0" anchor="t" upright="1">
          <a:spAutoFit/>
        </a:bodyPr>
        <a:lstStyle/>
        <a:p>
          <a:pPr algn="ctr" rtl="0">
            <a:defRPr sz="1000"/>
          </a:pPr>
          <a:r>
            <a:rPr lang="pt-BR" sz="800" b="0" i="0" u="none" strike="noStrike" baseline="0">
              <a:solidFill>
                <a:srgbClr val="000000"/>
              </a:solidFill>
              <a:latin typeface="Arial"/>
              <a:cs typeface="Arial"/>
            </a:rPr>
            <a:t>P1</a:t>
          </a:r>
        </a:p>
      </xdr:txBody>
    </xdr:sp>
    <xdr:clientData/>
  </xdr:oneCellAnchor>
  <xdr:twoCellAnchor editAs="oneCell">
    <xdr:from>
      <xdr:col>26</xdr:col>
      <xdr:colOff>85725</xdr:colOff>
      <xdr:row>7</xdr:row>
      <xdr:rowOff>0</xdr:rowOff>
    </xdr:from>
    <xdr:to>
      <xdr:col>27</xdr:col>
      <xdr:colOff>68138</xdr:colOff>
      <xdr:row>7</xdr:row>
      <xdr:rowOff>156550</xdr:rowOff>
    </xdr:to>
    <xdr:sp macro="" textlink="">
      <xdr:nvSpPr>
        <xdr:cNvPr id="5" name="Text Box 4"/>
        <xdr:cNvSpPr txBox="1">
          <a:spLocks noChangeArrowheads="1"/>
        </xdr:cNvSpPr>
      </xdr:nvSpPr>
      <xdr:spPr bwMode="auto">
        <a:xfrm>
          <a:off x="5781675" y="12153900"/>
          <a:ext cx="201489" cy="159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pt-BR" sz="800" b="0" i="0" u="none" strike="noStrike" baseline="0">
              <a:solidFill>
                <a:srgbClr val="000000"/>
              </a:solidFill>
              <a:latin typeface="Arial"/>
              <a:cs typeface="Arial"/>
            </a:rPr>
            <a:t>P3</a:t>
          </a:r>
        </a:p>
      </xdr:txBody>
    </xdr:sp>
    <xdr:clientData/>
  </xdr:twoCellAnchor>
  <xdr:twoCellAnchor editAs="oneCell">
    <xdr:from>
      <xdr:col>28</xdr:col>
      <xdr:colOff>85725</xdr:colOff>
      <xdr:row>7</xdr:row>
      <xdr:rowOff>0</xdr:rowOff>
    </xdr:from>
    <xdr:to>
      <xdr:col>28</xdr:col>
      <xdr:colOff>300251</xdr:colOff>
      <xdr:row>7</xdr:row>
      <xdr:rowOff>156550</xdr:rowOff>
    </xdr:to>
    <xdr:sp macro="" textlink="">
      <xdr:nvSpPr>
        <xdr:cNvPr id="12" name="Text Box 20"/>
        <xdr:cNvSpPr txBox="1">
          <a:spLocks noChangeArrowheads="1"/>
        </xdr:cNvSpPr>
      </xdr:nvSpPr>
      <xdr:spPr bwMode="auto">
        <a:xfrm>
          <a:off x="6219825" y="12153900"/>
          <a:ext cx="209483" cy="159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pt-BR" sz="800" b="0" i="0" u="none" strike="noStrike" baseline="0">
              <a:solidFill>
                <a:srgbClr val="000000"/>
              </a:solidFill>
              <a:latin typeface="Arial"/>
              <a:cs typeface="Arial"/>
            </a:rPr>
            <a:t>P3</a:t>
          </a:r>
        </a:p>
      </xdr:txBody>
    </xdr:sp>
    <xdr:clientData/>
  </xdr:twoCellAnchor>
  <xdr:twoCellAnchor editAs="oneCell">
    <xdr:from>
      <xdr:col>26</xdr:col>
      <xdr:colOff>190500</xdr:colOff>
      <xdr:row>7</xdr:row>
      <xdr:rowOff>0</xdr:rowOff>
    </xdr:from>
    <xdr:to>
      <xdr:col>27</xdr:col>
      <xdr:colOff>176245</xdr:colOff>
      <xdr:row>7</xdr:row>
      <xdr:rowOff>157217</xdr:rowOff>
    </xdr:to>
    <xdr:sp macro="" textlink="">
      <xdr:nvSpPr>
        <xdr:cNvPr id="13" name="Text Box 21"/>
        <xdr:cNvSpPr txBox="1">
          <a:spLocks noChangeArrowheads="1"/>
        </xdr:cNvSpPr>
      </xdr:nvSpPr>
      <xdr:spPr bwMode="auto">
        <a:xfrm>
          <a:off x="5886450" y="11798012"/>
          <a:ext cx="204821" cy="1603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pt-BR" sz="800" b="0" i="0" u="none" strike="noStrike" baseline="0">
              <a:solidFill>
                <a:srgbClr val="000000"/>
              </a:solidFill>
              <a:latin typeface="Arial"/>
              <a:cs typeface="Arial"/>
            </a:rPr>
            <a:t>P2</a:t>
          </a:r>
        </a:p>
      </xdr:txBody>
    </xdr:sp>
    <xdr:clientData/>
  </xdr:twoCellAnchor>
  <xdr:twoCellAnchor editAs="oneCell">
    <xdr:from>
      <xdr:col>28</xdr:col>
      <xdr:colOff>87457</xdr:colOff>
      <xdr:row>7</xdr:row>
      <xdr:rowOff>0</xdr:rowOff>
    </xdr:from>
    <xdr:to>
      <xdr:col>28</xdr:col>
      <xdr:colOff>297321</xdr:colOff>
      <xdr:row>7</xdr:row>
      <xdr:rowOff>157217</xdr:rowOff>
    </xdr:to>
    <xdr:sp macro="" textlink="">
      <xdr:nvSpPr>
        <xdr:cNvPr id="14" name="Text Box 22"/>
        <xdr:cNvSpPr txBox="1">
          <a:spLocks noChangeArrowheads="1"/>
        </xdr:cNvSpPr>
      </xdr:nvSpPr>
      <xdr:spPr bwMode="auto">
        <a:xfrm>
          <a:off x="6221557" y="11772034"/>
          <a:ext cx="204821" cy="1603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pt-BR" sz="800" b="0" i="0" u="none" strike="noStrike" baseline="0">
              <a:solidFill>
                <a:srgbClr val="000000"/>
              </a:solidFill>
              <a:latin typeface="Arial"/>
              <a:cs typeface="Arial"/>
            </a:rPr>
            <a:t>P2</a:t>
          </a:r>
        </a:p>
      </xdr:txBody>
    </xdr:sp>
    <xdr:clientData/>
  </xdr:twoCellAnchor>
  <xdr:oneCellAnchor>
    <xdr:from>
      <xdr:col>29</xdr:col>
      <xdr:colOff>39484</xdr:colOff>
      <xdr:row>7</xdr:row>
      <xdr:rowOff>0</xdr:rowOff>
    </xdr:from>
    <xdr:ext cx="55463" cy="141001"/>
    <xdr:sp macro="" textlink="">
      <xdr:nvSpPr>
        <xdr:cNvPr id="24" name="Text Box 32"/>
        <xdr:cNvSpPr txBox="1">
          <a:spLocks noChangeArrowheads="1"/>
        </xdr:cNvSpPr>
      </xdr:nvSpPr>
      <xdr:spPr bwMode="auto">
        <a:xfrm>
          <a:off x="6953513" y="12298455"/>
          <a:ext cx="55463"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27432" bIns="0" anchor="t" upright="1">
          <a:spAutoFit/>
        </a:bodyPr>
        <a:lstStyle/>
        <a:p>
          <a:pPr algn="ctr" rtl="0">
            <a:defRPr sz="1000"/>
          </a:pPr>
          <a:endParaRPr lang="pt-BR" sz="800" b="0" i="0" u="none" strike="noStrike" baseline="0">
            <a:solidFill>
              <a:srgbClr val="000000"/>
            </a:solidFill>
            <a:latin typeface="Arial"/>
            <a:cs typeface="Arial"/>
          </a:endParaRPr>
        </a:p>
      </xdr:txBody>
    </xdr:sp>
    <xdr:clientData/>
  </xdr:oneCellAnchor>
  <xdr:oneCellAnchor>
    <xdr:from>
      <xdr:col>27</xdr:col>
      <xdr:colOff>38100</xdr:colOff>
      <xdr:row>7</xdr:row>
      <xdr:rowOff>0</xdr:rowOff>
    </xdr:from>
    <xdr:ext cx="27765" cy="179793"/>
    <xdr:sp macro="" textlink="">
      <xdr:nvSpPr>
        <xdr:cNvPr id="27" name="Text Box 35"/>
        <xdr:cNvSpPr txBox="1">
          <a:spLocks noChangeArrowheads="1"/>
        </xdr:cNvSpPr>
      </xdr:nvSpPr>
      <xdr:spPr bwMode="auto">
        <a:xfrm>
          <a:off x="6503894" y="11965641"/>
          <a:ext cx="27765" cy="1797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32004" rIns="0" bIns="0" anchor="t" upright="1">
          <a:spAutoFit/>
        </a:bodyPr>
        <a:lstStyle/>
        <a:p>
          <a:pPr algn="l" rtl="0">
            <a:defRPr sz="1000"/>
          </a:pPr>
          <a:endParaRPr lang="pt-BR" sz="1000" b="1" i="0" u="none" strike="noStrike" baseline="0">
            <a:solidFill>
              <a:srgbClr val="000000"/>
            </a:solidFill>
            <a:latin typeface="Arial"/>
            <a:cs typeface="Arial"/>
          </a:endParaRPr>
        </a:p>
      </xdr:txBody>
    </xdr:sp>
    <xdr:clientData/>
  </xdr:oneCellAnchor>
  <xdr:oneCellAnchor>
    <xdr:from>
      <xdr:col>20</xdr:col>
      <xdr:colOff>38100</xdr:colOff>
      <xdr:row>7</xdr:row>
      <xdr:rowOff>0</xdr:rowOff>
    </xdr:from>
    <xdr:ext cx="1023485" cy="138308"/>
    <xdr:sp macro="" textlink="">
      <xdr:nvSpPr>
        <xdr:cNvPr id="36" name="Text Box 76"/>
        <xdr:cNvSpPr txBox="1">
          <a:spLocks noChangeArrowheads="1"/>
        </xdr:cNvSpPr>
      </xdr:nvSpPr>
      <xdr:spPr bwMode="auto">
        <a:xfrm>
          <a:off x="4419600" y="59693175"/>
          <a:ext cx="1023485" cy="138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7432" rIns="0" bIns="0" anchor="t" upright="1">
          <a:spAutoFit/>
        </a:bodyPr>
        <a:lstStyle/>
        <a:p>
          <a:pPr algn="l" rtl="0">
            <a:defRPr sz="1000"/>
          </a:pPr>
          <a:r>
            <a:rPr lang="pt-BR" sz="750" b="1" i="0" u="none" strike="noStrike" baseline="0">
              <a:solidFill>
                <a:srgbClr val="808080"/>
              </a:solidFill>
              <a:latin typeface="Arial"/>
              <a:cs typeface="Arial"/>
            </a:rPr>
            <a:t>A</a:t>
          </a:r>
          <a:r>
            <a:rPr lang="pt-BR" sz="750" b="0" i="0" u="none" strike="noStrike" baseline="0">
              <a:solidFill>
                <a:srgbClr val="808080"/>
              </a:solidFill>
              <a:latin typeface="Arial"/>
              <a:cs typeface="Arial"/>
            </a:rPr>
            <a:t> = D2 + 2xLarg. Beiral</a:t>
          </a:r>
        </a:p>
      </xdr:txBody>
    </xdr:sp>
    <xdr:clientData/>
  </xdr:oneCellAnchor>
  <xdr:oneCellAnchor>
    <xdr:from>
      <xdr:col>27</xdr:col>
      <xdr:colOff>98686</xdr:colOff>
      <xdr:row>7</xdr:row>
      <xdr:rowOff>0</xdr:rowOff>
    </xdr:from>
    <xdr:ext cx="169744" cy="179793"/>
    <xdr:sp macro="" textlink="">
      <xdr:nvSpPr>
        <xdr:cNvPr id="44" name="Text Box 85"/>
        <xdr:cNvSpPr txBox="1">
          <a:spLocks noChangeArrowheads="1"/>
        </xdr:cNvSpPr>
      </xdr:nvSpPr>
      <xdr:spPr bwMode="auto">
        <a:xfrm>
          <a:off x="6013711" y="59149386"/>
          <a:ext cx="169744" cy="1797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32004" rIns="0" bIns="0" anchor="t" upright="1">
          <a:spAutoFit/>
        </a:bodyPr>
        <a:lstStyle/>
        <a:p>
          <a:pPr algn="l" rtl="0">
            <a:defRPr sz="1000"/>
          </a:pPr>
          <a:r>
            <a:rPr lang="pt-BR" sz="1000" b="1" i="0" u="none" strike="noStrike" baseline="0">
              <a:solidFill>
                <a:srgbClr val="000000"/>
              </a:solidFill>
              <a:latin typeface="Arial"/>
              <a:cs typeface="Arial"/>
            </a:rPr>
            <a:t>c</a:t>
          </a:r>
        </a:p>
      </xdr:txBody>
    </xdr:sp>
    <xdr:clientData/>
  </xdr:oneCellAnchor>
  <xdr:oneCellAnchor>
    <xdr:from>
      <xdr:col>24</xdr:col>
      <xdr:colOff>114300</xdr:colOff>
      <xdr:row>7</xdr:row>
      <xdr:rowOff>0</xdr:rowOff>
    </xdr:from>
    <xdr:ext cx="154529" cy="133691"/>
    <xdr:sp macro="" textlink="">
      <xdr:nvSpPr>
        <xdr:cNvPr id="47" name="Text Box 88"/>
        <xdr:cNvSpPr txBox="1">
          <a:spLocks noChangeArrowheads="1"/>
        </xdr:cNvSpPr>
      </xdr:nvSpPr>
      <xdr:spPr bwMode="auto">
        <a:xfrm>
          <a:off x="5372100" y="48196500"/>
          <a:ext cx="154529" cy="133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18288" bIns="0" anchor="t" upright="1">
          <a:spAutoFit/>
        </a:bodyPr>
        <a:lstStyle/>
        <a:p>
          <a:pPr algn="ctr" rtl="0">
            <a:defRPr sz="1000"/>
          </a:pPr>
          <a:r>
            <a:rPr lang="pt-BR" sz="750" b="0" i="0" u="none" strike="noStrike" baseline="0">
              <a:solidFill>
                <a:srgbClr val="808080"/>
              </a:solidFill>
              <a:latin typeface="Arial"/>
              <a:cs typeface="Arial"/>
            </a:rPr>
            <a:t>P1</a:t>
          </a:r>
        </a:p>
      </xdr:txBody>
    </xdr:sp>
    <xdr:clientData/>
  </xdr:oneCellAnchor>
  <xdr:oneCellAnchor>
    <xdr:from>
      <xdr:col>25</xdr:col>
      <xdr:colOff>76200</xdr:colOff>
      <xdr:row>7</xdr:row>
      <xdr:rowOff>0</xdr:rowOff>
    </xdr:from>
    <xdr:ext cx="154529" cy="133691"/>
    <xdr:sp macro="" textlink="">
      <xdr:nvSpPr>
        <xdr:cNvPr id="49" name="Text Box 90"/>
        <xdr:cNvSpPr txBox="1">
          <a:spLocks noChangeArrowheads="1"/>
        </xdr:cNvSpPr>
      </xdr:nvSpPr>
      <xdr:spPr bwMode="auto">
        <a:xfrm>
          <a:off x="5553075" y="48415575"/>
          <a:ext cx="154529" cy="133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18288" bIns="0" anchor="t" upright="1">
          <a:spAutoFit/>
        </a:bodyPr>
        <a:lstStyle/>
        <a:p>
          <a:pPr algn="ctr" rtl="0">
            <a:defRPr sz="1000"/>
          </a:pPr>
          <a:r>
            <a:rPr lang="pt-BR" sz="750" b="0" i="0" u="none" strike="noStrike" baseline="0">
              <a:solidFill>
                <a:srgbClr val="808080"/>
              </a:solidFill>
              <a:latin typeface="Arial"/>
              <a:cs typeface="Arial"/>
            </a:rPr>
            <a:t>P2</a:t>
          </a:r>
        </a:p>
      </xdr:txBody>
    </xdr:sp>
    <xdr:clientData/>
  </xdr:oneCellAnchor>
  <xdr:oneCellAnchor>
    <xdr:from>
      <xdr:col>24</xdr:col>
      <xdr:colOff>121627</xdr:colOff>
      <xdr:row>7</xdr:row>
      <xdr:rowOff>0</xdr:rowOff>
    </xdr:from>
    <xdr:ext cx="154529" cy="133691"/>
    <xdr:sp macro="" textlink="">
      <xdr:nvSpPr>
        <xdr:cNvPr id="51" name="Text Box 92"/>
        <xdr:cNvSpPr txBox="1">
          <a:spLocks noChangeArrowheads="1"/>
        </xdr:cNvSpPr>
      </xdr:nvSpPr>
      <xdr:spPr bwMode="auto">
        <a:xfrm>
          <a:off x="5379427" y="48613402"/>
          <a:ext cx="154529" cy="133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18288" bIns="0" anchor="t" upright="1">
          <a:spAutoFit/>
        </a:bodyPr>
        <a:lstStyle/>
        <a:p>
          <a:pPr algn="ctr" rtl="0">
            <a:defRPr sz="1000"/>
          </a:pPr>
          <a:r>
            <a:rPr lang="pt-BR" sz="750" b="0" i="0" u="none" strike="noStrike" baseline="0">
              <a:solidFill>
                <a:srgbClr val="808080"/>
              </a:solidFill>
              <a:latin typeface="Arial"/>
              <a:cs typeface="Arial"/>
            </a:rPr>
            <a:t>P3</a:t>
          </a:r>
        </a:p>
      </xdr:txBody>
    </xdr:sp>
    <xdr:clientData/>
  </xdr:oneCellAnchor>
  <xdr:oneCellAnchor>
    <xdr:from>
      <xdr:col>23</xdr:col>
      <xdr:colOff>114300</xdr:colOff>
      <xdr:row>7</xdr:row>
      <xdr:rowOff>0</xdr:rowOff>
    </xdr:from>
    <xdr:ext cx="154529" cy="133691"/>
    <xdr:sp macro="" textlink="">
      <xdr:nvSpPr>
        <xdr:cNvPr id="53" name="Text Box 94"/>
        <xdr:cNvSpPr txBox="1">
          <a:spLocks noChangeArrowheads="1"/>
        </xdr:cNvSpPr>
      </xdr:nvSpPr>
      <xdr:spPr bwMode="auto">
        <a:xfrm>
          <a:off x="5153025" y="48415575"/>
          <a:ext cx="154529" cy="133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18288" bIns="0" anchor="t" upright="1">
          <a:spAutoFit/>
        </a:bodyPr>
        <a:lstStyle/>
        <a:p>
          <a:pPr algn="ctr" rtl="0">
            <a:defRPr sz="1000"/>
          </a:pPr>
          <a:r>
            <a:rPr lang="pt-BR" sz="750" b="0" i="0" u="none" strike="noStrike" baseline="0">
              <a:solidFill>
                <a:srgbClr val="808080"/>
              </a:solidFill>
              <a:latin typeface="Arial"/>
              <a:cs typeface="Arial"/>
            </a:rPr>
            <a:t>P4</a:t>
          </a:r>
        </a:p>
      </xdr:txBody>
    </xdr:sp>
    <xdr:clientData/>
  </xdr:oneCellAnchor>
  <xdr:oneCellAnchor>
    <xdr:from>
      <xdr:col>24</xdr:col>
      <xdr:colOff>114300</xdr:colOff>
      <xdr:row>7</xdr:row>
      <xdr:rowOff>0</xdr:rowOff>
    </xdr:from>
    <xdr:ext cx="154529" cy="133691"/>
    <xdr:sp macro="" textlink="">
      <xdr:nvSpPr>
        <xdr:cNvPr id="70" name="Text Box 92"/>
        <xdr:cNvSpPr txBox="1">
          <a:spLocks noChangeArrowheads="1"/>
        </xdr:cNvSpPr>
      </xdr:nvSpPr>
      <xdr:spPr bwMode="auto">
        <a:xfrm>
          <a:off x="5372100" y="48729900"/>
          <a:ext cx="154529" cy="133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18288" bIns="0" anchor="t" upright="1">
          <a:spAutoFit/>
        </a:bodyPr>
        <a:lstStyle/>
        <a:p>
          <a:pPr algn="ctr" rtl="0">
            <a:defRPr sz="1000"/>
          </a:pPr>
          <a:r>
            <a:rPr lang="pt-BR" sz="750" b="0" i="0" u="none" strike="noStrike" baseline="0">
              <a:solidFill>
                <a:srgbClr val="808080"/>
              </a:solidFill>
              <a:latin typeface="Arial"/>
              <a:cs typeface="Arial"/>
            </a:rPr>
            <a:t>P3</a:t>
          </a:r>
        </a:p>
      </xdr:txBody>
    </xdr:sp>
    <xdr:clientData/>
  </xdr:oneCellAnchor>
  <xdr:oneCellAnchor>
    <xdr:from>
      <xdr:col>19</xdr:col>
      <xdr:colOff>168520</xdr:colOff>
      <xdr:row>7</xdr:row>
      <xdr:rowOff>0</xdr:rowOff>
    </xdr:from>
    <xdr:ext cx="2242038" cy="141001"/>
    <xdr:sp macro="" textlink="">
      <xdr:nvSpPr>
        <xdr:cNvPr id="72" name="Text Box 111"/>
        <xdr:cNvSpPr txBox="1">
          <a:spLocks noChangeArrowheads="1"/>
        </xdr:cNvSpPr>
      </xdr:nvSpPr>
      <xdr:spPr bwMode="auto">
        <a:xfrm>
          <a:off x="4330945" y="51387375"/>
          <a:ext cx="2242038"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pt-BR" sz="800" b="0" i="0" u="none" strike="noStrike" baseline="0">
              <a:solidFill>
                <a:srgbClr val="808080"/>
              </a:solidFill>
              <a:latin typeface="Arial"/>
              <a:cs typeface="Arial"/>
            </a:rPr>
            <a:t>Laterais + Espessura (veritical e topo)</a:t>
          </a:r>
        </a:p>
      </xdr:txBody>
    </xdr:sp>
    <xdr:clientData/>
  </xdr:oneCellAnchor>
  <xdr:oneCellAnchor>
    <xdr:from>
      <xdr:col>24</xdr:col>
      <xdr:colOff>157161</xdr:colOff>
      <xdr:row>7</xdr:row>
      <xdr:rowOff>0</xdr:rowOff>
    </xdr:from>
    <xdr:ext cx="133448" cy="163326"/>
    <xdr:sp macro="" textlink="">
      <xdr:nvSpPr>
        <xdr:cNvPr id="80" name="Text Box 14"/>
        <xdr:cNvSpPr txBox="1">
          <a:spLocks noChangeArrowheads="1"/>
        </xdr:cNvSpPr>
      </xdr:nvSpPr>
      <xdr:spPr bwMode="auto">
        <a:xfrm>
          <a:off x="5414961" y="2365692"/>
          <a:ext cx="133448" cy="163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noAutofit/>
        </a:bodyPr>
        <a:lstStyle/>
        <a:p>
          <a:pPr algn="l" rtl="0">
            <a:defRPr sz="1000"/>
          </a:pPr>
          <a:endParaRPr lang="pt-BR" sz="800" b="0" i="0" u="none" strike="noStrike" baseline="0">
            <a:solidFill>
              <a:sysClr val="windowText" lastClr="000000"/>
            </a:solidFill>
            <a:latin typeface="Arial"/>
            <a:cs typeface="Arial"/>
          </a:endParaRPr>
        </a:p>
      </xdr:txBody>
    </xdr:sp>
    <xdr:clientData/>
  </xdr:oneCellAnchor>
  <xdr:oneCellAnchor>
    <xdr:from>
      <xdr:col>23</xdr:col>
      <xdr:colOff>170918</xdr:colOff>
      <xdr:row>7</xdr:row>
      <xdr:rowOff>0</xdr:rowOff>
    </xdr:from>
    <xdr:ext cx="27765" cy="141001"/>
    <xdr:sp macro="" textlink="">
      <xdr:nvSpPr>
        <xdr:cNvPr id="81" name="Text Box 14"/>
        <xdr:cNvSpPr txBox="1">
          <a:spLocks noChangeArrowheads="1"/>
        </xdr:cNvSpPr>
      </xdr:nvSpPr>
      <xdr:spPr bwMode="auto">
        <a:xfrm>
          <a:off x="5226495" y="2495776"/>
          <a:ext cx="27765"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endParaRPr lang="pt-BR" sz="800" b="0" i="0" u="none" strike="noStrike" baseline="0">
            <a:solidFill>
              <a:sysClr val="windowText" lastClr="000000"/>
            </a:solidFill>
            <a:latin typeface="Arial"/>
            <a:cs typeface="Arial"/>
          </a:endParaRPr>
        </a:p>
      </xdr:txBody>
    </xdr:sp>
    <xdr:clientData/>
  </xdr:oneCellAnchor>
  <xdr:oneCellAnchor>
    <xdr:from>
      <xdr:col>23</xdr:col>
      <xdr:colOff>62633</xdr:colOff>
      <xdr:row>7</xdr:row>
      <xdr:rowOff>0</xdr:rowOff>
    </xdr:from>
    <xdr:ext cx="27765" cy="141001"/>
    <xdr:sp macro="" textlink="">
      <xdr:nvSpPr>
        <xdr:cNvPr id="124" name="Text Box 14"/>
        <xdr:cNvSpPr txBox="1">
          <a:spLocks noChangeArrowheads="1"/>
        </xdr:cNvSpPr>
      </xdr:nvSpPr>
      <xdr:spPr bwMode="auto">
        <a:xfrm>
          <a:off x="5631957" y="2385287"/>
          <a:ext cx="27765"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endParaRPr lang="pt-BR" sz="800" b="0" i="0" u="none" strike="noStrike" baseline="0">
            <a:solidFill>
              <a:srgbClr val="000000"/>
            </a:solidFill>
            <a:latin typeface="Arial"/>
            <a:cs typeface="Arial"/>
          </a:endParaRPr>
        </a:p>
      </xdr:txBody>
    </xdr:sp>
    <xdr:clientData/>
  </xdr:oneCellAnchor>
  <xdr:oneCellAnchor>
    <xdr:from>
      <xdr:col>24</xdr:col>
      <xdr:colOff>175680</xdr:colOff>
      <xdr:row>7</xdr:row>
      <xdr:rowOff>0</xdr:rowOff>
    </xdr:from>
    <xdr:ext cx="27765" cy="141001"/>
    <xdr:sp macro="" textlink="">
      <xdr:nvSpPr>
        <xdr:cNvPr id="126" name="Text Box 14"/>
        <xdr:cNvSpPr txBox="1">
          <a:spLocks noChangeArrowheads="1"/>
        </xdr:cNvSpPr>
      </xdr:nvSpPr>
      <xdr:spPr bwMode="auto">
        <a:xfrm>
          <a:off x="5969121" y="2533057"/>
          <a:ext cx="27765"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endParaRPr lang="pt-BR" sz="800" b="0" i="0" u="none" strike="noStrike" baseline="0">
            <a:solidFill>
              <a:sysClr val="windowText" lastClr="000000"/>
            </a:solidFill>
            <a:latin typeface="Arial"/>
            <a:cs typeface="Arial"/>
          </a:endParaRPr>
        </a:p>
      </xdr:txBody>
    </xdr:sp>
    <xdr:clientData/>
  </xdr:oneCellAnchor>
  <xdr:oneCellAnchor>
    <xdr:from>
      <xdr:col>28</xdr:col>
      <xdr:colOff>31982</xdr:colOff>
      <xdr:row>7</xdr:row>
      <xdr:rowOff>0</xdr:rowOff>
    </xdr:from>
    <xdr:ext cx="84767" cy="141001"/>
    <xdr:sp macro="" textlink="">
      <xdr:nvSpPr>
        <xdr:cNvPr id="92" name="Text Box 14"/>
        <xdr:cNvSpPr txBox="1">
          <a:spLocks noChangeArrowheads="1"/>
        </xdr:cNvSpPr>
      </xdr:nvSpPr>
      <xdr:spPr bwMode="auto">
        <a:xfrm>
          <a:off x="5985107" y="1784179"/>
          <a:ext cx="84767"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ctr" upright="1">
          <a:spAutoFit/>
        </a:bodyPr>
        <a:lstStyle/>
        <a:p>
          <a:pPr algn="ctr" rtl="0">
            <a:defRPr sz="1000"/>
          </a:pPr>
          <a:r>
            <a:rPr lang="pt-BR" sz="800" b="0" i="0" u="none" strike="noStrike" baseline="0">
              <a:solidFill>
                <a:sysClr val="windowText" lastClr="000000"/>
              </a:solidFill>
              <a:latin typeface="Arial"/>
              <a:cs typeface="Arial"/>
            </a:rPr>
            <a:t>a</a:t>
          </a:r>
        </a:p>
      </xdr:txBody>
    </xdr:sp>
    <xdr:clientData/>
  </xdr:oneCellAnchor>
  <xdr:oneCellAnchor>
    <xdr:from>
      <xdr:col>26</xdr:col>
      <xdr:colOff>27550</xdr:colOff>
      <xdr:row>7</xdr:row>
      <xdr:rowOff>0</xdr:rowOff>
    </xdr:from>
    <xdr:ext cx="84767" cy="141001"/>
    <xdr:sp macro="" textlink="">
      <xdr:nvSpPr>
        <xdr:cNvPr id="101" name="Text Box 14"/>
        <xdr:cNvSpPr txBox="1">
          <a:spLocks noChangeArrowheads="1"/>
        </xdr:cNvSpPr>
      </xdr:nvSpPr>
      <xdr:spPr bwMode="auto">
        <a:xfrm>
          <a:off x="5342500" y="2213837"/>
          <a:ext cx="84767"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ysClr val="windowText" lastClr="000000"/>
              </a:solidFill>
              <a:latin typeface="Arial"/>
              <a:cs typeface="Arial"/>
            </a:rPr>
            <a:t>b</a:t>
          </a:r>
        </a:p>
      </xdr:txBody>
    </xdr:sp>
    <xdr:clientData/>
  </xdr:oneCellAnchor>
  <xdr:oneCellAnchor>
    <xdr:from>
      <xdr:col>27</xdr:col>
      <xdr:colOff>175743</xdr:colOff>
      <xdr:row>7</xdr:row>
      <xdr:rowOff>0</xdr:rowOff>
    </xdr:from>
    <xdr:ext cx="78996" cy="141001"/>
    <xdr:sp macro="" textlink="">
      <xdr:nvSpPr>
        <xdr:cNvPr id="102" name="Text Box 14"/>
        <xdr:cNvSpPr txBox="1">
          <a:spLocks noChangeArrowheads="1"/>
        </xdr:cNvSpPr>
      </xdr:nvSpPr>
      <xdr:spPr bwMode="auto">
        <a:xfrm>
          <a:off x="5909793" y="2698141"/>
          <a:ext cx="78996"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rgbClr val="000000"/>
              </a:solidFill>
              <a:latin typeface="Arial"/>
              <a:cs typeface="Arial"/>
            </a:rPr>
            <a:t>c</a:t>
          </a:r>
        </a:p>
      </xdr:txBody>
    </xdr:sp>
    <xdr:clientData/>
  </xdr:oneCellAnchor>
  <xdr:oneCellAnchor>
    <xdr:from>
      <xdr:col>29</xdr:col>
      <xdr:colOff>175339</xdr:colOff>
      <xdr:row>7</xdr:row>
      <xdr:rowOff>0</xdr:rowOff>
    </xdr:from>
    <xdr:ext cx="84767" cy="141001"/>
    <xdr:sp macro="" textlink="">
      <xdr:nvSpPr>
        <xdr:cNvPr id="103" name="Text Box 14"/>
        <xdr:cNvSpPr txBox="1">
          <a:spLocks noChangeArrowheads="1"/>
        </xdr:cNvSpPr>
      </xdr:nvSpPr>
      <xdr:spPr bwMode="auto">
        <a:xfrm>
          <a:off x="6347539" y="2508779"/>
          <a:ext cx="84767"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ysClr val="windowText" lastClr="000000"/>
              </a:solidFill>
              <a:latin typeface="Arial"/>
              <a:cs typeface="Arial"/>
            </a:rPr>
            <a:t>e</a:t>
          </a:r>
        </a:p>
      </xdr:txBody>
    </xdr:sp>
    <xdr:clientData/>
  </xdr:oneCellAnchor>
  <xdr:oneCellAnchor>
    <xdr:from>
      <xdr:col>29</xdr:col>
      <xdr:colOff>47943</xdr:colOff>
      <xdr:row>7</xdr:row>
      <xdr:rowOff>0</xdr:rowOff>
    </xdr:from>
    <xdr:ext cx="84767" cy="141001"/>
    <xdr:sp macro="" textlink="">
      <xdr:nvSpPr>
        <xdr:cNvPr id="104" name="Text Box 14"/>
        <xdr:cNvSpPr txBox="1">
          <a:spLocks noChangeArrowheads="1"/>
        </xdr:cNvSpPr>
      </xdr:nvSpPr>
      <xdr:spPr bwMode="auto">
        <a:xfrm>
          <a:off x="6220143" y="2697345"/>
          <a:ext cx="84767"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ysClr val="windowText" lastClr="000000"/>
              </a:solidFill>
              <a:latin typeface="Arial"/>
              <a:cs typeface="Arial"/>
            </a:rPr>
            <a:t>d</a:t>
          </a:r>
        </a:p>
      </xdr:txBody>
    </xdr:sp>
    <xdr:clientData/>
  </xdr:oneCellAnchor>
  <xdr:oneCellAnchor>
    <xdr:from>
      <xdr:col>29</xdr:col>
      <xdr:colOff>170515</xdr:colOff>
      <xdr:row>7</xdr:row>
      <xdr:rowOff>0</xdr:rowOff>
    </xdr:from>
    <xdr:ext cx="56234" cy="141001"/>
    <xdr:sp macro="" textlink="">
      <xdr:nvSpPr>
        <xdr:cNvPr id="105" name="Text Box 14"/>
        <xdr:cNvSpPr txBox="1">
          <a:spLocks noChangeArrowheads="1"/>
        </xdr:cNvSpPr>
      </xdr:nvSpPr>
      <xdr:spPr bwMode="auto">
        <a:xfrm>
          <a:off x="6342715" y="2149049"/>
          <a:ext cx="56234"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ysClr val="windowText" lastClr="000000"/>
              </a:solidFill>
              <a:latin typeface="Arial"/>
              <a:cs typeface="Arial"/>
            </a:rPr>
            <a:t>f</a:t>
          </a:r>
        </a:p>
      </xdr:txBody>
    </xdr:sp>
    <xdr:clientData/>
  </xdr:oneCellAnchor>
  <xdr:oneCellAnchor>
    <xdr:from>
      <xdr:col>28</xdr:col>
      <xdr:colOff>200891</xdr:colOff>
      <xdr:row>7</xdr:row>
      <xdr:rowOff>0</xdr:rowOff>
    </xdr:from>
    <xdr:ext cx="180883" cy="141001"/>
    <xdr:sp macro="" textlink="">
      <xdr:nvSpPr>
        <xdr:cNvPr id="113" name="Text Box 32"/>
        <xdr:cNvSpPr txBox="1">
          <a:spLocks noChangeArrowheads="1"/>
        </xdr:cNvSpPr>
      </xdr:nvSpPr>
      <xdr:spPr bwMode="auto">
        <a:xfrm>
          <a:off x="7154141" y="12973049"/>
          <a:ext cx="180883"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27432" bIns="0" anchor="t" upright="1">
          <a:spAutoFit/>
        </a:bodyPr>
        <a:lstStyle/>
        <a:p>
          <a:pPr algn="ctr" rtl="0">
            <a:defRPr sz="1000"/>
          </a:pPr>
          <a:r>
            <a:rPr lang="pt-BR" sz="800" b="0" i="0" u="none" strike="noStrike" baseline="0">
              <a:solidFill>
                <a:srgbClr val="000000"/>
              </a:solidFill>
              <a:latin typeface="Arial"/>
              <a:cs typeface="Arial"/>
            </a:rPr>
            <a:t>P1</a:t>
          </a:r>
        </a:p>
      </xdr:txBody>
    </xdr:sp>
    <xdr:clientData/>
  </xdr:oneCellAnchor>
  <xdr:twoCellAnchor editAs="oneCell">
    <xdr:from>
      <xdr:col>27</xdr:col>
      <xdr:colOff>204354</xdr:colOff>
      <xdr:row>7</xdr:row>
      <xdr:rowOff>0</xdr:rowOff>
    </xdr:from>
    <xdr:to>
      <xdr:col>28</xdr:col>
      <xdr:colOff>62215</xdr:colOff>
      <xdr:row>7</xdr:row>
      <xdr:rowOff>156551</xdr:rowOff>
    </xdr:to>
    <xdr:sp macro="" textlink="">
      <xdr:nvSpPr>
        <xdr:cNvPr id="114" name="Text Box 33"/>
        <xdr:cNvSpPr txBox="1">
          <a:spLocks noChangeArrowheads="1"/>
        </xdr:cNvSpPr>
      </xdr:nvSpPr>
      <xdr:spPr bwMode="auto">
        <a:xfrm>
          <a:off x="6814704" y="12973050"/>
          <a:ext cx="200761" cy="159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pt-BR" sz="800" b="0" i="0" u="none" strike="noStrike" baseline="0">
              <a:solidFill>
                <a:srgbClr val="000000"/>
              </a:solidFill>
              <a:latin typeface="Arial"/>
              <a:cs typeface="Arial"/>
            </a:rPr>
            <a:t>P2</a:t>
          </a:r>
        </a:p>
      </xdr:txBody>
    </xdr:sp>
    <xdr:clientData/>
  </xdr:twoCellAnchor>
  <xdr:twoCellAnchor editAs="oneCell">
    <xdr:from>
      <xdr:col>27</xdr:col>
      <xdr:colOff>0</xdr:colOff>
      <xdr:row>7</xdr:row>
      <xdr:rowOff>0</xdr:rowOff>
    </xdr:from>
    <xdr:to>
      <xdr:col>27</xdr:col>
      <xdr:colOff>202223</xdr:colOff>
      <xdr:row>7</xdr:row>
      <xdr:rowOff>156551</xdr:rowOff>
    </xdr:to>
    <xdr:sp macro="" textlink="">
      <xdr:nvSpPr>
        <xdr:cNvPr id="115" name="Text Box 34"/>
        <xdr:cNvSpPr txBox="1">
          <a:spLocks noChangeArrowheads="1"/>
        </xdr:cNvSpPr>
      </xdr:nvSpPr>
      <xdr:spPr bwMode="auto">
        <a:xfrm>
          <a:off x="6610350" y="12973050"/>
          <a:ext cx="202223" cy="159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pt-BR" sz="800" b="0" i="0" u="none" strike="noStrike" baseline="0">
              <a:solidFill>
                <a:srgbClr val="000000"/>
              </a:solidFill>
              <a:latin typeface="Arial"/>
              <a:cs typeface="Arial"/>
            </a:rPr>
            <a:t>P3</a:t>
          </a:r>
        </a:p>
      </xdr:txBody>
    </xdr:sp>
    <xdr:clientData/>
  </xdr:twoCellAnchor>
  <xdr:oneCellAnchor>
    <xdr:from>
      <xdr:col>27</xdr:col>
      <xdr:colOff>38100</xdr:colOff>
      <xdr:row>7</xdr:row>
      <xdr:rowOff>0</xdr:rowOff>
    </xdr:from>
    <xdr:ext cx="99001" cy="179793"/>
    <xdr:sp macro="" textlink="">
      <xdr:nvSpPr>
        <xdr:cNvPr id="131" name="Text Box 35"/>
        <xdr:cNvSpPr txBox="1">
          <a:spLocks noChangeArrowheads="1"/>
        </xdr:cNvSpPr>
      </xdr:nvSpPr>
      <xdr:spPr bwMode="auto">
        <a:xfrm>
          <a:off x="6648450" y="12630150"/>
          <a:ext cx="99001" cy="1797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32004" rIns="0" bIns="0" anchor="t" upright="1">
          <a:spAutoFit/>
        </a:bodyPr>
        <a:lstStyle/>
        <a:p>
          <a:pPr algn="l" rtl="0">
            <a:defRPr sz="1000"/>
          </a:pPr>
          <a:r>
            <a:rPr lang="pt-BR" sz="1000" b="1" i="0" u="none" strike="noStrike" baseline="0">
              <a:solidFill>
                <a:srgbClr val="000000"/>
              </a:solidFill>
              <a:latin typeface="Arial"/>
              <a:cs typeface="Arial"/>
            </a:rPr>
            <a:t>c</a:t>
          </a:r>
        </a:p>
      </xdr:txBody>
    </xdr:sp>
    <xdr:clientData/>
  </xdr:oneCellAnchor>
  <xdr:oneCellAnchor>
    <xdr:from>
      <xdr:col>19</xdr:col>
      <xdr:colOff>153866</xdr:colOff>
      <xdr:row>7</xdr:row>
      <xdr:rowOff>0</xdr:rowOff>
    </xdr:from>
    <xdr:ext cx="1099039" cy="141001"/>
    <xdr:sp macro="" textlink="">
      <xdr:nvSpPr>
        <xdr:cNvPr id="132" name="Text Box 111"/>
        <xdr:cNvSpPr txBox="1">
          <a:spLocks noChangeArrowheads="1"/>
        </xdr:cNvSpPr>
      </xdr:nvSpPr>
      <xdr:spPr bwMode="auto">
        <a:xfrm>
          <a:off x="4830641" y="46158883"/>
          <a:ext cx="1099039"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spAutoFit/>
        </a:bodyPr>
        <a:lstStyle/>
        <a:p>
          <a:pPr algn="l" rtl="0">
            <a:defRPr sz="1000"/>
          </a:pPr>
          <a:r>
            <a:rPr lang="pt-BR" sz="800" b="0" i="0" u="none" strike="noStrike" baseline="0">
              <a:solidFill>
                <a:srgbClr val="808080"/>
              </a:solidFill>
              <a:latin typeface="Arial"/>
              <a:cs typeface="Arial"/>
            </a:rPr>
            <a:t>Peritro da Casa</a:t>
          </a:r>
        </a:p>
      </xdr:txBody>
    </xdr:sp>
    <xdr:clientData/>
  </xdr:oneCellAnchor>
  <xdr:oneCellAnchor>
    <xdr:from>
      <xdr:col>23</xdr:col>
      <xdr:colOff>4432</xdr:colOff>
      <xdr:row>7</xdr:row>
      <xdr:rowOff>0</xdr:rowOff>
    </xdr:from>
    <xdr:ext cx="84767" cy="141001"/>
    <xdr:sp macro="" textlink="">
      <xdr:nvSpPr>
        <xdr:cNvPr id="139" name="Text Box 14"/>
        <xdr:cNvSpPr txBox="1">
          <a:spLocks noChangeArrowheads="1"/>
        </xdr:cNvSpPr>
      </xdr:nvSpPr>
      <xdr:spPr bwMode="auto">
        <a:xfrm>
          <a:off x="6176632" y="56873775"/>
          <a:ext cx="84767"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ctr" upright="1">
          <a:spAutoFit/>
        </a:bodyPr>
        <a:lstStyle/>
        <a:p>
          <a:pPr algn="ctr" rtl="0">
            <a:defRPr sz="1000"/>
          </a:pPr>
          <a:r>
            <a:rPr lang="pt-BR" sz="800" b="0" i="0" u="none" strike="noStrike" baseline="0">
              <a:solidFill>
                <a:sysClr val="windowText" lastClr="000000"/>
              </a:solidFill>
              <a:latin typeface="Arial"/>
              <a:cs typeface="Arial"/>
            </a:rPr>
            <a:t>a</a:t>
          </a:r>
        </a:p>
      </xdr:txBody>
    </xdr:sp>
    <xdr:clientData/>
  </xdr:oneCellAnchor>
  <xdr:oneCellAnchor>
    <xdr:from>
      <xdr:col>21</xdr:col>
      <xdr:colOff>95250</xdr:colOff>
      <xdr:row>7</xdr:row>
      <xdr:rowOff>0</xdr:rowOff>
    </xdr:from>
    <xdr:ext cx="84767" cy="141001"/>
    <xdr:sp macro="" textlink="">
      <xdr:nvSpPr>
        <xdr:cNvPr id="148" name="Text Box 14"/>
        <xdr:cNvSpPr txBox="1">
          <a:spLocks noChangeArrowheads="1"/>
        </xdr:cNvSpPr>
      </xdr:nvSpPr>
      <xdr:spPr bwMode="auto">
        <a:xfrm>
          <a:off x="5829300" y="57291425"/>
          <a:ext cx="84767"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ysClr val="windowText" lastClr="000000"/>
              </a:solidFill>
              <a:latin typeface="Arial"/>
              <a:cs typeface="Arial"/>
            </a:rPr>
            <a:t>b</a:t>
          </a:r>
        </a:p>
      </xdr:txBody>
    </xdr:sp>
    <xdr:clientData/>
  </xdr:oneCellAnchor>
  <xdr:oneCellAnchor>
    <xdr:from>
      <xdr:col>22</xdr:col>
      <xdr:colOff>211524</xdr:colOff>
      <xdr:row>7</xdr:row>
      <xdr:rowOff>0</xdr:rowOff>
    </xdr:from>
    <xdr:ext cx="78996" cy="141001"/>
    <xdr:sp macro="" textlink="">
      <xdr:nvSpPr>
        <xdr:cNvPr id="149" name="Text Box 14"/>
        <xdr:cNvSpPr txBox="1">
          <a:spLocks noChangeArrowheads="1"/>
        </xdr:cNvSpPr>
      </xdr:nvSpPr>
      <xdr:spPr bwMode="auto">
        <a:xfrm>
          <a:off x="6164649" y="57735842"/>
          <a:ext cx="78996"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rgbClr val="000000"/>
              </a:solidFill>
              <a:latin typeface="Arial"/>
              <a:cs typeface="Arial"/>
            </a:rPr>
            <a:t>c</a:t>
          </a:r>
        </a:p>
      </xdr:txBody>
    </xdr:sp>
    <xdr:clientData/>
  </xdr:oneCellAnchor>
  <xdr:oneCellAnchor>
    <xdr:from>
      <xdr:col>23</xdr:col>
      <xdr:colOff>210275</xdr:colOff>
      <xdr:row>7</xdr:row>
      <xdr:rowOff>0</xdr:rowOff>
    </xdr:from>
    <xdr:ext cx="84767" cy="141001"/>
    <xdr:sp macro="" textlink="">
      <xdr:nvSpPr>
        <xdr:cNvPr id="150" name="Text Box 14"/>
        <xdr:cNvSpPr txBox="1">
          <a:spLocks noChangeArrowheads="1"/>
        </xdr:cNvSpPr>
      </xdr:nvSpPr>
      <xdr:spPr bwMode="auto">
        <a:xfrm>
          <a:off x="6382475" y="57744446"/>
          <a:ext cx="84767"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ysClr val="windowText" lastClr="000000"/>
              </a:solidFill>
              <a:latin typeface="Arial"/>
              <a:cs typeface="Arial"/>
            </a:rPr>
            <a:t>d</a:t>
          </a:r>
        </a:p>
      </xdr:txBody>
    </xdr:sp>
    <xdr:clientData/>
  </xdr:oneCellAnchor>
  <xdr:oneCellAnchor>
    <xdr:from>
      <xdr:col>24</xdr:col>
      <xdr:colOff>134075</xdr:colOff>
      <xdr:row>7</xdr:row>
      <xdr:rowOff>0</xdr:rowOff>
    </xdr:from>
    <xdr:ext cx="84767" cy="258917"/>
    <xdr:sp macro="" textlink="">
      <xdr:nvSpPr>
        <xdr:cNvPr id="160" name="Text Box 14"/>
        <xdr:cNvSpPr txBox="1">
          <a:spLocks noChangeArrowheads="1"/>
        </xdr:cNvSpPr>
      </xdr:nvSpPr>
      <xdr:spPr bwMode="auto">
        <a:xfrm>
          <a:off x="6525350" y="57632051"/>
          <a:ext cx="84767" cy="25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ysClr val="windowText" lastClr="000000"/>
              </a:solidFill>
              <a:latin typeface="Arial"/>
              <a:cs typeface="Arial"/>
            </a:rPr>
            <a:t>e</a:t>
          </a:r>
        </a:p>
        <a:p>
          <a:pPr algn="l" rtl="0">
            <a:defRPr sz="1000"/>
          </a:pPr>
          <a:endParaRPr lang="pt-BR" sz="800" b="0" i="0" u="none" strike="noStrike" baseline="0">
            <a:solidFill>
              <a:sysClr val="windowText" lastClr="000000"/>
            </a:solidFill>
            <a:latin typeface="Arial"/>
            <a:cs typeface="Arial"/>
          </a:endParaRPr>
        </a:p>
      </xdr:txBody>
    </xdr:sp>
    <xdr:clientData/>
  </xdr:oneCellAnchor>
  <xdr:oneCellAnchor>
    <xdr:from>
      <xdr:col>24</xdr:col>
      <xdr:colOff>140970</xdr:colOff>
      <xdr:row>7</xdr:row>
      <xdr:rowOff>0</xdr:rowOff>
    </xdr:from>
    <xdr:ext cx="56234" cy="141001"/>
    <xdr:sp macro="" textlink="">
      <xdr:nvSpPr>
        <xdr:cNvPr id="161" name="Text Box 14"/>
        <xdr:cNvSpPr txBox="1">
          <a:spLocks noChangeArrowheads="1"/>
        </xdr:cNvSpPr>
      </xdr:nvSpPr>
      <xdr:spPr bwMode="auto">
        <a:xfrm>
          <a:off x="6532245" y="57047130"/>
          <a:ext cx="56234" cy="141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2860" rIns="0" bIns="0" anchor="t" upright="1">
          <a:spAutoFit/>
        </a:bodyPr>
        <a:lstStyle/>
        <a:p>
          <a:pPr algn="l" rtl="0">
            <a:defRPr sz="1000"/>
          </a:pPr>
          <a:r>
            <a:rPr lang="pt-BR" sz="800" b="0" i="0" u="none" strike="noStrike" baseline="0">
              <a:solidFill>
                <a:sysClr val="windowText" lastClr="000000"/>
              </a:solidFill>
              <a:latin typeface="Arial"/>
              <a:cs typeface="Arial"/>
            </a:rPr>
            <a:t>f</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1543050</xdr:colOff>
      <xdr:row>0</xdr:row>
      <xdr:rowOff>33338</xdr:rowOff>
    </xdr:from>
    <xdr:to>
      <xdr:col>8</xdr:col>
      <xdr:colOff>812085</xdr:colOff>
      <xdr:row>2</xdr:row>
      <xdr:rowOff>104776</xdr:rowOff>
    </xdr:to>
    <xdr:pic>
      <xdr:nvPicPr>
        <xdr:cNvPr id="6" name="Imagem 35" descr="X:\DESIGN\LOGOS\0 - COHAPAR\Cohapar e GOVPR_v.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10575" y="33338"/>
          <a:ext cx="2431335" cy="96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248893</xdr:colOff>
      <xdr:row>16</xdr:row>
      <xdr:rowOff>20293</xdr:rowOff>
    </xdr:from>
    <xdr:to>
      <xdr:col>8</xdr:col>
      <xdr:colOff>179422</xdr:colOff>
      <xdr:row>20</xdr:row>
      <xdr:rowOff>153089</xdr:rowOff>
    </xdr:to>
    <xdr:pic>
      <xdr:nvPicPr>
        <xdr:cNvPr id="8"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35418" y="3735043"/>
          <a:ext cx="3845304" cy="74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369092</xdr:colOff>
      <xdr:row>0</xdr:row>
      <xdr:rowOff>2805</xdr:rowOff>
    </xdr:from>
    <xdr:to>
      <xdr:col>10</xdr:col>
      <xdr:colOff>1202152</xdr:colOff>
      <xdr:row>3</xdr:row>
      <xdr:rowOff>53898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13467" y="2805"/>
          <a:ext cx="833060" cy="634499"/>
        </a:xfrm>
        <a:prstGeom prst="rect">
          <a:avLst/>
        </a:prstGeom>
      </xdr:spPr>
    </xdr:pic>
    <xdr:clientData/>
  </xdr:twoCellAnchor>
  <xdr:twoCellAnchor editAs="oneCell">
    <xdr:from>
      <xdr:col>0</xdr:col>
      <xdr:colOff>3503</xdr:colOff>
      <xdr:row>0</xdr:row>
      <xdr:rowOff>4906</xdr:rowOff>
    </xdr:from>
    <xdr:to>
      <xdr:col>1</xdr:col>
      <xdr:colOff>297658</xdr:colOff>
      <xdr:row>2</xdr:row>
      <xdr:rowOff>190284</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03" y="4906"/>
          <a:ext cx="1318093" cy="5782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1695450" y="114300"/>
          <a:ext cx="7000875"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oneCellAnchor>
    <xdr:from>
      <xdr:col>5</xdr:col>
      <xdr:colOff>133350</xdr:colOff>
      <xdr:row>3</xdr:row>
      <xdr:rowOff>123825</xdr:rowOff>
    </xdr:from>
    <xdr:ext cx="184731" cy="264560"/>
    <xdr:sp macro="" textlink="">
      <xdr:nvSpPr>
        <xdr:cNvPr id="2" name="CaixaDeTexto 1"/>
        <xdr:cNvSpPr txBox="1"/>
      </xdr:nvSpPr>
      <xdr:spPr>
        <a:xfrm>
          <a:off x="8820150" y="149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1</xdr:col>
      <xdr:colOff>1819275</xdr:colOff>
      <xdr:row>8</xdr:row>
      <xdr:rowOff>171450</xdr:rowOff>
    </xdr:from>
    <xdr:to>
      <xdr:col>3</xdr:col>
      <xdr:colOff>762000</xdr:colOff>
      <xdr:row>31</xdr:row>
      <xdr:rowOff>123825</xdr:rowOff>
    </xdr:to>
    <xdr:sp macro="" textlink="">
      <xdr:nvSpPr>
        <xdr:cNvPr id="3" name="CaixaDeTexto 2"/>
        <xdr:cNvSpPr txBox="1"/>
      </xdr:nvSpPr>
      <xdr:spPr>
        <a:xfrm>
          <a:off x="2409825" y="2495550"/>
          <a:ext cx="5229225" cy="433387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800" b="1" baseline="0"/>
            <a:t>AS TABELAS DO SINAPI PODEM SER BAIXADAS EM http://www.caixa.gov.br/Downloads/sinapi-composicoes-aferidas-sumario-composicoes-aferidas/SUMARIO_DE_PUBLICACOES_E_DOCUMENTACAO_DO_SINAPI.pdf</a:t>
          </a:r>
          <a:endParaRPr lang="pt-BR" sz="18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xdr:from>
      <xdr:col>1</xdr:col>
      <xdr:colOff>895350</xdr:colOff>
      <xdr:row>2</xdr:row>
      <xdr:rowOff>200025</xdr:rowOff>
    </xdr:from>
    <xdr:to>
      <xdr:col>2</xdr:col>
      <xdr:colOff>333375</xdr:colOff>
      <xdr:row>16</xdr:row>
      <xdr:rowOff>342900</xdr:rowOff>
    </xdr:to>
    <xdr:sp macro="" textlink="">
      <xdr:nvSpPr>
        <xdr:cNvPr id="5" name="CaixaDeTexto 4"/>
        <xdr:cNvSpPr txBox="1"/>
      </xdr:nvSpPr>
      <xdr:spPr>
        <a:xfrm>
          <a:off x="1485900" y="1466850"/>
          <a:ext cx="5229225" cy="433387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800" b="1" baseline="0"/>
            <a:t>AS TABELAS DO SINAPI PODEM SER BAIXADAS EM http://www.caixa.gov.br/Downloads/sinapi-composicoes-aferidas-sumario-composicoes-aferidas/SUMARIO_DE_PUBLICACOES_E_DOCUMENTACAO_DO_SINAPI.pdf</a:t>
          </a:r>
          <a:endParaRPr lang="pt-BR"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Plan2"/>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383"/>
  <sheetViews>
    <sheetView showGridLines="0" view="pageBreakPreview" zoomScaleNormal="100" zoomScaleSheetLayoutView="100" workbookViewId="0">
      <selection activeCell="Q6" sqref="Q6"/>
    </sheetView>
  </sheetViews>
  <sheetFormatPr defaultRowHeight="15"/>
  <cols>
    <col min="1" max="4" width="9" style="76" customWidth="1"/>
    <col min="5" max="6" width="9" style="90" customWidth="1"/>
    <col min="7" max="7" width="18.85546875" style="90" customWidth="1"/>
    <col min="8" max="8" width="3.5703125" style="90" customWidth="1"/>
    <col min="9" max="9" width="2.85546875" style="90" customWidth="1"/>
    <col min="10" max="10" width="3.5703125" style="90" customWidth="1"/>
    <col min="11" max="11" width="3.5703125" style="77" customWidth="1"/>
    <col min="12" max="12" width="3.85546875" style="77" customWidth="1"/>
    <col min="13" max="13" width="3.5703125" style="77" customWidth="1"/>
    <col min="14" max="15" width="3.5703125" style="76" customWidth="1"/>
    <col min="16" max="17" width="9" style="76" customWidth="1"/>
    <col min="21" max="21" width="30" style="3" hidden="1" customWidth="1"/>
  </cols>
  <sheetData>
    <row r="2" spans="1:21">
      <c r="U2" s="228" t="s">
        <v>5652</v>
      </c>
    </row>
    <row r="3" spans="1:21">
      <c r="U3" s="228" t="s">
        <v>5653</v>
      </c>
    </row>
    <row r="4" spans="1:21">
      <c r="U4" s="228" t="s">
        <v>5654</v>
      </c>
    </row>
    <row r="5" spans="1:21">
      <c r="U5" s="228" t="s">
        <v>5655</v>
      </c>
    </row>
    <row r="6" spans="1:21">
      <c r="U6" s="228" t="s">
        <v>5656</v>
      </c>
    </row>
    <row r="7" spans="1:21" ht="15.75" thickBot="1">
      <c r="A7" s="78"/>
      <c r="B7" s="78"/>
      <c r="C7" s="78"/>
      <c r="D7" s="78"/>
      <c r="E7" s="91"/>
      <c r="F7" s="91"/>
      <c r="G7" s="91"/>
      <c r="H7" s="91"/>
      <c r="I7" s="91"/>
      <c r="J7" s="91"/>
      <c r="K7" s="79"/>
      <c r="L7" s="79"/>
      <c r="M7" s="79"/>
      <c r="N7" s="78"/>
      <c r="O7" s="78"/>
      <c r="P7" s="78"/>
      <c r="U7" s="228" t="s">
        <v>5657</v>
      </c>
    </row>
    <row r="8" spans="1:21" ht="15.75" thickTop="1">
      <c r="A8" s="80"/>
      <c r="B8" s="81"/>
      <c r="C8" s="81"/>
      <c r="D8" s="81"/>
      <c r="E8" s="92"/>
      <c r="F8" s="92"/>
      <c r="G8" s="92"/>
      <c r="H8" s="92"/>
      <c r="I8" s="92"/>
      <c r="J8" s="92"/>
      <c r="K8" s="82"/>
      <c r="L8" s="82"/>
      <c r="M8" s="82"/>
      <c r="N8" s="81"/>
      <c r="O8" s="81"/>
      <c r="P8" s="83"/>
      <c r="U8" s="228" t="s">
        <v>5658</v>
      </c>
    </row>
    <row r="9" spans="1:21">
      <c r="A9" s="80"/>
      <c r="B9" s="81"/>
      <c r="C9" s="81"/>
      <c r="D9" s="81"/>
      <c r="E9" s="92"/>
      <c r="F9" s="92"/>
      <c r="G9" s="92"/>
      <c r="H9" s="92"/>
      <c r="I9" s="92"/>
      <c r="J9" s="92"/>
      <c r="K9" s="82"/>
      <c r="L9" s="82"/>
      <c r="M9" s="82"/>
      <c r="N9" s="81"/>
      <c r="O9" s="81"/>
      <c r="P9" s="83"/>
      <c r="U9" s="228" t="s">
        <v>5659</v>
      </c>
    </row>
    <row r="10" spans="1:21" s="585" customFormat="1" ht="15.75">
      <c r="A10" s="586"/>
      <c r="B10" s="587" t="s">
        <v>20930</v>
      </c>
      <c r="C10" s="588"/>
      <c r="D10" s="588"/>
      <c r="E10" s="589"/>
      <c r="F10" s="589"/>
      <c r="G10" s="589"/>
      <c r="H10" s="589"/>
      <c r="I10" s="589"/>
      <c r="J10" s="589"/>
      <c r="K10" s="590"/>
      <c r="L10" s="590"/>
      <c r="M10" s="590"/>
      <c r="N10" s="588"/>
      <c r="O10" s="588"/>
      <c r="P10" s="591"/>
      <c r="Q10" s="592"/>
      <c r="U10" s="593" t="s">
        <v>5660</v>
      </c>
    </row>
    <row r="11" spans="1:21" s="585" customFormat="1" ht="15.75">
      <c r="A11" s="586"/>
      <c r="B11" s="594"/>
      <c r="C11" s="588"/>
      <c r="D11" s="588"/>
      <c r="E11" s="589"/>
      <c r="F11" s="589"/>
      <c r="G11" s="589"/>
      <c r="H11" s="589"/>
      <c r="I11" s="589"/>
      <c r="J11" s="589"/>
      <c r="K11" s="590"/>
      <c r="L11" s="590"/>
      <c r="M11" s="590"/>
      <c r="N11" s="588"/>
      <c r="O11" s="588"/>
      <c r="P11" s="591"/>
      <c r="Q11" s="592"/>
      <c r="U11" s="593" t="s">
        <v>5661</v>
      </c>
    </row>
    <row r="12" spans="1:21" s="585" customFormat="1" ht="16.5" thickBot="1">
      <c r="A12" s="586"/>
      <c r="B12" s="595" t="s">
        <v>20931</v>
      </c>
      <c r="C12" s="596"/>
      <c r="D12" s="600"/>
      <c r="E12" s="600"/>
      <c r="F12" s="600"/>
      <c r="G12" s="600"/>
      <c r="H12" s="600"/>
      <c r="I12" s="600"/>
      <c r="J12" s="600"/>
      <c r="K12" s="600"/>
      <c r="L12" s="600"/>
      <c r="M12" s="600"/>
      <c r="N12" s="600"/>
      <c r="O12" s="600"/>
      <c r="P12" s="591"/>
      <c r="Q12" s="592"/>
      <c r="U12" s="593" t="s">
        <v>5661</v>
      </c>
    </row>
    <row r="13" spans="1:21" s="585" customFormat="1" ht="16.5" thickTop="1">
      <c r="A13" s="586"/>
      <c r="B13" s="594"/>
      <c r="C13" s="588"/>
      <c r="D13" s="588"/>
      <c r="E13" s="589"/>
      <c r="F13" s="589"/>
      <c r="G13" s="589"/>
      <c r="H13" s="589"/>
      <c r="I13" s="589"/>
      <c r="J13" s="589"/>
      <c r="K13" s="590"/>
      <c r="L13" s="590"/>
      <c r="M13" s="590"/>
      <c r="N13" s="588"/>
      <c r="O13" s="588"/>
      <c r="P13" s="591"/>
      <c r="Q13" s="592"/>
      <c r="U13" s="593" t="s">
        <v>5662</v>
      </c>
    </row>
    <row r="14" spans="1:21" s="585" customFormat="1" ht="16.5" thickBot="1">
      <c r="A14" s="586"/>
      <c r="B14" s="595" t="s">
        <v>2885</v>
      </c>
      <c r="C14" s="596"/>
      <c r="D14" s="600"/>
      <c r="E14" s="600"/>
      <c r="F14" s="600"/>
      <c r="G14" s="600"/>
      <c r="H14" s="600"/>
      <c r="I14" s="600"/>
      <c r="J14" s="600"/>
      <c r="K14" s="600"/>
      <c r="L14" s="600"/>
      <c r="M14" s="600"/>
      <c r="N14" s="600"/>
      <c r="O14" s="600"/>
      <c r="P14" s="591"/>
      <c r="Q14" s="592"/>
      <c r="U14" s="593" t="s">
        <v>5663</v>
      </c>
    </row>
    <row r="15" spans="1:21" s="585" customFormat="1" ht="16.5" thickTop="1">
      <c r="A15" s="586"/>
      <c r="B15" s="594"/>
      <c r="C15" s="588"/>
      <c r="D15" s="597"/>
      <c r="E15" s="598"/>
      <c r="F15" s="598"/>
      <c r="G15" s="598"/>
      <c r="H15" s="598"/>
      <c r="I15" s="598"/>
      <c r="J15" s="598"/>
      <c r="K15" s="599"/>
      <c r="L15" s="599"/>
      <c r="M15" s="599"/>
      <c r="N15" s="588"/>
      <c r="O15" s="588"/>
      <c r="P15" s="591"/>
      <c r="Q15" s="592"/>
      <c r="U15" s="593" t="s">
        <v>5664</v>
      </c>
    </row>
    <row r="16" spans="1:21" ht="15.75">
      <c r="A16" s="80"/>
      <c r="B16" s="95" t="s">
        <v>2889</v>
      </c>
      <c r="C16" s="81"/>
      <c r="D16" s="81"/>
      <c r="E16" s="92"/>
      <c r="F16" s="92"/>
      <c r="G16" s="92"/>
      <c r="H16" s="92"/>
      <c r="I16" s="92"/>
      <c r="J16" s="92"/>
      <c r="K16" s="82"/>
      <c r="L16" s="82"/>
      <c r="M16" s="82"/>
      <c r="N16" s="81"/>
      <c r="O16" s="81"/>
      <c r="P16" s="83"/>
      <c r="U16" s="228" t="s">
        <v>5660</v>
      </c>
    </row>
    <row r="17" spans="1:21" ht="15.75">
      <c r="A17" s="80"/>
      <c r="B17" s="96"/>
      <c r="C17" s="81"/>
      <c r="D17" s="81"/>
      <c r="E17" s="92"/>
      <c r="F17" s="92"/>
      <c r="G17" s="92"/>
      <c r="H17" s="92"/>
      <c r="I17" s="92"/>
      <c r="J17" s="92"/>
      <c r="K17" s="82"/>
      <c r="L17" s="82"/>
      <c r="M17" s="82"/>
      <c r="N17" s="81"/>
      <c r="O17" s="81"/>
      <c r="P17" s="83"/>
      <c r="U17" s="228" t="s">
        <v>5661</v>
      </c>
    </row>
    <row r="18" spans="1:21" ht="16.5" customHeight="1" thickBot="1">
      <c r="A18" s="80"/>
      <c r="B18" s="97" t="s">
        <v>2880</v>
      </c>
      <c r="C18" s="78"/>
      <c r="D18" s="607" t="s">
        <v>20925</v>
      </c>
      <c r="E18" s="607"/>
      <c r="F18" s="607"/>
      <c r="G18" s="607"/>
      <c r="H18" s="607"/>
      <c r="I18" s="607"/>
      <c r="J18" s="607"/>
      <c r="K18" s="104" t="s">
        <v>2845</v>
      </c>
      <c r="L18" s="104"/>
      <c r="M18" s="608" t="s">
        <v>20874</v>
      </c>
      <c r="N18" s="608"/>
      <c r="O18" s="608"/>
      <c r="P18" s="83"/>
      <c r="U18" s="228" t="s">
        <v>5661</v>
      </c>
    </row>
    <row r="19" spans="1:21" ht="16.5" thickTop="1">
      <c r="A19" s="80"/>
      <c r="B19" s="96"/>
      <c r="C19" s="81"/>
      <c r="D19" s="81"/>
      <c r="E19" s="92"/>
      <c r="F19" s="92"/>
      <c r="G19" s="92"/>
      <c r="H19" s="92"/>
      <c r="I19" s="92"/>
      <c r="J19" s="92"/>
      <c r="K19" s="82"/>
      <c r="L19" s="82"/>
      <c r="M19" s="82"/>
      <c r="N19" s="81"/>
      <c r="O19" s="81"/>
      <c r="P19" s="83"/>
      <c r="U19" s="228" t="s">
        <v>5662</v>
      </c>
    </row>
    <row r="20" spans="1:21" ht="16.5" thickBot="1">
      <c r="A20" s="80"/>
      <c r="B20" s="97" t="s">
        <v>2885</v>
      </c>
      <c r="C20" s="78"/>
      <c r="D20" s="609"/>
      <c r="E20" s="609"/>
      <c r="F20" s="609"/>
      <c r="G20" s="609"/>
      <c r="H20" s="609"/>
      <c r="I20" s="609"/>
      <c r="J20" s="609"/>
      <c r="K20" s="609"/>
      <c r="L20" s="609"/>
      <c r="M20" s="609"/>
      <c r="N20" s="609"/>
      <c r="O20" s="609"/>
      <c r="P20" s="83"/>
      <c r="U20" s="228" t="s">
        <v>5663</v>
      </c>
    </row>
    <row r="21" spans="1:21" ht="16.5" thickTop="1">
      <c r="A21" s="80"/>
      <c r="B21" s="96"/>
      <c r="C21" s="81"/>
      <c r="D21" s="84"/>
      <c r="E21" s="93"/>
      <c r="F21" s="93"/>
      <c r="G21" s="93"/>
      <c r="H21" s="93"/>
      <c r="I21" s="93"/>
      <c r="J21" s="93"/>
      <c r="K21" s="85"/>
      <c r="L21" s="85"/>
      <c r="M21" s="85"/>
      <c r="N21" s="81"/>
      <c r="O21" s="81"/>
      <c r="P21" s="83"/>
      <c r="U21" s="228" t="s">
        <v>5664</v>
      </c>
    </row>
    <row r="22" spans="1:21" ht="16.5" thickBot="1">
      <c r="A22" s="80"/>
      <c r="B22" s="97" t="s">
        <v>2886</v>
      </c>
      <c r="C22" s="78"/>
      <c r="D22" s="609" t="s">
        <v>5808</v>
      </c>
      <c r="E22" s="609"/>
      <c r="F22" s="609"/>
      <c r="G22" s="609"/>
      <c r="H22" s="615" t="s">
        <v>2548</v>
      </c>
      <c r="I22" s="615"/>
      <c r="J22" s="615"/>
      <c r="K22" s="615"/>
      <c r="L22" s="615"/>
      <c r="M22" s="610">
        <f>IF('FOLHA FECHAMENTO'!G27&lt;&gt;" ",'FOLHA FECHAMENTO'!G27," ")</f>
        <v>0</v>
      </c>
      <c r="N22" s="610"/>
      <c r="O22" s="610"/>
      <c r="P22" s="611"/>
      <c r="U22" s="228" t="s">
        <v>5665</v>
      </c>
    </row>
    <row r="23" spans="1:21" ht="16.5" thickTop="1">
      <c r="A23" s="80"/>
      <c r="B23" s="96"/>
      <c r="C23" s="81"/>
      <c r="D23" s="84"/>
      <c r="E23" s="93"/>
      <c r="F23" s="93"/>
      <c r="G23" s="93"/>
      <c r="H23" s="93"/>
      <c r="I23" s="93"/>
      <c r="J23" s="93"/>
      <c r="K23" s="85"/>
      <c r="L23" s="85"/>
      <c r="M23" s="85"/>
      <c r="N23" s="81"/>
      <c r="O23" s="81"/>
      <c r="P23" s="83"/>
      <c r="U23" s="228" t="s">
        <v>5666</v>
      </c>
    </row>
    <row r="24" spans="1:21" ht="16.5" thickBot="1">
      <c r="A24" s="80"/>
      <c r="B24" s="97" t="s">
        <v>2881</v>
      </c>
      <c r="C24" s="78"/>
      <c r="D24" s="613"/>
      <c r="E24" s="613"/>
      <c r="F24" s="613"/>
      <c r="G24" s="96"/>
      <c r="H24" s="612" t="s">
        <v>2549</v>
      </c>
      <c r="I24" s="612"/>
      <c r="J24" s="612"/>
      <c r="K24" s="612"/>
      <c r="L24" s="612"/>
      <c r="M24" s="616" t="str">
        <f>IF(D24&lt;&gt;"",M22/D24," ")</f>
        <v xml:space="preserve"> </v>
      </c>
      <c r="N24" s="616"/>
      <c r="O24" s="616"/>
      <c r="P24" s="617"/>
      <c r="U24" s="228" t="s">
        <v>5667</v>
      </c>
    </row>
    <row r="25" spans="1:21" ht="15.75" thickTop="1">
      <c r="A25" s="80"/>
      <c r="B25" s="81"/>
      <c r="C25" s="81"/>
      <c r="D25" s="81"/>
      <c r="E25" s="92"/>
      <c r="F25" s="92"/>
      <c r="G25" s="92"/>
      <c r="H25" s="92"/>
      <c r="I25" s="92"/>
      <c r="J25" s="92"/>
      <c r="K25" s="82"/>
      <c r="L25" s="82"/>
      <c r="M25" s="82"/>
      <c r="N25" s="81"/>
      <c r="O25" s="81"/>
      <c r="P25" s="83"/>
      <c r="U25" s="228" t="s">
        <v>5668</v>
      </c>
    </row>
    <row r="26" spans="1:21" ht="16.5" thickBot="1">
      <c r="A26" s="80"/>
      <c r="B26" s="97" t="s">
        <v>341</v>
      </c>
      <c r="C26" s="78"/>
      <c r="D26" s="614"/>
      <c r="E26" s="614"/>
      <c r="F26" s="614"/>
      <c r="G26" s="92"/>
      <c r="H26" s="92"/>
      <c r="I26" s="92"/>
      <c r="J26" s="92"/>
      <c r="K26" s="82"/>
      <c r="L26" s="82"/>
      <c r="M26" s="82"/>
      <c r="N26" s="81"/>
      <c r="O26" s="81"/>
      <c r="P26" s="83"/>
      <c r="U26" s="228" t="s">
        <v>5669</v>
      </c>
    </row>
    <row r="27" spans="1:21" ht="15.75" thickTop="1">
      <c r="A27" s="80"/>
      <c r="B27" s="81"/>
      <c r="C27" s="81"/>
      <c r="D27" s="81"/>
      <c r="E27" s="92"/>
      <c r="F27" s="92"/>
      <c r="G27" s="92"/>
      <c r="H27" s="92"/>
      <c r="I27" s="92"/>
      <c r="J27" s="92"/>
      <c r="K27" s="82"/>
      <c r="L27" s="82"/>
      <c r="M27" s="82"/>
      <c r="N27" s="81"/>
      <c r="O27" s="81"/>
      <c r="P27" s="83"/>
      <c r="U27" s="228" t="s">
        <v>5670</v>
      </c>
    </row>
    <row r="28" spans="1:21" s="467" customFormat="1" ht="15.75">
      <c r="A28" s="80"/>
      <c r="B28" s="95"/>
      <c r="C28" s="89"/>
      <c r="D28" s="89"/>
      <c r="E28" s="464"/>
      <c r="F28" s="464"/>
      <c r="G28" s="464"/>
      <c r="H28" s="464"/>
      <c r="I28" s="464"/>
      <c r="J28" s="464"/>
      <c r="K28" s="82"/>
      <c r="L28" s="82"/>
      <c r="M28" s="465"/>
      <c r="N28" s="465"/>
      <c r="O28" s="465"/>
      <c r="P28" s="466"/>
      <c r="Q28" s="468"/>
      <c r="U28" s="228"/>
    </row>
    <row r="29" spans="1:21" s="467" customFormat="1" ht="15.75">
      <c r="A29" s="80"/>
      <c r="B29" s="95" t="s">
        <v>2890</v>
      </c>
      <c r="C29" s="89"/>
      <c r="D29" s="89"/>
      <c r="E29" s="464"/>
      <c r="F29" s="464"/>
      <c r="G29" s="464"/>
      <c r="H29" s="464"/>
      <c r="I29" s="464"/>
      <c r="J29" s="464"/>
      <c r="K29" s="82"/>
      <c r="L29" s="82"/>
      <c r="M29" s="465"/>
      <c r="N29" s="465"/>
      <c r="O29" s="465"/>
      <c r="P29" s="466"/>
      <c r="Q29" s="468"/>
      <c r="U29" s="228"/>
    </row>
    <row r="30" spans="1:21" ht="15.75">
      <c r="A30" s="80"/>
      <c r="B30" s="96"/>
      <c r="C30" s="81"/>
      <c r="D30" s="81"/>
      <c r="E30" s="92"/>
      <c r="F30" s="92"/>
      <c r="G30" s="92"/>
      <c r="H30" s="92"/>
      <c r="I30" s="92"/>
      <c r="J30" s="92"/>
      <c r="K30" s="82"/>
      <c r="L30" s="82"/>
      <c r="M30" s="82"/>
      <c r="N30" s="81"/>
      <c r="O30" s="81"/>
      <c r="P30" s="83"/>
      <c r="U30" s="228" t="s">
        <v>5671</v>
      </c>
    </row>
    <row r="31" spans="1:21" ht="16.5" thickBot="1">
      <c r="A31" s="80"/>
      <c r="B31" s="97" t="s">
        <v>2887</v>
      </c>
      <c r="C31" s="78"/>
      <c r="D31" s="601"/>
      <c r="E31" s="601"/>
      <c r="F31" s="601"/>
      <c r="G31" s="601"/>
      <c r="H31" s="601"/>
      <c r="I31" s="601"/>
      <c r="J31" s="601"/>
      <c r="K31" s="601"/>
      <c r="L31" s="601"/>
      <c r="M31" s="601"/>
      <c r="N31" s="601"/>
      <c r="O31" s="601"/>
      <c r="P31" s="83"/>
      <c r="U31" s="228" t="s">
        <v>5672</v>
      </c>
    </row>
    <row r="32" spans="1:21" ht="16.5" thickTop="1">
      <c r="A32" s="80"/>
      <c r="B32" s="96"/>
      <c r="C32" s="81"/>
      <c r="D32" s="472"/>
      <c r="E32" s="476"/>
      <c r="F32" s="476"/>
      <c r="G32" s="476"/>
      <c r="H32" s="476"/>
      <c r="I32" s="476"/>
      <c r="J32" s="476"/>
      <c r="K32" s="473"/>
      <c r="L32" s="473"/>
      <c r="M32" s="473"/>
      <c r="N32" s="472"/>
      <c r="O32" s="472"/>
      <c r="P32" s="83"/>
      <c r="U32" s="228" t="s">
        <v>5673</v>
      </c>
    </row>
    <row r="33" spans="1:21" ht="16.5" thickBot="1">
      <c r="A33" s="80"/>
      <c r="B33" s="97" t="s">
        <v>2888</v>
      </c>
      <c r="C33" s="78"/>
      <c r="D33" s="601"/>
      <c r="E33" s="601"/>
      <c r="F33" s="601"/>
      <c r="G33" s="601"/>
      <c r="H33" s="601"/>
      <c r="I33" s="601"/>
      <c r="J33" s="601"/>
      <c r="K33" s="601"/>
      <c r="L33" s="601"/>
      <c r="M33" s="601"/>
      <c r="N33" s="601"/>
      <c r="O33" s="601"/>
      <c r="P33" s="83"/>
      <c r="U33" s="228" t="s">
        <v>5674</v>
      </c>
    </row>
    <row r="34" spans="1:21" ht="16.5" thickTop="1">
      <c r="A34" s="80"/>
      <c r="B34" s="96"/>
      <c r="C34" s="81"/>
      <c r="D34" s="472"/>
      <c r="E34" s="476"/>
      <c r="F34" s="476"/>
      <c r="G34" s="476"/>
      <c r="H34" s="476"/>
      <c r="I34" s="476"/>
      <c r="J34" s="476"/>
      <c r="K34" s="473"/>
      <c r="L34" s="473"/>
      <c r="M34" s="473"/>
      <c r="N34" s="472"/>
      <c r="O34" s="472"/>
      <c r="P34" s="83"/>
      <c r="U34" s="228" t="s">
        <v>5675</v>
      </c>
    </row>
    <row r="35" spans="1:21" ht="16.5" thickBot="1">
      <c r="A35" s="80"/>
      <c r="B35" s="97" t="s">
        <v>2883</v>
      </c>
      <c r="C35" s="78"/>
      <c r="D35" s="601"/>
      <c r="E35" s="601"/>
      <c r="F35" s="601"/>
      <c r="G35" s="601"/>
      <c r="H35" s="601"/>
      <c r="I35" s="601"/>
      <c r="J35" s="601"/>
      <c r="K35" s="601"/>
      <c r="L35" s="601"/>
      <c r="M35" s="601"/>
      <c r="N35" s="601"/>
      <c r="O35" s="601"/>
      <c r="P35" s="83"/>
      <c r="U35" s="228" t="s">
        <v>5676</v>
      </c>
    </row>
    <row r="36" spans="1:21" ht="16.5" thickTop="1">
      <c r="A36" s="80"/>
      <c r="B36" s="96"/>
      <c r="C36" s="81"/>
      <c r="D36" s="472"/>
      <c r="E36" s="477"/>
      <c r="F36" s="477"/>
      <c r="G36" s="477"/>
      <c r="H36" s="477"/>
      <c r="I36" s="477"/>
      <c r="J36" s="477"/>
      <c r="K36" s="474"/>
      <c r="L36" s="474"/>
      <c r="M36" s="474"/>
      <c r="N36" s="472"/>
      <c r="O36" s="472"/>
      <c r="P36" s="83"/>
      <c r="U36" s="228" t="s">
        <v>5677</v>
      </c>
    </row>
    <row r="37" spans="1:21" ht="16.5" thickBot="1">
      <c r="A37" s="80"/>
      <c r="B37" s="97" t="s">
        <v>2884</v>
      </c>
      <c r="C37" s="78"/>
      <c r="D37" s="601"/>
      <c r="E37" s="601"/>
      <c r="F37" s="601"/>
      <c r="G37" s="601"/>
      <c r="H37" s="601"/>
      <c r="I37" s="601"/>
      <c r="J37" s="601"/>
      <c r="K37" s="601"/>
      <c r="L37" s="601"/>
      <c r="M37" s="601"/>
      <c r="N37" s="601"/>
      <c r="O37" s="601"/>
      <c r="P37" s="83"/>
      <c r="U37" s="228" t="s">
        <v>5678</v>
      </c>
    </row>
    <row r="38" spans="1:21" ht="16.5" thickTop="1">
      <c r="A38" s="80"/>
      <c r="B38" s="96"/>
      <c r="C38" s="81"/>
      <c r="D38" s="472"/>
      <c r="E38" s="476"/>
      <c r="F38" s="476"/>
      <c r="G38" s="476"/>
      <c r="H38" s="476"/>
      <c r="I38" s="476"/>
      <c r="J38" s="476"/>
      <c r="K38" s="473"/>
      <c r="L38" s="473"/>
      <c r="M38" s="473"/>
      <c r="N38" s="472"/>
      <c r="O38" s="472"/>
      <c r="P38" s="83"/>
      <c r="U38" s="228" t="s">
        <v>5679</v>
      </c>
    </row>
    <row r="39" spans="1:21" ht="16.5" thickBot="1">
      <c r="A39" s="80"/>
      <c r="B39" s="97" t="s">
        <v>2882</v>
      </c>
      <c r="C39" s="78"/>
      <c r="D39" s="601"/>
      <c r="E39" s="601"/>
      <c r="F39" s="601"/>
      <c r="G39" s="601"/>
      <c r="H39" s="601"/>
      <c r="I39" s="601"/>
      <c r="J39" s="601"/>
      <c r="K39" s="601"/>
      <c r="L39" s="601"/>
      <c r="M39" s="601"/>
      <c r="N39" s="601"/>
      <c r="O39" s="601"/>
      <c r="P39" s="83"/>
      <c r="U39" s="228" t="s">
        <v>5680</v>
      </c>
    </row>
    <row r="40" spans="1:21" ht="16.5" thickTop="1">
      <c r="A40" s="80"/>
      <c r="B40" s="96"/>
      <c r="C40" s="81"/>
      <c r="D40" s="472"/>
      <c r="E40" s="476"/>
      <c r="F40" s="476"/>
      <c r="G40" s="476"/>
      <c r="H40" s="476"/>
      <c r="I40" s="476"/>
      <c r="J40" s="476"/>
      <c r="K40" s="473"/>
      <c r="L40" s="473"/>
      <c r="M40" s="473"/>
      <c r="N40" s="472"/>
      <c r="O40" s="472"/>
      <c r="P40" s="83"/>
      <c r="U40" s="228" t="s">
        <v>5681</v>
      </c>
    </row>
    <row r="41" spans="1:21" ht="16.5" thickBot="1">
      <c r="A41" s="80"/>
      <c r="B41" s="97" t="s">
        <v>2088</v>
      </c>
      <c r="C41" s="78"/>
      <c r="D41" s="601"/>
      <c r="E41" s="601"/>
      <c r="F41" s="601"/>
      <c r="G41" s="601"/>
      <c r="H41" s="601"/>
      <c r="I41" s="601"/>
      <c r="J41" s="601"/>
      <c r="K41" s="601"/>
      <c r="L41" s="601"/>
      <c r="M41" s="601"/>
      <c r="N41" s="601"/>
      <c r="O41" s="601"/>
      <c r="P41" s="83"/>
      <c r="U41" s="228" t="s">
        <v>5682</v>
      </c>
    </row>
    <row r="42" spans="1:21" ht="16.5" thickTop="1">
      <c r="A42" s="80"/>
      <c r="B42" s="96"/>
      <c r="C42" s="81"/>
      <c r="D42" s="472"/>
      <c r="E42" s="477"/>
      <c r="F42" s="477"/>
      <c r="G42" s="477"/>
      <c r="H42" s="477"/>
      <c r="I42" s="477"/>
      <c r="J42" s="477"/>
      <c r="K42" s="474"/>
      <c r="L42" s="474"/>
      <c r="M42" s="474"/>
      <c r="N42" s="472"/>
      <c r="O42" s="472"/>
      <c r="P42" s="83"/>
      <c r="U42" s="228" t="s">
        <v>5683</v>
      </c>
    </row>
    <row r="43" spans="1:21" ht="16.5" thickBot="1">
      <c r="A43" s="80"/>
      <c r="B43" s="97" t="s">
        <v>2550</v>
      </c>
      <c r="C43" s="78"/>
      <c r="D43" s="602"/>
      <c r="E43" s="603"/>
      <c r="F43" s="603"/>
      <c r="G43" s="603"/>
      <c r="H43" s="603"/>
      <c r="I43" s="603"/>
      <c r="J43" s="603"/>
      <c r="K43" s="603"/>
      <c r="L43" s="603"/>
      <c r="M43" s="603"/>
      <c r="N43" s="603"/>
      <c r="O43" s="603"/>
      <c r="P43" s="83"/>
      <c r="U43" s="228" t="s">
        <v>5684</v>
      </c>
    </row>
    <row r="44" spans="1:21" ht="15.75" thickTop="1">
      <c r="A44" s="80"/>
      <c r="B44" s="81"/>
      <c r="C44" s="81"/>
      <c r="D44" s="81"/>
      <c r="E44" s="92"/>
      <c r="F44" s="92"/>
      <c r="G44" s="92"/>
      <c r="H44" s="92"/>
      <c r="I44" s="92"/>
      <c r="J44" s="92"/>
      <c r="K44" s="82"/>
      <c r="L44" s="82"/>
      <c r="M44" s="82"/>
      <c r="N44" s="81"/>
      <c r="O44" s="81"/>
      <c r="P44" s="83"/>
      <c r="U44" s="228" t="s">
        <v>5685</v>
      </c>
    </row>
    <row r="45" spans="1:21">
      <c r="A45" s="80"/>
      <c r="B45" s="475"/>
      <c r="C45" s="475"/>
      <c r="D45" s="475"/>
      <c r="E45" s="475"/>
      <c r="F45" s="475"/>
      <c r="G45" s="475"/>
      <c r="H45" s="475"/>
      <c r="I45" s="475"/>
      <c r="J45" s="475"/>
      <c r="K45" s="475"/>
      <c r="L45" s="475"/>
      <c r="M45" s="475"/>
      <c r="N45" s="475"/>
      <c r="O45" s="475"/>
      <c r="P45" s="83"/>
      <c r="U45" s="228" t="s">
        <v>5686</v>
      </c>
    </row>
    <row r="46" spans="1:21" s="469" customFormat="1" ht="15.75" thickBot="1">
      <c r="A46" s="80"/>
      <c r="B46" s="88"/>
      <c r="C46" s="81"/>
      <c r="D46" s="81"/>
      <c r="E46" s="464"/>
      <c r="F46" s="464"/>
      <c r="G46" s="131"/>
      <c r="H46" s="131"/>
      <c r="I46" s="131"/>
      <c r="J46" s="131"/>
      <c r="K46" s="131"/>
      <c r="L46" s="131"/>
      <c r="M46" s="131"/>
      <c r="N46" s="131"/>
      <c r="O46" s="131"/>
      <c r="P46" s="83"/>
      <c r="Q46" s="471"/>
      <c r="U46" s="228"/>
    </row>
    <row r="47" spans="1:21">
      <c r="A47" s="80"/>
      <c r="B47" s="605" t="str">
        <f>IF(DADOS!$D$31&lt;&gt;"",DADOS!$D$31," ")</f>
        <v xml:space="preserve"> </v>
      </c>
      <c r="C47" s="605"/>
      <c r="D47" s="605"/>
      <c r="E47" s="92"/>
      <c r="F47" s="92"/>
      <c r="G47" s="131"/>
      <c r="H47" s="131"/>
      <c r="I47" s="131"/>
      <c r="J47" s="131"/>
      <c r="K47" s="131"/>
      <c r="L47" s="131"/>
      <c r="M47" s="131"/>
      <c r="N47" s="131"/>
      <c r="O47" s="131"/>
      <c r="P47" s="83"/>
      <c r="U47" s="228" t="s">
        <v>5687</v>
      </c>
    </row>
    <row r="48" spans="1:21">
      <c r="A48" s="80"/>
      <c r="B48" s="604">
        <f>IF(B47="","",D35)</f>
        <v>0</v>
      </c>
      <c r="C48" s="604"/>
      <c r="D48" s="604"/>
      <c r="E48" s="92"/>
      <c r="F48" s="92"/>
      <c r="G48" s="131"/>
      <c r="H48" s="131"/>
      <c r="I48" s="131"/>
      <c r="J48" s="131"/>
      <c r="K48" s="131"/>
      <c r="L48" s="131"/>
      <c r="M48" s="131"/>
      <c r="N48" s="131"/>
      <c r="O48" s="131"/>
      <c r="P48" s="83"/>
      <c r="U48" s="228" t="s">
        <v>5688</v>
      </c>
    </row>
    <row r="49" spans="1:21">
      <c r="A49" s="80"/>
      <c r="B49" s="604"/>
      <c r="C49" s="604"/>
      <c r="D49" s="604"/>
      <c r="E49" s="92"/>
      <c r="F49" s="92"/>
      <c r="G49" s="131"/>
      <c r="H49" s="131"/>
      <c r="I49" s="131"/>
      <c r="J49" s="131"/>
      <c r="K49" s="131"/>
      <c r="L49" s="131"/>
      <c r="M49" s="131"/>
      <c r="N49" s="131"/>
      <c r="O49" s="131"/>
      <c r="P49" s="83"/>
      <c r="U49" s="228" t="s">
        <v>5689</v>
      </c>
    </row>
    <row r="50" spans="1:21" ht="15.75" thickBot="1">
      <c r="A50" s="86"/>
      <c r="B50" s="78"/>
      <c r="C50" s="78"/>
      <c r="D50" s="78"/>
      <c r="E50" s="91"/>
      <c r="F50" s="91"/>
      <c r="G50" s="91"/>
      <c r="H50" s="91"/>
      <c r="I50" s="91"/>
      <c r="J50" s="91"/>
      <c r="K50" s="79"/>
      <c r="L50" s="79"/>
      <c r="M50" s="79"/>
      <c r="N50" s="78"/>
      <c r="O50" s="78"/>
      <c r="P50" s="87"/>
      <c r="U50" s="228" t="s">
        <v>5690</v>
      </c>
    </row>
    <row r="51" spans="1:21" ht="15.75" thickTop="1">
      <c r="U51" s="228" t="s">
        <v>5691</v>
      </c>
    </row>
    <row r="52" spans="1:21">
      <c r="A52" s="606" t="s">
        <v>20919</v>
      </c>
      <c r="B52" s="606"/>
      <c r="C52" s="606"/>
      <c r="D52" s="606"/>
      <c r="E52" s="606"/>
      <c r="F52" s="606"/>
      <c r="G52" s="606"/>
      <c r="H52" s="606"/>
      <c r="I52" s="606"/>
      <c r="J52" s="606"/>
      <c r="K52" s="606"/>
      <c r="L52" s="606"/>
      <c r="M52" s="606"/>
      <c r="N52" s="606"/>
      <c r="O52" s="606"/>
      <c r="P52" s="606"/>
      <c r="U52" s="228" t="s">
        <v>5692</v>
      </c>
    </row>
    <row r="53" spans="1:21">
      <c r="A53" s="606"/>
      <c r="B53" s="606"/>
      <c r="C53" s="606"/>
      <c r="D53" s="606"/>
      <c r="E53" s="606"/>
      <c r="F53" s="606"/>
      <c r="G53" s="606"/>
      <c r="H53" s="606"/>
      <c r="I53" s="606"/>
      <c r="J53" s="606"/>
      <c r="K53" s="606"/>
      <c r="L53" s="606"/>
      <c r="M53" s="606"/>
      <c r="N53" s="606"/>
      <c r="O53" s="606"/>
      <c r="P53" s="606"/>
      <c r="U53" s="228" t="s">
        <v>5693</v>
      </c>
    </row>
    <row r="54" spans="1:21">
      <c r="U54" s="228" t="s">
        <v>5694</v>
      </c>
    </row>
    <row r="55" spans="1:21">
      <c r="U55" s="228" t="s">
        <v>5695</v>
      </c>
    </row>
    <row r="56" spans="1:21">
      <c r="U56" s="228" t="s">
        <v>5696</v>
      </c>
    </row>
    <row r="57" spans="1:21">
      <c r="U57" s="228" t="s">
        <v>5697</v>
      </c>
    </row>
    <row r="58" spans="1:21">
      <c r="U58" s="228" t="s">
        <v>5698</v>
      </c>
    </row>
    <row r="59" spans="1:21">
      <c r="U59" s="228" t="s">
        <v>5699</v>
      </c>
    </row>
    <row r="60" spans="1:21">
      <c r="U60" s="228" t="s">
        <v>5700</v>
      </c>
    </row>
    <row r="61" spans="1:21">
      <c r="U61" s="228" t="s">
        <v>5701</v>
      </c>
    </row>
    <row r="62" spans="1:21">
      <c r="U62" s="228" t="s">
        <v>5702</v>
      </c>
    </row>
    <row r="63" spans="1:21">
      <c r="U63" s="228" t="s">
        <v>5703</v>
      </c>
    </row>
    <row r="64" spans="1:21">
      <c r="U64" s="228" t="s">
        <v>5704</v>
      </c>
    </row>
    <row r="65" spans="21:21">
      <c r="U65" s="228" t="s">
        <v>5705</v>
      </c>
    </row>
    <row r="66" spans="21:21">
      <c r="U66" s="228" t="s">
        <v>5706</v>
      </c>
    </row>
    <row r="67" spans="21:21">
      <c r="U67" s="228" t="s">
        <v>5707</v>
      </c>
    </row>
    <row r="68" spans="21:21">
      <c r="U68" s="228" t="s">
        <v>5708</v>
      </c>
    </row>
    <row r="69" spans="21:21">
      <c r="U69" s="228" t="s">
        <v>5709</v>
      </c>
    </row>
    <row r="70" spans="21:21">
      <c r="U70" s="228" t="s">
        <v>5710</v>
      </c>
    </row>
    <row r="71" spans="21:21">
      <c r="U71" s="228" t="s">
        <v>5711</v>
      </c>
    </row>
    <row r="72" spans="21:21">
      <c r="U72" s="228" t="s">
        <v>5712</v>
      </c>
    </row>
    <row r="73" spans="21:21">
      <c r="U73" s="228" t="s">
        <v>5713</v>
      </c>
    </row>
    <row r="74" spans="21:21">
      <c r="U74" s="228" t="s">
        <v>5714</v>
      </c>
    </row>
    <row r="75" spans="21:21">
      <c r="U75" s="228" t="s">
        <v>5715</v>
      </c>
    </row>
    <row r="76" spans="21:21">
      <c r="U76" s="228" t="s">
        <v>5716</v>
      </c>
    </row>
    <row r="77" spans="21:21">
      <c r="U77" s="228" t="s">
        <v>5717</v>
      </c>
    </row>
    <row r="78" spans="21:21">
      <c r="U78" s="228" t="s">
        <v>5718</v>
      </c>
    </row>
    <row r="79" spans="21:21">
      <c r="U79" s="228" t="s">
        <v>5719</v>
      </c>
    </row>
    <row r="80" spans="21:21">
      <c r="U80" s="228" t="s">
        <v>5720</v>
      </c>
    </row>
    <row r="81" spans="21:21">
      <c r="U81" s="228" t="s">
        <v>5721</v>
      </c>
    </row>
    <row r="82" spans="21:21">
      <c r="U82" s="228" t="s">
        <v>5722</v>
      </c>
    </row>
    <row r="83" spans="21:21">
      <c r="U83" s="228" t="s">
        <v>5723</v>
      </c>
    </row>
    <row r="84" spans="21:21">
      <c r="U84" s="228" t="s">
        <v>5724</v>
      </c>
    </row>
    <row r="85" spans="21:21">
      <c r="U85" s="228" t="s">
        <v>5725</v>
      </c>
    </row>
    <row r="86" spans="21:21">
      <c r="U86" s="228" t="s">
        <v>5726</v>
      </c>
    </row>
    <row r="87" spans="21:21">
      <c r="U87" s="228" t="s">
        <v>5727</v>
      </c>
    </row>
    <row r="88" spans="21:21">
      <c r="U88" s="228" t="s">
        <v>5728</v>
      </c>
    </row>
    <row r="89" spans="21:21">
      <c r="U89" s="228" t="s">
        <v>5729</v>
      </c>
    </row>
    <row r="90" spans="21:21">
      <c r="U90" s="228" t="s">
        <v>5730</v>
      </c>
    </row>
    <row r="91" spans="21:21">
      <c r="U91" s="228" t="s">
        <v>5731</v>
      </c>
    </row>
    <row r="92" spans="21:21">
      <c r="U92" s="228" t="s">
        <v>5732</v>
      </c>
    </row>
    <row r="93" spans="21:21">
      <c r="U93" s="228" t="s">
        <v>5733</v>
      </c>
    </row>
    <row r="94" spans="21:21">
      <c r="U94" s="228" t="s">
        <v>5734</v>
      </c>
    </row>
    <row r="95" spans="21:21">
      <c r="U95" s="228" t="s">
        <v>5735</v>
      </c>
    </row>
    <row r="96" spans="21:21">
      <c r="U96" s="228" t="s">
        <v>5736</v>
      </c>
    </row>
    <row r="97" spans="21:21">
      <c r="U97" s="228" t="s">
        <v>5737</v>
      </c>
    </row>
    <row r="98" spans="21:21">
      <c r="U98" s="228" t="s">
        <v>5738</v>
      </c>
    </row>
    <row r="99" spans="21:21">
      <c r="U99" s="228" t="s">
        <v>5739</v>
      </c>
    </row>
    <row r="100" spans="21:21">
      <c r="U100" s="228" t="s">
        <v>5740</v>
      </c>
    </row>
    <row r="101" spans="21:21">
      <c r="U101" s="228" t="s">
        <v>5741</v>
      </c>
    </row>
    <row r="102" spans="21:21">
      <c r="U102" s="228" t="s">
        <v>5742</v>
      </c>
    </row>
    <row r="103" spans="21:21">
      <c r="U103" s="228" t="s">
        <v>5743</v>
      </c>
    </row>
    <row r="104" spans="21:21">
      <c r="U104" s="228" t="s">
        <v>5744</v>
      </c>
    </row>
    <row r="105" spans="21:21">
      <c r="U105" s="228" t="s">
        <v>5745</v>
      </c>
    </row>
    <row r="106" spans="21:21">
      <c r="U106" s="228" t="s">
        <v>5746</v>
      </c>
    </row>
    <row r="107" spans="21:21">
      <c r="U107" s="228" t="s">
        <v>5747</v>
      </c>
    </row>
    <row r="108" spans="21:21">
      <c r="U108" s="228" t="s">
        <v>5748</v>
      </c>
    </row>
    <row r="109" spans="21:21">
      <c r="U109" s="228" t="s">
        <v>5749</v>
      </c>
    </row>
    <row r="110" spans="21:21">
      <c r="U110" s="228" t="s">
        <v>5750</v>
      </c>
    </row>
    <row r="111" spans="21:21">
      <c r="U111" s="228" t="s">
        <v>5751</v>
      </c>
    </row>
    <row r="112" spans="21:21">
      <c r="U112" s="228" t="s">
        <v>5752</v>
      </c>
    </row>
    <row r="113" spans="21:21">
      <c r="U113" s="228" t="s">
        <v>5753</v>
      </c>
    </row>
    <row r="114" spans="21:21">
      <c r="U114" s="228" t="s">
        <v>5754</v>
      </c>
    </row>
    <row r="115" spans="21:21">
      <c r="U115" s="228" t="s">
        <v>5755</v>
      </c>
    </row>
    <row r="116" spans="21:21">
      <c r="U116" s="228" t="s">
        <v>5756</v>
      </c>
    </row>
    <row r="117" spans="21:21">
      <c r="U117" s="228" t="s">
        <v>5757</v>
      </c>
    </row>
    <row r="118" spans="21:21">
      <c r="U118" s="228" t="s">
        <v>5758</v>
      </c>
    </row>
    <row r="119" spans="21:21">
      <c r="U119" s="228" t="s">
        <v>5759</v>
      </c>
    </row>
    <row r="120" spans="21:21">
      <c r="U120" s="228" t="s">
        <v>5760</v>
      </c>
    </row>
    <row r="121" spans="21:21">
      <c r="U121" s="228" t="s">
        <v>5761</v>
      </c>
    </row>
    <row r="122" spans="21:21">
      <c r="U122" s="228" t="s">
        <v>5762</v>
      </c>
    </row>
    <row r="123" spans="21:21">
      <c r="U123" s="228" t="s">
        <v>5763</v>
      </c>
    </row>
    <row r="124" spans="21:21">
      <c r="U124" s="228" t="s">
        <v>5764</v>
      </c>
    </row>
    <row r="125" spans="21:21">
      <c r="U125" s="228" t="s">
        <v>5765</v>
      </c>
    </row>
    <row r="126" spans="21:21">
      <c r="U126" s="228" t="s">
        <v>5766</v>
      </c>
    </row>
    <row r="127" spans="21:21">
      <c r="U127" s="228" t="s">
        <v>5767</v>
      </c>
    </row>
    <row r="128" spans="21:21">
      <c r="U128" s="228" t="s">
        <v>5768</v>
      </c>
    </row>
    <row r="129" spans="21:21">
      <c r="U129" s="228" t="s">
        <v>5769</v>
      </c>
    </row>
    <row r="130" spans="21:21">
      <c r="U130" s="228" t="s">
        <v>5770</v>
      </c>
    </row>
    <row r="131" spans="21:21">
      <c r="U131" s="228" t="s">
        <v>5771</v>
      </c>
    </row>
    <row r="132" spans="21:21">
      <c r="U132" s="228" t="s">
        <v>5772</v>
      </c>
    </row>
    <row r="133" spans="21:21">
      <c r="U133" s="228" t="s">
        <v>5773</v>
      </c>
    </row>
    <row r="134" spans="21:21">
      <c r="U134" s="228" t="s">
        <v>5774</v>
      </c>
    </row>
    <row r="135" spans="21:21">
      <c r="U135" s="228" t="s">
        <v>5775</v>
      </c>
    </row>
    <row r="136" spans="21:21">
      <c r="U136" s="228" t="s">
        <v>5776</v>
      </c>
    </row>
    <row r="137" spans="21:21">
      <c r="U137" s="228" t="s">
        <v>5777</v>
      </c>
    </row>
    <row r="138" spans="21:21">
      <c r="U138" s="228" t="s">
        <v>5778</v>
      </c>
    </row>
    <row r="139" spans="21:21">
      <c r="U139" s="228" t="s">
        <v>5779</v>
      </c>
    </row>
    <row r="140" spans="21:21">
      <c r="U140" s="228" t="s">
        <v>5780</v>
      </c>
    </row>
    <row r="141" spans="21:21">
      <c r="U141" s="228" t="s">
        <v>5781</v>
      </c>
    </row>
    <row r="142" spans="21:21">
      <c r="U142" s="228" t="s">
        <v>5782</v>
      </c>
    </row>
    <row r="143" spans="21:21">
      <c r="U143" s="228" t="s">
        <v>5783</v>
      </c>
    </row>
    <row r="144" spans="21:21">
      <c r="U144" s="228" t="s">
        <v>5784</v>
      </c>
    </row>
    <row r="145" spans="21:21">
      <c r="U145" s="228" t="s">
        <v>5785</v>
      </c>
    </row>
    <row r="146" spans="21:21">
      <c r="U146" s="228" t="s">
        <v>5786</v>
      </c>
    </row>
    <row r="147" spans="21:21">
      <c r="U147" s="228" t="s">
        <v>5787</v>
      </c>
    </row>
    <row r="148" spans="21:21">
      <c r="U148" s="228" t="s">
        <v>5788</v>
      </c>
    </row>
    <row r="149" spans="21:21">
      <c r="U149" s="228" t="s">
        <v>5789</v>
      </c>
    </row>
    <row r="150" spans="21:21">
      <c r="U150" s="228" t="s">
        <v>5790</v>
      </c>
    </row>
    <row r="151" spans="21:21">
      <c r="U151" s="228" t="s">
        <v>5791</v>
      </c>
    </row>
    <row r="152" spans="21:21">
      <c r="U152" s="228" t="s">
        <v>5792</v>
      </c>
    </row>
    <row r="153" spans="21:21">
      <c r="U153" s="228" t="s">
        <v>5793</v>
      </c>
    </row>
    <row r="154" spans="21:21">
      <c r="U154" s="228" t="s">
        <v>5794</v>
      </c>
    </row>
    <row r="155" spans="21:21">
      <c r="U155" s="228" t="s">
        <v>5795</v>
      </c>
    </row>
    <row r="156" spans="21:21">
      <c r="U156" s="228" t="s">
        <v>5796</v>
      </c>
    </row>
    <row r="157" spans="21:21">
      <c r="U157" s="228" t="s">
        <v>5797</v>
      </c>
    </row>
    <row r="158" spans="21:21">
      <c r="U158" s="228" t="s">
        <v>5798</v>
      </c>
    </row>
    <row r="159" spans="21:21">
      <c r="U159" s="228" t="s">
        <v>5799</v>
      </c>
    </row>
    <row r="160" spans="21:21">
      <c r="U160" s="228" t="s">
        <v>5800</v>
      </c>
    </row>
    <row r="161" spans="21:21">
      <c r="U161" s="228" t="s">
        <v>5801</v>
      </c>
    </row>
    <row r="162" spans="21:21">
      <c r="U162" s="228" t="s">
        <v>5802</v>
      </c>
    </row>
    <row r="163" spans="21:21">
      <c r="U163" s="228" t="s">
        <v>5803</v>
      </c>
    </row>
    <row r="164" spans="21:21">
      <c r="U164" s="228" t="s">
        <v>5804</v>
      </c>
    </row>
    <row r="165" spans="21:21">
      <c r="U165" s="228" t="s">
        <v>5805</v>
      </c>
    </row>
    <row r="166" spans="21:21">
      <c r="U166" s="228" t="s">
        <v>5806</v>
      </c>
    </row>
    <row r="167" spans="21:21">
      <c r="U167" s="228" t="s">
        <v>5807</v>
      </c>
    </row>
    <row r="168" spans="21:21">
      <c r="U168" s="228" t="s">
        <v>5808</v>
      </c>
    </row>
    <row r="169" spans="21:21">
      <c r="U169" s="228" t="s">
        <v>5809</v>
      </c>
    </row>
    <row r="170" spans="21:21">
      <c r="U170" s="228" t="s">
        <v>5810</v>
      </c>
    </row>
    <row r="171" spans="21:21">
      <c r="U171" s="228" t="s">
        <v>5811</v>
      </c>
    </row>
    <row r="172" spans="21:21">
      <c r="U172" s="228" t="s">
        <v>5812</v>
      </c>
    </row>
    <row r="173" spans="21:21">
      <c r="U173" s="228" t="s">
        <v>5813</v>
      </c>
    </row>
    <row r="174" spans="21:21">
      <c r="U174" s="228" t="s">
        <v>5814</v>
      </c>
    </row>
    <row r="175" spans="21:21">
      <c r="U175" s="228" t="s">
        <v>5815</v>
      </c>
    </row>
    <row r="176" spans="21:21">
      <c r="U176" s="228" t="s">
        <v>5816</v>
      </c>
    </row>
    <row r="177" spans="21:21">
      <c r="U177" s="228" t="s">
        <v>5817</v>
      </c>
    </row>
    <row r="178" spans="21:21">
      <c r="U178" s="228" t="s">
        <v>5818</v>
      </c>
    </row>
    <row r="179" spans="21:21">
      <c r="U179" s="228" t="s">
        <v>5819</v>
      </c>
    </row>
    <row r="180" spans="21:21">
      <c r="U180" s="228" t="s">
        <v>5820</v>
      </c>
    </row>
    <row r="181" spans="21:21">
      <c r="U181" s="228" t="s">
        <v>5821</v>
      </c>
    </row>
    <row r="182" spans="21:21">
      <c r="U182" s="228" t="s">
        <v>5822</v>
      </c>
    </row>
    <row r="183" spans="21:21">
      <c r="U183" s="228" t="s">
        <v>5823</v>
      </c>
    </row>
    <row r="184" spans="21:21">
      <c r="U184" s="228" t="s">
        <v>5824</v>
      </c>
    </row>
    <row r="185" spans="21:21">
      <c r="U185" s="228" t="s">
        <v>5825</v>
      </c>
    </row>
    <row r="186" spans="21:21">
      <c r="U186" s="228" t="s">
        <v>5826</v>
      </c>
    </row>
    <row r="187" spans="21:21">
      <c r="U187" s="228" t="s">
        <v>5827</v>
      </c>
    </row>
    <row r="188" spans="21:21">
      <c r="U188" s="228" t="s">
        <v>5828</v>
      </c>
    </row>
    <row r="189" spans="21:21">
      <c r="U189" s="228" t="s">
        <v>5829</v>
      </c>
    </row>
    <row r="190" spans="21:21">
      <c r="U190" s="228" t="s">
        <v>5830</v>
      </c>
    </row>
    <row r="191" spans="21:21">
      <c r="U191" s="228" t="s">
        <v>5831</v>
      </c>
    </row>
    <row r="192" spans="21:21">
      <c r="U192" s="228" t="s">
        <v>5832</v>
      </c>
    </row>
    <row r="193" spans="21:21">
      <c r="U193" s="228" t="s">
        <v>5833</v>
      </c>
    </row>
    <row r="194" spans="21:21">
      <c r="U194" s="228" t="s">
        <v>5834</v>
      </c>
    </row>
    <row r="195" spans="21:21">
      <c r="U195" s="228" t="s">
        <v>5835</v>
      </c>
    </row>
    <row r="196" spans="21:21">
      <c r="U196" s="228" t="s">
        <v>5836</v>
      </c>
    </row>
    <row r="197" spans="21:21">
      <c r="U197" s="228" t="s">
        <v>5837</v>
      </c>
    </row>
    <row r="198" spans="21:21">
      <c r="U198" s="228" t="s">
        <v>5838</v>
      </c>
    </row>
    <row r="199" spans="21:21">
      <c r="U199" s="228" t="s">
        <v>5839</v>
      </c>
    </row>
    <row r="200" spans="21:21">
      <c r="U200" s="228" t="s">
        <v>5840</v>
      </c>
    </row>
    <row r="201" spans="21:21">
      <c r="U201" s="228" t="s">
        <v>5841</v>
      </c>
    </row>
    <row r="202" spans="21:21">
      <c r="U202" s="228" t="s">
        <v>5842</v>
      </c>
    </row>
    <row r="203" spans="21:21">
      <c r="U203" s="228" t="s">
        <v>5843</v>
      </c>
    </row>
    <row r="204" spans="21:21">
      <c r="U204" s="228" t="s">
        <v>5844</v>
      </c>
    </row>
    <row r="205" spans="21:21">
      <c r="U205" s="228" t="s">
        <v>5845</v>
      </c>
    </row>
    <row r="206" spans="21:21">
      <c r="U206" s="228" t="s">
        <v>5846</v>
      </c>
    </row>
    <row r="207" spans="21:21">
      <c r="U207" s="228" t="s">
        <v>5847</v>
      </c>
    </row>
    <row r="208" spans="21:21">
      <c r="U208" s="228" t="s">
        <v>5848</v>
      </c>
    </row>
    <row r="209" spans="21:21">
      <c r="U209" s="228" t="s">
        <v>5849</v>
      </c>
    </row>
    <row r="210" spans="21:21">
      <c r="U210" s="228" t="s">
        <v>5850</v>
      </c>
    </row>
    <row r="211" spans="21:21">
      <c r="U211" s="228" t="s">
        <v>5851</v>
      </c>
    </row>
    <row r="212" spans="21:21">
      <c r="U212" s="228" t="s">
        <v>5852</v>
      </c>
    </row>
    <row r="213" spans="21:21">
      <c r="U213" s="228" t="s">
        <v>5853</v>
      </c>
    </row>
    <row r="214" spans="21:21">
      <c r="U214" s="228" t="s">
        <v>5854</v>
      </c>
    </row>
    <row r="215" spans="21:21">
      <c r="U215" s="228" t="s">
        <v>5855</v>
      </c>
    </row>
    <row r="216" spans="21:21">
      <c r="U216" s="228" t="s">
        <v>5856</v>
      </c>
    </row>
    <row r="217" spans="21:21">
      <c r="U217" s="228" t="s">
        <v>5857</v>
      </c>
    </row>
    <row r="218" spans="21:21">
      <c r="U218" s="228" t="s">
        <v>5858</v>
      </c>
    </row>
    <row r="219" spans="21:21">
      <c r="U219" s="228" t="s">
        <v>5859</v>
      </c>
    </row>
    <row r="220" spans="21:21">
      <c r="U220" s="228" t="s">
        <v>5860</v>
      </c>
    </row>
    <row r="221" spans="21:21">
      <c r="U221" s="228" t="s">
        <v>5861</v>
      </c>
    </row>
    <row r="222" spans="21:21">
      <c r="U222" s="228" t="s">
        <v>5862</v>
      </c>
    </row>
    <row r="223" spans="21:21">
      <c r="U223" s="228" t="s">
        <v>5863</v>
      </c>
    </row>
    <row r="224" spans="21:21">
      <c r="U224" s="228" t="s">
        <v>5864</v>
      </c>
    </row>
    <row r="225" spans="21:21">
      <c r="U225" s="228" t="s">
        <v>5865</v>
      </c>
    </row>
    <row r="226" spans="21:21">
      <c r="U226" s="228" t="s">
        <v>5866</v>
      </c>
    </row>
    <row r="227" spans="21:21">
      <c r="U227" s="228" t="s">
        <v>5867</v>
      </c>
    </row>
    <row r="228" spans="21:21">
      <c r="U228" s="228" t="s">
        <v>5868</v>
      </c>
    </row>
    <row r="229" spans="21:21">
      <c r="U229" s="228" t="s">
        <v>5869</v>
      </c>
    </row>
    <row r="230" spans="21:21">
      <c r="U230" s="228" t="s">
        <v>5870</v>
      </c>
    </row>
    <row r="231" spans="21:21">
      <c r="U231" s="228" t="s">
        <v>5871</v>
      </c>
    </row>
    <row r="232" spans="21:21">
      <c r="U232" s="228" t="s">
        <v>5872</v>
      </c>
    </row>
    <row r="233" spans="21:21">
      <c r="U233" s="228" t="s">
        <v>5873</v>
      </c>
    </row>
    <row r="234" spans="21:21">
      <c r="U234" s="228" t="s">
        <v>5874</v>
      </c>
    </row>
    <row r="235" spans="21:21">
      <c r="U235" s="228" t="s">
        <v>5875</v>
      </c>
    </row>
    <row r="236" spans="21:21">
      <c r="U236" s="228" t="s">
        <v>5876</v>
      </c>
    </row>
    <row r="237" spans="21:21">
      <c r="U237" s="228" t="s">
        <v>5877</v>
      </c>
    </row>
    <row r="238" spans="21:21">
      <c r="U238" s="228" t="s">
        <v>5878</v>
      </c>
    </row>
    <row r="239" spans="21:21">
      <c r="U239" s="228" t="s">
        <v>5879</v>
      </c>
    </row>
    <row r="240" spans="21:21">
      <c r="U240" s="228" t="s">
        <v>5880</v>
      </c>
    </row>
    <row r="241" spans="21:21">
      <c r="U241" s="228" t="s">
        <v>5881</v>
      </c>
    </row>
    <row r="242" spans="21:21">
      <c r="U242" s="228" t="s">
        <v>5882</v>
      </c>
    </row>
    <row r="243" spans="21:21">
      <c r="U243" s="228" t="s">
        <v>5883</v>
      </c>
    </row>
    <row r="244" spans="21:21">
      <c r="U244" s="228" t="s">
        <v>5884</v>
      </c>
    </row>
    <row r="245" spans="21:21">
      <c r="U245" s="228" t="s">
        <v>5885</v>
      </c>
    </row>
    <row r="246" spans="21:21">
      <c r="U246" s="228" t="s">
        <v>5886</v>
      </c>
    </row>
    <row r="247" spans="21:21">
      <c r="U247" s="228" t="s">
        <v>5887</v>
      </c>
    </row>
    <row r="248" spans="21:21">
      <c r="U248" s="228" t="s">
        <v>5888</v>
      </c>
    </row>
    <row r="249" spans="21:21">
      <c r="U249" s="228" t="s">
        <v>5889</v>
      </c>
    </row>
    <row r="250" spans="21:21">
      <c r="U250" s="228" t="s">
        <v>5890</v>
      </c>
    </row>
    <row r="251" spans="21:21">
      <c r="U251" s="228" t="s">
        <v>5891</v>
      </c>
    </row>
    <row r="252" spans="21:21">
      <c r="U252" s="228" t="s">
        <v>5892</v>
      </c>
    </row>
    <row r="253" spans="21:21">
      <c r="U253" s="228" t="s">
        <v>5893</v>
      </c>
    </row>
    <row r="254" spans="21:21">
      <c r="U254" s="228" t="s">
        <v>5894</v>
      </c>
    </row>
    <row r="255" spans="21:21">
      <c r="U255" s="228" t="s">
        <v>5895</v>
      </c>
    </row>
    <row r="256" spans="21:21">
      <c r="U256" s="228" t="s">
        <v>5896</v>
      </c>
    </row>
    <row r="257" spans="21:21">
      <c r="U257" s="228" t="s">
        <v>5897</v>
      </c>
    </row>
    <row r="258" spans="21:21">
      <c r="U258" s="228" t="s">
        <v>5898</v>
      </c>
    </row>
    <row r="259" spans="21:21">
      <c r="U259" s="228" t="s">
        <v>5899</v>
      </c>
    </row>
    <row r="260" spans="21:21">
      <c r="U260" s="228" t="s">
        <v>5900</v>
      </c>
    </row>
    <row r="261" spans="21:21">
      <c r="U261" s="228" t="s">
        <v>5901</v>
      </c>
    </row>
    <row r="262" spans="21:21">
      <c r="U262" s="228" t="s">
        <v>5902</v>
      </c>
    </row>
    <row r="263" spans="21:21">
      <c r="U263" s="228" t="s">
        <v>5903</v>
      </c>
    </row>
    <row r="264" spans="21:21">
      <c r="U264" s="228" t="s">
        <v>5904</v>
      </c>
    </row>
    <row r="265" spans="21:21">
      <c r="U265" s="228" t="s">
        <v>5905</v>
      </c>
    </row>
    <row r="266" spans="21:21">
      <c r="U266" s="228" t="s">
        <v>5906</v>
      </c>
    </row>
    <row r="267" spans="21:21">
      <c r="U267" s="228" t="s">
        <v>5907</v>
      </c>
    </row>
    <row r="268" spans="21:21">
      <c r="U268" s="228" t="s">
        <v>5908</v>
      </c>
    </row>
    <row r="269" spans="21:21">
      <c r="U269" s="228" t="s">
        <v>5909</v>
      </c>
    </row>
    <row r="270" spans="21:21">
      <c r="U270" s="228" t="s">
        <v>5910</v>
      </c>
    </row>
    <row r="271" spans="21:21">
      <c r="U271" s="228" t="s">
        <v>5911</v>
      </c>
    </row>
    <row r="272" spans="21:21">
      <c r="U272" s="228" t="s">
        <v>5912</v>
      </c>
    </row>
    <row r="273" spans="21:21">
      <c r="U273" s="228" t="s">
        <v>5913</v>
      </c>
    </row>
    <row r="274" spans="21:21">
      <c r="U274" s="228" t="s">
        <v>5914</v>
      </c>
    </row>
    <row r="275" spans="21:21">
      <c r="U275" s="228" t="s">
        <v>5915</v>
      </c>
    </row>
    <row r="276" spans="21:21">
      <c r="U276" s="228" t="s">
        <v>5916</v>
      </c>
    </row>
    <row r="277" spans="21:21">
      <c r="U277" s="228" t="s">
        <v>5917</v>
      </c>
    </row>
    <row r="278" spans="21:21">
      <c r="U278" s="228" t="s">
        <v>5918</v>
      </c>
    </row>
    <row r="279" spans="21:21">
      <c r="U279" s="228" t="s">
        <v>5919</v>
      </c>
    </row>
    <row r="280" spans="21:21">
      <c r="U280" s="228" t="s">
        <v>5920</v>
      </c>
    </row>
    <row r="281" spans="21:21">
      <c r="U281" s="228" t="s">
        <v>5921</v>
      </c>
    </row>
    <row r="282" spans="21:21">
      <c r="U282" s="228" t="s">
        <v>5922</v>
      </c>
    </row>
    <row r="283" spans="21:21">
      <c r="U283" s="228" t="s">
        <v>5923</v>
      </c>
    </row>
    <row r="284" spans="21:21">
      <c r="U284" s="228" t="s">
        <v>5924</v>
      </c>
    </row>
    <row r="285" spans="21:21">
      <c r="U285" s="228" t="s">
        <v>5925</v>
      </c>
    </row>
    <row r="286" spans="21:21">
      <c r="U286" s="228" t="s">
        <v>5926</v>
      </c>
    </row>
    <row r="287" spans="21:21">
      <c r="U287" s="228" t="s">
        <v>5927</v>
      </c>
    </row>
    <row r="288" spans="21:21">
      <c r="U288" s="228" t="s">
        <v>5928</v>
      </c>
    </row>
    <row r="289" spans="21:21">
      <c r="U289" s="228" t="s">
        <v>5929</v>
      </c>
    </row>
    <row r="290" spans="21:21">
      <c r="U290" s="228" t="s">
        <v>5930</v>
      </c>
    </row>
    <row r="291" spans="21:21">
      <c r="U291" s="228" t="s">
        <v>5931</v>
      </c>
    </row>
    <row r="292" spans="21:21">
      <c r="U292" s="228" t="s">
        <v>5932</v>
      </c>
    </row>
    <row r="293" spans="21:21">
      <c r="U293" s="228" t="s">
        <v>5933</v>
      </c>
    </row>
    <row r="294" spans="21:21">
      <c r="U294" s="228" t="s">
        <v>5934</v>
      </c>
    </row>
    <row r="295" spans="21:21">
      <c r="U295" s="228" t="s">
        <v>5935</v>
      </c>
    </row>
    <row r="296" spans="21:21">
      <c r="U296" s="228" t="s">
        <v>5936</v>
      </c>
    </row>
    <row r="297" spans="21:21">
      <c r="U297" s="228" t="s">
        <v>5937</v>
      </c>
    </row>
    <row r="298" spans="21:21">
      <c r="U298" s="228" t="s">
        <v>5938</v>
      </c>
    </row>
    <row r="299" spans="21:21">
      <c r="U299" s="228" t="s">
        <v>5939</v>
      </c>
    </row>
    <row r="300" spans="21:21">
      <c r="U300" s="228" t="s">
        <v>5940</v>
      </c>
    </row>
    <row r="301" spans="21:21">
      <c r="U301" s="228" t="s">
        <v>5941</v>
      </c>
    </row>
    <row r="302" spans="21:21">
      <c r="U302" s="228" t="s">
        <v>5942</v>
      </c>
    </row>
    <row r="303" spans="21:21">
      <c r="U303" s="228" t="s">
        <v>5943</v>
      </c>
    </row>
    <row r="304" spans="21:21">
      <c r="U304" s="228" t="s">
        <v>5944</v>
      </c>
    </row>
    <row r="305" spans="21:21">
      <c r="U305" s="228" t="s">
        <v>5945</v>
      </c>
    </row>
    <row r="306" spans="21:21">
      <c r="U306" s="228" t="s">
        <v>5946</v>
      </c>
    </row>
    <row r="307" spans="21:21">
      <c r="U307" s="228" t="s">
        <v>5947</v>
      </c>
    </row>
    <row r="308" spans="21:21">
      <c r="U308" s="228" t="s">
        <v>5948</v>
      </c>
    </row>
    <row r="309" spans="21:21">
      <c r="U309" s="228" t="s">
        <v>5949</v>
      </c>
    </row>
    <row r="310" spans="21:21">
      <c r="U310" s="228" t="s">
        <v>5950</v>
      </c>
    </row>
    <row r="311" spans="21:21">
      <c r="U311" s="228" t="s">
        <v>5951</v>
      </c>
    </row>
    <row r="312" spans="21:21">
      <c r="U312" s="228" t="s">
        <v>5952</v>
      </c>
    </row>
    <row r="313" spans="21:21">
      <c r="U313" s="228" t="s">
        <v>5953</v>
      </c>
    </row>
    <row r="314" spans="21:21">
      <c r="U314" s="228" t="s">
        <v>5954</v>
      </c>
    </row>
    <row r="315" spans="21:21">
      <c r="U315" s="228" t="s">
        <v>5955</v>
      </c>
    </row>
    <row r="316" spans="21:21">
      <c r="U316" s="228" t="s">
        <v>5956</v>
      </c>
    </row>
    <row r="317" spans="21:21">
      <c r="U317" s="228" t="s">
        <v>5957</v>
      </c>
    </row>
    <row r="318" spans="21:21">
      <c r="U318" s="228" t="s">
        <v>5958</v>
      </c>
    </row>
    <row r="319" spans="21:21">
      <c r="U319" s="228" t="s">
        <v>5959</v>
      </c>
    </row>
    <row r="320" spans="21:21">
      <c r="U320" s="228" t="s">
        <v>5960</v>
      </c>
    </row>
    <row r="321" spans="21:21">
      <c r="U321" s="228" t="s">
        <v>5961</v>
      </c>
    </row>
    <row r="322" spans="21:21">
      <c r="U322" s="228" t="s">
        <v>5962</v>
      </c>
    </row>
    <row r="323" spans="21:21">
      <c r="U323" s="228" t="s">
        <v>5963</v>
      </c>
    </row>
    <row r="324" spans="21:21">
      <c r="U324" s="228" t="s">
        <v>5964</v>
      </c>
    </row>
    <row r="325" spans="21:21">
      <c r="U325" s="228" t="s">
        <v>5965</v>
      </c>
    </row>
    <row r="326" spans="21:21">
      <c r="U326" s="228" t="s">
        <v>5966</v>
      </c>
    </row>
    <row r="327" spans="21:21">
      <c r="U327" s="228" t="s">
        <v>5967</v>
      </c>
    </row>
    <row r="328" spans="21:21">
      <c r="U328" s="228" t="s">
        <v>5968</v>
      </c>
    </row>
    <row r="329" spans="21:21">
      <c r="U329" s="228" t="s">
        <v>5969</v>
      </c>
    </row>
    <row r="330" spans="21:21">
      <c r="U330" s="228" t="s">
        <v>5970</v>
      </c>
    </row>
    <row r="331" spans="21:21">
      <c r="U331" s="228" t="s">
        <v>5971</v>
      </c>
    </row>
    <row r="332" spans="21:21">
      <c r="U332" s="228" t="s">
        <v>5972</v>
      </c>
    </row>
    <row r="333" spans="21:21">
      <c r="U333" s="228" t="s">
        <v>5973</v>
      </c>
    </row>
    <row r="334" spans="21:21">
      <c r="U334" s="228" t="s">
        <v>5974</v>
      </c>
    </row>
    <row r="335" spans="21:21">
      <c r="U335" s="228" t="s">
        <v>5975</v>
      </c>
    </row>
    <row r="336" spans="21:21">
      <c r="U336" s="228" t="s">
        <v>5976</v>
      </c>
    </row>
    <row r="337" spans="21:21">
      <c r="U337" s="228" t="s">
        <v>5977</v>
      </c>
    </row>
    <row r="338" spans="21:21">
      <c r="U338" s="228" t="s">
        <v>5978</v>
      </c>
    </row>
    <row r="339" spans="21:21">
      <c r="U339" s="228" t="s">
        <v>5979</v>
      </c>
    </row>
    <row r="340" spans="21:21">
      <c r="U340" s="228" t="s">
        <v>5980</v>
      </c>
    </row>
    <row r="341" spans="21:21">
      <c r="U341" s="228" t="s">
        <v>5981</v>
      </c>
    </row>
    <row r="342" spans="21:21">
      <c r="U342" s="228" t="s">
        <v>5982</v>
      </c>
    </row>
    <row r="343" spans="21:21">
      <c r="U343" s="228" t="s">
        <v>5983</v>
      </c>
    </row>
    <row r="344" spans="21:21">
      <c r="U344" s="228" t="s">
        <v>5984</v>
      </c>
    </row>
    <row r="345" spans="21:21">
      <c r="U345" s="228" t="s">
        <v>5985</v>
      </c>
    </row>
    <row r="346" spans="21:21">
      <c r="U346" s="228" t="s">
        <v>5986</v>
      </c>
    </row>
    <row r="347" spans="21:21">
      <c r="U347" s="228" t="s">
        <v>5987</v>
      </c>
    </row>
    <row r="348" spans="21:21">
      <c r="U348" s="228" t="s">
        <v>5988</v>
      </c>
    </row>
    <row r="349" spans="21:21">
      <c r="U349" s="228" t="s">
        <v>5989</v>
      </c>
    </row>
    <row r="350" spans="21:21">
      <c r="U350" s="228" t="s">
        <v>5990</v>
      </c>
    </row>
    <row r="351" spans="21:21">
      <c r="U351" s="228" t="s">
        <v>5991</v>
      </c>
    </row>
    <row r="352" spans="21:21">
      <c r="U352" s="228" t="s">
        <v>5992</v>
      </c>
    </row>
    <row r="353" spans="21:21">
      <c r="U353" s="228" t="s">
        <v>5993</v>
      </c>
    </row>
    <row r="354" spans="21:21">
      <c r="U354" s="228" t="s">
        <v>5994</v>
      </c>
    </row>
    <row r="355" spans="21:21">
      <c r="U355" s="228" t="s">
        <v>5995</v>
      </c>
    </row>
    <row r="356" spans="21:21">
      <c r="U356" s="228" t="s">
        <v>5996</v>
      </c>
    </row>
    <row r="357" spans="21:21">
      <c r="U357" s="228" t="s">
        <v>5997</v>
      </c>
    </row>
    <row r="358" spans="21:21">
      <c r="U358" s="228" t="s">
        <v>5998</v>
      </c>
    </row>
    <row r="359" spans="21:21">
      <c r="U359" s="228" t="s">
        <v>5999</v>
      </c>
    </row>
    <row r="360" spans="21:21">
      <c r="U360" s="228" t="s">
        <v>6000</v>
      </c>
    </row>
    <row r="361" spans="21:21">
      <c r="U361" s="228" t="s">
        <v>6001</v>
      </c>
    </row>
    <row r="362" spans="21:21">
      <c r="U362" s="228" t="s">
        <v>6002</v>
      </c>
    </row>
    <row r="363" spans="21:21">
      <c r="U363" s="228" t="s">
        <v>6003</v>
      </c>
    </row>
    <row r="364" spans="21:21">
      <c r="U364" s="228" t="s">
        <v>6004</v>
      </c>
    </row>
    <row r="365" spans="21:21">
      <c r="U365" s="228" t="s">
        <v>6005</v>
      </c>
    </row>
    <row r="366" spans="21:21">
      <c r="U366" s="228" t="s">
        <v>6006</v>
      </c>
    </row>
    <row r="367" spans="21:21">
      <c r="U367" s="228" t="s">
        <v>6007</v>
      </c>
    </row>
    <row r="368" spans="21:21">
      <c r="U368" s="228" t="s">
        <v>6008</v>
      </c>
    </row>
    <row r="369" spans="21:21">
      <c r="U369" s="228" t="s">
        <v>6009</v>
      </c>
    </row>
    <row r="370" spans="21:21">
      <c r="U370" s="228" t="s">
        <v>6010</v>
      </c>
    </row>
    <row r="371" spans="21:21">
      <c r="U371" s="228" t="s">
        <v>6011</v>
      </c>
    </row>
    <row r="372" spans="21:21">
      <c r="U372" s="228" t="s">
        <v>6012</v>
      </c>
    </row>
    <row r="373" spans="21:21">
      <c r="U373" s="228" t="s">
        <v>6013</v>
      </c>
    </row>
    <row r="374" spans="21:21">
      <c r="U374" s="228" t="s">
        <v>6014</v>
      </c>
    </row>
    <row r="375" spans="21:21">
      <c r="U375" s="228" t="s">
        <v>6015</v>
      </c>
    </row>
    <row r="383" spans="21:21">
      <c r="U383" s="5"/>
    </row>
  </sheetData>
  <mergeCells count="23">
    <mergeCell ref="A52:P53"/>
    <mergeCell ref="D31:O31"/>
    <mergeCell ref="D18:J18"/>
    <mergeCell ref="M18:O18"/>
    <mergeCell ref="D20:O20"/>
    <mergeCell ref="M22:P22"/>
    <mergeCell ref="H24:L24"/>
    <mergeCell ref="D24:F24"/>
    <mergeCell ref="D26:F26"/>
    <mergeCell ref="H22:L22"/>
    <mergeCell ref="M24:P24"/>
    <mergeCell ref="D22:G22"/>
    <mergeCell ref="D33:O33"/>
    <mergeCell ref="D35:O35"/>
    <mergeCell ref="B49:D49"/>
    <mergeCell ref="D37:O37"/>
    <mergeCell ref="D12:O12"/>
    <mergeCell ref="D14:O14"/>
    <mergeCell ref="D41:O41"/>
    <mergeCell ref="D43:O43"/>
    <mergeCell ref="B48:D48"/>
    <mergeCell ref="B47:D47"/>
    <mergeCell ref="D39:O39"/>
  </mergeCells>
  <dataValidations count="1">
    <dataValidation type="list" allowBlank="1" showInputMessage="1" showErrorMessage="1" prompt="SELECIONE O MUNICÍPIO" sqref="D22:G22">
      <formula1>$U$1:$U$375</formula1>
    </dataValidation>
  </dataValidations>
  <printOptions horizontalCentered="1" verticalCentered="1"/>
  <pageMargins left="0.98425196850393704" right="0.39370078740157483" top="0.39370078740157483" bottom="0.98425196850393704" header="0" footer="0.19685039370078741"/>
  <pageSetup paperSize="9" scale="80" orientation="portrait" r:id="rId1"/>
  <headerFooter alignWithMargins="0">
    <oddHeader>&amp;R&amp;{Guia)</oddHeader>
    <oddFooter>&amp;L&amp;8Impressão em &amp;D às &amp;T
&amp;Z&amp;F&amp;R&amp;8&amp;P de &amp;N</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6"/>
  <sheetViews>
    <sheetView showGridLines="0" zoomScaleNormal="100" zoomScaleSheetLayoutView="100" workbookViewId="0">
      <selection activeCell="K36" sqref="K36"/>
    </sheetView>
  </sheetViews>
  <sheetFormatPr defaultRowHeight="15"/>
  <cols>
    <col min="1" max="1" width="7.7109375" customWidth="1"/>
    <col min="2" max="2" width="12.42578125" customWidth="1"/>
    <col min="3" max="3" width="10.28515625" customWidth="1"/>
    <col min="4" max="4" width="47.7109375" bestFit="1" customWidth="1"/>
    <col min="5" max="5" width="30.140625" customWidth="1"/>
    <col min="7" max="7" width="10.7109375" bestFit="1" customWidth="1"/>
    <col min="8" max="8" width="14.5703125" customWidth="1"/>
    <col min="9" max="9" width="14.42578125" customWidth="1"/>
    <col min="10" max="10" width="12.5703125" customWidth="1"/>
    <col min="11" max="11" width="14.85546875" customWidth="1"/>
  </cols>
  <sheetData>
    <row r="1" spans="1:36" s="152" customFormat="1" ht="18" customHeight="1">
      <c r="A1" s="545"/>
      <c r="B1" s="540"/>
      <c r="C1" s="779"/>
      <c r="D1" s="779"/>
      <c r="E1" s="779"/>
      <c r="F1" s="779"/>
      <c r="G1" s="779"/>
      <c r="H1" s="779"/>
      <c r="I1" s="779"/>
      <c r="J1" s="541"/>
      <c r="K1" s="565"/>
      <c r="L1" s="150"/>
      <c r="M1" s="151"/>
      <c r="N1" s="151"/>
      <c r="O1" s="151"/>
      <c r="P1" s="151"/>
      <c r="Q1" s="151"/>
      <c r="R1" s="151"/>
      <c r="S1" s="151"/>
      <c r="T1" s="151"/>
      <c r="U1" s="151"/>
      <c r="V1" s="151"/>
      <c r="W1" s="151"/>
      <c r="X1" s="151"/>
      <c r="Y1" s="151"/>
      <c r="Z1" s="151"/>
      <c r="AA1" s="151"/>
      <c r="AB1" s="151"/>
      <c r="AC1" s="151"/>
      <c r="AD1" s="151"/>
      <c r="AE1" s="151"/>
      <c r="AF1" s="151"/>
      <c r="AG1" s="151"/>
      <c r="AH1" s="151"/>
      <c r="AI1" s="151"/>
      <c r="AJ1" s="151"/>
    </row>
    <row r="2" spans="1:36" s="152" customFormat="1" ht="18" customHeight="1">
      <c r="A2" s="543"/>
      <c r="B2" s="543"/>
      <c r="C2" s="781"/>
      <c r="D2" s="781"/>
      <c r="E2" s="781"/>
      <c r="F2" s="781"/>
      <c r="G2" s="781"/>
      <c r="H2" s="781"/>
      <c r="I2" s="781"/>
      <c r="J2" s="542"/>
      <c r="K2" s="562"/>
      <c r="L2" s="156"/>
      <c r="M2" s="151"/>
      <c r="N2" s="151"/>
      <c r="O2" s="151"/>
      <c r="P2" s="151"/>
      <c r="Q2" s="151"/>
      <c r="R2" s="151"/>
      <c r="S2" s="151"/>
      <c r="T2" s="151"/>
      <c r="U2" s="151"/>
      <c r="V2" s="151"/>
      <c r="W2" s="151"/>
      <c r="X2" s="151"/>
      <c r="Y2" s="151"/>
      <c r="Z2" s="151"/>
      <c r="AA2" s="151"/>
      <c r="AB2" s="151"/>
      <c r="AC2" s="151"/>
      <c r="AD2" s="151"/>
      <c r="AE2" s="151"/>
      <c r="AF2" s="151"/>
      <c r="AG2" s="151"/>
      <c r="AH2" s="151"/>
      <c r="AI2" s="151"/>
      <c r="AJ2" s="151"/>
    </row>
    <row r="3" spans="1:36" s="152" customFormat="1" ht="18" customHeight="1">
      <c r="A3" s="543"/>
      <c r="B3" s="543"/>
      <c r="C3" s="781"/>
      <c r="D3" s="781"/>
      <c r="E3" s="781"/>
      <c r="F3" s="781"/>
      <c r="G3" s="781"/>
      <c r="H3" s="781"/>
      <c r="I3" s="781"/>
      <c r="J3" s="542"/>
      <c r="K3" s="562"/>
      <c r="L3" s="156"/>
      <c r="M3" s="151"/>
      <c r="N3" s="151"/>
      <c r="O3" s="151"/>
      <c r="P3" s="151"/>
      <c r="Q3" s="151"/>
      <c r="R3" s="151"/>
      <c r="S3" s="151"/>
      <c r="T3" s="151"/>
      <c r="U3" s="151"/>
      <c r="V3" s="151"/>
      <c r="W3" s="151"/>
      <c r="X3" s="151"/>
      <c r="Y3" s="151"/>
      <c r="Z3" s="151"/>
      <c r="AA3" s="151"/>
      <c r="AB3" s="151"/>
      <c r="AC3" s="151"/>
      <c r="AD3" s="151"/>
      <c r="AE3" s="151"/>
      <c r="AF3" s="151"/>
      <c r="AG3" s="151"/>
      <c r="AH3" s="151"/>
      <c r="AI3" s="151"/>
      <c r="AJ3" s="151"/>
    </row>
    <row r="4" spans="1:36" s="152" customFormat="1" ht="18" customHeight="1">
      <c r="A4" s="543"/>
      <c r="B4" s="543"/>
      <c r="C4" s="552"/>
      <c r="D4" s="552"/>
      <c r="E4" s="552"/>
      <c r="F4" s="552"/>
      <c r="G4" s="552"/>
      <c r="H4" s="552"/>
      <c r="I4" s="552"/>
      <c r="J4" s="542"/>
      <c r="K4" s="566"/>
      <c r="L4" s="161"/>
      <c r="M4" s="151"/>
      <c r="N4" s="151"/>
      <c r="O4" s="151"/>
      <c r="P4" s="151"/>
      <c r="Q4" s="151"/>
      <c r="R4" s="151"/>
      <c r="S4" s="151"/>
      <c r="T4" s="151"/>
      <c r="U4" s="151"/>
      <c r="V4" s="151"/>
      <c r="W4" s="151"/>
      <c r="X4" s="151"/>
      <c r="Y4" s="151"/>
      <c r="Z4" s="151"/>
      <c r="AA4" s="151"/>
      <c r="AB4" s="151"/>
      <c r="AC4" s="151"/>
      <c r="AD4" s="151"/>
      <c r="AE4" s="151"/>
      <c r="AF4" s="151"/>
      <c r="AG4" s="151"/>
      <c r="AH4" s="151"/>
      <c r="AI4" s="151"/>
      <c r="AJ4" s="151"/>
    </row>
    <row r="5" spans="1:36" s="152" customFormat="1" ht="28.5" customHeight="1">
      <c r="A5" s="782" t="s">
        <v>20846</v>
      </c>
      <c r="B5" s="783"/>
      <c r="C5" s="783"/>
      <c r="D5" s="783"/>
      <c r="E5" s="783"/>
      <c r="F5" s="783"/>
      <c r="G5" s="783"/>
      <c r="H5" s="783"/>
      <c r="I5" s="783"/>
      <c r="J5" s="783"/>
      <c r="K5" s="784"/>
      <c r="L5" s="161"/>
      <c r="M5" s="151"/>
      <c r="N5" s="151"/>
      <c r="O5" s="151"/>
      <c r="P5" s="151"/>
      <c r="Q5" s="151"/>
      <c r="R5" s="151"/>
      <c r="S5" s="151"/>
      <c r="T5" s="151"/>
      <c r="U5" s="151"/>
      <c r="V5" s="151"/>
      <c r="W5" s="151"/>
      <c r="X5" s="151"/>
      <c r="Y5" s="151"/>
      <c r="Z5" s="151"/>
      <c r="AA5" s="151"/>
      <c r="AB5" s="151"/>
      <c r="AC5" s="151"/>
      <c r="AD5" s="151"/>
      <c r="AE5" s="151"/>
      <c r="AF5" s="151"/>
      <c r="AG5" s="151"/>
      <c r="AH5" s="151"/>
      <c r="AI5" s="151"/>
      <c r="AJ5" s="151"/>
    </row>
    <row r="6" spans="1:36" s="151" customFormat="1" ht="12" customHeight="1">
      <c r="A6" s="546"/>
      <c r="B6" s="559"/>
      <c r="C6" s="546"/>
      <c r="D6" s="546"/>
      <c r="E6" s="546"/>
      <c r="F6" s="546"/>
      <c r="G6" s="546"/>
      <c r="H6" s="546"/>
      <c r="I6" s="546"/>
      <c r="J6" s="546"/>
      <c r="K6" s="561"/>
      <c r="L6" s="162"/>
    </row>
    <row r="7" spans="1:36" s="151" customFormat="1" ht="12.75">
      <c r="A7" s="543"/>
      <c r="B7" s="543"/>
      <c r="C7" s="549" t="s">
        <v>2669</v>
      </c>
      <c r="D7" s="550" t="str">
        <f>IF(DADOS!D18&lt;&gt;"",DADOS!D18," ")</f>
        <v>identificação da tipologia ou infraestrutura</v>
      </c>
      <c r="E7" s="547" t="s">
        <v>342</v>
      </c>
      <c r="F7" s="780" t="str">
        <f>IF(DADOS!D31&lt;&gt;"",DADOS!D31," ")</f>
        <v xml:space="preserve"> </v>
      </c>
      <c r="G7" s="780"/>
      <c r="H7" s="780"/>
      <c r="I7" s="780"/>
      <c r="J7" s="780"/>
      <c r="K7" s="562"/>
      <c r="L7" s="163"/>
    </row>
    <row r="8" spans="1:36" ht="25.5" customHeight="1">
      <c r="A8" s="543"/>
      <c r="B8" s="543"/>
      <c r="C8" s="544" t="s">
        <v>2682</v>
      </c>
      <c r="D8" s="550" t="str">
        <f>IF(DADOS!$D$22&lt;&gt;"",DADOS!$D$22," ")</f>
        <v>LOBATO</v>
      </c>
      <c r="E8" s="547" t="s">
        <v>2665</v>
      </c>
      <c r="F8" s="785" t="str">
        <f>IF(DADOS!D37&lt;&gt;"",DADOS!D37," ")</f>
        <v xml:space="preserve"> </v>
      </c>
      <c r="G8" s="785"/>
      <c r="H8" s="785"/>
      <c r="I8" s="785"/>
      <c r="J8" s="785"/>
      <c r="K8" s="563"/>
      <c r="L8" s="534"/>
      <c r="M8" s="534"/>
    </row>
    <row r="9" spans="1:36">
      <c r="A9" s="540"/>
      <c r="B9" s="540"/>
      <c r="C9" s="539" t="s">
        <v>2667</v>
      </c>
      <c r="D9" s="551" t="str">
        <f>IF('FOLHA FECHAMENTO'!K12&lt;&gt;"",'FOLHA FECHAMENTO'!K12," ")</f>
        <v xml:space="preserve"> </v>
      </c>
      <c r="E9" s="544" t="s">
        <v>2674</v>
      </c>
      <c r="F9" s="780" t="str">
        <f>IF(DADOS!D35&lt;&gt;"",DADOS!D35," ")</f>
        <v xml:space="preserve"> </v>
      </c>
      <c r="G9" s="780"/>
      <c r="H9" s="780"/>
      <c r="I9" s="780"/>
      <c r="J9" s="780"/>
      <c r="K9" s="563"/>
      <c r="L9" s="534"/>
      <c r="M9" s="534"/>
    </row>
    <row r="10" spans="1:36">
      <c r="A10" s="540"/>
      <c r="B10" s="540"/>
      <c r="C10" s="544" t="s">
        <v>2262</v>
      </c>
      <c r="D10" s="778" t="str">
        <f>IF(DADOS!M18&lt;&gt;"",DADOS!M18," ")</f>
        <v>COHAPAR</v>
      </c>
      <c r="E10" s="778"/>
      <c r="F10" s="548"/>
      <c r="G10" s="548"/>
      <c r="H10" s="548"/>
      <c r="I10" s="548"/>
      <c r="J10" s="544"/>
      <c r="K10" s="564"/>
      <c r="L10" s="534"/>
      <c r="M10" s="534"/>
    </row>
    <row r="11" spans="1:36" ht="25.5">
      <c r="A11" s="554" t="s">
        <v>343</v>
      </c>
      <c r="B11" s="553" t="s">
        <v>344</v>
      </c>
      <c r="C11" s="553" t="s">
        <v>345</v>
      </c>
      <c r="D11" s="554" t="s">
        <v>346</v>
      </c>
      <c r="E11" s="554" t="s">
        <v>347</v>
      </c>
      <c r="F11" s="553" t="s">
        <v>348</v>
      </c>
      <c r="G11" s="553" t="s">
        <v>20920</v>
      </c>
      <c r="H11" s="553" t="s">
        <v>20921</v>
      </c>
      <c r="I11" s="553" t="s">
        <v>20922</v>
      </c>
      <c r="J11" s="553" t="s">
        <v>20923</v>
      </c>
      <c r="K11" s="553" t="s">
        <v>20924</v>
      </c>
      <c r="L11" s="534"/>
      <c r="M11" s="534"/>
    </row>
    <row r="12" spans="1:36">
      <c r="A12" s="555"/>
      <c r="B12" s="560"/>
      <c r="C12" s="556"/>
      <c r="D12" s="557"/>
      <c r="E12" s="558"/>
      <c r="F12" s="558"/>
      <c r="G12" s="556"/>
      <c r="H12" s="558"/>
      <c r="I12" s="560"/>
      <c r="J12" s="560"/>
      <c r="K12" s="558"/>
      <c r="L12" s="534"/>
      <c r="M12" s="534"/>
    </row>
    <row r="13" spans="1:36">
      <c r="A13" s="555"/>
      <c r="B13" s="560"/>
      <c r="C13" s="556"/>
      <c r="D13" s="557"/>
      <c r="E13" s="558"/>
      <c r="F13" s="558"/>
      <c r="G13" s="560"/>
      <c r="H13" s="558"/>
      <c r="I13" s="560"/>
      <c r="J13" s="560"/>
      <c r="K13" s="558"/>
      <c r="L13" s="534"/>
      <c r="M13" s="534"/>
    </row>
    <row r="14" spans="1:36">
      <c r="A14" s="555"/>
      <c r="B14" s="560"/>
      <c r="C14" s="556"/>
      <c r="D14" s="557"/>
      <c r="E14" s="558"/>
      <c r="F14" s="558"/>
      <c r="G14" s="560"/>
      <c r="H14" s="558"/>
      <c r="I14" s="560"/>
      <c r="J14" s="560"/>
      <c r="K14" s="558"/>
      <c r="L14" s="534"/>
      <c r="M14" s="534"/>
    </row>
    <row r="15" spans="1:36">
      <c r="A15" s="555"/>
      <c r="B15" s="560"/>
      <c r="C15" s="556"/>
      <c r="D15" s="557"/>
      <c r="E15" s="558"/>
      <c r="F15" s="558"/>
      <c r="G15" s="560"/>
      <c r="H15" s="558"/>
      <c r="I15" s="560"/>
      <c r="J15" s="560"/>
      <c r="K15" s="558"/>
      <c r="L15" s="534"/>
      <c r="M15" s="534"/>
    </row>
    <row r="16" spans="1:36">
      <c r="A16" s="555"/>
      <c r="B16" s="560"/>
      <c r="C16" s="556"/>
      <c r="D16" s="557"/>
      <c r="E16" s="558"/>
      <c r="F16" s="558"/>
      <c r="G16" s="556"/>
      <c r="H16" s="560"/>
      <c r="I16" s="560"/>
      <c r="J16" s="560"/>
      <c r="K16" s="558"/>
      <c r="L16" s="534"/>
      <c r="M16" s="534"/>
    </row>
    <row r="17" spans="1:11">
      <c r="A17" s="555"/>
      <c r="B17" s="560"/>
      <c r="C17" s="556"/>
      <c r="D17" s="557"/>
      <c r="E17" s="558"/>
      <c r="F17" s="558"/>
      <c r="G17" s="560"/>
      <c r="H17" s="560"/>
      <c r="I17" s="560"/>
      <c r="J17" s="560"/>
      <c r="K17" s="558"/>
    </row>
    <row r="18" spans="1:11">
      <c r="A18" s="555"/>
      <c r="B18" s="560"/>
      <c r="C18" s="556"/>
      <c r="D18" s="557"/>
      <c r="E18" s="558"/>
      <c r="F18" s="558"/>
      <c r="G18" s="560"/>
      <c r="H18" s="560"/>
      <c r="I18" s="560"/>
      <c r="J18" s="560"/>
      <c r="K18" s="558"/>
    </row>
    <row r="19" spans="1:11">
      <c r="A19" s="555"/>
      <c r="B19" s="560"/>
      <c r="C19" s="556"/>
      <c r="D19" s="555"/>
      <c r="E19" s="558"/>
      <c r="F19" s="558"/>
      <c r="G19" s="560"/>
      <c r="H19" s="558"/>
      <c r="I19" s="558"/>
      <c r="J19" s="558"/>
      <c r="K19" s="558"/>
    </row>
    <row r="20" spans="1:11">
      <c r="A20" s="538"/>
      <c r="B20" s="538"/>
      <c r="C20" s="538"/>
      <c r="D20" s="538"/>
      <c r="E20" s="538"/>
      <c r="F20" s="538"/>
      <c r="G20" s="538"/>
      <c r="H20" s="538"/>
      <c r="I20" s="538"/>
      <c r="J20" s="538"/>
      <c r="K20" s="538"/>
    </row>
    <row r="21" spans="1:11">
      <c r="A21" s="538"/>
      <c r="B21" s="538"/>
      <c r="C21" s="538"/>
      <c r="D21" s="538"/>
      <c r="E21" s="538"/>
      <c r="F21" s="538"/>
      <c r="G21" s="538"/>
      <c r="H21" s="538"/>
      <c r="I21" s="538"/>
      <c r="J21" s="538"/>
      <c r="K21" s="538"/>
    </row>
    <row r="22" spans="1:11">
      <c r="A22" s="538"/>
      <c r="B22" s="538"/>
      <c r="C22" s="538"/>
      <c r="D22" s="538"/>
      <c r="E22" s="538"/>
      <c r="F22" s="538"/>
      <c r="G22" s="538"/>
      <c r="H22" s="538"/>
      <c r="I22" s="538"/>
      <c r="J22" s="538"/>
      <c r="K22" s="538"/>
    </row>
    <row r="23" spans="1:11">
      <c r="A23" s="538"/>
      <c r="B23" s="538"/>
      <c r="C23" s="538"/>
      <c r="D23" s="538"/>
      <c r="E23" s="538"/>
      <c r="F23" s="538"/>
      <c r="G23" s="538"/>
      <c r="H23" s="538"/>
      <c r="I23" s="538"/>
      <c r="J23" s="538"/>
      <c r="K23" s="538"/>
    </row>
    <row r="24" spans="1:11">
      <c r="A24" s="538"/>
      <c r="B24" s="538"/>
      <c r="C24" s="538"/>
      <c r="D24" s="538"/>
      <c r="E24" s="538"/>
      <c r="F24" s="538"/>
      <c r="G24" s="538"/>
      <c r="H24" s="538"/>
      <c r="I24" s="538"/>
      <c r="J24" s="538"/>
      <c r="K24" s="538"/>
    </row>
    <row r="25" spans="1:11">
      <c r="A25" s="538"/>
      <c r="B25" s="538"/>
      <c r="C25" s="538"/>
      <c r="D25" s="538"/>
      <c r="E25" s="538"/>
      <c r="F25" s="538"/>
      <c r="G25" s="538"/>
      <c r="H25" s="538"/>
      <c r="I25" s="538"/>
      <c r="J25" s="538"/>
      <c r="K25" s="538"/>
    </row>
    <row r="26" spans="1:11">
      <c r="A26" s="538"/>
      <c r="B26" s="538"/>
      <c r="C26" s="538"/>
      <c r="D26" s="538"/>
      <c r="E26" s="538"/>
      <c r="F26" s="538"/>
      <c r="G26" s="538"/>
      <c r="H26" s="538"/>
      <c r="I26" s="538"/>
      <c r="J26" s="538"/>
      <c r="K26" s="538"/>
    </row>
  </sheetData>
  <mergeCells count="8">
    <mergeCell ref="D10:E10"/>
    <mergeCell ref="C1:I1"/>
    <mergeCell ref="F9:J9"/>
    <mergeCell ref="C3:I3"/>
    <mergeCell ref="C2:I2"/>
    <mergeCell ref="A5:K5"/>
    <mergeCell ref="F8:J8"/>
    <mergeCell ref="F7:J7"/>
  </mergeCells>
  <printOptions horizontalCentered="1"/>
  <pageMargins left="0.39370078740157483" right="0.39370078740157483" top="0.78740157480314965" bottom="0.78740157480314965" header="0.39370078740157483" footer="0.39370078740157483"/>
  <pageSetup paperSize="9" scale="67" orientation="landscape" r:id="rId1"/>
  <headerFooter>
    <oddHeader>&amp;R&amp;A</oddHeader>
    <oddFooter>&amp;L&amp;9Impressão em &amp;D às &amp;T
&amp;Z&amp;F&amp;R&amp;10Página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P190"/>
  <sheetViews>
    <sheetView zoomScaleNormal="100" zoomScaleSheetLayoutView="90" workbookViewId="0">
      <pane ySplit="10" topLeftCell="A11" activePane="bottomLeft" state="frozen"/>
      <selection activeCell="D37" sqref="D37"/>
      <selection pane="bottomLeft" activeCell="M18" sqref="M18"/>
    </sheetView>
  </sheetViews>
  <sheetFormatPr defaultColWidth="10.42578125" defaultRowHeight="15"/>
  <cols>
    <col min="1" max="1" width="9.42578125" style="148" customWidth="1"/>
    <col min="2" max="2" width="8.85546875" style="231" customWidth="1"/>
    <col min="3" max="3" width="77.7109375" style="145" customWidth="1"/>
    <col min="4" max="4" width="9.5703125" style="142" customWidth="1"/>
    <col min="5" max="5" width="12.28515625" style="143" bestFit="1" customWidth="1"/>
    <col min="6" max="8" width="12.28515625" style="143" customWidth="1"/>
    <col min="9" max="9" width="12.140625" style="149" bestFit="1" customWidth="1"/>
    <col min="10" max="12" width="12.140625" style="149" customWidth="1"/>
    <col min="13" max="13" width="14.42578125" style="147" customWidth="1"/>
    <col min="14" max="14" width="11.28515625" style="149" customWidth="1"/>
    <col min="15" max="15" width="11.42578125" style="360" customWidth="1"/>
    <col min="16" max="16" width="12.85546875" style="360" customWidth="1"/>
    <col min="17" max="17" width="13.5703125" style="149" customWidth="1"/>
    <col min="18" max="18" width="13.28515625" style="144" customWidth="1"/>
    <col min="19" max="19" width="17.7109375" style="140" customWidth="1"/>
    <col min="20" max="42" width="10.42578125" style="140" customWidth="1"/>
    <col min="43" max="16384" width="10.42578125" style="141"/>
  </cols>
  <sheetData>
    <row r="1" spans="1:42">
      <c r="A1" s="792" t="s">
        <v>5644</v>
      </c>
      <c r="B1" s="792"/>
      <c r="C1" s="792"/>
      <c r="D1" s="792"/>
      <c r="E1" s="792"/>
      <c r="F1" s="792"/>
      <c r="G1" s="792"/>
      <c r="H1" s="792"/>
      <c r="I1" s="792"/>
      <c r="J1" s="792"/>
      <c r="K1" s="792"/>
      <c r="L1" s="792"/>
      <c r="M1" s="792"/>
      <c r="N1" s="788"/>
      <c r="O1" s="792"/>
      <c r="P1" s="792"/>
      <c r="Q1" s="792"/>
      <c r="R1" s="792"/>
    </row>
    <row r="2" spans="1:42">
      <c r="A2" s="792"/>
      <c r="B2" s="792"/>
      <c r="C2" s="792"/>
      <c r="D2" s="792"/>
      <c r="E2" s="792"/>
      <c r="F2" s="792"/>
      <c r="G2" s="792"/>
      <c r="H2" s="792"/>
      <c r="I2" s="792"/>
      <c r="J2" s="792"/>
      <c r="K2" s="792"/>
      <c r="L2" s="792"/>
      <c r="M2" s="792"/>
      <c r="N2" s="788"/>
      <c r="O2" s="792"/>
      <c r="P2" s="792"/>
      <c r="Q2" s="792"/>
      <c r="R2" s="792"/>
    </row>
    <row r="3" spans="1:42" s="152" customFormat="1" ht="17.25">
      <c r="A3" s="797" t="s">
        <v>5640</v>
      </c>
      <c r="B3" s="798"/>
      <c r="C3" s="798"/>
      <c r="D3" s="798"/>
      <c r="E3" s="798"/>
      <c r="F3" s="798"/>
      <c r="G3" s="798"/>
      <c r="H3" s="798"/>
      <c r="I3" s="798"/>
      <c r="J3" s="798"/>
      <c r="K3" s="798"/>
      <c r="L3" s="798"/>
      <c r="M3" s="798"/>
      <c r="N3" s="788"/>
      <c r="O3" s="798"/>
      <c r="P3" s="798"/>
      <c r="Q3" s="798"/>
      <c r="R3" s="798"/>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row>
    <row r="4" spans="1:42" s="152" customFormat="1">
      <c r="A4" s="153"/>
      <c r="B4" s="230"/>
      <c r="C4" s="322" t="s">
        <v>20878</v>
      </c>
      <c r="D4" s="154"/>
      <c r="E4" s="155"/>
      <c r="F4" s="155"/>
      <c r="G4" s="155"/>
      <c r="H4" s="155"/>
      <c r="I4" s="146"/>
      <c r="J4" s="146"/>
      <c r="K4" s="146"/>
      <c r="L4" s="146"/>
      <c r="M4" s="146"/>
      <c r="N4"/>
      <c r="O4" s="579" t="s">
        <v>2667</v>
      </c>
      <c r="P4" s="793" t="str">
        <f>IF('FOLHA FECHAMENTO'!K12&lt;&gt;"",'FOLHA FECHAMENTO'!K12," ")</f>
        <v xml:space="preserve"> </v>
      </c>
      <c r="Q4" s="793"/>
      <c r="R4" s="156"/>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row>
    <row r="5" spans="1:42" s="160" customFormat="1">
      <c r="A5" s="214"/>
      <c r="B5" s="230"/>
      <c r="C5" s="462" t="s">
        <v>20879</v>
      </c>
      <c r="D5" s="157" t="s">
        <v>2668</v>
      </c>
      <c r="E5" s="794" t="str">
        <f>IF(DADOS!D20&lt;&gt;"",DADOS!D20," ")</f>
        <v xml:space="preserve"> </v>
      </c>
      <c r="F5" s="794"/>
      <c r="G5" s="794"/>
      <c r="H5" s="794"/>
      <c r="I5" s="794"/>
      <c r="J5" s="794"/>
      <c r="K5" s="794"/>
      <c r="L5" s="794"/>
      <c r="M5" s="794"/>
      <c r="N5" s="788"/>
      <c r="O5" s="580" t="s">
        <v>2262</v>
      </c>
      <c r="P5" s="795" t="str">
        <f>IF(DADOS!M18&lt;&gt;"",DADOS!M18," ")</f>
        <v>COHAPAR</v>
      </c>
      <c r="Q5" s="795"/>
      <c r="R5" s="158"/>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row>
    <row r="6" spans="1:42" s="152" customFormat="1">
      <c r="A6" s="153"/>
      <c r="B6" s="230"/>
      <c r="C6" s="289" t="str">
        <f>IF(DADOS!D18&lt;&gt;"",DADOS!D18," ")</f>
        <v>identificação da tipologia ou infraestrutura</v>
      </c>
      <c r="D6" s="157" t="s">
        <v>2670</v>
      </c>
      <c r="E6" s="794" t="str">
        <f>IF(DADOS!$D$22&lt;&gt;"",DADOS!$D$22," ")</f>
        <v>LOBATO</v>
      </c>
      <c r="F6" s="794"/>
      <c r="G6" s="794"/>
      <c r="H6" s="794"/>
      <c r="I6" s="794"/>
      <c r="J6" s="794"/>
      <c r="K6" s="794"/>
      <c r="L6" s="794"/>
      <c r="M6" s="794"/>
      <c r="N6"/>
      <c r="O6" s="579" t="s">
        <v>6016</v>
      </c>
      <c r="P6" s="796" t="str">
        <f>IF('FOLHA FECHAMENTO'!K10&lt;&gt;"",'FOLHA FECHAMENTO'!K10," ")</f>
        <v>CONSTRUÇÃO</v>
      </c>
      <c r="Q6" s="796"/>
      <c r="R6" s="16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row>
    <row r="7" spans="1:42" s="152" customFormat="1">
      <c r="A7" s="153"/>
      <c r="B7" s="230"/>
      <c r="C7" s="305"/>
      <c r="D7" s="786" t="s">
        <v>2671</v>
      </c>
      <c r="E7" s="786"/>
      <c r="F7" s="438"/>
      <c r="G7" s="438"/>
      <c r="H7" s="438"/>
      <c r="I7" s="787" t="str">
        <f>IF('FOLHA FECHAMENTO'!C15&lt;&gt;"",'FOLHA FECHAMENTO'!C15," ")</f>
        <v xml:space="preserve"> </v>
      </c>
      <c r="J7" s="787"/>
      <c r="K7" s="787"/>
      <c r="L7" s="787"/>
      <c r="M7" s="787"/>
      <c r="N7" s="788"/>
      <c r="O7" s="581" t="s">
        <v>2665</v>
      </c>
      <c r="P7" s="789" t="str">
        <f>IF(DADOS!D37&lt;&gt;"",DADOS!D37," ")</f>
        <v xml:space="preserve"> </v>
      </c>
      <c r="Q7" s="789"/>
      <c r="R7" s="162"/>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row>
    <row r="8" spans="1:42" s="152" customFormat="1">
      <c r="A8" s="153"/>
      <c r="B8" s="230"/>
      <c r="C8" s="219" t="str">
        <f>IF(DADOS!D26&lt;&gt;"",DADOS!D26," ")</f>
        <v xml:space="preserve"> </v>
      </c>
      <c r="D8" s="790" t="s">
        <v>2673</v>
      </c>
      <c r="E8" s="790"/>
      <c r="F8" s="437"/>
      <c r="G8" s="437"/>
      <c r="H8" s="437"/>
      <c r="I8" s="791" t="str">
        <f>IF(DADOS!D31&lt;&gt;"",DADOS!D31," ")</f>
        <v xml:space="preserve"> </v>
      </c>
      <c r="J8" s="791"/>
      <c r="K8" s="791"/>
      <c r="L8" s="791"/>
      <c r="M8" s="791"/>
      <c r="N8" s="788"/>
      <c r="O8" s="582" t="s">
        <v>2674</v>
      </c>
      <c r="P8" s="791" t="str">
        <f>IF(DADOS!D35&lt;&gt;"",DADOS!D35," ")</f>
        <v xml:space="preserve"> </v>
      </c>
      <c r="Q8" s="791"/>
      <c r="R8" s="163"/>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row>
    <row r="9" spans="1:42" s="152" customFormat="1">
      <c r="A9" s="153"/>
      <c r="B9" s="230"/>
      <c r="C9" s="164"/>
      <c r="D9" s="154"/>
      <c r="E9" s="165"/>
      <c r="F9" s="165"/>
      <c r="G9" s="165"/>
      <c r="H9" s="165"/>
      <c r="I9" s="146"/>
      <c r="J9" s="146"/>
      <c r="K9" s="146"/>
      <c r="L9" s="146"/>
      <c r="M9" s="146"/>
      <c r="N9"/>
      <c r="O9" s="579"/>
      <c r="P9" s="579"/>
      <c r="Q9" s="146"/>
      <c r="R9" s="166"/>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row>
    <row r="10" spans="1:42" s="152" customFormat="1" ht="63.75">
      <c r="A10" s="308" t="s">
        <v>2675</v>
      </c>
      <c r="B10" s="308" t="s">
        <v>20873</v>
      </c>
      <c r="C10" s="307" t="s">
        <v>2676</v>
      </c>
      <c r="D10" s="308" t="s">
        <v>2677</v>
      </c>
      <c r="E10" s="308" t="s">
        <v>20850</v>
      </c>
      <c r="F10" s="308" t="s">
        <v>20851</v>
      </c>
      <c r="G10" s="308" t="s">
        <v>20852</v>
      </c>
      <c r="H10" s="308" t="s">
        <v>20853</v>
      </c>
      <c r="I10" s="308" t="s">
        <v>20854</v>
      </c>
      <c r="J10" s="308" t="s">
        <v>20851</v>
      </c>
      <c r="K10" s="308" t="s">
        <v>20852</v>
      </c>
      <c r="L10" s="308" t="s">
        <v>20855</v>
      </c>
      <c r="M10" s="308" t="s">
        <v>5646</v>
      </c>
      <c r="N10" s="578" t="s">
        <v>5645</v>
      </c>
      <c r="O10" s="583" t="s">
        <v>5642</v>
      </c>
      <c r="P10" s="583" t="s">
        <v>5641</v>
      </c>
      <c r="Q10" s="308" t="s">
        <v>5643</v>
      </c>
      <c r="R10" s="308" t="s">
        <v>2675</v>
      </c>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row>
    <row r="11" spans="1:42">
      <c r="A11" s="140"/>
      <c r="B11" s="140"/>
      <c r="C11" s="140"/>
      <c r="D11" s="140"/>
      <c r="E11" s="140"/>
      <c r="F11" s="140"/>
      <c r="G11" s="140"/>
      <c r="H11" s="140"/>
      <c r="I11" s="140"/>
      <c r="J11" s="140"/>
      <c r="K11" s="140"/>
      <c r="L11" s="140"/>
      <c r="M11" s="140"/>
      <c r="N11" s="140"/>
      <c r="O11" s="140"/>
      <c r="P11" s="140"/>
      <c r="Q11" s="140"/>
      <c r="R11" s="140"/>
      <c r="X11" s="141"/>
      <c r="Y11" s="141"/>
      <c r="Z11" s="141"/>
      <c r="AA11" s="141"/>
      <c r="AB11" s="141"/>
      <c r="AC11" s="141"/>
      <c r="AD11" s="141"/>
      <c r="AE11" s="141"/>
      <c r="AF11" s="141"/>
      <c r="AG11" s="141"/>
      <c r="AH11" s="141"/>
      <c r="AI11" s="141"/>
      <c r="AJ11" s="141"/>
      <c r="AK11" s="141"/>
      <c r="AL11" s="141"/>
      <c r="AM11" s="141"/>
      <c r="AN11" s="141"/>
      <c r="AO11" s="141"/>
      <c r="AP11" s="141"/>
    </row>
    <row r="12" spans="1:42">
      <c r="A12" s="140"/>
      <c r="B12" s="140"/>
      <c r="C12" s="140"/>
      <c r="D12" s="140"/>
      <c r="E12" s="140"/>
      <c r="F12" s="140"/>
      <c r="G12" s="140"/>
      <c r="H12" s="140"/>
      <c r="I12" s="140"/>
      <c r="J12" s="140"/>
      <c r="K12" s="140"/>
      <c r="L12" s="140"/>
      <c r="M12" s="140"/>
      <c r="N12" s="140"/>
      <c r="O12" s="140"/>
      <c r="P12" s="140"/>
      <c r="Q12" s="140"/>
      <c r="R12" s="140"/>
      <c r="X12" s="141"/>
      <c r="Y12" s="141"/>
      <c r="Z12" s="141"/>
      <c r="AA12" s="141"/>
      <c r="AB12" s="141"/>
      <c r="AC12" s="141"/>
      <c r="AD12" s="141"/>
      <c r="AE12" s="141"/>
      <c r="AF12" s="141"/>
      <c r="AG12" s="141"/>
      <c r="AH12" s="141"/>
      <c r="AI12" s="141"/>
      <c r="AJ12" s="141"/>
      <c r="AK12" s="141"/>
      <c r="AL12" s="141"/>
      <c r="AM12" s="141"/>
      <c r="AN12" s="141"/>
      <c r="AO12" s="141"/>
      <c r="AP12" s="141"/>
    </row>
    <row r="13" spans="1:42">
      <c r="A13" s="140"/>
      <c r="B13" s="140"/>
      <c r="C13" s="140"/>
      <c r="D13" s="140"/>
      <c r="E13" s="140"/>
      <c r="F13" s="140"/>
      <c r="G13" s="140"/>
      <c r="H13" s="140"/>
      <c r="I13" s="140"/>
      <c r="J13" s="140"/>
      <c r="K13" s="140"/>
      <c r="L13" s="140"/>
      <c r="M13" s="140"/>
      <c r="N13" s="140"/>
      <c r="O13" s="140"/>
      <c r="P13" s="140"/>
      <c r="Q13" s="140"/>
      <c r="R13" s="140"/>
      <c r="X13" s="141"/>
      <c r="Y13" s="141"/>
      <c r="Z13" s="141"/>
      <c r="AA13" s="141"/>
      <c r="AB13" s="141"/>
      <c r="AC13" s="141"/>
      <c r="AD13" s="141"/>
      <c r="AE13" s="141"/>
      <c r="AF13" s="141"/>
      <c r="AG13" s="141"/>
      <c r="AH13" s="141"/>
      <c r="AI13" s="141"/>
      <c r="AJ13" s="141"/>
      <c r="AK13" s="141"/>
      <c r="AL13" s="141"/>
      <c r="AM13" s="141"/>
      <c r="AN13" s="141"/>
      <c r="AO13" s="141"/>
      <c r="AP13" s="141"/>
    </row>
    <row r="14" spans="1:42">
      <c r="A14" s="140"/>
      <c r="B14" s="140"/>
      <c r="C14" s="140"/>
      <c r="D14" s="140"/>
      <c r="E14" s="140"/>
      <c r="F14" s="140"/>
      <c r="G14" s="140"/>
      <c r="H14" s="140"/>
      <c r="I14" s="140"/>
      <c r="J14" s="140"/>
      <c r="K14" s="140"/>
      <c r="L14" s="140"/>
      <c r="M14" s="140"/>
      <c r="N14" s="140"/>
      <c r="O14" s="140"/>
      <c r="P14" s="140"/>
      <c r="Q14" s="140"/>
      <c r="R14" s="140"/>
      <c r="X14" s="141"/>
      <c r="Y14" s="141"/>
      <c r="Z14" s="141"/>
      <c r="AA14" s="141"/>
      <c r="AB14" s="141"/>
      <c r="AC14" s="141"/>
      <c r="AD14" s="141"/>
      <c r="AE14" s="141"/>
      <c r="AF14" s="141"/>
      <c r="AG14" s="141"/>
      <c r="AH14" s="141"/>
      <c r="AI14" s="141"/>
      <c r="AJ14" s="141"/>
      <c r="AK14" s="141"/>
      <c r="AL14" s="141"/>
      <c r="AM14" s="141"/>
      <c r="AN14" s="141"/>
      <c r="AO14" s="141"/>
      <c r="AP14" s="141"/>
    </row>
    <row r="15" spans="1:42">
      <c r="A15" s="140"/>
      <c r="B15" s="140"/>
      <c r="C15" s="140"/>
      <c r="D15" s="140"/>
      <c r="E15" s="140"/>
      <c r="F15" s="140"/>
      <c r="G15" s="140"/>
      <c r="H15" s="140"/>
      <c r="I15" s="140"/>
      <c r="J15" s="140"/>
      <c r="K15" s="140"/>
      <c r="L15" s="140"/>
      <c r="M15" s="140"/>
      <c r="N15" s="140"/>
      <c r="O15" s="140"/>
      <c r="P15" s="140"/>
      <c r="Q15" s="140"/>
      <c r="R15" s="140"/>
      <c r="X15" s="141"/>
      <c r="Y15" s="141"/>
      <c r="Z15" s="141"/>
      <c r="AA15" s="141"/>
      <c r="AB15" s="141"/>
      <c r="AC15" s="141"/>
      <c r="AD15" s="141"/>
      <c r="AE15" s="141"/>
      <c r="AF15" s="141"/>
      <c r="AG15" s="141"/>
      <c r="AH15" s="141"/>
      <c r="AI15" s="141"/>
      <c r="AJ15" s="141"/>
      <c r="AK15" s="141"/>
      <c r="AL15" s="141"/>
      <c r="AM15" s="141"/>
      <c r="AN15" s="141"/>
      <c r="AO15" s="141"/>
      <c r="AP15" s="141"/>
    </row>
    <row r="16" spans="1:42">
      <c r="A16" s="140"/>
      <c r="B16" s="140"/>
      <c r="C16" s="140"/>
      <c r="D16" s="140"/>
      <c r="E16" s="140"/>
      <c r="F16" s="140"/>
      <c r="G16" s="140"/>
      <c r="H16" s="140"/>
      <c r="I16" s="140"/>
      <c r="J16" s="140"/>
      <c r="K16" s="140"/>
      <c r="L16" s="140"/>
      <c r="M16" s="140"/>
      <c r="N16" s="140"/>
      <c r="O16" s="140"/>
      <c r="P16" s="140"/>
      <c r="Q16" s="140"/>
      <c r="R16" s="140"/>
      <c r="X16" s="141"/>
      <c r="Y16" s="141"/>
      <c r="Z16" s="141"/>
      <c r="AA16" s="141"/>
      <c r="AB16" s="141"/>
      <c r="AC16" s="141"/>
      <c r="AD16" s="141"/>
      <c r="AE16" s="141"/>
      <c r="AF16" s="141"/>
      <c r="AG16" s="141"/>
      <c r="AH16" s="141"/>
      <c r="AI16" s="141"/>
      <c r="AJ16" s="141"/>
      <c r="AK16" s="141"/>
      <c r="AL16" s="141"/>
      <c r="AM16" s="141"/>
      <c r="AN16" s="141"/>
      <c r="AO16" s="141"/>
      <c r="AP16" s="141"/>
    </row>
    <row r="17" spans="1:42">
      <c r="A17" s="140"/>
      <c r="B17" s="140"/>
      <c r="C17" s="140"/>
      <c r="D17" s="140"/>
      <c r="E17" s="140"/>
      <c r="F17" s="140"/>
      <c r="G17" s="140"/>
      <c r="H17" s="140"/>
      <c r="I17" s="140"/>
      <c r="J17" s="140"/>
      <c r="K17" s="140"/>
      <c r="L17" s="140"/>
      <c r="M17" s="140"/>
      <c r="N17" s="140"/>
      <c r="O17" s="140"/>
      <c r="P17" s="140"/>
      <c r="Q17" s="140"/>
      <c r="R17" s="140"/>
      <c r="X17" s="141"/>
      <c r="Y17" s="141"/>
      <c r="Z17" s="141"/>
      <c r="AA17" s="141"/>
      <c r="AB17" s="141"/>
      <c r="AC17" s="141"/>
      <c r="AD17" s="141"/>
      <c r="AE17" s="141"/>
      <c r="AF17" s="141"/>
      <c r="AG17" s="141"/>
      <c r="AH17" s="141"/>
      <c r="AI17" s="141"/>
      <c r="AJ17" s="141"/>
      <c r="AK17" s="141"/>
      <c r="AL17" s="141"/>
      <c r="AM17" s="141"/>
      <c r="AN17" s="141"/>
      <c r="AO17" s="141"/>
      <c r="AP17" s="141"/>
    </row>
    <row r="18" spans="1:42">
      <c r="A18" s="140"/>
      <c r="B18" s="140"/>
      <c r="C18" s="140"/>
      <c r="D18" s="140"/>
      <c r="E18" s="140"/>
      <c r="F18" s="140"/>
      <c r="G18" s="140"/>
      <c r="H18" s="140"/>
      <c r="I18" s="140"/>
      <c r="J18" s="140"/>
      <c r="K18" s="140"/>
      <c r="L18" s="140"/>
      <c r="M18" s="140"/>
      <c r="N18" s="140"/>
      <c r="O18" s="140"/>
      <c r="P18" s="140"/>
      <c r="Q18" s="140"/>
      <c r="R18" s="140"/>
      <c r="X18" s="141"/>
      <c r="Y18" s="141"/>
      <c r="Z18" s="141"/>
      <c r="AA18" s="141"/>
      <c r="AB18" s="141"/>
      <c r="AC18" s="141"/>
      <c r="AD18" s="141"/>
      <c r="AE18" s="141"/>
      <c r="AF18" s="141"/>
      <c r="AG18" s="141"/>
      <c r="AH18" s="141"/>
      <c r="AI18" s="141"/>
      <c r="AJ18" s="141"/>
      <c r="AK18" s="141"/>
      <c r="AL18" s="141"/>
      <c r="AM18" s="141"/>
      <c r="AN18" s="141"/>
      <c r="AO18" s="141"/>
      <c r="AP18" s="141"/>
    </row>
    <row r="19" spans="1:42">
      <c r="A19" s="140"/>
      <c r="B19" s="140"/>
      <c r="C19" s="140"/>
      <c r="D19" s="140"/>
      <c r="E19" s="140"/>
      <c r="F19" s="140"/>
      <c r="G19" s="140"/>
      <c r="H19" s="140"/>
      <c r="I19" s="140"/>
      <c r="J19" s="140"/>
      <c r="K19" s="140"/>
      <c r="L19" s="140"/>
      <c r="M19" s="140"/>
      <c r="N19" s="140"/>
      <c r="O19" s="140"/>
      <c r="P19" s="140"/>
      <c r="Q19" s="140"/>
      <c r="R19" s="140"/>
      <c r="X19" s="141"/>
      <c r="Y19" s="141"/>
      <c r="Z19" s="141"/>
      <c r="AA19" s="141"/>
      <c r="AB19" s="141"/>
      <c r="AC19" s="141"/>
      <c r="AD19" s="141"/>
      <c r="AE19" s="141"/>
      <c r="AF19" s="141"/>
      <c r="AG19" s="141"/>
      <c r="AH19" s="141"/>
      <c r="AI19" s="141"/>
      <c r="AJ19" s="141"/>
      <c r="AK19" s="141"/>
      <c r="AL19" s="141"/>
      <c r="AM19" s="141"/>
      <c r="AN19" s="141"/>
      <c r="AO19" s="141"/>
      <c r="AP19" s="141"/>
    </row>
    <row r="20" spans="1:42">
      <c r="A20" s="140"/>
      <c r="B20" s="140"/>
      <c r="C20" s="140"/>
      <c r="D20" s="140"/>
      <c r="E20" s="140"/>
      <c r="F20" s="140"/>
      <c r="G20" s="140"/>
      <c r="H20" s="140"/>
      <c r="I20" s="140"/>
      <c r="J20" s="140"/>
      <c r="K20" s="140"/>
      <c r="L20" s="140"/>
      <c r="M20" s="140"/>
      <c r="N20" s="140"/>
      <c r="O20" s="140"/>
      <c r="P20" s="140"/>
      <c r="Q20" s="140"/>
      <c r="R20" s="140"/>
      <c r="X20" s="141"/>
      <c r="Y20" s="141"/>
      <c r="Z20" s="141"/>
      <c r="AA20" s="141"/>
      <c r="AB20" s="141"/>
      <c r="AC20" s="141"/>
      <c r="AD20" s="141"/>
      <c r="AE20" s="141"/>
      <c r="AF20" s="141"/>
      <c r="AG20" s="141"/>
      <c r="AH20" s="141"/>
      <c r="AI20" s="141"/>
      <c r="AJ20" s="141"/>
      <c r="AK20" s="141"/>
      <c r="AL20" s="141"/>
      <c r="AM20" s="141"/>
      <c r="AN20" s="141"/>
      <c r="AO20" s="141"/>
      <c r="AP20" s="141"/>
    </row>
    <row r="21" spans="1:42">
      <c r="A21" s="140"/>
      <c r="B21" s="140"/>
      <c r="C21" s="140"/>
      <c r="D21" s="140"/>
      <c r="E21" s="140"/>
      <c r="F21" s="140"/>
      <c r="G21" s="140"/>
      <c r="H21" s="140"/>
      <c r="I21" s="140"/>
      <c r="J21" s="140"/>
      <c r="K21" s="140"/>
      <c r="L21" s="140"/>
      <c r="M21" s="140"/>
      <c r="N21" s="140"/>
      <c r="O21" s="140"/>
      <c r="P21" s="140"/>
      <c r="Q21" s="140"/>
      <c r="R21" s="140"/>
      <c r="X21" s="141"/>
      <c r="Y21" s="141"/>
      <c r="Z21" s="141"/>
      <c r="AA21" s="141"/>
      <c r="AB21" s="141"/>
      <c r="AC21" s="141"/>
      <c r="AD21" s="141"/>
      <c r="AE21" s="141"/>
      <c r="AF21" s="141"/>
      <c r="AG21" s="141"/>
      <c r="AH21" s="141"/>
      <c r="AI21" s="141"/>
      <c r="AJ21" s="141"/>
      <c r="AK21" s="141"/>
      <c r="AL21" s="141"/>
      <c r="AM21" s="141"/>
      <c r="AN21" s="141"/>
      <c r="AO21" s="141"/>
      <c r="AP21" s="141"/>
    </row>
    <row r="22" spans="1:42">
      <c r="A22" s="140"/>
      <c r="B22" s="140"/>
      <c r="C22" s="140"/>
      <c r="D22" s="140"/>
      <c r="E22" s="140"/>
      <c r="F22" s="140"/>
      <c r="G22" s="140"/>
      <c r="H22" s="140"/>
      <c r="I22" s="140"/>
      <c r="J22" s="140"/>
      <c r="K22" s="140"/>
      <c r="L22" s="140"/>
      <c r="M22" s="140"/>
      <c r="N22" s="140"/>
      <c r="O22" s="140"/>
      <c r="P22" s="140"/>
      <c r="Q22" s="140"/>
      <c r="R22" s="140"/>
      <c r="X22" s="141"/>
      <c r="Y22" s="141"/>
      <c r="Z22" s="141"/>
      <c r="AA22" s="141"/>
      <c r="AB22" s="141"/>
      <c r="AC22" s="141"/>
      <c r="AD22" s="141"/>
      <c r="AE22" s="141"/>
      <c r="AF22" s="141"/>
      <c r="AG22" s="141"/>
      <c r="AH22" s="141"/>
      <c r="AI22" s="141"/>
      <c r="AJ22" s="141"/>
      <c r="AK22" s="141"/>
      <c r="AL22" s="141"/>
      <c r="AM22" s="141"/>
      <c r="AN22" s="141"/>
      <c r="AO22" s="141"/>
      <c r="AP22" s="141"/>
    </row>
    <row r="23" spans="1:42">
      <c r="A23" s="140"/>
      <c r="B23" s="140"/>
      <c r="C23" s="140"/>
      <c r="D23" s="140"/>
      <c r="E23" s="140"/>
      <c r="F23" s="140"/>
      <c r="G23" s="140"/>
      <c r="H23" s="140"/>
      <c r="I23" s="140"/>
      <c r="J23" s="140"/>
      <c r="K23" s="140"/>
      <c r="L23" s="140"/>
      <c r="M23" s="140"/>
      <c r="N23" s="140"/>
      <c r="O23" s="140"/>
      <c r="P23" s="140"/>
      <c r="Q23" s="140"/>
      <c r="R23" s="140"/>
      <c r="X23" s="141"/>
      <c r="Y23" s="141"/>
      <c r="Z23" s="141"/>
      <c r="AA23" s="141"/>
      <c r="AB23" s="141"/>
      <c r="AC23" s="141"/>
      <c r="AD23" s="141"/>
      <c r="AE23" s="141"/>
      <c r="AF23" s="141"/>
      <c r="AG23" s="141"/>
      <c r="AH23" s="141"/>
      <c r="AI23" s="141"/>
      <c r="AJ23" s="141"/>
      <c r="AK23" s="141"/>
      <c r="AL23" s="141"/>
      <c r="AM23" s="141"/>
      <c r="AN23" s="141"/>
      <c r="AO23" s="141"/>
      <c r="AP23" s="141"/>
    </row>
    <row r="24" spans="1:42">
      <c r="A24" s="140"/>
      <c r="B24" s="140"/>
      <c r="C24" s="140"/>
      <c r="D24" s="140"/>
      <c r="E24" s="140"/>
      <c r="F24" s="140"/>
      <c r="G24" s="140"/>
      <c r="H24" s="140"/>
      <c r="I24" s="140"/>
      <c r="J24" s="140"/>
      <c r="K24" s="140"/>
      <c r="L24" s="140"/>
      <c r="M24" s="140"/>
      <c r="N24" s="140"/>
      <c r="O24" s="140"/>
      <c r="P24" s="140"/>
      <c r="Q24" s="140"/>
      <c r="R24" s="140"/>
      <c r="X24" s="141"/>
      <c r="Y24" s="141"/>
      <c r="Z24" s="141"/>
      <c r="AA24" s="141"/>
      <c r="AB24" s="141"/>
      <c r="AC24" s="141"/>
      <c r="AD24" s="141"/>
      <c r="AE24" s="141"/>
      <c r="AF24" s="141"/>
      <c r="AG24" s="141"/>
      <c r="AH24" s="141"/>
      <c r="AI24" s="141"/>
      <c r="AJ24" s="141"/>
      <c r="AK24" s="141"/>
      <c r="AL24" s="141"/>
      <c r="AM24" s="141"/>
      <c r="AN24" s="141"/>
      <c r="AO24" s="141"/>
      <c r="AP24" s="141"/>
    </row>
    <row r="25" spans="1:42">
      <c r="A25" s="140"/>
      <c r="B25" s="140"/>
      <c r="C25" s="140"/>
      <c r="D25" s="140"/>
      <c r="E25" s="140"/>
      <c r="F25" s="140"/>
      <c r="G25" s="140"/>
      <c r="H25" s="140"/>
      <c r="I25" s="140"/>
      <c r="J25" s="140"/>
      <c r="K25" s="140"/>
      <c r="L25" s="140"/>
      <c r="M25" s="140"/>
      <c r="N25" s="140"/>
      <c r="O25" s="140"/>
      <c r="P25" s="140"/>
      <c r="Q25" s="140"/>
      <c r="R25" s="140"/>
      <c r="X25" s="141"/>
      <c r="Y25" s="141"/>
      <c r="Z25" s="141"/>
      <c r="AA25" s="141"/>
      <c r="AB25" s="141"/>
      <c r="AC25" s="141"/>
      <c r="AD25" s="141"/>
      <c r="AE25" s="141"/>
      <c r="AF25" s="141"/>
      <c r="AG25" s="141"/>
      <c r="AH25" s="141"/>
      <c r="AI25" s="141"/>
      <c r="AJ25" s="141"/>
      <c r="AK25" s="141"/>
      <c r="AL25" s="141"/>
      <c r="AM25" s="141"/>
      <c r="AN25" s="141"/>
      <c r="AO25" s="141"/>
      <c r="AP25" s="141"/>
    </row>
    <row r="26" spans="1:42">
      <c r="A26" s="140"/>
      <c r="B26" s="140"/>
      <c r="C26" s="140"/>
      <c r="D26" s="140"/>
      <c r="E26" s="140"/>
      <c r="F26" s="140"/>
      <c r="G26" s="140"/>
      <c r="H26" s="140"/>
      <c r="I26" s="140"/>
      <c r="J26" s="140"/>
      <c r="K26" s="140"/>
      <c r="L26" s="140"/>
      <c r="M26" s="140"/>
      <c r="N26" s="140"/>
      <c r="O26" s="140"/>
      <c r="P26" s="140"/>
      <c r="Q26" s="140"/>
      <c r="R26" s="140"/>
      <c r="X26" s="141"/>
      <c r="Y26" s="141"/>
      <c r="Z26" s="141"/>
      <c r="AA26" s="141"/>
      <c r="AB26" s="141"/>
      <c r="AC26" s="141"/>
      <c r="AD26" s="141"/>
      <c r="AE26" s="141"/>
      <c r="AF26" s="141"/>
      <c r="AG26" s="141"/>
      <c r="AH26" s="141"/>
      <c r="AI26" s="141"/>
      <c r="AJ26" s="141"/>
      <c r="AK26" s="141"/>
      <c r="AL26" s="141"/>
      <c r="AM26" s="141"/>
      <c r="AN26" s="141"/>
      <c r="AO26" s="141"/>
      <c r="AP26" s="141"/>
    </row>
    <row r="27" spans="1:42">
      <c r="A27" s="140"/>
      <c r="B27" s="140"/>
      <c r="C27" s="140"/>
      <c r="D27" s="140"/>
      <c r="E27" s="140"/>
      <c r="F27" s="140"/>
      <c r="G27" s="140"/>
      <c r="H27" s="140"/>
      <c r="I27" s="140"/>
      <c r="J27" s="140"/>
      <c r="K27" s="140"/>
      <c r="L27" s="140"/>
      <c r="M27" s="140"/>
      <c r="N27" s="140"/>
      <c r="O27" s="140"/>
      <c r="P27" s="140"/>
      <c r="Q27" s="140"/>
      <c r="R27" s="140"/>
      <c r="X27" s="141"/>
      <c r="Y27" s="141"/>
      <c r="Z27" s="141"/>
      <c r="AA27" s="141"/>
      <c r="AB27" s="141"/>
      <c r="AC27" s="141"/>
      <c r="AD27" s="141"/>
      <c r="AE27" s="141"/>
      <c r="AF27" s="141"/>
      <c r="AG27" s="141"/>
      <c r="AH27" s="141"/>
      <c r="AI27" s="141"/>
      <c r="AJ27" s="141"/>
      <c r="AK27" s="141"/>
      <c r="AL27" s="141"/>
      <c r="AM27" s="141"/>
      <c r="AN27" s="141"/>
      <c r="AO27" s="141"/>
      <c r="AP27" s="141"/>
    </row>
    <row r="28" spans="1:42">
      <c r="A28" s="140"/>
      <c r="B28" s="140"/>
      <c r="C28" s="140"/>
      <c r="D28" s="140"/>
      <c r="E28" s="140"/>
      <c r="F28" s="140"/>
      <c r="G28" s="140"/>
      <c r="H28" s="140"/>
      <c r="I28" s="140"/>
      <c r="J28" s="140"/>
      <c r="K28" s="140"/>
      <c r="L28" s="140"/>
      <c r="M28" s="140"/>
      <c r="N28" s="140"/>
      <c r="O28" s="140"/>
      <c r="P28" s="140"/>
      <c r="Q28" s="140"/>
      <c r="R28" s="140"/>
      <c r="X28" s="141"/>
      <c r="Y28" s="141"/>
      <c r="Z28" s="141"/>
      <c r="AA28" s="141"/>
      <c r="AB28" s="141"/>
      <c r="AC28" s="141"/>
      <c r="AD28" s="141"/>
      <c r="AE28" s="141"/>
      <c r="AF28" s="141"/>
      <c r="AG28" s="141"/>
      <c r="AH28" s="141"/>
      <c r="AI28" s="141"/>
      <c r="AJ28" s="141"/>
      <c r="AK28" s="141"/>
      <c r="AL28" s="141"/>
      <c r="AM28" s="141"/>
      <c r="AN28" s="141"/>
      <c r="AO28" s="141"/>
      <c r="AP28" s="141"/>
    </row>
    <row r="29" spans="1:42">
      <c r="A29" s="140"/>
      <c r="B29" s="140"/>
      <c r="C29" s="140"/>
      <c r="D29" s="140"/>
      <c r="E29" s="140"/>
      <c r="F29" s="140"/>
      <c r="G29" s="140"/>
      <c r="H29" s="140"/>
      <c r="I29" s="140"/>
      <c r="J29" s="140"/>
      <c r="K29" s="140"/>
      <c r="L29" s="140"/>
      <c r="M29" s="140"/>
      <c r="N29" s="140"/>
      <c r="O29" s="140"/>
      <c r="P29" s="140"/>
      <c r="Q29" s="140"/>
      <c r="R29" s="140"/>
      <c r="X29" s="141"/>
      <c r="Y29" s="141"/>
      <c r="Z29" s="141"/>
      <c r="AA29" s="141"/>
      <c r="AB29" s="141"/>
      <c r="AC29" s="141"/>
      <c r="AD29" s="141"/>
      <c r="AE29" s="141"/>
      <c r="AF29" s="141"/>
      <c r="AG29" s="141"/>
      <c r="AH29" s="141"/>
      <c r="AI29" s="141"/>
      <c r="AJ29" s="141"/>
      <c r="AK29" s="141"/>
      <c r="AL29" s="141"/>
      <c r="AM29" s="141"/>
      <c r="AN29" s="141"/>
      <c r="AO29" s="141"/>
      <c r="AP29" s="141"/>
    </row>
    <row r="30" spans="1:42">
      <c r="A30" s="140"/>
      <c r="B30" s="140"/>
      <c r="C30" s="140"/>
      <c r="D30" s="140"/>
      <c r="E30" s="140"/>
      <c r="F30" s="140"/>
      <c r="G30" s="140"/>
      <c r="H30" s="140"/>
      <c r="I30" s="140"/>
      <c r="J30" s="140"/>
      <c r="K30" s="140"/>
      <c r="L30" s="140"/>
      <c r="M30" s="140"/>
      <c r="N30" s="140"/>
      <c r="O30" s="140"/>
      <c r="P30" s="140"/>
      <c r="Q30" s="140"/>
      <c r="R30" s="140"/>
      <c r="X30" s="141"/>
      <c r="Y30" s="141"/>
      <c r="Z30" s="141"/>
      <c r="AA30" s="141"/>
      <c r="AB30" s="141"/>
      <c r="AC30" s="141"/>
      <c r="AD30" s="141"/>
      <c r="AE30" s="141"/>
      <c r="AF30" s="141"/>
      <c r="AG30" s="141"/>
      <c r="AH30" s="141"/>
      <c r="AI30" s="141"/>
      <c r="AJ30" s="141"/>
      <c r="AK30" s="141"/>
      <c r="AL30" s="141"/>
      <c r="AM30" s="141"/>
      <c r="AN30" s="141"/>
      <c r="AO30" s="141"/>
      <c r="AP30" s="141"/>
    </row>
    <row r="31" spans="1:42">
      <c r="A31" s="140"/>
      <c r="B31" s="140"/>
      <c r="C31" s="140"/>
      <c r="D31" s="140"/>
      <c r="E31" s="140"/>
      <c r="F31" s="140"/>
      <c r="G31" s="140"/>
      <c r="H31" s="140"/>
      <c r="I31" s="140"/>
      <c r="J31" s="140"/>
      <c r="K31" s="140"/>
      <c r="L31" s="140"/>
      <c r="M31" s="140"/>
      <c r="N31" s="140"/>
      <c r="O31" s="140"/>
      <c r="P31" s="140"/>
      <c r="Q31" s="140"/>
      <c r="R31" s="140"/>
      <c r="X31" s="141"/>
      <c r="Y31" s="141"/>
      <c r="Z31" s="141"/>
      <c r="AA31" s="141"/>
      <c r="AB31" s="141"/>
      <c r="AC31" s="141"/>
      <c r="AD31" s="141"/>
      <c r="AE31" s="141"/>
      <c r="AF31" s="141"/>
      <c r="AG31" s="141"/>
      <c r="AH31" s="141"/>
      <c r="AI31" s="141"/>
      <c r="AJ31" s="141"/>
      <c r="AK31" s="141"/>
      <c r="AL31" s="141"/>
      <c r="AM31" s="141"/>
      <c r="AN31" s="141"/>
      <c r="AO31" s="141"/>
      <c r="AP31" s="141"/>
    </row>
    <row r="32" spans="1:42">
      <c r="A32" s="140"/>
      <c r="B32" s="140"/>
      <c r="C32" s="140"/>
      <c r="D32" s="140"/>
      <c r="E32" s="140"/>
      <c r="F32" s="140"/>
      <c r="G32" s="140"/>
      <c r="H32" s="140"/>
      <c r="I32" s="140"/>
      <c r="J32" s="140"/>
      <c r="K32" s="140"/>
      <c r="L32" s="140"/>
      <c r="M32" s="140"/>
      <c r="N32" s="140"/>
      <c r="O32" s="140"/>
      <c r="P32" s="140"/>
      <c r="Q32" s="140"/>
      <c r="R32" s="140"/>
      <c r="X32" s="141"/>
      <c r="Y32" s="141"/>
      <c r="Z32" s="141"/>
      <c r="AA32" s="141"/>
      <c r="AB32" s="141"/>
      <c r="AC32" s="141"/>
      <c r="AD32" s="141"/>
      <c r="AE32" s="141"/>
      <c r="AF32" s="141"/>
      <c r="AG32" s="141"/>
      <c r="AH32" s="141"/>
      <c r="AI32" s="141"/>
      <c r="AJ32" s="141"/>
      <c r="AK32" s="141"/>
      <c r="AL32" s="141"/>
      <c r="AM32" s="141"/>
      <c r="AN32" s="141"/>
      <c r="AO32" s="141"/>
      <c r="AP32" s="141"/>
    </row>
    <row r="33" spans="1:42">
      <c r="A33" s="140"/>
      <c r="B33" s="140"/>
      <c r="C33" s="140"/>
      <c r="D33" s="140"/>
      <c r="E33" s="140"/>
      <c r="F33" s="140"/>
      <c r="G33" s="140"/>
      <c r="H33" s="140"/>
      <c r="I33" s="140"/>
      <c r="J33" s="140"/>
      <c r="K33" s="140"/>
      <c r="L33" s="140"/>
      <c r="M33" s="140"/>
      <c r="N33" s="140"/>
      <c r="O33" s="140"/>
      <c r="P33" s="140"/>
      <c r="Q33" s="140"/>
      <c r="R33" s="140"/>
      <c r="X33" s="141"/>
      <c r="Y33" s="141"/>
      <c r="Z33" s="141"/>
      <c r="AA33" s="141"/>
      <c r="AB33" s="141"/>
      <c r="AC33" s="141"/>
      <c r="AD33" s="141"/>
      <c r="AE33" s="141"/>
      <c r="AF33" s="141"/>
      <c r="AG33" s="141"/>
      <c r="AH33" s="141"/>
      <c r="AI33" s="141"/>
      <c r="AJ33" s="141"/>
      <c r="AK33" s="141"/>
      <c r="AL33" s="141"/>
      <c r="AM33" s="141"/>
      <c r="AN33" s="141"/>
      <c r="AO33" s="141"/>
      <c r="AP33" s="141"/>
    </row>
    <row r="34" spans="1:42">
      <c r="A34" s="140"/>
      <c r="B34" s="140"/>
      <c r="C34" s="140"/>
      <c r="D34" s="140"/>
      <c r="E34" s="140"/>
      <c r="F34" s="140"/>
      <c r="G34" s="140"/>
      <c r="H34" s="140"/>
      <c r="I34" s="140"/>
      <c r="J34" s="140"/>
      <c r="K34" s="140"/>
      <c r="L34" s="140"/>
      <c r="M34" s="140"/>
      <c r="N34" s="140"/>
      <c r="O34" s="140"/>
      <c r="P34" s="140"/>
      <c r="Q34" s="140"/>
      <c r="R34" s="140"/>
      <c r="X34" s="141"/>
      <c r="Y34" s="141"/>
      <c r="Z34" s="141"/>
      <c r="AA34" s="141"/>
      <c r="AB34" s="141"/>
      <c r="AC34" s="141"/>
      <c r="AD34" s="141"/>
      <c r="AE34" s="141"/>
      <c r="AF34" s="141"/>
      <c r="AG34" s="141"/>
      <c r="AH34" s="141"/>
      <c r="AI34" s="141"/>
      <c r="AJ34" s="141"/>
      <c r="AK34" s="141"/>
      <c r="AL34" s="141"/>
      <c r="AM34" s="141"/>
      <c r="AN34" s="141"/>
      <c r="AO34" s="141"/>
      <c r="AP34" s="141"/>
    </row>
    <row r="35" spans="1:42">
      <c r="A35" s="140"/>
      <c r="B35" s="140"/>
      <c r="C35" s="140"/>
      <c r="D35" s="140"/>
      <c r="E35" s="140"/>
      <c r="F35" s="140"/>
      <c r="G35" s="140"/>
      <c r="H35" s="140"/>
      <c r="I35" s="140"/>
      <c r="J35" s="140"/>
      <c r="K35" s="140"/>
      <c r="L35" s="140"/>
      <c r="M35" s="140"/>
      <c r="N35" s="140"/>
      <c r="O35" s="140"/>
      <c r="P35" s="140"/>
      <c r="Q35" s="140"/>
      <c r="R35" s="140"/>
      <c r="X35" s="141"/>
      <c r="Y35" s="141"/>
      <c r="Z35" s="141"/>
      <c r="AA35" s="141"/>
      <c r="AB35" s="141"/>
      <c r="AC35" s="141"/>
      <c r="AD35" s="141"/>
      <c r="AE35" s="141"/>
      <c r="AF35" s="141"/>
      <c r="AG35" s="141"/>
      <c r="AH35" s="141"/>
      <c r="AI35" s="141"/>
      <c r="AJ35" s="141"/>
      <c r="AK35" s="141"/>
      <c r="AL35" s="141"/>
      <c r="AM35" s="141"/>
      <c r="AN35" s="141"/>
      <c r="AO35" s="141"/>
      <c r="AP35" s="141"/>
    </row>
    <row r="36" spans="1:42">
      <c r="A36" s="140"/>
      <c r="B36" s="140"/>
      <c r="C36" s="140"/>
      <c r="D36" s="140"/>
      <c r="E36" s="140"/>
      <c r="F36" s="140"/>
      <c r="G36" s="140"/>
      <c r="H36" s="140"/>
      <c r="I36" s="140"/>
      <c r="J36" s="140"/>
      <c r="K36" s="140"/>
      <c r="L36" s="140"/>
      <c r="M36" s="140"/>
      <c r="N36" s="140"/>
      <c r="O36" s="140"/>
      <c r="P36" s="140"/>
      <c r="Q36" s="140"/>
      <c r="R36" s="140"/>
      <c r="X36" s="141"/>
      <c r="Y36" s="141"/>
      <c r="Z36" s="141"/>
      <c r="AA36" s="141"/>
      <c r="AB36" s="141"/>
      <c r="AC36" s="141"/>
      <c r="AD36" s="141"/>
      <c r="AE36" s="141"/>
      <c r="AF36" s="141"/>
      <c r="AG36" s="141"/>
      <c r="AH36" s="141"/>
      <c r="AI36" s="141"/>
      <c r="AJ36" s="141"/>
      <c r="AK36" s="141"/>
      <c r="AL36" s="141"/>
      <c r="AM36" s="141"/>
      <c r="AN36" s="141"/>
      <c r="AO36" s="141"/>
      <c r="AP36" s="141"/>
    </row>
    <row r="37" spans="1:42">
      <c r="A37" s="140"/>
      <c r="B37" s="140"/>
      <c r="C37" s="140"/>
      <c r="D37" s="140"/>
      <c r="E37" s="140"/>
      <c r="F37" s="140"/>
      <c r="G37" s="140"/>
      <c r="H37" s="140"/>
      <c r="I37" s="140"/>
      <c r="J37" s="140"/>
      <c r="K37" s="140"/>
      <c r="L37" s="140"/>
      <c r="M37" s="140"/>
      <c r="N37" s="140"/>
      <c r="O37" s="140"/>
      <c r="P37" s="140"/>
      <c r="Q37" s="140"/>
      <c r="R37" s="140"/>
      <c r="X37" s="141"/>
      <c r="Y37" s="141"/>
      <c r="Z37" s="141"/>
      <c r="AA37" s="141"/>
      <c r="AB37" s="141"/>
      <c r="AC37" s="141"/>
      <c r="AD37" s="141"/>
      <c r="AE37" s="141"/>
      <c r="AF37" s="141"/>
      <c r="AG37" s="141"/>
      <c r="AH37" s="141"/>
      <c r="AI37" s="141"/>
      <c r="AJ37" s="141"/>
      <c r="AK37" s="141"/>
      <c r="AL37" s="141"/>
      <c r="AM37" s="141"/>
      <c r="AN37" s="141"/>
      <c r="AO37" s="141"/>
      <c r="AP37" s="141"/>
    </row>
    <row r="38" spans="1:42">
      <c r="A38" s="140"/>
      <c r="B38" s="140"/>
      <c r="C38" s="140"/>
      <c r="D38" s="140"/>
      <c r="E38" s="140"/>
      <c r="F38" s="140"/>
      <c r="G38" s="140"/>
      <c r="H38" s="140"/>
      <c r="I38" s="140"/>
      <c r="J38" s="140"/>
      <c r="K38" s="140"/>
      <c r="L38" s="140"/>
      <c r="M38" s="140"/>
      <c r="N38" s="140"/>
      <c r="O38" s="140"/>
      <c r="P38" s="140"/>
      <c r="Q38" s="140"/>
      <c r="R38" s="140"/>
      <c r="X38" s="141"/>
      <c r="Y38" s="141"/>
      <c r="Z38" s="141"/>
      <c r="AA38" s="141"/>
      <c r="AB38" s="141"/>
      <c r="AC38" s="141"/>
      <c r="AD38" s="141"/>
      <c r="AE38" s="141"/>
      <c r="AF38" s="141"/>
      <c r="AG38" s="141"/>
      <c r="AH38" s="141"/>
      <c r="AI38" s="141"/>
      <c r="AJ38" s="141"/>
      <c r="AK38" s="141"/>
      <c r="AL38" s="141"/>
      <c r="AM38" s="141"/>
      <c r="AN38" s="141"/>
      <c r="AO38" s="141"/>
      <c r="AP38" s="141"/>
    </row>
    <row r="39" spans="1:42">
      <c r="A39" s="140"/>
      <c r="B39" s="140"/>
      <c r="C39" s="140"/>
      <c r="D39" s="140"/>
      <c r="E39" s="140"/>
      <c r="F39" s="140"/>
      <c r="G39" s="140"/>
      <c r="H39" s="140"/>
      <c r="I39" s="140"/>
      <c r="J39" s="140"/>
      <c r="K39" s="140"/>
      <c r="L39" s="140"/>
      <c r="M39" s="140"/>
      <c r="N39" s="140"/>
      <c r="O39" s="140"/>
      <c r="P39" s="140"/>
      <c r="Q39" s="140"/>
      <c r="R39" s="140"/>
      <c r="X39" s="141"/>
      <c r="Y39" s="141"/>
      <c r="Z39" s="141"/>
      <c r="AA39" s="141"/>
      <c r="AB39" s="141"/>
      <c r="AC39" s="141"/>
      <c r="AD39" s="141"/>
      <c r="AE39" s="141"/>
      <c r="AF39" s="141"/>
      <c r="AG39" s="141"/>
      <c r="AH39" s="141"/>
      <c r="AI39" s="141"/>
      <c r="AJ39" s="141"/>
      <c r="AK39" s="141"/>
      <c r="AL39" s="141"/>
      <c r="AM39" s="141"/>
      <c r="AN39" s="141"/>
      <c r="AO39" s="141"/>
      <c r="AP39" s="141"/>
    </row>
    <row r="40" spans="1:42">
      <c r="A40" s="140"/>
      <c r="B40" s="140"/>
      <c r="C40" s="140"/>
      <c r="D40" s="140"/>
      <c r="E40" s="140"/>
      <c r="F40" s="140"/>
      <c r="G40" s="140"/>
      <c r="H40" s="140"/>
      <c r="I40" s="140"/>
      <c r="J40" s="140"/>
      <c r="K40" s="140"/>
      <c r="L40" s="140"/>
      <c r="M40" s="140"/>
      <c r="N40" s="140"/>
      <c r="O40" s="140"/>
      <c r="P40" s="140"/>
      <c r="Q40" s="140"/>
      <c r="R40" s="140"/>
      <c r="X40" s="141"/>
      <c r="Y40" s="141"/>
      <c r="Z40" s="141"/>
      <c r="AA40" s="141"/>
      <c r="AB40" s="141"/>
      <c r="AC40" s="141"/>
      <c r="AD40" s="141"/>
      <c r="AE40" s="141"/>
      <c r="AF40" s="141"/>
      <c r="AG40" s="141"/>
      <c r="AH40" s="141"/>
      <c r="AI40" s="141"/>
      <c r="AJ40" s="141"/>
      <c r="AK40" s="141"/>
      <c r="AL40" s="141"/>
      <c r="AM40" s="141"/>
      <c r="AN40" s="141"/>
      <c r="AO40" s="141"/>
      <c r="AP40" s="141"/>
    </row>
    <row r="41" spans="1:42">
      <c r="A41" s="140"/>
      <c r="B41" s="140"/>
      <c r="C41" s="140"/>
      <c r="D41" s="140"/>
      <c r="E41" s="140"/>
      <c r="F41" s="140"/>
      <c r="G41" s="140"/>
      <c r="H41" s="140"/>
      <c r="I41" s="140"/>
      <c r="J41" s="140"/>
      <c r="K41" s="140"/>
      <c r="L41" s="140"/>
      <c r="M41" s="140"/>
      <c r="N41" s="140"/>
      <c r="O41" s="140"/>
      <c r="P41" s="140"/>
      <c r="Q41" s="140"/>
      <c r="R41" s="140"/>
      <c r="X41" s="141"/>
      <c r="Y41" s="141"/>
      <c r="Z41" s="141"/>
      <c r="AA41" s="141"/>
      <c r="AB41" s="141"/>
      <c r="AC41" s="141"/>
      <c r="AD41" s="141"/>
      <c r="AE41" s="141"/>
      <c r="AF41" s="141"/>
      <c r="AG41" s="141"/>
      <c r="AH41" s="141"/>
      <c r="AI41" s="141"/>
      <c r="AJ41" s="141"/>
      <c r="AK41" s="141"/>
      <c r="AL41" s="141"/>
      <c r="AM41" s="141"/>
      <c r="AN41" s="141"/>
      <c r="AO41" s="141"/>
      <c r="AP41" s="141"/>
    </row>
    <row r="42" spans="1:42">
      <c r="A42" s="140"/>
      <c r="B42" s="140"/>
      <c r="C42" s="140"/>
      <c r="D42" s="140"/>
      <c r="E42" s="140"/>
      <c r="F42" s="140"/>
      <c r="G42" s="140"/>
      <c r="H42" s="140"/>
      <c r="I42" s="140"/>
      <c r="J42" s="140"/>
      <c r="K42" s="140"/>
      <c r="L42" s="140"/>
      <c r="M42" s="140"/>
      <c r="N42" s="140"/>
      <c r="O42" s="140"/>
      <c r="P42" s="140"/>
      <c r="Q42" s="140"/>
      <c r="R42" s="140"/>
      <c r="X42" s="141"/>
      <c r="Y42" s="141"/>
      <c r="Z42" s="141"/>
      <c r="AA42" s="141"/>
      <c r="AB42" s="141"/>
      <c r="AC42" s="141"/>
      <c r="AD42" s="141"/>
      <c r="AE42" s="141"/>
      <c r="AF42" s="141"/>
      <c r="AG42" s="141"/>
      <c r="AH42" s="141"/>
      <c r="AI42" s="141"/>
      <c r="AJ42" s="141"/>
      <c r="AK42" s="141"/>
      <c r="AL42" s="141"/>
      <c r="AM42" s="141"/>
      <c r="AN42" s="141"/>
      <c r="AO42" s="141"/>
      <c r="AP42" s="141"/>
    </row>
    <row r="43" spans="1:42">
      <c r="A43" s="140"/>
      <c r="B43" s="140"/>
      <c r="C43" s="140"/>
      <c r="D43" s="140"/>
      <c r="E43" s="140"/>
      <c r="F43" s="140"/>
      <c r="G43" s="140"/>
      <c r="H43" s="140"/>
      <c r="I43" s="140"/>
      <c r="J43" s="140"/>
      <c r="K43" s="140"/>
      <c r="L43" s="140"/>
      <c r="M43" s="140"/>
      <c r="N43" s="140"/>
      <c r="O43" s="140"/>
      <c r="P43" s="140"/>
      <c r="Q43" s="140"/>
      <c r="R43" s="140"/>
      <c r="X43" s="141"/>
      <c r="Y43" s="141"/>
      <c r="Z43" s="141"/>
      <c r="AA43" s="141"/>
      <c r="AB43" s="141"/>
      <c r="AC43" s="141"/>
      <c r="AD43" s="141"/>
      <c r="AE43" s="141"/>
      <c r="AF43" s="141"/>
      <c r="AG43" s="141"/>
      <c r="AH43" s="141"/>
      <c r="AI43" s="141"/>
      <c r="AJ43" s="141"/>
      <c r="AK43" s="141"/>
      <c r="AL43" s="141"/>
      <c r="AM43" s="141"/>
      <c r="AN43" s="141"/>
      <c r="AO43" s="141"/>
      <c r="AP43" s="141"/>
    </row>
    <row r="44" spans="1:42">
      <c r="A44" s="140"/>
      <c r="B44" s="140"/>
      <c r="C44" s="140"/>
      <c r="D44" s="140"/>
      <c r="E44" s="140"/>
      <c r="F44" s="140"/>
      <c r="G44" s="140"/>
      <c r="H44" s="140"/>
      <c r="I44" s="140"/>
      <c r="J44" s="140"/>
      <c r="K44" s="140"/>
      <c r="L44" s="140"/>
      <c r="M44" s="140"/>
      <c r="N44" s="140"/>
      <c r="O44" s="140"/>
      <c r="P44" s="140"/>
      <c r="Q44" s="140"/>
      <c r="R44" s="140"/>
      <c r="X44" s="141"/>
      <c r="Y44" s="141"/>
      <c r="Z44" s="141"/>
      <c r="AA44" s="141"/>
      <c r="AB44" s="141"/>
      <c r="AC44" s="141"/>
      <c r="AD44" s="141"/>
      <c r="AE44" s="141"/>
      <c r="AF44" s="141"/>
      <c r="AG44" s="141"/>
      <c r="AH44" s="141"/>
      <c r="AI44" s="141"/>
      <c r="AJ44" s="141"/>
      <c r="AK44" s="141"/>
      <c r="AL44" s="141"/>
      <c r="AM44" s="141"/>
      <c r="AN44" s="141"/>
      <c r="AO44" s="141"/>
      <c r="AP44" s="141"/>
    </row>
    <row r="45" spans="1:42">
      <c r="A45" s="140"/>
      <c r="B45" s="140"/>
      <c r="C45" s="140"/>
      <c r="D45" s="140"/>
      <c r="E45" s="140"/>
      <c r="F45" s="140"/>
      <c r="G45" s="140"/>
      <c r="H45" s="140"/>
      <c r="I45" s="140"/>
      <c r="J45" s="140"/>
      <c r="K45" s="140"/>
      <c r="L45" s="140"/>
      <c r="M45" s="140"/>
      <c r="N45" s="140"/>
      <c r="O45" s="140"/>
      <c r="P45" s="140"/>
      <c r="Q45" s="140"/>
      <c r="R45" s="140"/>
      <c r="X45" s="141"/>
      <c r="Y45" s="141"/>
      <c r="Z45" s="141"/>
      <c r="AA45" s="141"/>
      <c r="AB45" s="141"/>
      <c r="AC45" s="141"/>
      <c r="AD45" s="141"/>
      <c r="AE45" s="141"/>
      <c r="AF45" s="141"/>
      <c r="AG45" s="141"/>
      <c r="AH45" s="141"/>
      <c r="AI45" s="141"/>
      <c r="AJ45" s="141"/>
      <c r="AK45" s="141"/>
      <c r="AL45" s="141"/>
      <c r="AM45" s="141"/>
      <c r="AN45" s="141"/>
      <c r="AO45" s="141"/>
      <c r="AP45" s="141"/>
    </row>
    <row r="46" spans="1:42">
      <c r="A46" s="140"/>
      <c r="B46" s="140"/>
      <c r="C46" s="140"/>
      <c r="D46" s="140"/>
      <c r="E46" s="140"/>
      <c r="F46" s="140"/>
      <c r="G46" s="140"/>
      <c r="H46" s="140"/>
      <c r="I46" s="140"/>
      <c r="J46" s="140"/>
      <c r="K46" s="140"/>
      <c r="L46" s="140"/>
      <c r="M46" s="140"/>
      <c r="N46" s="140"/>
      <c r="O46" s="140"/>
      <c r="P46" s="140"/>
      <c r="Q46" s="140"/>
      <c r="R46" s="140"/>
      <c r="X46" s="141"/>
      <c r="Y46" s="141"/>
      <c r="Z46" s="141"/>
      <c r="AA46" s="141"/>
      <c r="AB46" s="141"/>
      <c r="AC46" s="141"/>
      <c r="AD46" s="141"/>
      <c r="AE46" s="141"/>
      <c r="AF46" s="141"/>
      <c r="AG46" s="141"/>
      <c r="AH46" s="141"/>
      <c r="AI46" s="141"/>
      <c r="AJ46" s="141"/>
      <c r="AK46" s="141"/>
      <c r="AL46" s="141"/>
      <c r="AM46" s="141"/>
      <c r="AN46" s="141"/>
      <c r="AO46" s="141"/>
      <c r="AP46" s="141"/>
    </row>
    <row r="47" spans="1:42">
      <c r="A47" s="140"/>
      <c r="B47" s="140"/>
      <c r="C47" s="140"/>
      <c r="D47" s="140"/>
      <c r="E47" s="140"/>
      <c r="F47" s="140"/>
      <c r="G47" s="140"/>
      <c r="H47" s="140"/>
      <c r="I47" s="140"/>
      <c r="J47" s="140"/>
      <c r="K47" s="140"/>
      <c r="L47" s="140"/>
      <c r="M47" s="140"/>
      <c r="N47" s="140"/>
      <c r="O47" s="140"/>
      <c r="P47" s="140"/>
      <c r="Q47" s="140"/>
      <c r="R47" s="140"/>
      <c r="X47" s="141"/>
      <c r="Y47" s="141"/>
      <c r="Z47" s="141"/>
      <c r="AA47" s="141"/>
      <c r="AB47" s="141"/>
      <c r="AC47" s="141"/>
      <c r="AD47" s="141"/>
      <c r="AE47" s="141"/>
      <c r="AF47" s="141"/>
      <c r="AG47" s="141"/>
      <c r="AH47" s="141"/>
      <c r="AI47" s="141"/>
      <c r="AJ47" s="141"/>
      <c r="AK47" s="141"/>
      <c r="AL47" s="141"/>
      <c r="AM47" s="141"/>
      <c r="AN47" s="141"/>
      <c r="AO47" s="141"/>
      <c r="AP47" s="141"/>
    </row>
    <row r="48" spans="1:42">
      <c r="A48" s="140"/>
      <c r="B48" s="140"/>
      <c r="C48" s="140"/>
      <c r="D48" s="140"/>
      <c r="E48" s="140"/>
      <c r="F48" s="140"/>
      <c r="G48" s="140"/>
      <c r="H48" s="140"/>
      <c r="I48" s="140"/>
      <c r="J48" s="140"/>
      <c r="K48" s="140"/>
      <c r="L48" s="140"/>
      <c r="M48" s="140"/>
      <c r="N48" s="140"/>
      <c r="O48" s="140"/>
      <c r="P48" s="140"/>
      <c r="Q48" s="140"/>
      <c r="R48" s="140"/>
      <c r="X48" s="141"/>
      <c r="Y48" s="141"/>
      <c r="Z48" s="141"/>
      <c r="AA48" s="141"/>
      <c r="AB48" s="141"/>
      <c r="AC48" s="141"/>
      <c r="AD48" s="141"/>
      <c r="AE48" s="141"/>
      <c r="AF48" s="141"/>
      <c r="AG48" s="141"/>
      <c r="AH48" s="141"/>
      <c r="AI48" s="141"/>
      <c r="AJ48" s="141"/>
      <c r="AK48" s="141"/>
      <c r="AL48" s="141"/>
      <c r="AM48" s="141"/>
      <c r="AN48" s="141"/>
      <c r="AO48" s="141"/>
      <c r="AP48" s="141"/>
    </row>
    <row r="49" spans="1:42">
      <c r="A49" s="140"/>
      <c r="B49" s="140"/>
      <c r="C49" s="140"/>
      <c r="D49" s="140"/>
      <c r="E49" s="140"/>
      <c r="F49" s="140"/>
      <c r="G49" s="140"/>
      <c r="H49" s="140"/>
      <c r="I49" s="140"/>
      <c r="J49" s="140"/>
      <c r="K49" s="140"/>
      <c r="L49" s="140"/>
      <c r="M49" s="140"/>
      <c r="N49" s="140"/>
      <c r="O49" s="140"/>
      <c r="P49" s="140"/>
      <c r="Q49" s="140"/>
      <c r="R49" s="140"/>
      <c r="X49" s="141"/>
      <c r="Y49" s="141"/>
      <c r="Z49" s="141"/>
      <c r="AA49" s="141"/>
      <c r="AB49" s="141"/>
      <c r="AC49" s="141"/>
      <c r="AD49" s="141"/>
      <c r="AE49" s="141"/>
      <c r="AF49" s="141"/>
      <c r="AG49" s="141"/>
      <c r="AH49" s="141"/>
      <c r="AI49" s="141"/>
      <c r="AJ49" s="141"/>
      <c r="AK49" s="141"/>
      <c r="AL49" s="141"/>
      <c r="AM49" s="141"/>
      <c r="AN49" s="141"/>
      <c r="AO49" s="141"/>
      <c r="AP49" s="141"/>
    </row>
    <row r="50" spans="1:42">
      <c r="A50" s="140"/>
      <c r="B50" s="140"/>
      <c r="C50" s="140"/>
      <c r="D50" s="140"/>
      <c r="E50" s="140"/>
      <c r="F50" s="140"/>
      <c r="G50" s="140"/>
      <c r="H50" s="140"/>
      <c r="I50" s="140"/>
      <c r="J50" s="140"/>
      <c r="K50" s="140"/>
      <c r="L50" s="140"/>
      <c r="M50" s="140"/>
      <c r="N50" s="140"/>
      <c r="O50" s="140"/>
      <c r="P50" s="140"/>
      <c r="Q50" s="140"/>
      <c r="R50" s="140"/>
      <c r="X50" s="141"/>
      <c r="Y50" s="141"/>
      <c r="Z50" s="141"/>
      <c r="AA50" s="141"/>
      <c r="AB50" s="141"/>
      <c r="AC50" s="141"/>
      <c r="AD50" s="141"/>
      <c r="AE50" s="141"/>
      <c r="AF50" s="141"/>
      <c r="AG50" s="141"/>
      <c r="AH50" s="141"/>
      <c r="AI50" s="141"/>
      <c r="AJ50" s="141"/>
      <c r="AK50" s="141"/>
      <c r="AL50" s="141"/>
      <c r="AM50" s="141"/>
      <c r="AN50" s="141"/>
      <c r="AO50" s="141"/>
      <c r="AP50" s="141"/>
    </row>
    <row r="51" spans="1:42">
      <c r="A51" s="140"/>
      <c r="B51" s="140"/>
      <c r="C51" s="140"/>
      <c r="D51" s="140"/>
      <c r="E51" s="140"/>
      <c r="F51" s="140"/>
      <c r="G51" s="140"/>
      <c r="H51" s="140"/>
      <c r="I51" s="140"/>
      <c r="J51" s="140"/>
      <c r="K51" s="140"/>
      <c r="L51" s="140"/>
      <c r="M51" s="140"/>
      <c r="N51" s="140"/>
      <c r="O51" s="140"/>
      <c r="P51" s="140"/>
      <c r="Q51" s="140"/>
      <c r="R51" s="140"/>
      <c r="X51" s="141"/>
      <c r="Y51" s="141"/>
      <c r="Z51" s="141"/>
      <c r="AA51" s="141"/>
      <c r="AB51" s="141"/>
      <c r="AC51" s="141"/>
      <c r="AD51" s="141"/>
      <c r="AE51" s="141"/>
      <c r="AF51" s="141"/>
      <c r="AG51" s="141"/>
      <c r="AH51" s="141"/>
      <c r="AI51" s="141"/>
      <c r="AJ51" s="141"/>
      <c r="AK51" s="141"/>
      <c r="AL51" s="141"/>
      <c r="AM51" s="141"/>
      <c r="AN51" s="141"/>
      <c r="AO51" s="141"/>
      <c r="AP51" s="141"/>
    </row>
    <row r="52" spans="1:42">
      <c r="A52" s="140"/>
      <c r="B52" s="140"/>
      <c r="C52" s="140"/>
      <c r="D52" s="140"/>
      <c r="E52" s="140"/>
      <c r="F52" s="140"/>
      <c r="G52" s="140"/>
      <c r="H52" s="140"/>
      <c r="I52" s="140"/>
      <c r="J52" s="140"/>
      <c r="K52" s="140"/>
      <c r="L52" s="140"/>
      <c r="M52" s="140"/>
      <c r="N52" s="140"/>
      <c r="O52" s="140"/>
      <c r="P52" s="140"/>
      <c r="Q52" s="140"/>
      <c r="R52" s="140"/>
      <c r="X52" s="141"/>
      <c r="Y52" s="141"/>
      <c r="Z52" s="141"/>
      <c r="AA52" s="141"/>
      <c r="AB52" s="141"/>
      <c r="AC52" s="141"/>
      <c r="AD52" s="141"/>
      <c r="AE52" s="141"/>
      <c r="AF52" s="141"/>
      <c r="AG52" s="141"/>
      <c r="AH52" s="141"/>
      <c r="AI52" s="141"/>
      <c r="AJ52" s="141"/>
      <c r="AK52" s="141"/>
      <c r="AL52" s="141"/>
      <c r="AM52" s="141"/>
      <c r="AN52" s="141"/>
      <c r="AO52" s="141"/>
      <c r="AP52" s="141"/>
    </row>
    <row r="53" spans="1:42">
      <c r="A53" s="140"/>
      <c r="B53" s="140"/>
      <c r="C53" s="140"/>
      <c r="D53" s="140"/>
      <c r="E53" s="140"/>
      <c r="F53" s="140"/>
      <c r="G53" s="140"/>
      <c r="H53" s="140"/>
      <c r="I53" s="140"/>
      <c r="J53" s="140"/>
      <c r="K53" s="140"/>
      <c r="L53" s="140"/>
      <c r="M53" s="140"/>
      <c r="N53" s="140"/>
      <c r="O53" s="140"/>
      <c r="P53" s="140"/>
      <c r="Q53" s="140"/>
      <c r="R53" s="140"/>
      <c r="X53" s="141"/>
      <c r="Y53" s="141"/>
      <c r="Z53" s="141"/>
      <c r="AA53" s="141"/>
      <c r="AB53" s="141"/>
      <c r="AC53" s="141"/>
      <c r="AD53" s="141"/>
      <c r="AE53" s="141"/>
      <c r="AF53" s="141"/>
      <c r="AG53" s="141"/>
      <c r="AH53" s="141"/>
      <c r="AI53" s="141"/>
      <c r="AJ53" s="141"/>
      <c r="AK53" s="141"/>
      <c r="AL53" s="141"/>
      <c r="AM53" s="141"/>
      <c r="AN53" s="141"/>
      <c r="AO53" s="141"/>
      <c r="AP53" s="141"/>
    </row>
    <row r="54" spans="1:42">
      <c r="A54" s="140"/>
      <c r="B54" s="140"/>
      <c r="C54" s="140"/>
      <c r="D54" s="140"/>
      <c r="E54" s="140"/>
      <c r="F54" s="140"/>
      <c r="G54" s="140"/>
      <c r="H54" s="140"/>
      <c r="I54" s="140"/>
      <c r="J54" s="140"/>
      <c r="K54" s="140"/>
      <c r="L54" s="140"/>
      <c r="M54" s="140"/>
      <c r="N54" s="140"/>
      <c r="O54" s="140"/>
      <c r="P54" s="140"/>
      <c r="Q54" s="140"/>
      <c r="R54" s="140"/>
      <c r="X54" s="141"/>
      <c r="Y54" s="141"/>
      <c r="Z54" s="141"/>
      <c r="AA54" s="141"/>
      <c r="AB54" s="141"/>
      <c r="AC54" s="141"/>
      <c r="AD54" s="141"/>
      <c r="AE54" s="141"/>
      <c r="AF54" s="141"/>
      <c r="AG54" s="141"/>
      <c r="AH54" s="141"/>
      <c r="AI54" s="141"/>
      <c r="AJ54" s="141"/>
      <c r="AK54" s="141"/>
      <c r="AL54" s="141"/>
      <c r="AM54" s="141"/>
      <c r="AN54" s="141"/>
      <c r="AO54" s="141"/>
      <c r="AP54" s="141"/>
    </row>
    <row r="55" spans="1:42">
      <c r="A55" s="140"/>
      <c r="B55" s="140"/>
      <c r="C55" s="140"/>
      <c r="D55" s="140"/>
      <c r="E55" s="140"/>
      <c r="F55" s="140"/>
      <c r="G55" s="140"/>
      <c r="H55" s="140"/>
      <c r="I55" s="140"/>
      <c r="J55" s="140"/>
      <c r="K55" s="140"/>
      <c r="L55" s="140"/>
      <c r="M55" s="140"/>
      <c r="N55" s="140"/>
      <c r="O55" s="140"/>
      <c r="P55" s="140"/>
      <c r="Q55" s="140"/>
      <c r="R55" s="140"/>
      <c r="X55" s="141"/>
      <c r="Y55" s="141"/>
      <c r="Z55" s="141"/>
      <c r="AA55" s="141"/>
      <c r="AB55" s="141"/>
      <c r="AC55" s="141"/>
      <c r="AD55" s="141"/>
      <c r="AE55" s="141"/>
      <c r="AF55" s="141"/>
      <c r="AG55" s="141"/>
      <c r="AH55" s="141"/>
      <c r="AI55" s="141"/>
      <c r="AJ55" s="141"/>
      <c r="AK55" s="141"/>
      <c r="AL55" s="141"/>
      <c r="AM55" s="141"/>
      <c r="AN55" s="141"/>
      <c r="AO55" s="141"/>
      <c r="AP55" s="141"/>
    </row>
    <row r="56" spans="1:42">
      <c r="A56" s="140"/>
      <c r="B56" s="140"/>
      <c r="C56" s="140"/>
      <c r="D56" s="140"/>
      <c r="E56" s="140"/>
      <c r="F56" s="140"/>
      <c r="G56" s="140"/>
      <c r="H56" s="140"/>
      <c r="I56" s="140"/>
      <c r="J56" s="140"/>
      <c r="K56" s="140"/>
      <c r="L56" s="140"/>
      <c r="M56" s="140"/>
      <c r="N56" s="140"/>
      <c r="O56" s="140"/>
      <c r="P56" s="140"/>
      <c r="Q56" s="140"/>
      <c r="R56" s="140"/>
      <c r="X56" s="141"/>
      <c r="Y56" s="141"/>
      <c r="Z56" s="141"/>
      <c r="AA56" s="141"/>
      <c r="AB56" s="141"/>
      <c r="AC56" s="141"/>
      <c r="AD56" s="141"/>
      <c r="AE56" s="141"/>
      <c r="AF56" s="141"/>
      <c r="AG56" s="141"/>
      <c r="AH56" s="141"/>
      <c r="AI56" s="141"/>
      <c r="AJ56" s="141"/>
      <c r="AK56" s="141"/>
      <c r="AL56" s="141"/>
      <c r="AM56" s="141"/>
      <c r="AN56" s="141"/>
      <c r="AO56" s="141"/>
      <c r="AP56" s="141"/>
    </row>
    <row r="57" spans="1:42">
      <c r="A57" s="140"/>
      <c r="B57" s="140"/>
      <c r="C57" s="140"/>
      <c r="D57" s="140"/>
      <c r="E57" s="140"/>
      <c r="F57" s="140"/>
      <c r="G57" s="140"/>
      <c r="H57" s="140"/>
      <c r="I57" s="140"/>
      <c r="J57" s="140"/>
      <c r="K57" s="140"/>
      <c r="L57" s="140"/>
      <c r="M57" s="140"/>
      <c r="N57" s="140"/>
      <c r="O57" s="140"/>
      <c r="P57" s="140"/>
      <c r="Q57" s="140"/>
      <c r="R57" s="140"/>
      <c r="X57" s="141"/>
      <c r="Y57" s="141"/>
      <c r="Z57" s="141"/>
      <c r="AA57" s="141"/>
      <c r="AB57" s="141"/>
      <c r="AC57" s="141"/>
      <c r="AD57" s="141"/>
      <c r="AE57" s="141"/>
      <c r="AF57" s="141"/>
      <c r="AG57" s="141"/>
      <c r="AH57" s="141"/>
      <c r="AI57" s="141"/>
      <c r="AJ57" s="141"/>
      <c r="AK57" s="141"/>
      <c r="AL57" s="141"/>
      <c r="AM57" s="141"/>
      <c r="AN57" s="141"/>
      <c r="AO57" s="141"/>
      <c r="AP57" s="141"/>
    </row>
    <row r="58" spans="1:42">
      <c r="A58" s="140"/>
      <c r="B58" s="140"/>
      <c r="C58" s="140"/>
      <c r="D58" s="140"/>
      <c r="E58" s="140"/>
      <c r="F58" s="140"/>
      <c r="G58" s="140"/>
      <c r="H58" s="140"/>
      <c r="I58" s="140"/>
      <c r="J58" s="140"/>
      <c r="K58" s="140"/>
      <c r="L58" s="140"/>
      <c r="M58" s="140"/>
      <c r="N58" s="140"/>
      <c r="O58" s="140"/>
      <c r="P58" s="140"/>
      <c r="Q58" s="140"/>
      <c r="R58" s="140"/>
      <c r="X58" s="141"/>
      <c r="Y58" s="141"/>
      <c r="Z58" s="141"/>
      <c r="AA58" s="141"/>
      <c r="AB58" s="141"/>
      <c r="AC58" s="141"/>
      <c r="AD58" s="141"/>
      <c r="AE58" s="141"/>
      <c r="AF58" s="141"/>
      <c r="AG58" s="141"/>
      <c r="AH58" s="141"/>
      <c r="AI58" s="141"/>
      <c r="AJ58" s="141"/>
      <c r="AK58" s="141"/>
      <c r="AL58" s="141"/>
      <c r="AM58" s="141"/>
      <c r="AN58" s="141"/>
      <c r="AO58" s="141"/>
      <c r="AP58" s="141"/>
    </row>
    <row r="59" spans="1:42">
      <c r="A59" s="140"/>
      <c r="B59" s="140"/>
      <c r="C59" s="140"/>
      <c r="D59" s="140"/>
      <c r="E59" s="140"/>
      <c r="F59" s="140"/>
      <c r="G59" s="140"/>
      <c r="H59" s="140"/>
      <c r="I59" s="140"/>
      <c r="J59" s="140"/>
      <c r="K59" s="140"/>
      <c r="L59" s="140"/>
      <c r="M59" s="140"/>
      <c r="N59" s="140"/>
      <c r="O59" s="140"/>
      <c r="P59" s="140"/>
      <c r="Q59" s="140"/>
      <c r="R59" s="140"/>
      <c r="X59" s="141"/>
      <c r="Y59" s="141"/>
      <c r="Z59" s="141"/>
      <c r="AA59" s="141"/>
      <c r="AB59" s="141"/>
      <c r="AC59" s="141"/>
      <c r="AD59" s="141"/>
      <c r="AE59" s="141"/>
      <c r="AF59" s="141"/>
      <c r="AG59" s="141"/>
      <c r="AH59" s="141"/>
      <c r="AI59" s="141"/>
      <c r="AJ59" s="141"/>
      <c r="AK59" s="141"/>
      <c r="AL59" s="141"/>
      <c r="AM59" s="141"/>
      <c r="AN59" s="141"/>
      <c r="AO59" s="141"/>
      <c r="AP59" s="141"/>
    </row>
    <row r="60" spans="1:42">
      <c r="A60" s="140"/>
      <c r="B60" s="140"/>
      <c r="C60" s="140"/>
      <c r="D60" s="140"/>
      <c r="E60" s="140"/>
      <c r="F60" s="140"/>
      <c r="G60" s="140"/>
      <c r="H60" s="140"/>
      <c r="I60" s="140"/>
      <c r="J60" s="140"/>
      <c r="K60" s="140"/>
      <c r="L60" s="140"/>
      <c r="M60" s="140"/>
      <c r="N60" s="140"/>
      <c r="O60" s="140"/>
      <c r="P60" s="140"/>
      <c r="Q60" s="140"/>
      <c r="R60" s="140"/>
      <c r="X60" s="141"/>
      <c r="Y60" s="141"/>
      <c r="Z60" s="141"/>
      <c r="AA60" s="141"/>
      <c r="AB60" s="141"/>
      <c r="AC60" s="141"/>
      <c r="AD60" s="141"/>
      <c r="AE60" s="141"/>
      <c r="AF60" s="141"/>
      <c r="AG60" s="141"/>
      <c r="AH60" s="141"/>
      <c r="AI60" s="141"/>
      <c r="AJ60" s="141"/>
      <c r="AK60" s="141"/>
      <c r="AL60" s="141"/>
      <c r="AM60" s="141"/>
      <c r="AN60" s="141"/>
      <c r="AO60" s="141"/>
      <c r="AP60" s="141"/>
    </row>
    <row r="61" spans="1:42">
      <c r="A61" s="140"/>
      <c r="B61" s="140"/>
      <c r="C61" s="140"/>
      <c r="D61" s="140"/>
      <c r="E61" s="140"/>
      <c r="F61" s="140"/>
      <c r="G61" s="140"/>
      <c r="H61" s="140"/>
      <c r="I61" s="140"/>
      <c r="J61" s="140"/>
      <c r="K61" s="140"/>
      <c r="L61" s="140"/>
      <c r="M61" s="140"/>
      <c r="N61" s="140"/>
      <c r="O61" s="140"/>
      <c r="P61" s="140"/>
      <c r="Q61" s="140"/>
      <c r="R61" s="140"/>
      <c r="X61" s="141"/>
      <c r="Y61" s="141"/>
      <c r="Z61" s="141"/>
      <c r="AA61" s="141"/>
      <c r="AB61" s="141"/>
      <c r="AC61" s="141"/>
      <c r="AD61" s="141"/>
      <c r="AE61" s="141"/>
      <c r="AF61" s="141"/>
      <c r="AG61" s="141"/>
      <c r="AH61" s="141"/>
      <c r="AI61" s="141"/>
      <c r="AJ61" s="141"/>
      <c r="AK61" s="141"/>
      <c r="AL61" s="141"/>
      <c r="AM61" s="141"/>
      <c r="AN61" s="141"/>
      <c r="AO61" s="141"/>
      <c r="AP61" s="141"/>
    </row>
    <row r="62" spans="1:42">
      <c r="A62" s="140"/>
      <c r="B62" s="140"/>
      <c r="C62" s="140"/>
      <c r="D62" s="140"/>
      <c r="E62" s="140"/>
      <c r="F62" s="140"/>
      <c r="G62" s="140"/>
      <c r="H62" s="140"/>
      <c r="I62" s="140"/>
      <c r="J62" s="140"/>
      <c r="K62" s="140"/>
      <c r="L62" s="140"/>
      <c r="M62" s="140"/>
      <c r="N62" s="140"/>
      <c r="O62" s="140"/>
      <c r="P62" s="140"/>
      <c r="Q62" s="140"/>
      <c r="R62" s="140"/>
      <c r="X62" s="141"/>
      <c r="Y62" s="141"/>
      <c r="Z62" s="141"/>
      <c r="AA62" s="141"/>
      <c r="AB62" s="141"/>
      <c r="AC62" s="141"/>
      <c r="AD62" s="141"/>
      <c r="AE62" s="141"/>
      <c r="AF62" s="141"/>
      <c r="AG62" s="141"/>
      <c r="AH62" s="141"/>
      <c r="AI62" s="141"/>
      <c r="AJ62" s="141"/>
      <c r="AK62" s="141"/>
      <c r="AL62" s="141"/>
      <c r="AM62" s="141"/>
      <c r="AN62" s="141"/>
      <c r="AO62" s="141"/>
      <c r="AP62" s="141"/>
    </row>
    <row r="63" spans="1:42">
      <c r="A63" s="140"/>
      <c r="B63" s="140"/>
      <c r="C63" s="140"/>
      <c r="D63" s="140"/>
      <c r="E63" s="140"/>
      <c r="F63" s="140"/>
      <c r="G63" s="140"/>
      <c r="H63" s="140"/>
      <c r="I63" s="140"/>
      <c r="J63" s="140"/>
      <c r="K63" s="140"/>
      <c r="L63" s="140"/>
      <c r="M63" s="140"/>
      <c r="N63" s="140"/>
      <c r="O63" s="140"/>
      <c r="P63" s="140"/>
      <c r="Q63" s="140"/>
      <c r="R63" s="140"/>
      <c r="X63" s="141"/>
      <c r="Y63" s="141"/>
      <c r="Z63" s="141"/>
      <c r="AA63" s="141"/>
      <c r="AB63" s="141"/>
      <c r="AC63" s="141"/>
      <c r="AD63" s="141"/>
      <c r="AE63" s="141"/>
      <c r="AF63" s="141"/>
      <c r="AG63" s="141"/>
      <c r="AH63" s="141"/>
      <c r="AI63" s="141"/>
      <c r="AJ63" s="141"/>
      <c r="AK63" s="141"/>
      <c r="AL63" s="141"/>
      <c r="AM63" s="141"/>
      <c r="AN63" s="141"/>
      <c r="AO63" s="141"/>
      <c r="AP63" s="141"/>
    </row>
    <row r="64" spans="1:42">
      <c r="A64" s="140"/>
      <c r="B64" s="140"/>
      <c r="C64" s="140"/>
      <c r="D64" s="140"/>
      <c r="E64" s="140"/>
      <c r="F64" s="140"/>
      <c r="G64" s="140"/>
      <c r="H64" s="140"/>
      <c r="I64" s="140"/>
      <c r="J64" s="140"/>
      <c r="K64" s="140"/>
      <c r="L64" s="140"/>
      <c r="M64" s="140"/>
      <c r="N64" s="140"/>
      <c r="O64" s="140"/>
      <c r="P64" s="140"/>
      <c r="Q64" s="140"/>
      <c r="R64" s="140"/>
      <c r="X64" s="141"/>
      <c r="Y64" s="141"/>
      <c r="Z64" s="141"/>
      <c r="AA64" s="141"/>
      <c r="AB64" s="141"/>
      <c r="AC64" s="141"/>
      <c r="AD64" s="141"/>
      <c r="AE64" s="141"/>
      <c r="AF64" s="141"/>
      <c r="AG64" s="141"/>
      <c r="AH64" s="141"/>
      <c r="AI64" s="141"/>
      <c r="AJ64" s="141"/>
      <c r="AK64" s="141"/>
      <c r="AL64" s="141"/>
      <c r="AM64" s="141"/>
      <c r="AN64" s="141"/>
      <c r="AO64" s="141"/>
      <c r="AP64" s="141"/>
    </row>
    <row r="65" spans="1:42">
      <c r="A65" s="140"/>
      <c r="B65" s="140"/>
      <c r="C65" s="140"/>
      <c r="D65" s="140"/>
      <c r="E65" s="140"/>
      <c r="F65" s="140"/>
      <c r="G65" s="140"/>
      <c r="H65" s="140"/>
      <c r="I65" s="140"/>
      <c r="J65" s="140"/>
      <c r="K65" s="140"/>
      <c r="L65" s="140"/>
      <c r="M65" s="140"/>
      <c r="N65" s="140"/>
      <c r="O65" s="140"/>
      <c r="P65" s="140"/>
      <c r="Q65" s="140"/>
      <c r="R65" s="140"/>
      <c r="X65" s="141"/>
      <c r="Y65" s="141"/>
      <c r="Z65" s="141"/>
      <c r="AA65" s="141"/>
      <c r="AB65" s="141"/>
      <c r="AC65" s="141"/>
      <c r="AD65" s="141"/>
      <c r="AE65" s="141"/>
      <c r="AF65" s="141"/>
      <c r="AG65" s="141"/>
      <c r="AH65" s="141"/>
      <c r="AI65" s="141"/>
      <c r="AJ65" s="141"/>
      <c r="AK65" s="141"/>
      <c r="AL65" s="141"/>
      <c r="AM65" s="141"/>
      <c r="AN65" s="141"/>
      <c r="AO65" s="141"/>
      <c r="AP65" s="141"/>
    </row>
    <row r="66" spans="1:42">
      <c r="A66" s="140"/>
      <c r="B66" s="140"/>
      <c r="C66" s="140"/>
      <c r="D66" s="140"/>
      <c r="E66" s="140"/>
      <c r="F66" s="140"/>
      <c r="G66" s="140"/>
      <c r="H66" s="140"/>
      <c r="I66" s="140"/>
      <c r="J66" s="140"/>
      <c r="K66" s="140"/>
      <c r="L66" s="140"/>
      <c r="M66" s="140"/>
      <c r="N66" s="140"/>
      <c r="O66" s="140"/>
      <c r="P66" s="140"/>
      <c r="Q66" s="140"/>
      <c r="R66" s="140"/>
      <c r="X66" s="141"/>
      <c r="Y66" s="141"/>
      <c r="Z66" s="141"/>
      <c r="AA66" s="141"/>
      <c r="AB66" s="141"/>
      <c r="AC66" s="141"/>
      <c r="AD66" s="141"/>
      <c r="AE66" s="141"/>
      <c r="AF66" s="141"/>
      <c r="AG66" s="141"/>
      <c r="AH66" s="141"/>
      <c r="AI66" s="141"/>
      <c r="AJ66" s="141"/>
      <c r="AK66" s="141"/>
      <c r="AL66" s="141"/>
      <c r="AM66" s="141"/>
      <c r="AN66" s="141"/>
      <c r="AO66" s="141"/>
      <c r="AP66" s="141"/>
    </row>
    <row r="67" spans="1:42">
      <c r="A67" s="140"/>
      <c r="B67" s="140"/>
      <c r="C67" s="140"/>
      <c r="D67" s="140"/>
      <c r="E67" s="140"/>
      <c r="F67" s="140"/>
      <c r="G67" s="140"/>
      <c r="H67" s="140"/>
      <c r="I67" s="140"/>
      <c r="J67" s="140"/>
      <c r="K67" s="140"/>
      <c r="L67" s="140"/>
      <c r="M67" s="140"/>
      <c r="N67" s="140"/>
      <c r="O67" s="140"/>
      <c r="P67" s="140"/>
      <c r="Q67" s="140"/>
      <c r="R67" s="140"/>
      <c r="X67" s="141"/>
      <c r="Y67" s="141"/>
      <c r="Z67" s="141"/>
      <c r="AA67" s="141"/>
      <c r="AB67" s="141"/>
      <c r="AC67" s="141"/>
      <c r="AD67" s="141"/>
      <c r="AE67" s="141"/>
      <c r="AF67" s="141"/>
      <c r="AG67" s="141"/>
      <c r="AH67" s="141"/>
      <c r="AI67" s="141"/>
      <c r="AJ67" s="141"/>
      <c r="AK67" s="141"/>
      <c r="AL67" s="141"/>
      <c r="AM67" s="141"/>
      <c r="AN67" s="141"/>
      <c r="AO67" s="141"/>
      <c r="AP67" s="141"/>
    </row>
    <row r="68" spans="1:42">
      <c r="A68" s="140"/>
      <c r="B68" s="140"/>
      <c r="C68" s="140"/>
      <c r="D68" s="140"/>
      <c r="E68" s="140"/>
      <c r="F68" s="140"/>
      <c r="G68" s="140"/>
      <c r="H68" s="140"/>
      <c r="I68" s="140"/>
      <c r="J68" s="140"/>
      <c r="K68" s="140"/>
      <c r="L68" s="140"/>
      <c r="M68" s="140"/>
      <c r="N68" s="140"/>
      <c r="O68" s="140"/>
      <c r="P68" s="140"/>
      <c r="Q68" s="140"/>
      <c r="R68" s="140"/>
      <c r="X68" s="141"/>
      <c r="Y68" s="141"/>
      <c r="Z68" s="141"/>
      <c r="AA68" s="141"/>
      <c r="AB68" s="141"/>
      <c r="AC68" s="141"/>
      <c r="AD68" s="141"/>
      <c r="AE68" s="141"/>
      <c r="AF68" s="141"/>
      <c r="AG68" s="141"/>
      <c r="AH68" s="141"/>
      <c r="AI68" s="141"/>
      <c r="AJ68" s="141"/>
      <c r="AK68" s="141"/>
      <c r="AL68" s="141"/>
      <c r="AM68" s="141"/>
      <c r="AN68" s="141"/>
      <c r="AO68" s="141"/>
      <c r="AP68" s="141"/>
    </row>
    <row r="69" spans="1:42">
      <c r="A69" s="140"/>
      <c r="B69" s="140"/>
      <c r="C69" s="140"/>
      <c r="D69" s="140"/>
      <c r="E69" s="140"/>
      <c r="F69" s="140"/>
      <c r="G69" s="140"/>
      <c r="H69" s="140"/>
      <c r="I69" s="140"/>
      <c r="J69" s="140"/>
      <c r="K69" s="140"/>
      <c r="L69" s="140"/>
      <c r="M69" s="140"/>
      <c r="N69" s="140"/>
      <c r="O69" s="140"/>
      <c r="P69" s="140"/>
      <c r="Q69" s="140"/>
      <c r="R69" s="140"/>
      <c r="X69" s="141"/>
      <c r="Y69" s="141"/>
      <c r="Z69" s="141"/>
      <c r="AA69" s="141"/>
      <c r="AB69" s="141"/>
      <c r="AC69" s="141"/>
      <c r="AD69" s="141"/>
      <c r="AE69" s="141"/>
      <c r="AF69" s="141"/>
      <c r="AG69" s="141"/>
      <c r="AH69" s="141"/>
      <c r="AI69" s="141"/>
      <c r="AJ69" s="141"/>
      <c r="AK69" s="141"/>
      <c r="AL69" s="141"/>
      <c r="AM69" s="141"/>
      <c r="AN69" s="141"/>
      <c r="AO69" s="141"/>
      <c r="AP69" s="141"/>
    </row>
    <row r="70" spans="1:42">
      <c r="A70" s="140"/>
      <c r="B70" s="140"/>
      <c r="C70" s="140"/>
      <c r="D70" s="140"/>
      <c r="E70" s="140"/>
      <c r="F70" s="140"/>
      <c r="G70" s="140"/>
      <c r="H70" s="140"/>
      <c r="I70" s="140"/>
      <c r="J70" s="140"/>
      <c r="K70" s="140"/>
      <c r="L70" s="140"/>
      <c r="M70" s="140"/>
      <c r="N70" s="140"/>
      <c r="O70" s="140"/>
      <c r="P70" s="140"/>
      <c r="Q70" s="140"/>
      <c r="R70" s="140"/>
      <c r="X70" s="141"/>
      <c r="Y70" s="141"/>
      <c r="Z70" s="141"/>
      <c r="AA70" s="141"/>
      <c r="AB70" s="141"/>
      <c r="AC70" s="141"/>
      <c r="AD70" s="141"/>
      <c r="AE70" s="141"/>
      <c r="AF70" s="141"/>
      <c r="AG70" s="141"/>
      <c r="AH70" s="141"/>
      <c r="AI70" s="141"/>
      <c r="AJ70" s="141"/>
      <c r="AK70" s="141"/>
      <c r="AL70" s="141"/>
      <c r="AM70" s="141"/>
      <c r="AN70" s="141"/>
      <c r="AO70" s="141"/>
      <c r="AP70" s="141"/>
    </row>
    <row r="71" spans="1:42">
      <c r="A71" s="140"/>
      <c r="B71" s="140"/>
      <c r="C71" s="140"/>
      <c r="D71" s="140"/>
      <c r="E71" s="140"/>
      <c r="F71" s="140"/>
      <c r="G71" s="140"/>
      <c r="H71" s="140"/>
      <c r="I71" s="140"/>
      <c r="J71" s="140"/>
      <c r="K71" s="140"/>
      <c r="L71" s="140"/>
      <c r="M71" s="140"/>
      <c r="N71" s="140"/>
      <c r="O71" s="140"/>
      <c r="P71" s="140"/>
      <c r="Q71" s="140"/>
      <c r="R71" s="140"/>
      <c r="X71" s="141"/>
      <c r="Y71" s="141"/>
      <c r="Z71" s="141"/>
      <c r="AA71" s="141"/>
      <c r="AB71" s="141"/>
      <c r="AC71" s="141"/>
      <c r="AD71" s="141"/>
      <c r="AE71" s="141"/>
      <c r="AF71" s="141"/>
      <c r="AG71" s="141"/>
      <c r="AH71" s="141"/>
      <c r="AI71" s="141"/>
      <c r="AJ71" s="141"/>
      <c r="AK71" s="141"/>
      <c r="AL71" s="141"/>
      <c r="AM71" s="141"/>
      <c r="AN71" s="141"/>
      <c r="AO71" s="141"/>
      <c r="AP71" s="141"/>
    </row>
    <row r="72" spans="1:42">
      <c r="A72" s="140"/>
      <c r="B72" s="140"/>
      <c r="C72" s="140"/>
      <c r="D72" s="140"/>
      <c r="E72" s="140"/>
      <c r="F72" s="140"/>
      <c r="G72" s="140"/>
      <c r="H72" s="140"/>
      <c r="I72" s="140"/>
      <c r="J72" s="140"/>
      <c r="K72" s="140"/>
      <c r="L72" s="140"/>
      <c r="M72" s="140"/>
      <c r="N72" s="140"/>
      <c r="O72" s="140"/>
      <c r="P72" s="140"/>
      <c r="Q72" s="140"/>
      <c r="R72" s="140"/>
      <c r="X72" s="141"/>
      <c r="Y72" s="141"/>
      <c r="Z72" s="141"/>
      <c r="AA72" s="141"/>
      <c r="AB72" s="141"/>
      <c r="AC72" s="141"/>
      <c r="AD72" s="141"/>
      <c r="AE72" s="141"/>
      <c r="AF72" s="141"/>
      <c r="AG72" s="141"/>
      <c r="AH72" s="141"/>
      <c r="AI72" s="141"/>
      <c r="AJ72" s="141"/>
      <c r="AK72" s="141"/>
      <c r="AL72" s="141"/>
      <c r="AM72" s="141"/>
      <c r="AN72" s="141"/>
      <c r="AO72" s="141"/>
      <c r="AP72" s="141"/>
    </row>
    <row r="73" spans="1:42">
      <c r="A73" s="140"/>
      <c r="B73" s="140"/>
      <c r="C73" s="140"/>
      <c r="D73" s="140"/>
      <c r="E73" s="140"/>
      <c r="F73" s="140"/>
      <c r="G73" s="140"/>
      <c r="H73" s="140"/>
      <c r="I73" s="140"/>
      <c r="J73" s="140"/>
      <c r="K73" s="140"/>
      <c r="L73" s="140"/>
      <c r="M73" s="140"/>
      <c r="N73" s="140"/>
      <c r="O73" s="140"/>
      <c r="P73" s="140"/>
      <c r="Q73" s="140"/>
      <c r="R73" s="140"/>
      <c r="X73" s="141"/>
      <c r="Y73" s="141"/>
      <c r="Z73" s="141"/>
      <c r="AA73" s="141"/>
      <c r="AB73" s="141"/>
      <c r="AC73" s="141"/>
      <c r="AD73" s="141"/>
      <c r="AE73" s="141"/>
      <c r="AF73" s="141"/>
      <c r="AG73" s="141"/>
      <c r="AH73" s="141"/>
      <c r="AI73" s="141"/>
      <c r="AJ73" s="141"/>
      <c r="AK73" s="141"/>
      <c r="AL73" s="141"/>
      <c r="AM73" s="141"/>
      <c r="AN73" s="141"/>
      <c r="AO73" s="141"/>
      <c r="AP73" s="141"/>
    </row>
    <row r="74" spans="1:42">
      <c r="A74" s="140"/>
      <c r="B74" s="140"/>
      <c r="C74" s="140"/>
      <c r="D74" s="140"/>
      <c r="E74" s="140"/>
      <c r="F74" s="140"/>
      <c r="G74" s="140"/>
      <c r="H74" s="140"/>
      <c r="I74" s="140"/>
      <c r="J74" s="140"/>
      <c r="K74" s="140"/>
      <c r="L74" s="140"/>
      <c r="M74" s="140"/>
      <c r="N74" s="140"/>
      <c r="O74" s="140"/>
      <c r="P74" s="140"/>
      <c r="Q74" s="140"/>
      <c r="R74" s="140"/>
      <c r="X74" s="141"/>
      <c r="Y74" s="141"/>
      <c r="Z74" s="141"/>
      <c r="AA74" s="141"/>
      <c r="AB74" s="141"/>
      <c r="AC74" s="141"/>
      <c r="AD74" s="141"/>
      <c r="AE74" s="141"/>
      <c r="AF74" s="141"/>
      <c r="AG74" s="141"/>
      <c r="AH74" s="141"/>
      <c r="AI74" s="141"/>
      <c r="AJ74" s="141"/>
      <c r="AK74" s="141"/>
      <c r="AL74" s="141"/>
      <c r="AM74" s="141"/>
      <c r="AN74" s="141"/>
      <c r="AO74" s="141"/>
      <c r="AP74" s="141"/>
    </row>
    <row r="75" spans="1:42">
      <c r="A75" s="140"/>
      <c r="B75" s="140"/>
      <c r="C75" s="140"/>
      <c r="D75" s="140"/>
      <c r="E75" s="140"/>
      <c r="F75" s="140"/>
      <c r="G75" s="140"/>
      <c r="H75" s="140"/>
      <c r="I75" s="140"/>
      <c r="J75" s="140"/>
      <c r="K75" s="140"/>
      <c r="L75" s="140"/>
      <c r="M75" s="140"/>
      <c r="N75" s="140"/>
      <c r="O75" s="140"/>
      <c r="P75" s="140"/>
      <c r="Q75" s="140"/>
      <c r="R75" s="140"/>
      <c r="X75" s="141"/>
      <c r="Y75" s="141"/>
      <c r="Z75" s="141"/>
      <c r="AA75" s="141"/>
      <c r="AB75" s="141"/>
      <c r="AC75" s="141"/>
      <c r="AD75" s="141"/>
      <c r="AE75" s="141"/>
      <c r="AF75" s="141"/>
      <c r="AG75" s="141"/>
      <c r="AH75" s="141"/>
      <c r="AI75" s="141"/>
      <c r="AJ75" s="141"/>
      <c r="AK75" s="141"/>
      <c r="AL75" s="141"/>
      <c r="AM75" s="141"/>
      <c r="AN75" s="141"/>
      <c r="AO75" s="141"/>
      <c r="AP75" s="141"/>
    </row>
    <row r="76" spans="1:42">
      <c r="A76" s="140"/>
      <c r="B76" s="140"/>
      <c r="C76" s="140"/>
      <c r="D76" s="140"/>
      <c r="E76" s="140"/>
      <c r="F76" s="140"/>
      <c r="G76" s="140"/>
      <c r="H76" s="140"/>
      <c r="I76" s="140"/>
      <c r="J76" s="140"/>
      <c r="K76" s="140"/>
      <c r="L76" s="140"/>
      <c r="M76" s="140"/>
      <c r="N76" s="140"/>
      <c r="O76" s="140"/>
      <c r="P76" s="140"/>
      <c r="Q76" s="140"/>
      <c r="R76" s="140"/>
      <c r="X76" s="141"/>
      <c r="Y76" s="141"/>
      <c r="Z76" s="141"/>
      <c r="AA76" s="141"/>
      <c r="AB76" s="141"/>
      <c r="AC76" s="141"/>
      <c r="AD76" s="141"/>
      <c r="AE76" s="141"/>
      <c r="AF76" s="141"/>
      <c r="AG76" s="141"/>
      <c r="AH76" s="141"/>
      <c r="AI76" s="141"/>
      <c r="AJ76" s="141"/>
      <c r="AK76" s="141"/>
      <c r="AL76" s="141"/>
      <c r="AM76" s="141"/>
      <c r="AN76" s="141"/>
      <c r="AO76" s="141"/>
      <c r="AP76" s="141"/>
    </row>
    <row r="77" spans="1:42">
      <c r="A77" s="140"/>
      <c r="B77" s="140"/>
      <c r="C77" s="140"/>
      <c r="D77" s="140"/>
      <c r="E77" s="140"/>
      <c r="F77" s="140"/>
      <c r="G77" s="140"/>
      <c r="H77" s="140"/>
      <c r="I77" s="140"/>
      <c r="J77" s="140"/>
      <c r="K77" s="140"/>
      <c r="L77" s="140"/>
      <c r="M77" s="140"/>
      <c r="N77" s="140"/>
      <c r="O77" s="140"/>
      <c r="P77" s="140"/>
      <c r="Q77" s="140"/>
      <c r="R77" s="140"/>
      <c r="X77" s="141"/>
      <c r="Y77" s="141"/>
      <c r="Z77" s="141"/>
      <c r="AA77" s="141"/>
      <c r="AB77" s="141"/>
      <c r="AC77" s="141"/>
      <c r="AD77" s="141"/>
      <c r="AE77" s="141"/>
      <c r="AF77" s="141"/>
      <c r="AG77" s="141"/>
      <c r="AH77" s="141"/>
      <c r="AI77" s="141"/>
      <c r="AJ77" s="141"/>
      <c r="AK77" s="141"/>
      <c r="AL77" s="141"/>
      <c r="AM77" s="141"/>
      <c r="AN77" s="141"/>
      <c r="AO77" s="141"/>
      <c r="AP77" s="141"/>
    </row>
    <row r="78" spans="1:42">
      <c r="A78" s="140"/>
      <c r="B78" s="140"/>
      <c r="C78" s="140"/>
      <c r="D78" s="140"/>
      <c r="E78" s="140"/>
      <c r="F78" s="140"/>
      <c r="G78" s="140"/>
      <c r="H78" s="140"/>
      <c r="I78" s="140"/>
      <c r="J78" s="140"/>
      <c r="K78" s="140"/>
      <c r="L78" s="140"/>
      <c r="M78" s="140"/>
      <c r="N78" s="140"/>
      <c r="O78" s="140"/>
      <c r="P78" s="140"/>
      <c r="Q78" s="140"/>
      <c r="R78" s="140"/>
      <c r="X78" s="141"/>
      <c r="Y78" s="141"/>
      <c r="Z78" s="141"/>
      <c r="AA78" s="141"/>
      <c r="AB78" s="141"/>
      <c r="AC78" s="141"/>
      <c r="AD78" s="141"/>
      <c r="AE78" s="141"/>
      <c r="AF78" s="141"/>
      <c r="AG78" s="141"/>
      <c r="AH78" s="141"/>
      <c r="AI78" s="141"/>
      <c r="AJ78" s="141"/>
      <c r="AK78" s="141"/>
      <c r="AL78" s="141"/>
      <c r="AM78" s="141"/>
      <c r="AN78" s="141"/>
      <c r="AO78" s="141"/>
      <c r="AP78" s="141"/>
    </row>
    <row r="79" spans="1:42">
      <c r="A79" s="140"/>
      <c r="B79" s="140"/>
      <c r="C79" s="140"/>
      <c r="D79" s="140"/>
      <c r="E79" s="140"/>
      <c r="F79" s="140"/>
      <c r="G79" s="140"/>
      <c r="H79" s="140"/>
      <c r="I79" s="140"/>
      <c r="J79" s="140"/>
      <c r="K79" s="140"/>
      <c r="L79" s="140"/>
      <c r="M79" s="140"/>
      <c r="N79" s="140"/>
      <c r="O79" s="140"/>
      <c r="P79" s="140"/>
      <c r="Q79" s="140"/>
      <c r="R79" s="140"/>
      <c r="X79" s="141"/>
      <c r="Y79" s="141"/>
      <c r="Z79" s="141"/>
      <c r="AA79" s="141"/>
      <c r="AB79" s="141"/>
      <c r="AC79" s="141"/>
      <c r="AD79" s="141"/>
      <c r="AE79" s="141"/>
      <c r="AF79" s="141"/>
      <c r="AG79" s="141"/>
      <c r="AH79" s="141"/>
      <c r="AI79" s="141"/>
      <c r="AJ79" s="141"/>
      <c r="AK79" s="141"/>
      <c r="AL79" s="141"/>
      <c r="AM79" s="141"/>
      <c r="AN79" s="141"/>
      <c r="AO79" s="141"/>
      <c r="AP79" s="141"/>
    </row>
    <row r="80" spans="1:42">
      <c r="A80" s="140"/>
      <c r="B80" s="140"/>
      <c r="C80" s="140"/>
      <c r="D80" s="140"/>
      <c r="E80" s="140"/>
      <c r="F80" s="140"/>
      <c r="G80" s="140"/>
      <c r="H80" s="140"/>
      <c r="I80" s="140"/>
      <c r="J80" s="140"/>
      <c r="K80" s="140"/>
      <c r="L80" s="140"/>
      <c r="M80" s="140"/>
      <c r="N80" s="140"/>
      <c r="O80" s="140"/>
      <c r="P80" s="140"/>
      <c r="Q80" s="140"/>
      <c r="R80" s="140"/>
      <c r="X80" s="141"/>
      <c r="Y80" s="141"/>
      <c r="Z80" s="141"/>
      <c r="AA80" s="141"/>
      <c r="AB80" s="141"/>
      <c r="AC80" s="141"/>
      <c r="AD80" s="141"/>
      <c r="AE80" s="141"/>
      <c r="AF80" s="141"/>
      <c r="AG80" s="141"/>
      <c r="AH80" s="141"/>
      <c r="AI80" s="141"/>
      <c r="AJ80" s="141"/>
      <c r="AK80" s="141"/>
      <c r="AL80" s="141"/>
      <c r="AM80" s="141"/>
      <c r="AN80" s="141"/>
      <c r="AO80" s="141"/>
      <c r="AP80" s="141"/>
    </row>
    <row r="81" spans="1:42">
      <c r="A81" s="140"/>
      <c r="B81" s="140"/>
      <c r="C81" s="140"/>
      <c r="D81" s="140"/>
      <c r="E81" s="140"/>
      <c r="F81" s="140"/>
      <c r="G81" s="140"/>
      <c r="H81" s="140"/>
      <c r="I81" s="140"/>
      <c r="J81" s="140"/>
      <c r="K81" s="140"/>
      <c r="L81" s="140"/>
      <c r="M81" s="140"/>
      <c r="N81" s="140"/>
      <c r="O81" s="140"/>
      <c r="P81" s="140"/>
      <c r="Q81" s="140"/>
      <c r="R81" s="140"/>
      <c r="X81" s="141"/>
      <c r="Y81" s="141"/>
      <c r="Z81" s="141"/>
      <c r="AA81" s="141"/>
      <c r="AB81" s="141"/>
      <c r="AC81" s="141"/>
      <c r="AD81" s="141"/>
      <c r="AE81" s="141"/>
      <c r="AF81" s="141"/>
      <c r="AG81" s="141"/>
      <c r="AH81" s="141"/>
      <c r="AI81" s="141"/>
      <c r="AJ81" s="141"/>
      <c r="AK81" s="141"/>
      <c r="AL81" s="141"/>
      <c r="AM81" s="141"/>
      <c r="AN81" s="141"/>
      <c r="AO81" s="141"/>
      <c r="AP81" s="141"/>
    </row>
    <row r="82" spans="1:42">
      <c r="A82" s="140"/>
      <c r="B82" s="140"/>
      <c r="C82" s="140"/>
      <c r="D82" s="140"/>
      <c r="E82" s="140"/>
      <c r="F82" s="140"/>
      <c r="G82" s="140"/>
      <c r="H82" s="140"/>
      <c r="I82" s="140"/>
      <c r="J82" s="140"/>
      <c r="K82" s="140"/>
      <c r="L82" s="140"/>
      <c r="M82" s="140"/>
      <c r="N82" s="140"/>
      <c r="O82" s="140"/>
      <c r="P82" s="140"/>
      <c r="Q82" s="140"/>
      <c r="R82" s="140"/>
      <c r="X82" s="141"/>
      <c r="Y82" s="141"/>
      <c r="Z82" s="141"/>
      <c r="AA82" s="141"/>
      <c r="AB82" s="141"/>
      <c r="AC82" s="141"/>
      <c r="AD82" s="141"/>
      <c r="AE82" s="141"/>
      <c r="AF82" s="141"/>
      <c r="AG82" s="141"/>
      <c r="AH82" s="141"/>
      <c r="AI82" s="141"/>
      <c r="AJ82" s="141"/>
      <c r="AK82" s="141"/>
      <c r="AL82" s="141"/>
      <c r="AM82" s="141"/>
      <c r="AN82" s="141"/>
      <c r="AO82" s="141"/>
      <c r="AP82" s="141"/>
    </row>
    <row r="83" spans="1:42">
      <c r="A83" s="140"/>
      <c r="B83" s="140"/>
      <c r="C83" s="140"/>
      <c r="D83" s="140"/>
      <c r="E83" s="140"/>
      <c r="F83" s="140"/>
      <c r="G83" s="140"/>
      <c r="H83" s="140"/>
      <c r="I83" s="140"/>
      <c r="J83" s="140"/>
      <c r="K83" s="140"/>
      <c r="L83" s="140"/>
      <c r="M83" s="140"/>
      <c r="N83" s="140"/>
      <c r="O83" s="140"/>
      <c r="P83" s="140"/>
      <c r="Q83" s="140"/>
      <c r="R83" s="140"/>
      <c r="X83" s="141"/>
      <c r="Y83" s="141"/>
      <c r="Z83" s="141"/>
      <c r="AA83" s="141"/>
      <c r="AB83" s="141"/>
      <c r="AC83" s="141"/>
      <c r="AD83" s="141"/>
      <c r="AE83" s="141"/>
      <c r="AF83" s="141"/>
      <c r="AG83" s="141"/>
      <c r="AH83" s="141"/>
      <c r="AI83" s="141"/>
      <c r="AJ83" s="141"/>
      <c r="AK83" s="141"/>
      <c r="AL83" s="141"/>
      <c r="AM83" s="141"/>
      <c r="AN83" s="141"/>
      <c r="AO83" s="141"/>
      <c r="AP83" s="141"/>
    </row>
    <row r="84" spans="1:42">
      <c r="A84" s="140"/>
      <c r="B84" s="140"/>
      <c r="C84" s="140"/>
      <c r="D84" s="140"/>
      <c r="E84" s="140"/>
      <c r="F84" s="140"/>
      <c r="G84" s="140"/>
      <c r="H84" s="140"/>
      <c r="I84" s="140"/>
      <c r="J84" s="140"/>
      <c r="K84" s="140"/>
      <c r="L84" s="140"/>
      <c r="M84" s="140"/>
      <c r="N84" s="140"/>
      <c r="O84" s="140"/>
      <c r="P84" s="140"/>
      <c r="Q84" s="140"/>
      <c r="R84" s="140"/>
      <c r="X84" s="141"/>
      <c r="Y84" s="141"/>
      <c r="Z84" s="141"/>
      <c r="AA84" s="141"/>
      <c r="AB84" s="141"/>
      <c r="AC84" s="141"/>
      <c r="AD84" s="141"/>
      <c r="AE84" s="141"/>
      <c r="AF84" s="141"/>
      <c r="AG84" s="141"/>
      <c r="AH84" s="141"/>
      <c r="AI84" s="141"/>
      <c r="AJ84" s="141"/>
      <c r="AK84" s="141"/>
      <c r="AL84" s="141"/>
      <c r="AM84" s="141"/>
      <c r="AN84" s="141"/>
      <c r="AO84" s="141"/>
      <c r="AP84" s="141"/>
    </row>
    <row r="85" spans="1:42">
      <c r="A85" s="140"/>
      <c r="B85" s="140"/>
      <c r="C85" s="140"/>
      <c r="D85" s="140"/>
      <c r="E85" s="140"/>
      <c r="F85" s="140"/>
      <c r="G85" s="140"/>
      <c r="H85" s="140"/>
      <c r="I85" s="140"/>
      <c r="J85" s="140"/>
      <c r="K85" s="140"/>
      <c r="L85" s="140"/>
      <c r="M85" s="140"/>
      <c r="N85" s="140"/>
      <c r="O85" s="140"/>
      <c r="P85" s="140"/>
      <c r="Q85" s="140"/>
      <c r="R85" s="140"/>
      <c r="X85" s="141"/>
      <c r="Y85" s="141"/>
      <c r="Z85" s="141"/>
      <c r="AA85" s="141"/>
      <c r="AB85" s="141"/>
      <c r="AC85" s="141"/>
      <c r="AD85" s="141"/>
      <c r="AE85" s="141"/>
      <c r="AF85" s="141"/>
      <c r="AG85" s="141"/>
      <c r="AH85" s="141"/>
      <c r="AI85" s="141"/>
      <c r="AJ85" s="141"/>
      <c r="AK85" s="141"/>
      <c r="AL85" s="141"/>
      <c r="AM85" s="141"/>
      <c r="AN85" s="141"/>
      <c r="AO85" s="141"/>
      <c r="AP85" s="141"/>
    </row>
    <row r="86" spans="1:42">
      <c r="A86" s="140"/>
      <c r="B86" s="140"/>
      <c r="C86" s="140"/>
      <c r="D86" s="140"/>
      <c r="E86" s="140"/>
      <c r="F86" s="140"/>
      <c r="G86" s="140"/>
      <c r="H86" s="140"/>
      <c r="I86" s="140"/>
      <c r="J86" s="140"/>
      <c r="K86" s="140"/>
      <c r="L86" s="140"/>
      <c r="M86" s="140"/>
      <c r="N86" s="140"/>
      <c r="O86" s="140"/>
      <c r="P86" s="140"/>
      <c r="Q86" s="140"/>
      <c r="R86" s="140"/>
      <c r="X86" s="141"/>
      <c r="Y86" s="141"/>
      <c r="Z86" s="141"/>
      <c r="AA86" s="141"/>
      <c r="AB86" s="141"/>
      <c r="AC86" s="141"/>
      <c r="AD86" s="141"/>
      <c r="AE86" s="141"/>
      <c r="AF86" s="141"/>
      <c r="AG86" s="141"/>
      <c r="AH86" s="141"/>
      <c r="AI86" s="141"/>
      <c r="AJ86" s="141"/>
      <c r="AK86" s="141"/>
      <c r="AL86" s="141"/>
      <c r="AM86" s="141"/>
      <c r="AN86" s="141"/>
      <c r="AO86" s="141"/>
      <c r="AP86" s="141"/>
    </row>
    <row r="87" spans="1:42">
      <c r="A87" s="140"/>
      <c r="B87" s="140"/>
      <c r="C87" s="140"/>
      <c r="D87" s="140"/>
      <c r="E87" s="140"/>
      <c r="F87" s="140"/>
      <c r="G87" s="140"/>
      <c r="H87" s="140"/>
      <c r="I87" s="140"/>
      <c r="J87" s="140"/>
      <c r="K87" s="140"/>
      <c r="L87" s="140"/>
      <c r="M87" s="140"/>
      <c r="N87" s="140"/>
      <c r="O87" s="140"/>
      <c r="P87" s="140"/>
      <c r="Q87" s="140"/>
      <c r="R87" s="140"/>
      <c r="X87" s="141"/>
      <c r="Y87" s="141"/>
      <c r="Z87" s="141"/>
      <c r="AA87" s="141"/>
      <c r="AB87" s="141"/>
      <c r="AC87" s="141"/>
      <c r="AD87" s="141"/>
      <c r="AE87" s="141"/>
      <c r="AF87" s="141"/>
      <c r="AG87" s="141"/>
      <c r="AH87" s="141"/>
      <c r="AI87" s="141"/>
      <c r="AJ87" s="141"/>
      <c r="AK87" s="141"/>
      <c r="AL87" s="141"/>
      <c r="AM87" s="141"/>
      <c r="AN87" s="141"/>
      <c r="AO87" s="141"/>
      <c r="AP87" s="141"/>
    </row>
    <row r="88" spans="1:42">
      <c r="A88" s="140"/>
      <c r="B88" s="140"/>
      <c r="C88" s="140"/>
      <c r="D88" s="140"/>
      <c r="E88" s="140"/>
      <c r="F88" s="140"/>
      <c r="G88" s="140"/>
      <c r="H88" s="140"/>
      <c r="I88" s="140"/>
      <c r="J88" s="140"/>
      <c r="K88" s="140"/>
      <c r="L88" s="140"/>
      <c r="M88" s="140"/>
      <c r="N88" s="140"/>
      <c r="O88" s="140"/>
      <c r="P88" s="140"/>
      <c r="Q88" s="140"/>
      <c r="R88" s="140"/>
      <c r="X88" s="141"/>
      <c r="Y88" s="141"/>
      <c r="Z88" s="141"/>
      <c r="AA88" s="141"/>
      <c r="AB88" s="141"/>
      <c r="AC88" s="141"/>
      <c r="AD88" s="141"/>
      <c r="AE88" s="141"/>
      <c r="AF88" s="141"/>
      <c r="AG88" s="141"/>
      <c r="AH88" s="141"/>
      <c r="AI88" s="141"/>
      <c r="AJ88" s="141"/>
      <c r="AK88" s="141"/>
      <c r="AL88" s="141"/>
      <c r="AM88" s="141"/>
      <c r="AN88" s="141"/>
      <c r="AO88" s="141"/>
      <c r="AP88" s="141"/>
    </row>
    <row r="89" spans="1:42">
      <c r="A89" s="140"/>
      <c r="B89" s="140"/>
      <c r="C89" s="140"/>
      <c r="D89" s="140"/>
      <c r="E89" s="140"/>
      <c r="F89" s="140"/>
      <c r="G89" s="140"/>
      <c r="H89" s="140"/>
      <c r="I89" s="140"/>
      <c r="J89" s="140"/>
      <c r="K89" s="140"/>
      <c r="L89" s="140"/>
      <c r="M89" s="140"/>
      <c r="N89" s="140"/>
      <c r="O89" s="140"/>
      <c r="P89" s="140"/>
      <c r="Q89" s="140"/>
      <c r="R89" s="140"/>
      <c r="X89" s="141"/>
      <c r="Y89" s="141"/>
      <c r="Z89" s="141"/>
      <c r="AA89" s="141"/>
      <c r="AB89" s="141"/>
      <c r="AC89" s="141"/>
      <c r="AD89" s="141"/>
      <c r="AE89" s="141"/>
      <c r="AF89" s="141"/>
      <c r="AG89" s="141"/>
      <c r="AH89" s="141"/>
      <c r="AI89" s="141"/>
      <c r="AJ89" s="141"/>
      <c r="AK89" s="141"/>
      <c r="AL89" s="141"/>
      <c r="AM89" s="141"/>
      <c r="AN89" s="141"/>
      <c r="AO89" s="141"/>
      <c r="AP89" s="141"/>
    </row>
    <row r="90" spans="1:42">
      <c r="A90" s="140"/>
      <c r="B90" s="140"/>
      <c r="C90" s="140"/>
      <c r="D90" s="140"/>
      <c r="E90" s="140"/>
      <c r="F90" s="140"/>
      <c r="G90" s="140"/>
      <c r="H90" s="140"/>
      <c r="I90" s="140"/>
      <c r="J90" s="140"/>
      <c r="K90" s="140"/>
      <c r="L90" s="140"/>
      <c r="M90" s="140"/>
      <c r="N90" s="140"/>
      <c r="O90" s="140"/>
      <c r="P90" s="140"/>
      <c r="Q90" s="140"/>
      <c r="R90" s="140"/>
      <c r="X90" s="141"/>
      <c r="Y90" s="141"/>
      <c r="Z90" s="141"/>
      <c r="AA90" s="141"/>
      <c r="AB90" s="141"/>
      <c r="AC90" s="141"/>
      <c r="AD90" s="141"/>
      <c r="AE90" s="141"/>
      <c r="AF90" s="141"/>
      <c r="AG90" s="141"/>
      <c r="AH90" s="141"/>
      <c r="AI90" s="141"/>
      <c r="AJ90" s="141"/>
      <c r="AK90" s="141"/>
      <c r="AL90" s="141"/>
      <c r="AM90" s="141"/>
      <c r="AN90" s="141"/>
      <c r="AO90" s="141"/>
      <c r="AP90" s="141"/>
    </row>
    <row r="91" spans="1:42">
      <c r="A91" s="140"/>
      <c r="B91" s="140"/>
      <c r="C91" s="140"/>
      <c r="D91" s="140"/>
      <c r="E91" s="140"/>
      <c r="F91" s="140"/>
      <c r="G91" s="140"/>
      <c r="H91" s="140"/>
      <c r="I91" s="140"/>
      <c r="J91" s="140"/>
      <c r="K91" s="140"/>
      <c r="L91" s="140"/>
      <c r="M91" s="140"/>
      <c r="N91" s="140"/>
      <c r="O91" s="140"/>
      <c r="P91" s="140"/>
      <c r="Q91" s="140"/>
      <c r="R91" s="140"/>
      <c r="X91" s="141"/>
      <c r="Y91" s="141"/>
      <c r="Z91" s="141"/>
      <c r="AA91" s="141"/>
      <c r="AB91" s="141"/>
      <c r="AC91" s="141"/>
      <c r="AD91" s="141"/>
      <c r="AE91" s="141"/>
      <c r="AF91" s="141"/>
      <c r="AG91" s="141"/>
      <c r="AH91" s="141"/>
      <c r="AI91" s="141"/>
      <c r="AJ91" s="141"/>
      <c r="AK91" s="141"/>
      <c r="AL91" s="141"/>
      <c r="AM91" s="141"/>
      <c r="AN91" s="141"/>
      <c r="AO91" s="141"/>
      <c r="AP91" s="141"/>
    </row>
    <row r="92" spans="1:42">
      <c r="A92" s="140"/>
      <c r="B92" s="140"/>
      <c r="C92" s="140"/>
      <c r="D92" s="140"/>
      <c r="E92" s="140"/>
      <c r="F92" s="140"/>
      <c r="G92" s="140"/>
      <c r="H92" s="140"/>
      <c r="I92" s="140"/>
      <c r="J92" s="140"/>
      <c r="K92" s="140"/>
      <c r="L92" s="140"/>
      <c r="M92" s="140"/>
      <c r="N92" s="140"/>
      <c r="O92" s="140"/>
      <c r="P92" s="140"/>
      <c r="Q92" s="140"/>
      <c r="R92" s="140"/>
      <c r="X92" s="141"/>
      <c r="Y92" s="141"/>
      <c r="Z92" s="141"/>
      <c r="AA92" s="141"/>
      <c r="AB92" s="141"/>
      <c r="AC92" s="141"/>
      <c r="AD92" s="141"/>
      <c r="AE92" s="141"/>
      <c r="AF92" s="141"/>
      <c r="AG92" s="141"/>
      <c r="AH92" s="141"/>
      <c r="AI92" s="141"/>
      <c r="AJ92" s="141"/>
      <c r="AK92" s="141"/>
      <c r="AL92" s="141"/>
      <c r="AM92" s="141"/>
      <c r="AN92" s="141"/>
      <c r="AO92" s="141"/>
      <c r="AP92" s="141"/>
    </row>
    <row r="93" spans="1:42">
      <c r="A93" s="140"/>
      <c r="B93" s="140"/>
      <c r="C93" s="140"/>
      <c r="D93" s="140"/>
      <c r="E93" s="140"/>
      <c r="F93" s="140"/>
      <c r="G93" s="140"/>
      <c r="H93" s="140"/>
      <c r="I93" s="140"/>
      <c r="J93" s="140"/>
      <c r="K93" s="140"/>
      <c r="L93" s="140"/>
      <c r="M93" s="140"/>
      <c r="N93" s="140"/>
      <c r="O93" s="140"/>
      <c r="P93" s="140"/>
      <c r="Q93" s="140"/>
      <c r="R93" s="140"/>
      <c r="X93" s="141"/>
      <c r="Y93" s="141"/>
      <c r="Z93" s="141"/>
      <c r="AA93" s="141"/>
      <c r="AB93" s="141"/>
      <c r="AC93" s="141"/>
      <c r="AD93" s="141"/>
      <c r="AE93" s="141"/>
      <c r="AF93" s="141"/>
      <c r="AG93" s="141"/>
      <c r="AH93" s="141"/>
      <c r="AI93" s="141"/>
      <c r="AJ93" s="141"/>
      <c r="AK93" s="141"/>
      <c r="AL93" s="141"/>
      <c r="AM93" s="141"/>
      <c r="AN93" s="141"/>
      <c r="AO93" s="141"/>
      <c r="AP93" s="141"/>
    </row>
    <row r="94" spans="1:42">
      <c r="A94" s="140"/>
      <c r="B94" s="140"/>
      <c r="C94" s="140"/>
      <c r="D94" s="140"/>
      <c r="E94" s="140"/>
      <c r="F94" s="140"/>
      <c r="G94" s="140"/>
      <c r="H94" s="140"/>
      <c r="I94" s="140"/>
      <c r="J94" s="140"/>
      <c r="K94" s="140"/>
      <c r="L94" s="140"/>
      <c r="M94" s="140"/>
      <c r="N94" s="140"/>
      <c r="O94" s="140"/>
      <c r="P94" s="140"/>
      <c r="Q94" s="140"/>
      <c r="R94" s="140"/>
      <c r="X94" s="141"/>
      <c r="Y94" s="141"/>
      <c r="Z94" s="141"/>
      <c r="AA94" s="141"/>
      <c r="AB94" s="141"/>
      <c r="AC94" s="141"/>
      <c r="AD94" s="141"/>
      <c r="AE94" s="141"/>
      <c r="AF94" s="141"/>
      <c r="AG94" s="141"/>
      <c r="AH94" s="141"/>
      <c r="AI94" s="141"/>
      <c r="AJ94" s="141"/>
      <c r="AK94" s="141"/>
      <c r="AL94" s="141"/>
      <c r="AM94" s="141"/>
      <c r="AN94" s="141"/>
      <c r="AO94" s="141"/>
      <c r="AP94" s="141"/>
    </row>
    <row r="95" spans="1:42">
      <c r="A95" s="140"/>
      <c r="B95" s="140"/>
      <c r="C95" s="140"/>
      <c r="D95" s="140"/>
      <c r="E95" s="140"/>
      <c r="F95" s="140"/>
      <c r="G95" s="140"/>
      <c r="H95" s="140"/>
      <c r="I95" s="140"/>
      <c r="J95" s="140"/>
      <c r="K95" s="140"/>
      <c r="L95" s="140"/>
      <c r="M95" s="140"/>
      <c r="N95" s="140"/>
      <c r="O95" s="140"/>
      <c r="P95" s="140"/>
      <c r="Q95" s="140"/>
      <c r="R95" s="140"/>
      <c r="X95" s="141"/>
      <c r="Y95" s="141"/>
      <c r="Z95" s="141"/>
      <c r="AA95" s="141"/>
      <c r="AB95" s="141"/>
      <c r="AC95" s="141"/>
      <c r="AD95" s="141"/>
      <c r="AE95" s="141"/>
      <c r="AF95" s="141"/>
      <c r="AG95" s="141"/>
      <c r="AH95" s="141"/>
      <c r="AI95" s="141"/>
      <c r="AJ95" s="141"/>
      <c r="AK95" s="141"/>
      <c r="AL95" s="141"/>
      <c r="AM95" s="141"/>
      <c r="AN95" s="141"/>
      <c r="AO95" s="141"/>
      <c r="AP95" s="141"/>
    </row>
    <row r="96" spans="1:42">
      <c r="A96" s="140"/>
      <c r="B96" s="140"/>
      <c r="C96" s="140"/>
      <c r="D96" s="140"/>
      <c r="E96" s="140"/>
      <c r="F96" s="140"/>
      <c r="G96" s="140"/>
      <c r="H96" s="140"/>
      <c r="I96" s="140"/>
      <c r="J96" s="140"/>
      <c r="K96" s="140"/>
      <c r="L96" s="140"/>
      <c r="M96" s="140"/>
      <c r="N96" s="140"/>
      <c r="O96" s="140"/>
      <c r="P96" s="140"/>
      <c r="Q96" s="140"/>
      <c r="R96" s="140"/>
      <c r="X96" s="141"/>
      <c r="Y96" s="141"/>
      <c r="Z96" s="141"/>
      <c r="AA96" s="141"/>
      <c r="AB96" s="141"/>
      <c r="AC96" s="141"/>
      <c r="AD96" s="141"/>
      <c r="AE96" s="141"/>
      <c r="AF96" s="141"/>
      <c r="AG96" s="141"/>
      <c r="AH96" s="141"/>
      <c r="AI96" s="141"/>
      <c r="AJ96" s="141"/>
      <c r="AK96" s="141"/>
      <c r="AL96" s="141"/>
      <c r="AM96" s="141"/>
      <c r="AN96" s="141"/>
      <c r="AO96" s="141"/>
      <c r="AP96" s="141"/>
    </row>
    <row r="97" spans="1:42">
      <c r="A97" s="140"/>
      <c r="B97" s="140"/>
      <c r="C97" s="140"/>
      <c r="D97" s="140"/>
      <c r="E97" s="140"/>
      <c r="F97" s="140"/>
      <c r="G97" s="140"/>
      <c r="H97" s="140"/>
      <c r="I97" s="140"/>
      <c r="J97" s="140"/>
      <c r="K97" s="140"/>
      <c r="L97" s="140"/>
      <c r="M97" s="140"/>
      <c r="N97" s="140"/>
      <c r="O97" s="140"/>
      <c r="P97" s="140"/>
      <c r="Q97" s="140"/>
      <c r="R97" s="140"/>
      <c r="X97" s="141"/>
      <c r="Y97" s="141"/>
      <c r="Z97" s="141"/>
      <c r="AA97" s="141"/>
      <c r="AB97" s="141"/>
      <c r="AC97" s="141"/>
      <c r="AD97" s="141"/>
      <c r="AE97" s="141"/>
      <c r="AF97" s="141"/>
      <c r="AG97" s="141"/>
      <c r="AH97" s="141"/>
      <c r="AI97" s="141"/>
      <c r="AJ97" s="141"/>
      <c r="AK97" s="141"/>
      <c r="AL97" s="141"/>
      <c r="AM97" s="141"/>
      <c r="AN97" s="141"/>
      <c r="AO97" s="141"/>
      <c r="AP97" s="141"/>
    </row>
    <row r="98" spans="1:42">
      <c r="A98" s="140"/>
      <c r="B98" s="140"/>
      <c r="C98" s="140"/>
      <c r="D98" s="140"/>
      <c r="E98" s="140"/>
      <c r="F98" s="140"/>
      <c r="G98" s="140"/>
      <c r="H98" s="140"/>
      <c r="I98" s="140"/>
      <c r="J98" s="140"/>
      <c r="K98" s="140"/>
      <c r="L98" s="140"/>
      <c r="M98" s="140"/>
      <c r="N98" s="140"/>
      <c r="O98" s="140"/>
      <c r="P98" s="140"/>
      <c r="Q98" s="140"/>
      <c r="R98" s="140"/>
      <c r="X98" s="141"/>
      <c r="Y98" s="141"/>
      <c r="Z98" s="141"/>
      <c r="AA98" s="141"/>
      <c r="AB98" s="141"/>
      <c r="AC98" s="141"/>
      <c r="AD98" s="141"/>
      <c r="AE98" s="141"/>
      <c r="AF98" s="141"/>
      <c r="AG98" s="141"/>
      <c r="AH98" s="141"/>
      <c r="AI98" s="141"/>
      <c r="AJ98" s="141"/>
      <c r="AK98" s="141"/>
      <c r="AL98" s="141"/>
      <c r="AM98" s="141"/>
      <c r="AN98" s="141"/>
      <c r="AO98" s="141"/>
      <c r="AP98" s="141"/>
    </row>
    <row r="99" spans="1:42">
      <c r="A99" s="140"/>
      <c r="B99" s="140"/>
      <c r="C99" s="140"/>
      <c r="D99" s="140"/>
      <c r="E99" s="140"/>
      <c r="F99" s="140"/>
      <c r="G99" s="140"/>
      <c r="H99" s="140"/>
      <c r="I99" s="140"/>
      <c r="J99" s="140"/>
      <c r="K99" s="140"/>
      <c r="L99" s="140"/>
      <c r="M99" s="140"/>
      <c r="N99" s="140"/>
      <c r="O99" s="140"/>
      <c r="P99" s="140"/>
      <c r="Q99" s="140"/>
      <c r="R99" s="140"/>
      <c r="X99" s="141"/>
      <c r="Y99" s="141"/>
      <c r="Z99" s="141"/>
      <c r="AA99" s="141"/>
      <c r="AB99" s="141"/>
      <c r="AC99" s="141"/>
      <c r="AD99" s="141"/>
      <c r="AE99" s="141"/>
      <c r="AF99" s="141"/>
      <c r="AG99" s="141"/>
      <c r="AH99" s="141"/>
      <c r="AI99" s="141"/>
      <c r="AJ99" s="141"/>
      <c r="AK99" s="141"/>
      <c r="AL99" s="141"/>
      <c r="AM99" s="141"/>
      <c r="AN99" s="141"/>
      <c r="AO99" s="141"/>
      <c r="AP99" s="141"/>
    </row>
    <row r="100" spans="1:42">
      <c r="A100" s="140"/>
      <c r="B100" s="140"/>
      <c r="C100" s="140"/>
      <c r="D100" s="140"/>
      <c r="E100" s="140"/>
      <c r="F100" s="140"/>
      <c r="G100" s="140"/>
      <c r="H100" s="140"/>
      <c r="I100" s="140"/>
      <c r="J100" s="140"/>
      <c r="K100" s="140"/>
      <c r="L100" s="140"/>
      <c r="M100" s="140"/>
      <c r="N100" s="140"/>
      <c r="O100" s="140"/>
      <c r="P100" s="140"/>
      <c r="Q100" s="140"/>
      <c r="R100" s="140"/>
      <c r="X100" s="141"/>
      <c r="Y100" s="141"/>
      <c r="Z100" s="141"/>
      <c r="AA100" s="141"/>
      <c r="AB100" s="141"/>
      <c r="AC100" s="141"/>
      <c r="AD100" s="141"/>
      <c r="AE100" s="141"/>
      <c r="AF100" s="141"/>
      <c r="AG100" s="141"/>
      <c r="AH100" s="141"/>
      <c r="AI100" s="141"/>
      <c r="AJ100" s="141"/>
      <c r="AK100" s="141"/>
      <c r="AL100" s="141"/>
      <c r="AM100" s="141"/>
      <c r="AN100" s="141"/>
      <c r="AO100" s="141"/>
      <c r="AP100" s="141"/>
    </row>
    <row r="101" spans="1:42">
      <c r="A101" s="140"/>
      <c r="B101" s="140"/>
      <c r="C101" s="140"/>
      <c r="D101" s="140"/>
      <c r="E101" s="140"/>
      <c r="F101" s="140"/>
      <c r="G101" s="140"/>
      <c r="H101" s="140"/>
      <c r="I101" s="140"/>
      <c r="J101" s="140"/>
      <c r="K101" s="140"/>
      <c r="L101" s="140"/>
      <c r="M101" s="140"/>
      <c r="N101" s="140"/>
      <c r="O101" s="140"/>
      <c r="P101" s="140"/>
      <c r="Q101" s="140"/>
      <c r="R101" s="140"/>
      <c r="X101" s="141"/>
      <c r="Y101" s="141"/>
      <c r="Z101" s="141"/>
      <c r="AA101" s="141"/>
      <c r="AB101" s="141"/>
      <c r="AC101" s="141"/>
      <c r="AD101" s="141"/>
      <c r="AE101" s="141"/>
      <c r="AF101" s="141"/>
      <c r="AG101" s="141"/>
      <c r="AH101" s="141"/>
      <c r="AI101" s="141"/>
      <c r="AJ101" s="141"/>
      <c r="AK101" s="141"/>
      <c r="AL101" s="141"/>
      <c r="AM101" s="141"/>
      <c r="AN101" s="141"/>
      <c r="AO101" s="141"/>
      <c r="AP101" s="141"/>
    </row>
    <row r="102" spans="1:42">
      <c r="A102" s="140"/>
      <c r="B102" s="140"/>
      <c r="C102" s="140"/>
      <c r="D102" s="140"/>
      <c r="E102" s="140"/>
      <c r="F102" s="140"/>
      <c r="G102" s="140"/>
      <c r="H102" s="140"/>
      <c r="I102" s="140"/>
      <c r="J102" s="140"/>
      <c r="K102" s="140"/>
      <c r="L102" s="140"/>
      <c r="M102" s="140"/>
      <c r="N102" s="140"/>
      <c r="O102" s="140"/>
      <c r="P102" s="140"/>
      <c r="Q102" s="140"/>
      <c r="R102" s="140"/>
      <c r="X102" s="141"/>
      <c r="Y102" s="141"/>
      <c r="Z102" s="141"/>
      <c r="AA102" s="141"/>
      <c r="AB102" s="141"/>
      <c r="AC102" s="141"/>
      <c r="AD102" s="141"/>
      <c r="AE102" s="141"/>
      <c r="AF102" s="141"/>
      <c r="AG102" s="141"/>
      <c r="AH102" s="141"/>
      <c r="AI102" s="141"/>
      <c r="AJ102" s="141"/>
      <c r="AK102" s="141"/>
      <c r="AL102" s="141"/>
      <c r="AM102" s="141"/>
      <c r="AN102" s="141"/>
      <c r="AO102" s="141"/>
      <c r="AP102" s="141"/>
    </row>
    <row r="103" spans="1:42">
      <c r="A103" s="140"/>
      <c r="B103" s="140"/>
      <c r="C103" s="140"/>
      <c r="D103" s="140"/>
      <c r="E103" s="140"/>
      <c r="F103" s="140"/>
      <c r="G103" s="140"/>
      <c r="H103" s="140"/>
      <c r="I103" s="140"/>
      <c r="J103" s="140"/>
      <c r="K103" s="140"/>
      <c r="L103" s="140"/>
      <c r="M103" s="140"/>
      <c r="N103" s="140"/>
      <c r="O103" s="140"/>
      <c r="P103" s="140"/>
      <c r="Q103" s="140"/>
      <c r="R103" s="140"/>
      <c r="X103" s="141"/>
      <c r="Y103" s="141"/>
      <c r="Z103" s="141"/>
      <c r="AA103" s="141"/>
      <c r="AB103" s="141"/>
      <c r="AC103" s="141"/>
      <c r="AD103" s="141"/>
      <c r="AE103" s="141"/>
      <c r="AF103" s="141"/>
      <c r="AG103" s="141"/>
      <c r="AH103" s="141"/>
      <c r="AI103" s="141"/>
      <c r="AJ103" s="141"/>
      <c r="AK103" s="141"/>
      <c r="AL103" s="141"/>
      <c r="AM103" s="141"/>
      <c r="AN103" s="141"/>
      <c r="AO103" s="141"/>
      <c r="AP103" s="141"/>
    </row>
    <row r="104" spans="1:42">
      <c r="A104" s="140"/>
      <c r="B104" s="140"/>
      <c r="C104" s="140"/>
      <c r="D104" s="140"/>
      <c r="E104" s="140"/>
      <c r="F104" s="140"/>
      <c r="G104" s="140"/>
      <c r="H104" s="140"/>
      <c r="I104" s="140"/>
      <c r="J104" s="140"/>
      <c r="K104" s="140"/>
      <c r="L104" s="140"/>
      <c r="M104" s="140"/>
      <c r="N104" s="140"/>
      <c r="O104" s="140"/>
      <c r="P104" s="140"/>
      <c r="Q104" s="140"/>
      <c r="R104" s="140"/>
      <c r="X104" s="141"/>
      <c r="Y104" s="141"/>
      <c r="Z104" s="141"/>
      <c r="AA104" s="141"/>
      <c r="AB104" s="141"/>
      <c r="AC104" s="141"/>
      <c r="AD104" s="141"/>
      <c r="AE104" s="141"/>
      <c r="AF104" s="141"/>
      <c r="AG104" s="141"/>
      <c r="AH104" s="141"/>
      <c r="AI104" s="141"/>
      <c r="AJ104" s="141"/>
      <c r="AK104" s="141"/>
      <c r="AL104" s="141"/>
      <c r="AM104" s="141"/>
      <c r="AN104" s="141"/>
      <c r="AO104" s="141"/>
      <c r="AP104" s="141"/>
    </row>
    <row r="105" spans="1:42">
      <c r="A105" s="140"/>
      <c r="B105" s="140"/>
      <c r="C105" s="140"/>
      <c r="D105" s="140"/>
      <c r="E105" s="140"/>
      <c r="F105" s="140"/>
      <c r="G105" s="140"/>
      <c r="H105" s="140"/>
      <c r="I105" s="140"/>
      <c r="J105" s="140"/>
      <c r="K105" s="140"/>
      <c r="L105" s="140"/>
      <c r="M105" s="140"/>
      <c r="N105" s="140"/>
      <c r="O105" s="140"/>
      <c r="P105" s="140"/>
      <c r="Q105" s="140"/>
      <c r="R105" s="140"/>
      <c r="X105" s="141"/>
      <c r="Y105" s="141"/>
      <c r="Z105" s="141"/>
      <c r="AA105" s="141"/>
      <c r="AB105" s="141"/>
      <c r="AC105" s="141"/>
      <c r="AD105" s="141"/>
      <c r="AE105" s="141"/>
      <c r="AF105" s="141"/>
      <c r="AG105" s="141"/>
      <c r="AH105" s="141"/>
      <c r="AI105" s="141"/>
      <c r="AJ105" s="141"/>
      <c r="AK105" s="141"/>
      <c r="AL105" s="141"/>
      <c r="AM105" s="141"/>
      <c r="AN105" s="141"/>
      <c r="AO105" s="141"/>
      <c r="AP105" s="141"/>
    </row>
    <row r="106" spans="1:42">
      <c r="A106" s="140"/>
      <c r="B106" s="140"/>
      <c r="C106" s="140"/>
      <c r="D106" s="140"/>
      <c r="E106" s="140"/>
      <c r="F106" s="140"/>
      <c r="G106" s="140"/>
      <c r="H106" s="140"/>
      <c r="I106" s="140"/>
      <c r="J106" s="140"/>
      <c r="K106" s="140"/>
      <c r="L106" s="140"/>
      <c r="M106" s="140"/>
      <c r="N106" s="140"/>
      <c r="O106" s="140"/>
      <c r="P106" s="140"/>
      <c r="Q106" s="140"/>
      <c r="R106" s="140"/>
      <c r="X106" s="141"/>
      <c r="Y106" s="141"/>
      <c r="Z106" s="141"/>
      <c r="AA106" s="141"/>
      <c r="AB106" s="141"/>
      <c r="AC106" s="141"/>
      <c r="AD106" s="141"/>
      <c r="AE106" s="141"/>
      <c r="AF106" s="141"/>
      <c r="AG106" s="141"/>
      <c r="AH106" s="141"/>
      <c r="AI106" s="141"/>
      <c r="AJ106" s="141"/>
      <c r="AK106" s="141"/>
      <c r="AL106" s="141"/>
      <c r="AM106" s="141"/>
      <c r="AN106" s="141"/>
      <c r="AO106" s="141"/>
      <c r="AP106" s="141"/>
    </row>
    <row r="107" spans="1:42">
      <c r="A107" s="140"/>
      <c r="B107" s="140"/>
      <c r="C107" s="140"/>
      <c r="D107" s="140"/>
      <c r="E107" s="140"/>
      <c r="F107" s="140"/>
      <c r="G107" s="140"/>
      <c r="H107" s="140"/>
      <c r="I107" s="140"/>
      <c r="J107" s="140"/>
      <c r="K107" s="140"/>
      <c r="L107" s="140"/>
      <c r="M107" s="140"/>
      <c r="N107" s="140"/>
      <c r="O107" s="140"/>
      <c r="P107" s="140"/>
      <c r="Q107" s="140"/>
      <c r="R107" s="140"/>
      <c r="X107" s="141"/>
      <c r="Y107" s="141"/>
      <c r="Z107" s="141"/>
      <c r="AA107" s="141"/>
      <c r="AB107" s="141"/>
      <c r="AC107" s="141"/>
      <c r="AD107" s="141"/>
      <c r="AE107" s="141"/>
      <c r="AF107" s="141"/>
      <c r="AG107" s="141"/>
      <c r="AH107" s="141"/>
      <c r="AI107" s="141"/>
      <c r="AJ107" s="141"/>
      <c r="AK107" s="141"/>
      <c r="AL107" s="141"/>
      <c r="AM107" s="141"/>
      <c r="AN107" s="141"/>
      <c r="AO107" s="141"/>
      <c r="AP107" s="141"/>
    </row>
    <row r="108" spans="1:42">
      <c r="A108" s="140"/>
      <c r="B108" s="140"/>
      <c r="C108" s="140"/>
      <c r="D108" s="140"/>
      <c r="E108" s="140"/>
      <c r="F108" s="140"/>
      <c r="G108" s="140"/>
      <c r="H108" s="140"/>
      <c r="I108" s="140"/>
      <c r="J108" s="140"/>
      <c r="K108" s="140"/>
      <c r="L108" s="140"/>
      <c r="M108" s="140"/>
      <c r="N108" s="140"/>
      <c r="O108" s="140"/>
      <c r="P108" s="140"/>
      <c r="Q108" s="140"/>
      <c r="R108" s="140"/>
      <c r="X108" s="141"/>
      <c r="Y108" s="141"/>
      <c r="Z108" s="141"/>
      <c r="AA108" s="141"/>
      <c r="AB108" s="141"/>
      <c r="AC108" s="141"/>
      <c r="AD108" s="141"/>
      <c r="AE108" s="141"/>
      <c r="AF108" s="141"/>
      <c r="AG108" s="141"/>
      <c r="AH108" s="141"/>
      <c r="AI108" s="141"/>
      <c r="AJ108" s="141"/>
      <c r="AK108" s="141"/>
      <c r="AL108" s="141"/>
      <c r="AM108" s="141"/>
      <c r="AN108" s="141"/>
      <c r="AO108" s="141"/>
      <c r="AP108" s="141"/>
    </row>
    <row r="109" spans="1:42">
      <c r="A109" s="140"/>
      <c r="B109" s="140"/>
      <c r="C109" s="140"/>
      <c r="D109" s="140"/>
      <c r="E109" s="140"/>
      <c r="F109" s="140"/>
      <c r="G109" s="140"/>
      <c r="H109" s="140"/>
      <c r="I109" s="140"/>
      <c r="J109" s="140"/>
      <c r="K109" s="140"/>
      <c r="L109" s="140"/>
      <c r="M109" s="140"/>
      <c r="N109" s="140"/>
      <c r="O109" s="140"/>
      <c r="P109" s="140"/>
      <c r="Q109" s="140"/>
      <c r="R109" s="140"/>
      <c r="X109" s="141"/>
      <c r="Y109" s="141"/>
      <c r="Z109" s="141"/>
      <c r="AA109" s="141"/>
      <c r="AB109" s="141"/>
      <c r="AC109" s="141"/>
      <c r="AD109" s="141"/>
      <c r="AE109" s="141"/>
      <c r="AF109" s="141"/>
      <c r="AG109" s="141"/>
      <c r="AH109" s="141"/>
      <c r="AI109" s="141"/>
      <c r="AJ109" s="141"/>
      <c r="AK109" s="141"/>
      <c r="AL109" s="141"/>
      <c r="AM109" s="141"/>
      <c r="AN109" s="141"/>
      <c r="AO109" s="141"/>
      <c r="AP109" s="141"/>
    </row>
    <row r="110" spans="1:42">
      <c r="A110" s="140"/>
      <c r="B110" s="140"/>
      <c r="C110" s="140"/>
      <c r="D110" s="140"/>
      <c r="E110" s="140"/>
      <c r="F110" s="140"/>
      <c r="G110" s="140"/>
      <c r="H110" s="140"/>
      <c r="I110" s="140"/>
      <c r="J110" s="140"/>
      <c r="K110" s="140"/>
      <c r="L110" s="140"/>
      <c r="M110" s="140"/>
      <c r="N110" s="140"/>
      <c r="O110" s="140"/>
      <c r="P110" s="140"/>
      <c r="Q110" s="140"/>
      <c r="R110" s="140"/>
      <c r="X110" s="141"/>
      <c r="Y110" s="141"/>
      <c r="Z110" s="141"/>
      <c r="AA110" s="141"/>
      <c r="AB110" s="141"/>
      <c r="AC110" s="141"/>
      <c r="AD110" s="141"/>
      <c r="AE110" s="141"/>
      <c r="AF110" s="141"/>
      <c r="AG110" s="141"/>
      <c r="AH110" s="141"/>
      <c r="AI110" s="141"/>
      <c r="AJ110" s="141"/>
      <c r="AK110" s="141"/>
      <c r="AL110" s="141"/>
      <c r="AM110" s="141"/>
      <c r="AN110" s="141"/>
      <c r="AO110" s="141"/>
      <c r="AP110" s="141"/>
    </row>
    <row r="111" spans="1:42">
      <c r="A111" s="140"/>
      <c r="B111" s="140"/>
      <c r="C111" s="140"/>
      <c r="D111" s="140"/>
      <c r="E111" s="140"/>
      <c r="F111" s="140"/>
      <c r="G111" s="140"/>
      <c r="H111" s="140"/>
      <c r="I111" s="140"/>
      <c r="J111" s="140"/>
      <c r="K111" s="140"/>
      <c r="L111" s="140"/>
      <c r="M111" s="140"/>
      <c r="N111" s="140"/>
      <c r="O111" s="140"/>
      <c r="P111" s="140"/>
      <c r="Q111" s="140"/>
      <c r="R111" s="140"/>
      <c r="X111" s="141"/>
      <c r="Y111" s="141"/>
      <c r="Z111" s="141"/>
      <c r="AA111" s="141"/>
      <c r="AB111" s="141"/>
      <c r="AC111" s="141"/>
      <c r="AD111" s="141"/>
      <c r="AE111" s="141"/>
      <c r="AF111" s="141"/>
      <c r="AG111" s="141"/>
      <c r="AH111" s="141"/>
      <c r="AI111" s="141"/>
      <c r="AJ111" s="141"/>
      <c r="AK111" s="141"/>
      <c r="AL111" s="141"/>
      <c r="AM111" s="141"/>
      <c r="AN111" s="141"/>
      <c r="AO111" s="141"/>
      <c r="AP111" s="141"/>
    </row>
    <row r="112" spans="1:42">
      <c r="A112" s="140"/>
      <c r="B112" s="140"/>
      <c r="C112" s="140"/>
      <c r="D112" s="140"/>
      <c r="E112" s="140"/>
      <c r="F112" s="140"/>
      <c r="G112" s="140"/>
      <c r="H112" s="140"/>
      <c r="I112" s="140"/>
      <c r="J112" s="140"/>
      <c r="K112" s="140"/>
      <c r="L112" s="140"/>
      <c r="M112" s="140"/>
      <c r="N112" s="140"/>
      <c r="O112" s="140"/>
      <c r="P112" s="140"/>
      <c r="Q112" s="140"/>
      <c r="R112" s="140"/>
      <c r="X112" s="141"/>
      <c r="Y112" s="141"/>
      <c r="Z112" s="141"/>
      <c r="AA112" s="141"/>
      <c r="AB112" s="141"/>
      <c r="AC112" s="141"/>
      <c r="AD112" s="141"/>
      <c r="AE112" s="141"/>
      <c r="AF112" s="141"/>
      <c r="AG112" s="141"/>
      <c r="AH112" s="141"/>
      <c r="AI112" s="141"/>
      <c r="AJ112" s="141"/>
      <c r="AK112" s="141"/>
      <c r="AL112" s="141"/>
      <c r="AM112" s="141"/>
      <c r="AN112" s="141"/>
      <c r="AO112" s="141"/>
      <c r="AP112" s="141"/>
    </row>
    <row r="113" spans="1:42">
      <c r="A113" s="140"/>
      <c r="B113" s="140"/>
      <c r="C113" s="140"/>
      <c r="D113" s="140"/>
      <c r="E113" s="140"/>
      <c r="F113" s="140"/>
      <c r="G113" s="140"/>
      <c r="H113" s="140"/>
      <c r="I113" s="140"/>
      <c r="J113" s="140"/>
      <c r="K113" s="140"/>
      <c r="L113" s="140"/>
      <c r="M113" s="140"/>
      <c r="N113" s="140"/>
      <c r="O113" s="140"/>
      <c r="P113" s="140"/>
      <c r="Q113" s="140"/>
      <c r="R113" s="140"/>
      <c r="X113" s="141"/>
      <c r="Y113" s="141"/>
      <c r="Z113" s="141"/>
      <c r="AA113" s="141"/>
      <c r="AB113" s="141"/>
      <c r="AC113" s="141"/>
      <c r="AD113" s="141"/>
      <c r="AE113" s="141"/>
      <c r="AF113" s="141"/>
      <c r="AG113" s="141"/>
      <c r="AH113" s="141"/>
      <c r="AI113" s="141"/>
      <c r="AJ113" s="141"/>
      <c r="AK113" s="141"/>
      <c r="AL113" s="141"/>
      <c r="AM113" s="141"/>
      <c r="AN113" s="141"/>
      <c r="AO113" s="141"/>
      <c r="AP113" s="141"/>
    </row>
    <row r="114" spans="1:42">
      <c r="A114" s="140"/>
      <c r="B114" s="140"/>
      <c r="C114" s="140"/>
      <c r="D114" s="140"/>
      <c r="E114" s="140"/>
      <c r="F114" s="140"/>
      <c r="G114" s="140"/>
      <c r="H114" s="140"/>
      <c r="I114" s="140"/>
      <c r="J114" s="140"/>
      <c r="K114" s="140"/>
      <c r="L114" s="140"/>
      <c r="M114" s="140"/>
      <c r="N114" s="140"/>
      <c r="O114" s="140"/>
      <c r="P114" s="140"/>
      <c r="Q114" s="140"/>
      <c r="R114" s="140"/>
      <c r="X114" s="141"/>
      <c r="Y114" s="141"/>
      <c r="Z114" s="141"/>
      <c r="AA114" s="141"/>
      <c r="AB114" s="141"/>
      <c r="AC114" s="141"/>
      <c r="AD114" s="141"/>
      <c r="AE114" s="141"/>
      <c r="AF114" s="141"/>
      <c r="AG114" s="141"/>
      <c r="AH114" s="141"/>
      <c r="AI114" s="141"/>
      <c r="AJ114" s="141"/>
      <c r="AK114" s="141"/>
      <c r="AL114" s="141"/>
      <c r="AM114" s="141"/>
      <c r="AN114" s="141"/>
      <c r="AO114" s="141"/>
      <c r="AP114" s="141"/>
    </row>
    <row r="115" spans="1:42">
      <c r="A115" s="140"/>
      <c r="B115" s="140"/>
      <c r="C115" s="140"/>
      <c r="D115" s="140"/>
      <c r="E115" s="140"/>
      <c r="F115" s="140"/>
      <c r="G115" s="140"/>
      <c r="H115" s="140"/>
      <c r="I115" s="140"/>
      <c r="J115" s="140"/>
      <c r="K115" s="140"/>
      <c r="L115" s="140"/>
      <c r="M115" s="140"/>
      <c r="N115" s="140"/>
      <c r="O115" s="140"/>
      <c r="P115" s="140"/>
      <c r="Q115" s="140"/>
      <c r="R115" s="140"/>
      <c r="X115" s="141"/>
      <c r="Y115" s="141"/>
      <c r="Z115" s="141"/>
      <c r="AA115" s="141"/>
      <c r="AB115" s="141"/>
      <c r="AC115" s="141"/>
      <c r="AD115" s="141"/>
      <c r="AE115" s="141"/>
      <c r="AF115" s="141"/>
      <c r="AG115" s="141"/>
      <c r="AH115" s="141"/>
      <c r="AI115" s="141"/>
      <c r="AJ115" s="141"/>
      <c r="AK115" s="141"/>
      <c r="AL115" s="141"/>
      <c r="AM115" s="141"/>
      <c r="AN115" s="141"/>
      <c r="AO115" s="141"/>
      <c r="AP115" s="141"/>
    </row>
    <row r="116" spans="1:42">
      <c r="A116" s="140"/>
      <c r="B116" s="140"/>
      <c r="C116" s="140"/>
      <c r="D116" s="140"/>
      <c r="E116" s="140"/>
      <c r="F116" s="140"/>
      <c r="G116" s="140"/>
      <c r="H116" s="140"/>
      <c r="I116" s="140"/>
      <c r="J116" s="140"/>
      <c r="K116" s="140"/>
      <c r="L116" s="140"/>
      <c r="M116" s="140"/>
      <c r="N116" s="140"/>
      <c r="O116" s="140"/>
      <c r="P116" s="140"/>
      <c r="Q116" s="140"/>
      <c r="R116" s="140"/>
      <c r="X116" s="141"/>
      <c r="Y116" s="141"/>
      <c r="Z116" s="141"/>
      <c r="AA116" s="141"/>
      <c r="AB116" s="141"/>
      <c r="AC116" s="141"/>
      <c r="AD116" s="141"/>
      <c r="AE116" s="141"/>
      <c r="AF116" s="141"/>
      <c r="AG116" s="141"/>
      <c r="AH116" s="141"/>
      <c r="AI116" s="141"/>
      <c r="AJ116" s="141"/>
      <c r="AK116" s="141"/>
      <c r="AL116" s="141"/>
      <c r="AM116" s="141"/>
      <c r="AN116" s="141"/>
      <c r="AO116" s="141"/>
      <c r="AP116" s="141"/>
    </row>
    <row r="117" spans="1:42">
      <c r="A117" s="140"/>
      <c r="B117" s="140"/>
      <c r="C117" s="140"/>
      <c r="D117" s="140"/>
      <c r="E117" s="140"/>
      <c r="F117" s="140"/>
      <c r="G117" s="140"/>
      <c r="H117" s="140"/>
      <c r="I117" s="140"/>
      <c r="J117" s="140"/>
      <c r="K117" s="140"/>
      <c r="L117" s="140"/>
      <c r="M117" s="140"/>
      <c r="N117" s="140"/>
      <c r="O117" s="140"/>
      <c r="P117" s="140"/>
      <c r="Q117" s="140"/>
      <c r="R117" s="140"/>
      <c r="X117" s="141"/>
      <c r="Y117" s="141"/>
      <c r="Z117" s="141"/>
      <c r="AA117" s="141"/>
      <c r="AB117" s="141"/>
      <c r="AC117" s="141"/>
      <c r="AD117" s="141"/>
      <c r="AE117" s="141"/>
      <c r="AF117" s="141"/>
      <c r="AG117" s="141"/>
      <c r="AH117" s="141"/>
      <c r="AI117" s="141"/>
      <c r="AJ117" s="141"/>
      <c r="AK117" s="141"/>
      <c r="AL117" s="141"/>
      <c r="AM117" s="141"/>
      <c r="AN117" s="141"/>
      <c r="AO117" s="141"/>
      <c r="AP117" s="141"/>
    </row>
    <row r="118" spans="1:42">
      <c r="A118" s="140"/>
      <c r="B118" s="140"/>
      <c r="C118" s="140"/>
      <c r="D118" s="140"/>
      <c r="E118" s="140"/>
      <c r="F118" s="140"/>
      <c r="G118" s="140"/>
      <c r="H118" s="140"/>
      <c r="I118" s="140"/>
      <c r="J118" s="140"/>
      <c r="K118" s="140"/>
      <c r="L118" s="140"/>
      <c r="M118" s="140"/>
      <c r="N118" s="140"/>
      <c r="O118" s="140"/>
      <c r="P118" s="140"/>
      <c r="Q118" s="140"/>
      <c r="R118" s="140"/>
      <c r="X118" s="141"/>
      <c r="Y118" s="141"/>
      <c r="Z118" s="141"/>
      <c r="AA118" s="141"/>
      <c r="AB118" s="141"/>
      <c r="AC118" s="141"/>
      <c r="AD118" s="141"/>
      <c r="AE118" s="141"/>
      <c r="AF118" s="141"/>
      <c r="AG118" s="141"/>
      <c r="AH118" s="141"/>
      <c r="AI118" s="141"/>
      <c r="AJ118" s="141"/>
      <c r="AK118" s="141"/>
      <c r="AL118" s="141"/>
      <c r="AM118" s="141"/>
      <c r="AN118" s="141"/>
      <c r="AO118" s="141"/>
      <c r="AP118" s="141"/>
    </row>
    <row r="119" spans="1:42">
      <c r="A119" s="140"/>
      <c r="B119" s="140"/>
      <c r="C119" s="140"/>
      <c r="D119" s="140"/>
      <c r="E119" s="140"/>
      <c r="F119" s="140"/>
      <c r="G119" s="140"/>
      <c r="H119" s="140"/>
      <c r="I119" s="140"/>
      <c r="J119" s="140"/>
      <c r="K119" s="140"/>
      <c r="L119" s="140"/>
      <c r="M119" s="140"/>
      <c r="N119" s="140"/>
      <c r="O119" s="140"/>
      <c r="P119" s="140"/>
      <c r="Q119" s="140"/>
      <c r="R119" s="140"/>
      <c r="X119" s="141"/>
      <c r="Y119" s="141"/>
      <c r="Z119" s="141"/>
      <c r="AA119" s="141"/>
      <c r="AB119" s="141"/>
      <c r="AC119" s="141"/>
      <c r="AD119" s="141"/>
      <c r="AE119" s="141"/>
      <c r="AF119" s="141"/>
      <c r="AG119" s="141"/>
      <c r="AH119" s="141"/>
      <c r="AI119" s="141"/>
      <c r="AJ119" s="141"/>
      <c r="AK119" s="141"/>
      <c r="AL119" s="141"/>
      <c r="AM119" s="141"/>
      <c r="AN119" s="141"/>
      <c r="AO119" s="141"/>
      <c r="AP119" s="141"/>
    </row>
    <row r="120" spans="1:42">
      <c r="A120" s="140"/>
      <c r="B120" s="140"/>
      <c r="C120" s="140"/>
      <c r="D120" s="140"/>
      <c r="E120" s="140"/>
      <c r="F120" s="140"/>
      <c r="G120" s="140"/>
      <c r="H120" s="140"/>
      <c r="I120" s="140"/>
      <c r="J120" s="140"/>
      <c r="K120" s="140"/>
      <c r="L120" s="140"/>
      <c r="M120" s="140"/>
      <c r="N120" s="140"/>
      <c r="O120" s="140"/>
      <c r="P120" s="140"/>
      <c r="Q120" s="140"/>
      <c r="R120" s="140"/>
      <c r="X120" s="141"/>
      <c r="Y120" s="141"/>
      <c r="Z120" s="141"/>
      <c r="AA120" s="141"/>
      <c r="AB120" s="141"/>
      <c r="AC120" s="141"/>
      <c r="AD120" s="141"/>
      <c r="AE120" s="141"/>
      <c r="AF120" s="141"/>
      <c r="AG120" s="141"/>
      <c r="AH120" s="141"/>
      <c r="AI120" s="141"/>
      <c r="AJ120" s="141"/>
      <c r="AK120" s="141"/>
      <c r="AL120" s="141"/>
      <c r="AM120" s="141"/>
      <c r="AN120" s="141"/>
      <c r="AO120" s="141"/>
      <c r="AP120" s="141"/>
    </row>
    <row r="121" spans="1:42">
      <c r="A121" s="140"/>
      <c r="B121" s="140"/>
      <c r="C121" s="140"/>
      <c r="D121" s="140"/>
      <c r="E121" s="140"/>
      <c r="F121" s="140"/>
      <c r="G121" s="140"/>
      <c r="H121" s="140"/>
      <c r="I121" s="140"/>
      <c r="J121" s="140"/>
      <c r="K121" s="140"/>
      <c r="L121" s="140"/>
      <c r="M121" s="140"/>
      <c r="N121" s="140"/>
      <c r="O121" s="140"/>
      <c r="P121" s="140"/>
      <c r="Q121" s="140"/>
      <c r="R121" s="140"/>
      <c r="X121" s="141"/>
      <c r="Y121" s="141"/>
      <c r="Z121" s="141"/>
      <c r="AA121" s="141"/>
      <c r="AB121" s="141"/>
      <c r="AC121" s="141"/>
      <c r="AD121" s="141"/>
      <c r="AE121" s="141"/>
      <c r="AF121" s="141"/>
      <c r="AG121" s="141"/>
      <c r="AH121" s="141"/>
      <c r="AI121" s="141"/>
      <c r="AJ121" s="141"/>
      <c r="AK121" s="141"/>
      <c r="AL121" s="141"/>
      <c r="AM121" s="141"/>
      <c r="AN121" s="141"/>
      <c r="AO121" s="141"/>
      <c r="AP121" s="141"/>
    </row>
    <row r="122" spans="1:42">
      <c r="A122" s="140"/>
      <c r="B122" s="140"/>
      <c r="C122" s="140"/>
      <c r="D122" s="140"/>
      <c r="E122" s="140"/>
      <c r="F122" s="140"/>
      <c r="G122" s="140"/>
      <c r="H122" s="140"/>
      <c r="I122" s="140"/>
      <c r="J122" s="140"/>
      <c r="K122" s="140"/>
      <c r="L122" s="140"/>
      <c r="M122" s="140"/>
      <c r="N122" s="140"/>
      <c r="O122" s="140"/>
      <c r="P122" s="140"/>
      <c r="Q122" s="140"/>
      <c r="R122" s="140"/>
      <c r="X122" s="141"/>
      <c r="Y122" s="141"/>
      <c r="Z122" s="141"/>
      <c r="AA122" s="141"/>
      <c r="AB122" s="141"/>
      <c r="AC122" s="141"/>
      <c r="AD122" s="141"/>
      <c r="AE122" s="141"/>
      <c r="AF122" s="141"/>
      <c r="AG122" s="141"/>
      <c r="AH122" s="141"/>
      <c r="AI122" s="141"/>
      <c r="AJ122" s="141"/>
      <c r="AK122" s="141"/>
      <c r="AL122" s="141"/>
      <c r="AM122" s="141"/>
      <c r="AN122" s="141"/>
      <c r="AO122" s="141"/>
      <c r="AP122" s="141"/>
    </row>
    <row r="123" spans="1:42">
      <c r="A123" s="140"/>
      <c r="B123" s="140"/>
      <c r="C123" s="140"/>
      <c r="D123" s="140"/>
      <c r="E123" s="140"/>
      <c r="F123" s="140"/>
      <c r="G123" s="140"/>
      <c r="H123" s="140"/>
      <c r="I123" s="140"/>
      <c r="J123" s="140"/>
      <c r="K123" s="140"/>
      <c r="L123" s="140"/>
      <c r="M123" s="140"/>
      <c r="N123" s="140"/>
      <c r="O123" s="140"/>
      <c r="P123" s="140"/>
      <c r="Q123" s="140"/>
      <c r="R123" s="140"/>
      <c r="X123" s="141"/>
      <c r="Y123" s="141"/>
      <c r="Z123" s="141"/>
      <c r="AA123" s="141"/>
      <c r="AB123" s="141"/>
      <c r="AC123" s="141"/>
      <c r="AD123" s="141"/>
      <c r="AE123" s="141"/>
      <c r="AF123" s="141"/>
      <c r="AG123" s="141"/>
      <c r="AH123" s="141"/>
      <c r="AI123" s="141"/>
      <c r="AJ123" s="141"/>
      <c r="AK123" s="141"/>
      <c r="AL123" s="141"/>
      <c r="AM123" s="141"/>
      <c r="AN123" s="141"/>
      <c r="AO123" s="141"/>
      <c r="AP123" s="141"/>
    </row>
    <row r="124" spans="1:42">
      <c r="A124" s="140"/>
      <c r="B124" s="140"/>
      <c r="C124" s="140"/>
      <c r="D124" s="140"/>
      <c r="E124" s="140"/>
      <c r="F124" s="140"/>
      <c r="G124" s="140"/>
      <c r="H124" s="140"/>
      <c r="I124" s="140"/>
      <c r="J124" s="140"/>
      <c r="K124" s="140"/>
      <c r="L124" s="140"/>
      <c r="M124" s="140"/>
      <c r="N124" s="140"/>
      <c r="O124" s="140"/>
      <c r="P124" s="140"/>
      <c r="Q124" s="140"/>
      <c r="R124" s="140"/>
      <c r="X124" s="141"/>
      <c r="Y124" s="141"/>
      <c r="Z124" s="141"/>
      <c r="AA124" s="141"/>
      <c r="AB124" s="141"/>
      <c r="AC124" s="141"/>
      <c r="AD124" s="141"/>
      <c r="AE124" s="141"/>
      <c r="AF124" s="141"/>
      <c r="AG124" s="141"/>
      <c r="AH124" s="141"/>
      <c r="AI124" s="141"/>
      <c r="AJ124" s="141"/>
      <c r="AK124" s="141"/>
      <c r="AL124" s="141"/>
      <c r="AM124" s="141"/>
      <c r="AN124" s="141"/>
      <c r="AO124" s="141"/>
      <c r="AP124" s="141"/>
    </row>
    <row r="125" spans="1:42">
      <c r="A125" s="140"/>
      <c r="B125" s="140"/>
      <c r="C125" s="140"/>
      <c r="D125" s="140"/>
      <c r="E125" s="140"/>
      <c r="F125" s="140"/>
      <c r="G125" s="140"/>
      <c r="H125" s="140"/>
      <c r="I125" s="140"/>
      <c r="J125" s="140"/>
      <c r="K125" s="140"/>
      <c r="L125" s="140"/>
      <c r="M125" s="140"/>
      <c r="N125" s="140"/>
      <c r="O125" s="140"/>
      <c r="P125" s="140"/>
      <c r="Q125" s="140"/>
      <c r="R125" s="140"/>
      <c r="X125" s="141"/>
      <c r="Y125" s="141"/>
      <c r="Z125" s="141"/>
      <c r="AA125" s="141"/>
      <c r="AB125" s="141"/>
      <c r="AC125" s="141"/>
      <c r="AD125" s="141"/>
      <c r="AE125" s="141"/>
      <c r="AF125" s="141"/>
      <c r="AG125" s="141"/>
      <c r="AH125" s="141"/>
      <c r="AI125" s="141"/>
      <c r="AJ125" s="141"/>
      <c r="AK125" s="141"/>
      <c r="AL125" s="141"/>
      <c r="AM125" s="141"/>
      <c r="AN125" s="141"/>
      <c r="AO125" s="141"/>
      <c r="AP125" s="141"/>
    </row>
    <row r="126" spans="1:42">
      <c r="A126" s="140"/>
      <c r="B126" s="140"/>
      <c r="C126" s="140"/>
      <c r="D126" s="140"/>
      <c r="E126" s="140"/>
      <c r="F126" s="140"/>
      <c r="G126" s="140"/>
      <c r="H126" s="140"/>
      <c r="I126" s="140"/>
      <c r="J126" s="140"/>
      <c r="K126" s="140"/>
      <c r="L126" s="140"/>
      <c r="M126" s="140"/>
      <c r="N126" s="140"/>
      <c r="O126" s="140"/>
      <c r="P126" s="140"/>
      <c r="Q126" s="140"/>
      <c r="R126" s="140"/>
      <c r="X126" s="141"/>
      <c r="Y126" s="141"/>
      <c r="Z126" s="141"/>
      <c r="AA126" s="141"/>
      <c r="AB126" s="141"/>
      <c r="AC126" s="141"/>
      <c r="AD126" s="141"/>
      <c r="AE126" s="141"/>
      <c r="AF126" s="141"/>
      <c r="AG126" s="141"/>
      <c r="AH126" s="141"/>
      <c r="AI126" s="141"/>
      <c r="AJ126" s="141"/>
      <c r="AK126" s="141"/>
      <c r="AL126" s="141"/>
      <c r="AM126" s="141"/>
      <c r="AN126" s="141"/>
      <c r="AO126" s="141"/>
      <c r="AP126" s="141"/>
    </row>
    <row r="127" spans="1:42">
      <c r="A127" s="140"/>
      <c r="B127" s="140"/>
      <c r="C127" s="140"/>
      <c r="D127" s="140"/>
      <c r="E127" s="140"/>
      <c r="F127" s="140"/>
      <c r="G127" s="140"/>
      <c r="H127" s="140"/>
      <c r="I127" s="140"/>
      <c r="J127" s="140"/>
      <c r="K127" s="140"/>
      <c r="L127" s="140"/>
      <c r="M127" s="140"/>
      <c r="N127" s="140"/>
      <c r="O127" s="140"/>
      <c r="P127" s="140"/>
      <c r="Q127" s="140"/>
      <c r="R127" s="140"/>
      <c r="X127" s="141"/>
      <c r="Y127" s="141"/>
      <c r="Z127" s="141"/>
      <c r="AA127" s="141"/>
      <c r="AB127" s="141"/>
      <c r="AC127" s="141"/>
      <c r="AD127" s="141"/>
      <c r="AE127" s="141"/>
      <c r="AF127" s="141"/>
      <c r="AG127" s="141"/>
      <c r="AH127" s="141"/>
      <c r="AI127" s="141"/>
      <c r="AJ127" s="141"/>
      <c r="AK127" s="141"/>
      <c r="AL127" s="141"/>
      <c r="AM127" s="141"/>
      <c r="AN127" s="141"/>
      <c r="AO127" s="141"/>
      <c r="AP127" s="141"/>
    </row>
    <row r="128" spans="1:42">
      <c r="A128" s="140"/>
      <c r="B128" s="140"/>
      <c r="C128" s="140"/>
      <c r="D128" s="140"/>
      <c r="E128" s="140"/>
      <c r="F128" s="140"/>
      <c r="G128" s="140"/>
      <c r="H128" s="140"/>
      <c r="I128" s="140"/>
      <c r="J128" s="140"/>
      <c r="K128" s="140"/>
      <c r="L128" s="140"/>
      <c r="M128" s="140"/>
      <c r="N128" s="140"/>
      <c r="O128" s="140"/>
      <c r="P128" s="140"/>
      <c r="Q128" s="140"/>
      <c r="R128" s="140"/>
      <c r="X128" s="141"/>
      <c r="Y128" s="141"/>
      <c r="Z128" s="141"/>
      <c r="AA128" s="141"/>
      <c r="AB128" s="141"/>
      <c r="AC128" s="141"/>
      <c r="AD128" s="141"/>
      <c r="AE128" s="141"/>
      <c r="AF128" s="141"/>
      <c r="AG128" s="141"/>
      <c r="AH128" s="141"/>
      <c r="AI128" s="141"/>
      <c r="AJ128" s="141"/>
      <c r="AK128" s="141"/>
      <c r="AL128" s="141"/>
      <c r="AM128" s="141"/>
      <c r="AN128" s="141"/>
      <c r="AO128" s="141"/>
      <c r="AP128" s="141"/>
    </row>
    <row r="129" spans="1:42">
      <c r="A129" s="140"/>
      <c r="B129" s="140"/>
      <c r="C129" s="140"/>
      <c r="D129" s="140"/>
      <c r="E129" s="140"/>
      <c r="F129" s="140"/>
      <c r="G129" s="140"/>
      <c r="H129" s="140"/>
      <c r="I129" s="140"/>
      <c r="J129" s="140"/>
      <c r="K129" s="140"/>
      <c r="L129" s="140"/>
      <c r="M129" s="140"/>
      <c r="N129" s="140"/>
      <c r="O129" s="140"/>
      <c r="P129" s="140"/>
      <c r="Q129" s="140"/>
      <c r="R129" s="140"/>
      <c r="X129" s="141"/>
      <c r="Y129" s="141"/>
      <c r="Z129" s="141"/>
      <c r="AA129" s="141"/>
      <c r="AB129" s="141"/>
      <c r="AC129" s="141"/>
      <c r="AD129" s="141"/>
      <c r="AE129" s="141"/>
      <c r="AF129" s="141"/>
      <c r="AG129" s="141"/>
      <c r="AH129" s="141"/>
      <c r="AI129" s="141"/>
      <c r="AJ129" s="141"/>
      <c r="AK129" s="141"/>
      <c r="AL129" s="141"/>
      <c r="AM129" s="141"/>
      <c r="AN129" s="141"/>
      <c r="AO129" s="141"/>
      <c r="AP129" s="141"/>
    </row>
    <row r="130" spans="1:42">
      <c r="A130" s="140"/>
      <c r="B130" s="140"/>
      <c r="C130" s="140"/>
      <c r="D130" s="140"/>
      <c r="E130" s="140"/>
      <c r="F130" s="140"/>
      <c r="G130" s="140"/>
      <c r="H130" s="140"/>
      <c r="I130" s="140"/>
      <c r="J130" s="140"/>
      <c r="K130" s="140"/>
      <c r="L130" s="140"/>
      <c r="M130" s="140"/>
      <c r="N130" s="140"/>
      <c r="O130" s="140"/>
      <c r="P130" s="140"/>
      <c r="Q130" s="140"/>
      <c r="R130" s="140"/>
      <c r="X130" s="141"/>
      <c r="Y130" s="141"/>
      <c r="Z130" s="141"/>
      <c r="AA130" s="141"/>
      <c r="AB130" s="141"/>
      <c r="AC130" s="141"/>
      <c r="AD130" s="141"/>
      <c r="AE130" s="141"/>
      <c r="AF130" s="141"/>
      <c r="AG130" s="141"/>
      <c r="AH130" s="141"/>
      <c r="AI130" s="141"/>
      <c r="AJ130" s="141"/>
      <c r="AK130" s="141"/>
      <c r="AL130" s="141"/>
      <c r="AM130" s="141"/>
      <c r="AN130" s="141"/>
      <c r="AO130" s="141"/>
      <c r="AP130" s="141"/>
    </row>
    <row r="131" spans="1:42">
      <c r="A131" s="140"/>
      <c r="B131" s="140"/>
      <c r="C131" s="140"/>
      <c r="D131" s="140"/>
      <c r="E131" s="140"/>
      <c r="F131" s="140"/>
      <c r="G131" s="140"/>
      <c r="H131" s="140"/>
      <c r="I131" s="140"/>
      <c r="J131" s="140"/>
      <c r="K131" s="140"/>
      <c r="L131" s="140"/>
      <c r="M131" s="140"/>
      <c r="N131" s="140"/>
      <c r="O131" s="140"/>
      <c r="P131" s="140"/>
      <c r="Q131" s="140"/>
      <c r="R131" s="140"/>
      <c r="X131" s="141"/>
      <c r="Y131" s="141"/>
      <c r="Z131" s="141"/>
      <c r="AA131" s="141"/>
      <c r="AB131" s="141"/>
      <c r="AC131" s="141"/>
      <c r="AD131" s="141"/>
      <c r="AE131" s="141"/>
      <c r="AF131" s="141"/>
      <c r="AG131" s="141"/>
      <c r="AH131" s="141"/>
      <c r="AI131" s="141"/>
      <c r="AJ131" s="141"/>
      <c r="AK131" s="141"/>
      <c r="AL131" s="141"/>
      <c r="AM131" s="141"/>
      <c r="AN131" s="141"/>
      <c r="AO131" s="141"/>
      <c r="AP131" s="141"/>
    </row>
    <row r="132" spans="1:42">
      <c r="A132" s="140"/>
      <c r="B132" s="140"/>
      <c r="C132" s="140"/>
      <c r="D132" s="140"/>
      <c r="E132" s="140"/>
      <c r="F132" s="140"/>
      <c r="G132" s="140"/>
      <c r="H132" s="140"/>
      <c r="I132" s="140"/>
      <c r="J132" s="140"/>
      <c r="K132" s="140"/>
      <c r="L132" s="140"/>
      <c r="M132" s="140"/>
      <c r="N132" s="140"/>
      <c r="O132" s="140"/>
      <c r="P132" s="140"/>
      <c r="Q132" s="140"/>
      <c r="R132" s="140"/>
      <c r="X132" s="141"/>
      <c r="Y132" s="141"/>
      <c r="Z132" s="141"/>
      <c r="AA132" s="141"/>
      <c r="AB132" s="141"/>
      <c r="AC132" s="141"/>
      <c r="AD132" s="141"/>
      <c r="AE132" s="141"/>
      <c r="AF132" s="141"/>
      <c r="AG132" s="141"/>
      <c r="AH132" s="141"/>
      <c r="AI132" s="141"/>
      <c r="AJ132" s="141"/>
      <c r="AK132" s="141"/>
      <c r="AL132" s="141"/>
      <c r="AM132" s="141"/>
      <c r="AN132" s="141"/>
      <c r="AO132" s="141"/>
      <c r="AP132" s="141"/>
    </row>
    <row r="133" spans="1:42">
      <c r="A133" s="140"/>
      <c r="B133" s="140"/>
      <c r="C133" s="140"/>
      <c r="D133" s="140"/>
      <c r="E133" s="140"/>
      <c r="F133" s="140"/>
      <c r="G133" s="140"/>
      <c r="H133" s="140"/>
      <c r="I133" s="140"/>
      <c r="J133" s="140"/>
      <c r="K133" s="140"/>
      <c r="L133" s="140"/>
      <c r="M133" s="140"/>
      <c r="N133" s="140"/>
      <c r="O133" s="140"/>
      <c r="P133" s="140"/>
      <c r="Q133" s="140"/>
      <c r="R133" s="140"/>
      <c r="X133" s="141"/>
      <c r="Y133" s="141"/>
      <c r="Z133" s="141"/>
      <c r="AA133" s="141"/>
      <c r="AB133" s="141"/>
      <c r="AC133" s="141"/>
      <c r="AD133" s="141"/>
      <c r="AE133" s="141"/>
      <c r="AF133" s="141"/>
      <c r="AG133" s="141"/>
      <c r="AH133" s="141"/>
      <c r="AI133" s="141"/>
      <c r="AJ133" s="141"/>
      <c r="AK133" s="141"/>
      <c r="AL133" s="141"/>
      <c r="AM133" s="141"/>
      <c r="AN133" s="141"/>
      <c r="AO133" s="141"/>
      <c r="AP133" s="141"/>
    </row>
    <row r="134" spans="1:42">
      <c r="A134" s="140"/>
      <c r="B134" s="140"/>
      <c r="C134" s="140"/>
      <c r="D134" s="140"/>
      <c r="E134" s="140"/>
      <c r="F134" s="140"/>
      <c r="G134" s="140"/>
      <c r="H134" s="140"/>
      <c r="I134" s="140"/>
      <c r="J134" s="140"/>
      <c r="K134" s="140"/>
      <c r="L134" s="140"/>
      <c r="M134" s="140"/>
      <c r="N134" s="140"/>
      <c r="O134" s="140"/>
      <c r="P134" s="140"/>
      <c r="Q134" s="140"/>
      <c r="R134" s="140"/>
      <c r="X134" s="141"/>
      <c r="Y134" s="141"/>
      <c r="Z134" s="141"/>
      <c r="AA134" s="141"/>
      <c r="AB134" s="141"/>
      <c r="AC134" s="141"/>
      <c r="AD134" s="141"/>
      <c r="AE134" s="141"/>
      <c r="AF134" s="141"/>
      <c r="AG134" s="141"/>
      <c r="AH134" s="141"/>
      <c r="AI134" s="141"/>
      <c r="AJ134" s="141"/>
      <c r="AK134" s="141"/>
      <c r="AL134" s="141"/>
      <c r="AM134" s="141"/>
      <c r="AN134" s="141"/>
      <c r="AO134" s="141"/>
      <c r="AP134" s="141"/>
    </row>
    <row r="135" spans="1:42">
      <c r="A135" s="140"/>
      <c r="B135" s="140"/>
      <c r="C135" s="140"/>
      <c r="D135" s="140"/>
      <c r="E135" s="140"/>
      <c r="F135" s="140"/>
      <c r="G135" s="140"/>
      <c r="H135" s="140"/>
      <c r="I135" s="140"/>
      <c r="J135" s="140"/>
      <c r="K135" s="140"/>
      <c r="L135" s="140"/>
      <c r="M135" s="140"/>
      <c r="N135" s="140"/>
      <c r="O135" s="140"/>
      <c r="P135" s="140"/>
      <c r="Q135" s="140"/>
      <c r="R135" s="140"/>
      <c r="X135" s="141"/>
      <c r="Y135" s="141"/>
      <c r="Z135" s="141"/>
      <c r="AA135" s="141"/>
      <c r="AB135" s="141"/>
      <c r="AC135" s="141"/>
      <c r="AD135" s="141"/>
      <c r="AE135" s="141"/>
      <c r="AF135" s="141"/>
      <c r="AG135" s="141"/>
      <c r="AH135" s="141"/>
      <c r="AI135" s="141"/>
      <c r="AJ135" s="141"/>
      <c r="AK135" s="141"/>
      <c r="AL135" s="141"/>
      <c r="AM135" s="141"/>
      <c r="AN135" s="141"/>
      <c r="AO135" s="141"/>
      <c r="AP135" s="141"/>
    </row>
    <row r="136" spans="1:42">
      <c r="A136" s="140"/>
      <c r="B136" s="140"/>
      <c r="C136" s="140"/>
      <c r="D136" s="140"/>
      <c r="E136" s="140"/>
      <c r="F136" s="140"/>
      <c r="G136" s="140"/>
      <c r="H136" s="140"/>
      <c r="I136" s="140"/>
      <c r="J136" s="140"/>
      <c r="K136" s="140"/>
      <c r="L136" s="140"/>
      <c r="M136" s="140"/>
      <c r="N136" s="140"/>
      <c r="O136" s="140"/>
      <c r="P136" s="140"/>
      <c r="Q136" s="140"/>
      <c r="R136" s="140"/>
      <c r="X136" s="141"/>
      <c r="Y136" s="141"/>
      <c r="Z136" s="141"/>
      <c r="AA136" s="141"/>
      <c r="AB136" s="141"/>
      <c r="AC136" s="141"/>
      <c r="AD136" s="141"/>
      <c r="AE136" s="141"/>
      <c r="AF136" s="141"/>
      <c r="AG136" s="141"/>
      <c r="AH136" s="141"/>
      <c r="AI136" s="141"/>
      <c r="AJ136" s="141"/>
      <c r="AK136" s="141"/>
      <c r="AL136" s="141"/>
      <c r="AM136" s="141"/>
      <c r="AN136" s="141"/>
      <c r="AO136" s="141"/>
      <c r="AP136" s="141"/>
    </row>
    <row r="137" spans="1:42">
      <c r="A137" s="140"/>
      <c r="B137" s="140"/>
      <c r="C137" s="140"/>
      <c r="D137" s="140"/>
      <c r="E137" s="140"/>
      <c r="F137" s="140"/>
      <c r="G137" s="140"/>
      <c r="H137" s="140"/>
      <c r="I137" s="140"/>
      <c r="J137" s="140"/>
      <c r="K137" s="140"/>
      <c r="L137" s="140"/>
      <c r="M137" s="140"/>
      <c r="N137" s="140"/>
      <c r="O137" s="140"/>
      <c r="P137" s="140"/>
      <c r="Q137" s="140"/>
      <c r="R137" s="140"/>
      <c r="X137" s="141"/>
      <c r="Y137" s="141"/>
      <c r="Z137" s="141"/>
      <c r="AA137" s="141"/>
      <c r="AB137" s="141"/>
      <c r="AC137" s="141"/>
      <c r="AD137" s="141"/>
      <c r="AE137" s="141"/>
      <c r="AF137" s="141"/>
      <c r="AG137" s="141"/>
      <c r="AH137" s="141"/>
      <c r="AI137" s="141"/>
      <c r="AJ137" s="141"/>
      <c r="AK137" s="141"/>
      <c r="AL137" s="141"/>
      <c r="AM137" s="141"/>
      <c r="AN137" s="141"/>
      <c r="AO137" s="141"/>
      <c r="AP137" s="141"/>
    </row>
    <row r="138" spans="1:42">
      <c r="A138" s="140"/>
      <c r="B138" s="140"/>
      <c r="C138" s="140"/>
      <c r="D138" s="140"/>
      <c r="E138" s="140"/>
      <c r="F138" s="140"/>
      <c r="G138" s="140"/>
      <c r="H138" s="140"/>
      <c r="I138" s="140"/>
      <c r="J138" s="140"/>
      <c r="K138" s="140"/>
      <c r="L138" s="140"/>
      <c r="M138" s="140"/>
      <c r="N138" s="140"/>
      <c r="O138" s="140"/>
      <c r="P138" s="140"/>
      <c r="Q138" s="140"/>
      <c r="R138" s="140"/>
      <c r="X138" s="141"/>
      <c r="Y138" s="141"/>
      <c r="Z138" s="141"/>
      <c r="AA138" s="141"/>
      <c r="AB138" s="141"/>
      <c r="AC138" s="141"/>
      <c r="AD138" s="141"/>
      <c r="AE138" s="141"/>
      <c r="AF138" s="141"/>
      <c r="AG138" s="141"/>
      <c r="AH138" s="141"/>
      <c r="AI138" s="141"/>
      <c r="AJ138" s="141"/>
      <c r="AK138" s="141"/>
      <c r="AL138" s="141"/>
      <c r="AM138" s="141"/>
      <c r="AN138" s="141"/>
      <c r="AO138" s="141"/>
      <c r="AP138" s="141"/>
    </row>
    <row r="139" spans="1:42">
      <c r="A139" s="140"/>
      <c r="B139" s="140"/>
      <c r="C139" s="140"/>
      <c r="D139" s="140"/>
      <c r="E139" s="140"/>
      <c r="F139" s="140"/>
      <c r="G139" s="140"/>
      <c r="H139" s="140"/>
      <c r="I139" s="140"/>
      <c r="J139" s="140"/>
      <c r="K139" s="140"/>
      <c r="L139" s="140"/>
      <c r="M139" s="140"/>
      <c r="N139" s="140"/>
      <c r="O139" s="140"/>
      <c r="P139" s="140"/>
      <c r="Q139" s="140"/>
      <c r="R139" s="140"/>
      <c r="X139" s="141"/>
      <c r="Y139" s="141"/>
      <c r="Z139" s="141"/>
      <c r="AA139" s="141"/>
      <c r="AB139" s="141"/>
      <c r="AC139" s="141"/>
      <c r="AD139" s="141"/>
      <c r="AE139" s="141"/>
      <c r="AF139" s="141"/>
      <c r="AG139" s="141"/>
      <c r="AH139" s="141"/>
      <c r="AI139" s="141"/>
      <c r="AJ139" s="141"/>
      <c r="AK139" s="141"/>
      <c r="AL139" s="141"/>
      <c r="AM139" s="141"/>
      <c r="AN139" s="141"/>
      <c r="AO139" s="141"/>
      <c r="AP139" s="141"/>
    </row>
    <row r="140" spans="1:42">
      <c r="A140" s="140"/>
      <c r="B140" s="140"/>
      <c r="C140" s="140"/>
      <c r="D140" s="140"/>
      <c r="E140" s="140"/>
      <c r="F140" s="140"/>
      <c r="G140" s="140"/>
      <c r="H140" s="140"/>
      <c r="I140" s="140"/>
      <c r="J140" s="140"/>
      <c r="K140" s="140"/>
      <c r="L140" s="140"/>
      <c r="M140" s="140"/>
      <c r="N140" s="140"/>
      <c r="O140" s="140"/>
      <c r="P140" s="140"/>
      <c r="Q140" s="140"/>
      <c r="R140" s="140"/>
      <c r="X140" s="141"/>
      <c r="Y140" s="141"/>
      <c r="Z140" s="141"/>
      <c r="AA140" s="141"/>
      <c r="AB140" s="141"/>
      <c r="AC140" s="141"/>
      <c r="AD140" s="141"/>
      <c r="AE140" s="141"/>
      <c r="AF140" s="141"/>
      <c r="AG140" s="141"/>
      <c r="AH140" s="141"/>
      <c r="AI140" s="141"/>
      <c r="AJ140" s="141"/>
      <c r="AK140" s="141"/>
      <c r="AL140" s="141"/>
      <c r="AM140" s="141"/>
      <c r="AN140" s="141"/>
      <c r="AO140" s="141"/>
      <c r="AP140" s="141"/>
    </row>
    <row r="141" spans="1:42">
      <c r="A141" s="140"/>
      <c r="B141" s="140"/>
      <c r="C141" s="140"/>
      <c r="D141" s="140"/>
      <c r="E141" s="140"/>
      <c r="F141" s="140"/>
      <c r="G141" s="140"/>
      <c r="H141" s="140"/>
      <c r="I141" s="140"/>
      <c r="J141" s="140"/>
      <c r="K141" s="140"/>
      <c r="L141" s="140"/>
      <c r="M141" s="140"/>
      <c r="N141" s="140"/>
      <c r="O141" s="140"/>
      <c r="P141" s="140"/>
      <c r="Q141" s="140"/>
      <c r="R141" s="140"/>
      <c r="X141" s="141"/>
      <c r="Y141" s="141"/>
      <c r="Z141" s="141"/>
      <c r="AA141" s="141"/>
      <c r="AB141" s="141"/>
      <c r="AC141" s="141"/>
      <c r="AD141" s="141"/>
      <c r="AE141" s="141"/>
      <c r="AF141" s="141"/>
      <c r="AG141" s="141"/>
      <c r="AH141" s="141"/>
      <c r="AI141" s="141"/>
      <c r="AJ141" s="141"/>
      <c r="AK141" s="141"/>
      <c r="AL141" s="141"/>
      <c r="AM141" s="141"/>
      <c r="AN141" s="141"/>
      <c r="AO141" s="141"/>
      <c r="AP141" s="141"/>
    </row>
    <row r="142" spans="1:42">
      <c r="A142" s="140"/>
      <c r="B142" s="140"/>
      <c r="C142" s="140"/>
      <c r="D142" s="140"/>
      <c r="E142" s="140"/>
      <c r="F142" s="140"/>
      <c r="G142" s="140"/>
      <c r="H142" s="140"/>
      <c r="I142" s="140"/>
      <c r="J142" s="140"/>
      <c r="K142" s="140"/>
      <c r="L142" s="140"/>
      <c r="M142" s="140"/>
      <c r="N142" s="140"/>
      <c r="O142" s="140"/>
      <c r="P142" s="140"/>
      <c r="Q142" s="140"/>
      <c r="R142" s="140"/>
      <c r="X142" s="141"/>
      <c r="Y142" s="141"/>
      <c r="Z142" s="141"/>
      <c r="AA142" s="141"/>
      <c r="AB142" s="141"/>
      <c r="AC142" s="141"/>
      <c r="AD142" s="141"/>
      <c r="AE142" s="141"/>
      <c r="AF142" s="141"/>
      <c r="AG142" s="141"/>
      <c r="AH142" s="141"/>
      <c r="AI142" s="141"/>
      <c r="AJ142" s="141"/>
      <c r="AK142" s="141"/>
      <c r="AL142" s="141"/>
      <c r="AM142" s="141"/>
      <c r="AN142" s="141"/>
      <c r="AO142" s="141"/>
      <c r="AP142" s="141"/>
    </row>
    <row r="143" spans="1:42">
      <c r="A143" s="140"/>
      <c r="B143" s="140"/>
      <c r="C143" s="140"/>
      <c r="D143" s="140"/>
      <c r="E143" s="140"/>
      <c r="F143" s="140"/>
      <c r="G143" s="140"/>
      <c r="H143" s="140"/>
      <c r="I143" s="140"/>
      <c r="J143" s="140"/>
      <c r="K143" s="140"/>
      <c r="L143" s="140"/>
      <c r="M143" s="140"/>
      <c r="N143" s="140"/>
      <c r="O143" s="140"/>
      <c r="P143" s="140"/>
      <c r="Q143" s="140"/>
      <c r="R143" s="140"/>
      <c r="X143" s="141"/>
      <c r="Y143" s="141"/>
      <c r="Z143" s="141"/>
      <c r="AA143" s="141"/>
      <c r="AB143" s="141"/>
      <c r="AC143" s="141"/>
      <c r="AD143" s="141"/>
      <c r="AE143" s="141"/>
      <c r="AF143" s="141"/>
      <c r="AG143" s="141"/>
      <c r="AH143" s="141"/>
      <c r="AI143" s="141"/>
      <c r="AJ143" s="141"/>
      <c r="AK143" s="141"/>
      <c r="AL143" s="141"/>
      <c r="AM143" s="141"/>
      <c r="AN143" s="141"/>
      <c r="AO143" s="141"/>
      <c r="AP143" s="141"/>
    </row>
    <row r="144" spans="1:42">
      <c r="A144" s="140"/>
      <c r="B144" s="140"/>
      <c r="C144" s="140"/>
      <c r="D144" s="140"/>
      <c r="E144" s="140"/>
      <c r="F144" s="140"/>
      <c r="G144" s="140"/>
      <c r="H144" s="140"/>
      <c r="I144" s="140"/>
      <c r="J144" s="140"/>
      <c r="K144" s="140"/>
      <c r="L144" s="140"/>
      <c r="M144" s="140"/>
      <c r="N144" s="140"/>
      <c r="O144" s="140"/>
      <c r="P144" s="140"/>
      <c r="Q144" s="140"/>
      <c r="R144" s="140"/>
      <c r="X144" s="141"/>
      <c r="Y144" s="141"/>
      <c r="Z144" s="141"/>
      <c r="AA144" s="141"/>
      <c r="AB144" s="141"/>
      <c r="AC144" s="141"/>
      <c r="AD144" s="141"/>
      <c r="AE144" s="141"/>
      <c r="AF144" s="141"/>
      <c r="AG144" s="141"/>
      <c r="AH144" s="141"/>
      <c r="AI144" s="141"/>
      <c r="AJ144" s="141"/>
      <c r="AK144" s="141"/>
      <c r="AL144" s="141"/>
      <c r="AM144" s="141"/>
      <c r="AN144" s="141"/>
      <c r="AO144" s="141"/>
      <c r="AP144" s="141"/>
    </row>
    <row r="145" spans="1:42">
      <c r="A145" s="140"/>
      <c r="B145" s="140"/>
      <c r="C145" s="140"/>
      <c r="D145" s="140"/>
      <c r="E145" s="140"/>
      <c r="F145" s="140"/>
      <c r="G145" s="140"/>
      <c r="H145" s="140"/>
      <c r="I145" s="140"/>
      <c r="J145" s="140"/>
      <c r="K145" s="140"/>
      <c r="L145" s="140"/>
      <c r="M145" s="140"/>
      <c r="N145" s="140"/>
      <c r="O145" s="140"/>
      <c r="P145" s="140"/>
      <c r="Q145" s="140"/>
      <c r="R145" s="140"/>
      <c r="X145" s="141"/>
      <c r="Y145" s="141"/>
      <c r="Z145" s="141"/>
      <c r="AA145" s="141"/>
      <c r="AB145" s="141"/>
      <c r="AC145" s="141"/>
      <c r="AD145" s="141"/>
      <c r="AE145" s="141"/>
      <c r="AF145" s="141"/>
      <c r="AG145" s="141"/>
      <c r="AH145" s="141"/>
      <c r="AI145" s="141"/>
      <c r="AJ145" s="141"/>
      <c r="AK145" s="141"/>
      <c r="AL145" s="141"/>
      <c r="AM145" s="141"/>
      <c r="AN145" s="141"/>
      <c r="AO145" s="141"/>
      <c r="AP145" s="141"/>
    </row>
    <row r="146" spans="1:42">
      <c r="A146" s="140"/>
      <c r="B146" s="140"/>
      <c r="C146" s="140"/>
      <c r="D146" s="140"/>
      <c r="E146" s="140"/>
      <c r="F146" s="140"/>
      <c r="G146" s="140"/>
      <c r="H146" s="140"/>
      <c r="I146" s="140"/>
      <c r="J146" s="140"/>
      <c r="K146" s="140"/>
      <c r="L146" s="140"/>
      <c r="M146" s="140"/>
      <c r="N146" s="140"/>
      <c r="O146" s="140"/>
      <c r="P146" s="140"/>
      <c r="Q146" s="140"/>
      <c r="R146" s="140"/>
      <c r="X146" s="141"/>
      <c r="Y146" s="141"/>
      <c r="Z146" s="141"/>
      <c r="AA146" s="141"/>
      <c r="AB146" s="141"/>
      <c r="AC146" s="141"/>
      <c r="AD146" s="141"/>
      <c r="AE146" s="141"/>
      <c r="AF146" s="141"/>
      <c r="AG146" s="141"/>
      <c r="AH146" s="141"/>
      <c r="AI146" s="141"/>
      <c r="AJ146" s="141"/>
      <c r="AK146" s="141"/>
      <c r="AL146" s="141"/>
      <c r="AM146" s="141"/>
      <c r="AN146" s="141"/>
      <c r="AO146" s="141"/>
      <c r="AP146" s="141"/>
    </row>
    <row r="147" spans="1:42">
      <c r="A147" s="140"/>
      <c r="B147" s="140"/>
      <c r="C147" s="140"/>
      <c r="D147" s="140"/>
      <c r="E147" s="140"/>
      <c r="F147" s="140"/>
      <c r="G147" s="140"/>
      <c r="H147" s="140"/>
      <c r="I147" s="140"/>
      <c r="J147" s="140"/>
      <c r="K147" s="140"/>
      <c r="L147" s="140"/>
      <c r="M147" s="140"/>
      <c r="N147" s="140"/>
      <c r="O147" s="140"/>
      <c r="P147" s="140"/>
      <c r="Q147" s="140"/>
      <c r="R147" s="140"/>
      <c r="X147" s="141"/>
      <c r="Y147" s="141"/>
      <c r="Z147" s="141"/>
      <c r="AA147" s="141"/>
      <c r="AB147" s="141"/>
      <c r="AC147" s="141"/>
      <c r="AD147" s="141"/>
      <c r="AE147" s="141"/>
      <c r="AF147" s="141"/>
      <c r="AG147" s="141"/>
      <c r="AH147" s="141"/>
      <c r="AI147" s="141"/>
      <c r="AJ147" s="141"/>
      <c r="AK147" s="141"/>
      <c r="AL147" s="141"/>
      <c r="AM147" s="141"/>
      <c r="AN147" s="141"/>
      <c r="AO147" s="141"/>
      <c r="AP147" s="141"/>
    </row>
    <row r="148" spans="1:42">
      <c r="A148" s="140"/>
      <c r="B148" s="140"/>
      <c r="C148" s="140"/>
      <c r="D148" s="140"/>
      <c r="E148" s="140"/>
      <c r="F148" s="140"/>
      <c r="G148" s="140"/>
      <c r="H148" s="140"/>
      <c r="I148" s="140"/>
      <c r="J148" s="140"/>
      <c r="K148" s="140"/>
      <c r="L148" s="140"/>
      <c r="M148" s="140"/>
      <c r="N148" s="140"/>
      <c r="O148" s="140"/>
      <c r="P148" s="140"/>
      <c r="Q148" s="140"/>
      <c r="R148" s="140"/>
      <c r="X148" s="141"/>
      <c r="Y148" s="141"/>
      <c r="Z148" s="141"/>
      <c r="AA148" s="141"/>
      <c r="AB148" s="141"/>
      <c r="AC148" s="141"/>
      <c r="AD148" s="141"/>
      <c r="AE148" s="141"/>
      <c r="AF148" s="141"/>
      <c r="AG148" s="141"/>
      <c r="AH148" s="141"/>
      <c r="AI148" s="141"/>
      <c r="AJ148" s="141"/>
      <c r="AK148" s="141"/>
      <c r="AL148" s="141"/>
      <c r="AM148" s="141"/>
      <c r="AN148" s="141"/>
      <c r="AO148" s="141"/>
      <c r="AP148" s="141"/>
    </row>
    <row r="149" spans="1:42">
      <c r="A149" s="140"/>
      <c r="B149" s="140"/>
      <c r="C149" s="140"/>
      <c r="D149" s="140"/>
      <c r="E149" s="140"/>
      <c r="F149" s="140"/>
      <c r="G149" s="140"/>
      <c r="H149" s="140"/>
      <c r="I149" s="140"/>
      <c r="J149" s="140"/>
      <c r="K149" s="140"/>
      <c r="L149" s="140"/>
      <c r="M149" s="140"/>
      <c r="N149" s="140"/>
      <c r="O149" s="140"/>
      <c r="P149" s="140"/>
      <c r="Q149" s="140"/>
      <c r="R149" s="140"/>
      <c r="X149" s="141"/>
      <c r="Y149" s="141"/>
      <c r="Z149" s="141"/>
      <c r="AA149" s="141"/>
      <c r="AB149" s="141"/>
      <c r="AC149" s="141"/>
      <c r="AD149" s="141"/>
      <c r="AE149" s="141"/>
      <c r="AF149" s="141"/>
      <c r="AG149" s="141"/>
      <c r="AH149" s="141"/>
      <c r="AI149" s="141"/>
      <c r="AJ149" s="141"/>
      <c r="AK149" s="141"/>
      <c r="AL149" s="141"/>
      <c r="AM149" s="141"/>
      <c r="AN149" s="141"/>
      <c r="AO149" s="141"/>
      <c r="AP149" s="141"/>
    </row>
    <row r="150" spans="1:42">
      <c r="A150" s="140"/>
      <c r="B150" s="140"/>
      <c r="C150" s="140"/>
      <c r="D150" s="140"/>
      <c r="E150" s="140"/>
      <c r="F150" s="140"/>
      <c r="G150" s="140"/>
      <c r="H150" s="140"/>
      <c r="I150" s="140"/>
      <c r="J150" s="140"/>
      <c r="K150" s="140"/>
      <c r="L150" s="140"/>
      <c r="M150" s="140"/>
      <c r="N150" s="140"/>
      <c r="O150" s="140"/>
      <c r="P150" s="140"/>
      <c r="Q150" s="140"/>
      <c r="R150" s="140"/>
      <c r="X150" s="141"/>
      <c r="Y150" s="141"/>
      <c r="Z150" s="141"/>
      <c r="AA150" s="141"/>
      <c r="AB150" s="141"/>
      <c r="AC150" s="141"/>
      <c r="AD150" s="141"/>
      <c r="AE150" s="141"/>
      <c r="AF150" s="141"/>
      <c r="AG150" s="141"/>
      <c r="AH150" s="141"/>
      <c r="AI150" s="141"/>
      <c r="AJ150" s="141"/>
      <c r="AK150" s="141"/>
      <c r="AL150" s="141"/>
      <c r="AM150" s="141"/>
      <c r="AN150" s="141"/>
      <c r="AO150" s="141"/>
      <c r="AP150" s="141"/>
    </row>
    <row r="151" spans="1:42">
      <c r="A151" s="140"/>
      <c r="B151" s="140"/>
      <c r="C151" s="140"/>
      <c r="D151" s="140"/>
      <c r="E151" s="140"/>
      <c r="F151" s="140"/>
      <c r="G151" s="140"/>
      <c r="H151" s="140"/>
      <c r="I151" s="140"/>
      <c r="J151" s="140"/>
      <c r="K151" s="140"/>
      <c r="L151" s="140"/>
      <c r="M151" s="140"/>
      <c r="N151" s="140"/>
      <c r="O151" s="140"/>
      <c r="P151" s="140"/>
      <c r="Q151" s="140"/>
      <c r="R151" s="140"/>
      <c r="X151" s="141"/>
      <c r="Y151" s="141"/>
      <c r="Z151" s="141"/>
      <c r="AA151" s="141"/>
      <c r="AB151" s="141"/>
      <c r="AC151" s="141"/>
      <c r="AD151" s="141"/>
      <c r="AE151" s="141"/>
      <c r="AF151" s="141"/>
      <c r="AG151" s="141"/>
      <c r="AH151" s="141"/>
      <c r="AI151" s="141"/>
      <c r="AJ151" s="141"/>
      <c r="AK151" s="141"/>
      <c r="AL151" s="141"/>
      <c r="AM151" s="141"/>
      <c r="AN151" s="141"/>
      <c r="AO151" s="141"/>
      <c r="AP151" s="141"/>
    </row>
    <row r="152" spans="1:42">
      <c r="A152" s="140"/>
      <c r="B152" s="140"/>
      <c r="C152" s="140"/>
      <c r="D152" s="140"/>
      <c r="E152" s="140"/>
      <c r="F152" s="140"/>
      <c r="G152" s="140"/>
      <c r="H152" s="140"/>
      <c r="I152" s="140"/>
      <c r="J152" s="140"/>
      <c r="K152" s="140"/>
      <c r="L152" s="140"/>
      <c r="M152" s="140"/>
      <c r="N152" s="140"/>
      <c r="O152" s="140"/>
      <c r="P152" s="140"/>
      <c r="Q152" s="140"/>
      <c r="R152" s="140"/>
      <c r="X152" s="141"/>
      <c r="Y152" s="141"/>
      <c r="Z152" s="141"/>
      <c r="AA152" s="141"/>
      <c r="AB152" s="141"/>
      <c r="AC152" s="141"/>
      <c r="AD152" s="141"/>
      <c r="AE152" s="141"/>
      <c r="AF152" s="141"/>
      <c r="AG152" s="141"/>
      <c r="AH152" s="141"/>
      <c r="AI152" s="141"/>
      <c r="AJ152" s="141"/>
      <c r="AK152" s="141"/>
      <c r="AL152" s="141"/>
      <c r="AM152" s="141"/>
      <c r="AN152" s="141"/>
      <c r="AO152" s="141"/>
      <c r="AP152" s="141"/>
    </row>
    <row r="153" spans="1:42">
      <c r="A153" s="140"/>
      <c r="B153" s="140"/>
      <c r="C153" s="140"/>
      <c r="D153" s="140"/>
      <c r="E153" s="140"/>
      <c r="F153" s="140"/>
      <c r="G153" s="140"/>
      <c r="H153" s="140"/>
      <c r="I153" s="140"/>
      <c r="J153" s="140"/>
      <c r="K153" s="140"/>
      <c r="L153" s="140"/>
      <c r="M153" s="140"/>
      <c r="N153" s="140"/>
      <c r="O153" s="140"/>
      <c r="P153" s="140"/>
      <c r="Q153" s="140"/>
      <c r="R153" s="140"/>
      <c r="X153" s="141"/>
      <c r="Y153" s="141"/>
      <c r="Z153" s="141"/>
      <c r="AA153" s="141"/>
      <c r="AB153" s="141"/>
      <c r="AC153" s="141"/>
      <c r="AD153" s="141"/>
      <c r="AE153" s="141"/>
      <c r="AF153" s="141"/>
      <c r="AG153" s="141"/>
      <c r="AH153" s="141"/>
      <c r="AI153" s="141"/>
      <c r="AJ153" s="141"/>
      <c r="AK153" s="141"/>
      <c r="AL153" s="141"/>
      <c r="AM153" s="141"/>
      <c r="AN153" s="141"/>
      <c r="AO153" s="141"/>
      <c r="AP153" s="141"/>
    </row>
    <row r="154" spans="1:42">
      <c r="A154" s="140"/>
      <c r="B154" s="140"/>
      <c r="C154" s="140"/>
      <c r="D154" s="140"/>
      <c r="E154" s="140"/>
      <c r="F154" s="140"/>
      <c r="G154" s="140"/>
      <c r="H154" s="140"/>
      <c r="I154" s="140"/>
      <c r="J154" s="140"/>
      <c r="K154" s="140"/>
      <c r="L154" s="140"/>
      <c r="M154" s="140"/>
      <c r="N154" s="140"/>
      <c r="O154" s="140"/>
      <c r="P154" s="140"/>
      <c r="Q154" s="140"/>
      <c r="R154" s="140"/>
      <c r="X154" s="141"/>
      <c r="Y154" s="141"/>
      <c r="Z154" s="141"/>
      <c r="AA154" s="141"/>
      <c r="AB154" s="141"/>
      <c r="AC154" s="141"/>
      <c r="AD154" s="141"/>
      <c r="AE154" s="141"/>
      <c r="AF154" s="141"/>
      <c r="AG154" s="141"/>
      <c r="AH154" s="141"/>
      <c r="AI154" s="141"/>
      <c r="AJ154" s="141"/>
      <c r="AK154" s="141"/>
      <c r="AL154" s="141"/>
      <c r="AM154" s="141"/>
      <c r="AN154" s="141"/>
      <c r="AO154" s="141"/>
      <c r="AP154" s="141"/>
    </row>
    <row r="155" spans="1:42">
      <c r="A155" s="140"/>
      <c r="B155" s="140"/>
      <c r="C155" s="140"/>
      <c r="D155" s="140"/>
      <c r="E155" s="140"/>
      <c r="F155" s="140"/>
      <c r="G155" s="140"/>
      <c r="H155" s="140"/>
      <c r="I155" s="140"/>
      <c r="J155" s="140"/>
      <c r="K155" s="140"/>
      <c r="L155" s="140"/>
      <c r="M155" s="140"/>
      <c r="N155" s="140"/>
      <c r="O155" s="140"/>
      <c r="P155" s="140"/>
      <c r="Q155" s="140"/>
      <c r="R155" s="140"/>
      <c r="X155" s="141"/>
      <c r="Y155" s="141"/>
      <c r="Z155" s="141"/>
      <c r="AA155" s="141"/>
      <c r="AB155" s="141"/>
      <c r="AC155" s="141"/>
      <c r="AD155" s="141"/>
      <c r="AE155" s="141"/>
      <c r="AF155" s="141"/>
      <c r="AG155" s="141"/>
      <c r="AH155" s="141"/>
      <c r="AI155" s="141"/>
      <c r="AJ155" s="141"/>
      <c r="AK155" s="141"/>
      <c r="AL155" s="141"/>
      <c r="AM155" s="141"/>
      <c r="AN155" s="141"/>
      <c r="AO155" s="141"/>
      <c r="AP155" s="141"/>
    </row>
    <row r="156" spans="1:42">
      <c r="A156" s="140"/>
      <c r="B156" s="140"/>
      <c r="C156" s="140"/>
      <c r="D156" s="140"/>
      <c r="E156" s="140"/>
      <c r="F156" s="140"/>
      <c r="G156" s="140"/>
      <c r="H156" s="140"/>
      <c r="I156" s="140"/>
      <c r="J156" s="140"/>
      <c r="K156" s="140"/>
      <c r="L156" s="140"/>
      <c r="M156" s="140"/>
      <c r="N156" s="140"/>
      <c r="O156" s="140"/>
      <c r="P156" s="140"/>
      <c r="Q156" s="140"/>
      <c r="R156" s="140"/>
      <c r="X156" s="141"/>
      <c r="Y156" s="141"/>
      <c r="Z156" s="141"/>
      <c r="AA156" s="141"/>
      <c r="AB156" s="141"/>
      <c r="AC156" s="141"/>
      <c r="AD156" s="141"/>
      <c r="AE156" s="141"/>
      <c r="AF156" s="141"/>
      <c r="AG156" s="141"/>
      <c r="AH156" s="141"/>
      <c r="AI156" s="141"/>
      <c r="AJ156" s="141"/>
      <c r="AK156" s="141"/>
      <c r="AL156" s="141"/>
      <c r="AM156" s="141"/>
      <c r="AN156" s="141"/>
      <c r="AO156" s="141"/>
      <c r="AP156" s="141"/>
    </row>
    <row r="157" spans="1:42">
      <c r="A157" s="140"/>
      <c r="B157" s="140"/>
      <c r="C157" s="140"/>
      <c r="D157" s="140"/>
      <c r="E157" s="140"/>
      <c r="F157" s="140"/>
      <c r="G157" s="140"/>
      <c r="H157" s="140"/>
      <c r="I157" s="140"/>
      <c r="J157" s="140"/>
      <c r="K157" s="140"/>
      <c r="L157" s="140"/>
      <c r="M157" s="140"/>
      <c r="N157" s="140"/>
      <c r="O157" s="140"/>
      <c r="P157" s="140"/>
      <c r="Q157" s="140"/>
      <c r="R157" s="140"/>
      <c r="X157" s="141"/>
      <c r="Y157" s="141"/>
      <c r="Z157" s="141"/>
      <c r="AA157" s="141"/>
      <c r="AB157" s="141"/>
      <c r="AC157" s="141"/>
      <c r="AD157" s="141"/>
      <c r="AE157" s="141"/>
      <c r="AF157" s="141"/>
      <c r="AG157" s="141"/>
      <c r="AH157" s="141"/>
      <c r="AI157" s="141"/>
      <c r="AJ157" s="141"/>
      <c r="AK157" s="141"/>
      <c r="AL157" s="141"/>
      <c r="AM157" s="141"/>
      <c r="AN157" s="141"/>
      <c r="AO157" s="141"/>
      <c r="AP157" s="141"/>
    </row>
    <row r="158" spans="1:42">
      <c r="A158" s="140"/>
      <c r="B158" s="140"/>
      <c r="C158" s="140"/>
      <c r="D158" s="140"/>
      <c r="E158" s="140"/>
      <c r="F158" s="140"/>
      <c r="G158" s="140"/>
      <c r="H158" s="140"/>
      <c r="I158" s="140"/>
      <c r="J158" s="140"/>
      <c r="K158" s="140"/>
      <c r="L158" s="140"/>
      <c r="M158" s="140"/>
      <c r="N158" s="140"/>
      <c r="O158" s="140"/>
      <c r="P158" s="140"/>
      <c r="Q158" s="140"/>
      <c r="R158" s="140"/>
      <c r="X158" s="141"/>
      <c r="Y158" s="141"/>
      <c r="Z158" s="141"/>
      <c r="AA158" s="141"/>
      <c r="AB158" s="141"/>
      <c r="AC158" s="141"/>
      <c r="AD158" s="141"/>
      <c r="AE158" s="141"/>
      <c r="AF158" s="141"/>
      <c r="AG158" s="141"/>
      <c r="AH158" s="141"/>
      <c r="AI158" s="141"/>
      <c r="AJ158" s="141"/>
      <c r="AK158" s="141"/>
      <c r="AL158" s="141"/>
      <c r="AM158" s="141"/>
      <c r="AN158" s="141"/>
      <c r="AO158" s="141"/>
      <c r="AP158" s="141"/>
    </row>
    <row r="159" spans="1:42">
      <c r="A159" s="140"/>
      <c r="B159" s="140"/>
      <c r="C159" s="140"/>
      <c r="D159" s="140"/>
      <c r="E159" s="140"/>
      <c r="F159" s="140"/>
      <c r="G159" s="140"/>
      <c r="H159" s="140"/>
      <c r="I159" s="140"/>
      <c r="J159" s="140"/>
      <c r="K159" s="140"/>
      <c r="L159" s="140"/>
      <c r="M159" s="140"/>
      <c r="N159" s="140"/>
      <c r="O159" s="140"/>
      <c r="P159" s="140"/>
      <c r="Q159" s="140"/>
      <c r="R159" s="140"/>
      <c r="X159" s="141"/>
      <c r="Y159" s="141"/>
      <c r="Z159" s="141"/>
      <c r="AA159" s="141"/>
      <c r="AB159" s="141"/>
      <c r="AC159" s="141"/>
      <c r="AD159" s="141"/>
      <c r="AE159" s="141"/>
      <c r="AF159" s="141"/>
      <c r="AG159" s="141"/>
      <c r="AH159" s="141"/>
      <c r="AI159" s="141"/>
      <c r="AJ159" s="141"/>
      <c r="AK159" s="141"/>
      <c r="AL159" s="141"/>
      <c r="AM159" s="141"/>
      <c r="AN159" s="141"/>
      <c r="AO159" s="141"/>
      <c r="AP159" s="141"/>
    </row>
    <row r="160" spans="1:42">
      <c r="A160" s="140"/>
      <c r="B160" s="140"/>
      <c r="C160" s="140"/>
      <c r="D160" s="140"/>
      <c r="E160" s="140"/>
      <c r="F160" s="140"/>
      <c r="G160" s="140"/>
      <c r="H160" s="140"/>
      <c r="I160" s="140"/>
      <c r="J160" s="140"/>
      <c r="K160" s="140"/>
      <c r="L160" s="140"/>
      <c r="M160" s="140"/>
      <c r="N160" s="140"/>
      <c r="O160" s="140"/>
      <c r="P160" s="140"/>
      <c r="Q160" s="140"/>
      <c r="R160" s="140"/>
      <c r="X160" s="141"/>
      <c r="Y160" s="141"/>
      <c r="Z160" s="141"/>
      <c r="AA160" s="141"/>
      <c r="AB160" s="141"/>
      <c r="AC160" s="141"/>
      <c r="AD160" s="141"/>
      <c r="AE160" s="141"/>
      <c r="AF160" s="141"/>
      <c r="AG160" s="141"/>
      <c r="AH160" s="141"/>
      <c r="AI160" s="141"/>
      <c r="AJ160" s="141"/>
      <c r="AK160" s="141"/>
      <c r="AL160" s="141"/>
      <c r="AM160" s="141"/>
      <c r="AN160" s="141"/>
      <c r="AO160" s="141"/>
      <c r="AP160" s="141"/>
    </row>
    <row r="161" spans="1:42">
      <c r="A161" s="140"/>
      <c r="B161" s="140"/>
      <c r="C161" s="140"/>
      <c r="D161" s="140"/>
      <c r="E161" s="140"/>
      <c r="F161" s="140"/>
      <c r="G161" s="140"/>
      <c r="H161" s="140"/>
      <c r="I161" s="140"/>
      <c r="J161" s="140"/>
      <c r="K161" s="140"/>
      <c r="L161" s="140"/>
      <c r="M161" s="140"/>
      <c r="N161" s="140"/>
      <c r="O161" s="140"/>
      <c r="P161" s="140"/>
      <c r="Q161" s="140"/>
      <c r="R161" s="140"/>
      <c r="X161" s="141"/>
      <c r="Y161" s="141"/>
      <c r="Z161" s="141"/>
      <c r="AA161" s="141"/>
      <c r="AB161" s="141"/>
      <c r="AC161" s="141"/>
      <c r="AD161" s="141"/>
      <c r="AE161" s="141"/>
      <c r="AF161" s="141"/>
      <c r="AG161" s="141"/>
      <c r="AH161" s="141"/>
      <c r="AI161" s="141"/>
      <c r="AJ161" s="141"/>
      <c r="AK161" s="141"/>
      <c r="AL161" s="141"/>
      <c r="AM161" s="141"/>
      <c r="AN161" s="141"/>
      <c r="AO161" s="141"/>
      <c r="AP161" s="141"/>
    </row>
    <row r="162" spans="1:42">
      <c r="A162" s="140"/>
      <c r="B162" s="140"/>
      <c r="C162" s="140"/>
      <c r="D162" s="140"/>
      <c r="E162" s="140"/>
      <c r="F162" s="140"/>
      <c r="G162" s="140"/>
      <c r="H162" s="140"/>
      <c r="I162" s="140"/>
      <c r="J162" s="140"/>
      <c r="K162" s="140"/>
      <c r="L162" s="140"/>
      <c r="M162" s="140"/>
      <c r="N162" s="140"/>
      <c r="O162" s="140"/>
      <c r="P162" s="140"/>
      <c r="Q162" s="140"/>
      <c r="R162" s="140"/>
      <c r="X162" s="141"/>
      <c r="Y162" s="141"/>
      <c r="Z162" s="141"/>
      <c r="AA162" s="141"/>
      <c r="AB162" s="141"/>
      <c r="AC162" s="141"/>
      <c r="AD162" s="141"/>
      <c r="AE162" s="141"/>
      <c r="AF162" s="141"/>
      <c r="AG162" s="141"/>
      <c r="AH162" s="141"/>
      <c r="AI162" s="141"/>
      <c r="AJ162" s="141"/>
      <c r="AK162" s="141"/>
      <c r="AL162" s="141"/>
      <c r="AM162" s="141"/>
      <c r="AN162" s="141"/>
      <c r="AO162" s="141"/>
      <c r="AP162" s="141"/>
    </row>
    <row r="163" spans="1:42">
      <c r="A163" s="140"/>
      <c r="B163" s="140"/>
      <c r="C163" s="140"/>
      <c r="D163" s="140"/>
      <c r="E163" s="140"/>
      <c r="F163" s="140"/>
      <c r="G163" s="140"/>
      <c r="H163" s="140"/>
      <c r="I163" s="140"/>
      <c r="J163" s="140"/>
      <c r="K163" s="140"/>
      <c r="L163" s="140"/>
      <c r="M163" s="140"/>
      <c r="N163" s="140"/>
      <c r="O163" s="140"/>
      <c r="P163" s="140"/>
      <c r="Q163" s="140"/>
      <c r="R163" s="140"/>
      <c r="X163" s="141"/>
      <c r="Y163" s="141"/>
      <c r="Z163" s="141"/>
      <c r="AA163" s="141"/>
      <c r="AB163" s="141"/>
      <c r="AC163" s="141"/>
      <c r="AD163" s="141"/>
      <c r="AE163" s="141"/>
      <c r="AF163" s="141"/>
      <c r="AG163" s="141"/>
      <c r="AH163" s="141"/>
      <c r="AI163" s="141"/>
      <c r="AJ163" s="141"/>
      <c r="AK163" s="141"/>
      <c r="AL163" s="141"/>
      <c r="AM163" s="141"/>
      <c r="AN163" s="141"/>
      <c r="AO163" s="141"/>
      <c r="AP163" s="141"/>
    </row>
    <row r="164" spans="1:42">
      <c r="A164" s="140"/>
      <c r="B164" s="140"/>
      <c r="C164" s="140"/>
      <c r="D164" s="140"/>
      <c r="E164" s="140"/>
      <c r="F164" s="140"/>
      <c r="G164" s="140"/>
      <c r="H164" s="140"/>
      <c r="I164" s="140"/>
      <c r="J164" s="140"/>
      <c r="K164" s="140"/>
      <c r="L164" s="140"/>
      <c r="M164" s="140"/>
      <c r="N164" s="140"/>
      <c r="O164" s="140"/>
      <c r="P164" s="140"/>
      <c r="Q164" s="140"/>
      <c r="R164" s="140"/>
      <c r="X164" s="141"/>
      <c r="Y164" s="141"/>
      <c r="Z164" s="141"/>
      <c r="AA164" s="141"/>
      <c r="AB164" s="141"/>
      <c r="AC164" s="141"/>
      <c r="AD164" s="141"/>
      <c r="AE164" s="141"/>
      <c r="AF164" s="141"/>
      <c r="AG164" s="141"/>
      <c r="AH164" s="141"/>
      <c r="AI164" s="141"/>
      <c r="AJ164" s="141"/>
      <c r="AK164" s="141"/>
      <c r="AL164" s="141"/>
      <c r="AM164" s="141"/>
      <c r="AN164" s="141"/>
      <c r="AO164" s="141"/>
      <c r="AP164" s="141"/>
    </row>
    <row r="165" spans="1:42">
      <c r="A165" s="140"/>
      <c r="B165" s="140"/>
      <c r="C165" s="140"/>
      <c r="D165" s="140"/>
      <c r="E165" s="140"/>
      <c r="F165" s="140"/>
      <c r="G165" s="140"/>
      <c r="H165" s="140"/>
      <c r="I165" s="140"/>
      <c r="J165" s="140"/>
      <c r="K165" s="140"/>
      <c r="L165" s="140"/>
      <c r="M165" s="140"/>
      <c r="N165" s="140"/>
      <c r="O165" s="140"/>
      <c r="P165" s="140"/>
      <c r="Q165" s="140"/>
      <c r="R165" s="140"/>
      <c r="X165" s="141"/>
      <c r="Y165" s="141"/>
      <c r="Z165" s="141"/>
      <c r="AA165" s="141"/>
      <c r="AB165" s="141"/>
      <c r="AC165" s="141"/>
      <c r="AD165" s="141"/>
      <c r="AE165" s="141"/>
      <c r="AF165" s="141"/>
      <c r="AG165" s="141"/>
      <c r="AH165" s="141"/>
      <c r="AI165" s="141"/>
      <c r="AJ165" s="141"/>
      <c r="AK165" s="141"/>
      <c r="AL165" s="141"/>
      <c r="AM165" s="141"/>
      <c r="AN165" s="141"/>
      <c r="AO165" s="141"/>
      <c r="AP165" s="141"/>
    </row>
    <row r="166" spans="1:42">
      <c r="A166" s="140"/>
      <c r="B166" s="140"/>
      <c r="C166" s="140"/>
      <c r="D166" s="140"/>
      <c r="E166" s="140"/>
      <c r="F166" s="140"/>
      <c r="G166" s="140"/>
      <c r="H166" s="140"/>
      <c r="I166" s="140"/>
      <c r="J166" s="140"/>
      <c r="K166" s="140"/>
      <c r="L166" s="140"/>
      <c r="M166" s="140"/>
      <c r="N166" s="140"/>
      <c r="O166" s="140"/>
      <c r="P166" s="140"/>
      <c r="Q166" s="140"/>
      <c r="R166" s="140"/>
      <c r="X166" s="141"/>
      <c r="Y166" s="141"/>
      <c r="Z166" s="141"/>
      <c r="AA166" s="141"/>
      <c r="AB166" s="141"/>
      <c r="AC166" s="141"/>
      <c r="AD166" s="141"/>
      <c r="AE166" s="141"/>
      <c r="AF166" s="141"/>
      <c r="AG166" s="141"/>
      <c r="AH166" s="141"/>
      <c r="AI166" s="141"/>
      <c r="AJ166" s="141"/>
      <c r="AK166" s="141"/>
      <c r="AL166" s="141"/>
      <c r="AM166" s="141"/>
      <c r="AN166" s="141"/>
      <c r="AO166" s="141"/>
      <c r="AP166" s="141"/>
    </row>
    <row r="167" spans="1:42">
      <c r="A167" s="140"/>
      <c r="B167" s="140"/>
      <c r="C167" s="140"/>
      <c r="D167" s="140"/>
      <c r="E167" s="140"/>
      <c r="F167" s="140"/>
      <c r="G167" s="140"/>
      <c r="H167" s="140"/>
      <c r="I167" s="140"/>
      <c r="J167" s="140"/>
      <c r="K167" s="140"/>
      <c r="L167" s="140"/>
      <c r="M167" s="140"/>
      <c r="N167" s="140"/>
      <c r="O167" s="140"/>
      <c r="P167" s="140"/>
      <c r="Q167" s="140"/>
      <c r="R167" s="140"/>
      <c r="X167" s="141"/>
      <c r="Y167" s="141"/>
      <c r="Z167" s="141"/>
      <c r="AA167" s="141"/>
      <c r="AB167" s="141"/>
      <c r="AC167" s="141"/>
      <c r="AD167" s="141"/>
      <c r="AE167" s="141"/>
      <c r="AF167" s="141"/>
      <c r="AG167" s="141"/>
      <c r="AH167" s="141"/>
      <c r="AI167" s="141"/>
      <c r="AJ167" s="141"/>
      <c r="AK167" s="141"/>
      <c r="AL167" s="141"/>
      <c r="AM167" s="141"/>
      <c r="AN167" s="141"/>
      <c r="AO167" s="141"/>
      <c r="AP167" s="141"/>
    </row>
    <row r="168" spans="1:42">
      <c r="A168" s="140"/>
      <c r="B168" s="140"/>
      <c r="C168" s="140"/>
      <c r="D168" s="140"/>
      <c r="E168" s="140"/>
      <c r="F168" s="140"/>
      <c r="G168" s="140"/>
      <c r="H168" s="140"/>
      <c r="I168" s="140"/>
      <c r="J168" s="140"/>
      <c r="K168" s="140"/>
      <c r="L168" s="140"/>
      <c r="M168" s="140"/>
      <c r="N168" s="140"/>
      <c r="O168" s="140"/>
      <c r="P168" s="140"/>
      <c r="Q168" s="140"/>
      <c r="R168" s="140"/>
      <c r="X168" s="141"/>
      <c r="Y168" s="141"/>
      <c r="Z168" s="141"/>
      <c r="AA168" s="141"/>
      <c r="AB168" s="141"/>
      <c r="AC168" s="141"/>
      <c r="AD168" s="141"/>
      <c r="AE168" s="141"/>
      <c r="AF168" s="141"/>
      <c r="AG168" s="141"/>
      <c r="AH168" s="141"/>
      <c r="AI168" s="141"/>
      <c r="AJ168" s="141"/>
      <c r="AK168" s="141"/>
      <c r="AL168" s="141"/>
      <c r="AM168" s="141"/>
      <c r="AN168" s="141"/>
      <c r="AO168" s="141"/>
      <c r="AP168" s="141"/>
    </row>
    <row r="169" spans="1:42">
      <c r="A169" s="140"/>
      <c r="B169" s="140"/>
      <c r="C169" s="140"/>
      <c r="D169" s="140"/>
      <c r="E169" s="140"/>
      <c r="F169" s="140"/>
      <c r="G169" s="140"/>
      <c r="H169" s="140"/>
      <c r="I169" s="140"/>
      <c r="J169" s="140"/>
      <c r="K169" s="140"/>
      <c r="L169" s="140"/>
      <c r="M169" s="140"/>
      <c r="N169" s="140"/>
      <c r="O169" s="140"/>
      <c r="P169" s="140"/>
      <c r="Q169" s="140"/>
      <c r="R169" s="140"/>
      <c r="X169" s="141"/>
      <c r="Y169" s="141"/>
      <c r="Z169" s="141"/>
      <c r="AA169" s="141"/>
      <c r="AB169" s="141"/>
      <c r="AC169" s="141"/>
      <c r="AD169" s="141"/>
      <c r="AE169" s="141"/>
      <c r="AF169" s="141"/>
      <c r="AG169" s="141"/>
      <c r="AH169" s="141"/>
      <c r="AI169" s="141"/>
      <c r="AJ169" s="141"/>
      <c r="AK169" s="141"/>
      <c r="AL169" s="141"/>
      <c r="AM169" s="141"/>
      <c r="AN169" s="141"/>
      <c r="AO169" s="141"/>
      <c r="AP169" s="141"/>
    </row>
    <row r="170" spans="1:42">
      <c r="A170" s="140"/>
      <c r="B170" s="140"/>
      <c r="C170" s="140"/>
      <c r="D170" s="140"/>
      <c r="E170" s="140"/>
      <c r="F170" s="140"/>
      <c r="G170" s="140"/>
      <c r="H170" s="140"/>
      <c r="I170" s="140"/>
      <c r="J170" s="140"/>
      <c r="K170" s="140"/>
      <c r="L170" s="140"/>
      <c r="M170" s="140"/>
      <c r="N170" s="140"/>
      <c r="O170" s="140"/>
      <c r="P170" s="140"/>
      <c r="Q170" s="140"/>
      <c r="R170" s="140"/>
      <c r="X170" s="141"/>
      <c r="Y170" s="141"/>
      <c r="Z170" s="141"/>
      <c r="AA170" s="141"/>
      <c r="AB170" s="141"/>
      <c r="AC170" s="141"/>
      <c r="AD170" s="141"/>
      <c r="AE170" s="141"/>
      <c r="AF170" s="141"/>
      <c r="AG170" s="141"/>
      <c r="AH170" s="141"/>
      <c r="AI170" s="141"/>
      <c r="AJ170" s="141"/>
      <c r="AK170" s="141"/>
      <c r="AL170" s="141"/>
      <c r="AM170" s="141"/>
      <c r="AN170" s="141"/>
      <c r="AO170" s="141"/>
      <c r="AP170" s="141"/>
    </row>
    <row r="171" spans="1:42">
      <c r="A171" s="140"/>
      <c r="B171" s="140"/>
      <c r="C171" s="140"/>
      <c r="D171" s="140"/>
      <c r="E171" s="140"/>
      <c r="F171" s="140"/>
      <c r="G171" s="140"/>
      <c r="H171" s="140"/>
      <c r="I171" s="140"/>
      <c r="J171" s="140"/>
      <c r="K171" s="140"/>
      <c r="L171" s="140"/>
      <c r="M171" s="140"/>
      <c r="N171" s="140"/>
      <c r="O171" s="140"/>
      <c r="P171" s="140"/>
      <c r="Q171" s="140"/>
      <c r="R171" s="140"/>
      <c r="X171" s="141"/>
      <c r="Y171" s="141"/>
      <c r="Z171" s="141"/>
      <c r="AA171" s="141"/>
      <c r="AB171" s="141"/>
      <c r="AC171" s="141"/>
      <c r="AD171" s="141"/>
      <c r="AE171" s="141"/>
      <c r="AF171" s="141"/>
      <c r="AG171" s="141"/>
      <c r="AH171" s="141"/>
      <c r="AI171" s="141"/>
      <c r="AJ171" s="141"/>
      <c r="AK171" s="141"/>
      <c r="AL171" s="141"/>
      <c r="AM171" s="141"/>
      <c r="AN171" s="141"/>
      <c r="AO171" s="141"/>
      <c r="AP171" s="141"/>
    </row>
    <row r="172" spans="1:42">
      <c r="A172" s="140"/>
      <c r="B172" s="140"/>
      <c r="C172" s="140"/>
      <c r="D172" s="140"/>
      <c r="E172" s="140"/>
      <c r="F172" s="140"/>
      <c r="G172" s="140"/>
      <c r="H172" s="140"/>
      <c r="I172" s="140"/>
      <c r="J172" s="140"/>
      <c r="K172" s="140"/>
      <c r="L172" s="140"/>
      <c r="M172" s="140"/>
      <c r="N172" s="140"/>
      <c r="O172" s="140"/>
      <c r="P172" s="140"/>
      <c r="Q172" s="140"/>
      <c r="R172" s="140"/>
      <c r="X172" s="141"/>
      <c r="Y172" s="141"/>
      <c r="Z172" s="141"/>
      <c r="AA172" s="141"/>
      <c r="AB172" s="141"/>
      <c r="AC172" s="141"/>
      <c r="AD172" s="141"/>
      <c r="AE172" s="141"/>
      <c r="AF172" s="141"/>
      <c r="AG172" s="141"/>
      <c r="AH172" s="141"/>
      <c r="AI172" s="141"/>
      <c r="AJ172" s="141"/>
      <c r="AK172" s="141"/>
      <c r="AL172" s="141"/>
      <c r="AM172" s="141"/>
      <c r="AN172" s="141"/>
      <c r="AO172" s="141"/>
      <c r="AP172" s="141"/>
    </row>
    <row r="173" spans="1:42">
      <c r="A173" s="140"/>
      <c r="B173" s="140"/>
      <c r="C173" s="140"/>
      <c r="D173" s="140"/>
      <c r="E173" s="140"/>
      <c r="F173" s="140"/>
      <c r="G173" s="140"/>
      <c r="H173" s="140"/>
      <c r="I173" s="140"/>
      <c r="J173" s="140"/>
      <c r="K173" s="140"/>
      <c r="L173" s="140"/>
      <c r="M173" s="140"/>
      <c r="N173" s="140"/>
      <c r="O173" s="140"/>
      <c r="P173" s="140"/>
      <c r="Q173" s="140"/>
      <c r="R173" s="140"/>
      <c r="X173" s="141"/>
      <c r="Y173" s="141"/>
      <c r="Z173" s="141"/>
      <c r="AA173" s="141"/>
      <c r="AB173" s="141"/>
      <c r="AC173" s="141"/>
      <c r="AD173" s="141"/>
      <c r="AE173" s="141"/>
      <c r="AF173" s="141"/>
      <c r="AG173" s="141"/>
      <c r="AH173" s="141"/>
      <c r="AI173" s="141"/>
      <c r="AJ173" s="141"/>
      <c r="AK173" s="141"/>
      <c r="AL173" s="141"/>
      <c r="AM173" s="141"/>
      <c r="AN173" s="141"/>
      <c r="AO173" s="141"/>
      <c r="AP173" s="141"/>
    </row>
    <row r="174" spans="1:42">
      <c r="A174" s="140"/>
      <c r="B174" s="140"/>
      <c r="C174" s="140"/>
      <c r="D174" s="140"/>
      <c r="E174" s="140"/>
      <c r="F174" s="140"/>
      <c r="G174" s="140"/>
      <c r="H174" s="140"/>
      <c r="I174" s="140"/>
      <c r="J174" s="140"/>
      <c r="K174" s="140"/>
      <c r="L174" s="140"/>
      <c r="M174" s="140"/>
      <c r="N174" s="140"/>
      <c r="O174" s="140"/>
      <c r="P174" s="140"/>
      <c r="Q174" s="140"/>
      <c r="R174" s="140"/>
      <c r="X174" s="141"/>
      <c r="Y174" s="141"/>
      <c r="Z174" s="141"/>
      <c r="AA174" s="141"/>
      <c r="AB174" s="141"/>
      <c r="AC174" s="141"/>
      <c r="AD174" s="141"/>
      <c r="AE174" s="141"/>
      <c r="AF174" s="141"/>
      <c r="AG174" s="141"/>
      <c r="AH174" s="141"/>
      <c r="AI174" s="141"/>
      <c r="AJ174" s="141"/>
      <c r="AK174" s="141"/>
      <c r="AL174" s="141"/>
      <c r="AM174" s="141"/>
      <c r="AN174" s="141"/>
      <c r="AO174" s="141"/>
      <c r="AP174" s="141"/>
    </row>
    <row r="175" spans="1:42">
      <c r="A175" s="140"/>
      <c r="B175" s="140"/>
      <c r="C175" s="140"/>
      <c r="D175" s="140"/>
      <c r="E175" s="140"/>
      <c r="F175" s="140"/>
      <c r="G175" s="140"/>
      <c r="H175" s="140"/>
      <c r="I175" s="140"/>
      <c r="J175" s="140"/>
      <c r="K175" s="140"/>
      <c r="L175" s="140"/>
      <c r="M175" s="140"/>
      <c r="N175" s="140"/>
      <c r="O175" s="140"/>
      <c r="P175" s="140"/>
      <c r="Q175" s="140"/>
      <c r="R175" s="140"/>
      <c r="X175" s="141"/>
      <c r="Y175" s="141"/>
      <c r="Z175" s="141"/>
      <c r="AA175" s="141"/>
      <c r="AB175" s="141"/>
      <c r="AC175" s="141"/>
      <c r="AD175" s="141"/>
      <c r="AE175" s="141"/>
      <c r="AF175" s="141"/>
      <c r="AG175" s="141"/>
      <c r="AH175" s="141"/>
      <c r="AI175" s="141"/>
      <c r="AJ175" s="141"/>
      <c r="AK175" s="141"/>
      <c r="AL175" s="141"/>
      <c r="AM175" s="141"/>
      <c r="AN175" s="141"/>
      <c r="AO175" s="141"/>
      <c r="AP175" s="141"/>
    </row>
    <row r="176" spans="1:42">
      <c r="A176" s="140"/>
      <c r="B176" s="140"/>
      <c r="C176" s="140"/>
      <c r="D176" s="140"/>
      <c r="E176" s="140"/>
      <c r="F176" s="140"/>
      <c r="G176" s="140"/>
      <c r="H176" s="140"/>
      <c r="I176" s="140"/>
      <c r="J176" s="140"/>
      <c r="K176" s="140"/>
      <c r="L176" s="140"/>
      <c r="M176" s="140"/>
      <c r="N176" s="140"/>
      <c r="O176" s="140"/>
      <c r="P176" s="140"/>
      <c r="Q176" s="140"/>
      <c r="R176" s="140"/>
      <c r="X176" s="141"/>
      <c r="Y176" s="141"/>
      <c r="Z176" s="141"/>
      <c r="AA176" s="141"/>
      <c r="AB176" s="141"/>
      <c r="AC176" s="141"/>
      <c r="AD176" s="141"/>
      <c r="AE176" s="141"/>
      <c r="AF176" s="141"/>
      <c r="AG176" s="141"/>
      <c r="AH176" s="141"/>
      <c r="AI176" s="141"/>
      <c r="AJ176" s="141"/>
      <c r="AK176" s="141"/>
      <c r="AL176" s="141"/>
      <c r="AM176" s="141"/>
      <c r="AN176" s="141"/>
      <c r="AO176" s="141"/>
      <c r="AP176" s="141"/>
    </row>
    <row r="177" spans="1:42">
      <c r="A177" s="140"/>
      <c r="B177" s="140"/>
      <c r="C177" s="140"/>
      <c r="D177" s="140"/>
      <c r="E177" s="140"/>
      <c r="F177" s="140"/>
      <c r="G177" s="140"/>
      <c r="H177" s="140"/>
      <c r="I177" s="140"/>
      <c r="J177" s="140"/>
      <c r="K177" s="140"/>
      <c r="L177" s="140"/>
      <c r="M177" s="140"/>
      <c r="N177" s="140"/>
      <c r="O177" s="140"/>
      <c r="P177" s="140"/>
      <c r="Q177" s="140"/>
      <c r="R177" s="140"/>
      <c r="X177" s="141"/>
      <c r="Y177" s="141"/>
      <c r="Z177" s="141"/>
      <c r="AA177" s="141"/>
      <c r="AB177" s="141"/>
      <c r="AC177" s="141"/>
      <c r="AD177" s="141"/>
      <c r="AE177" s="141"/>
      <c r="AF177" s="141"/>
      <c r="AG177" s="141"/>
      <c r="AH177" s="141"/>
      <c r="AI177" s="141"/>
      <c r="AJ177" s="141"/>
      <c r="AK177" s="141"/>
      <c r="AL177" s="141"/>
      <c r="AM177" s="141"/>
      <c r="AN177" s="141"/>
      <c r="AO177" s="141"/>
      <c r="AP177" s="141"/>
    </row>
    <row r="178" spans="1:42">
      <c r="A178" s="140"/>
      <c r="B178" s="140"/>
      <c r="C178" s="140"/>
      <c r="D178" s="140"/>
      <c r="E178" s="140"/>
      <c r="F178" s="140"/>
      <c r="G178" s="140"/>
      <c r="H178" s="140"/>
      <c r="I178" s="140"/>
      <c r="J178" s="140"/>
      <c r="K178" s="140"/>
      <c r="L178" s="140"/>
      <c r="M178" s="140"/>
      <c r="N178" s="140"/>
      <c r="O178" s="140"/>
      <c r="P178" s="140"/>
      <c r="Q178" s="140"/>
      <c r="R178" s="140"/>
      <c r="X178" s="141"/>
      <c r="Y178" s="141"/>
      <c r="Z178" s="141"/>
      <c r="AA178" s="141"/>
      <c r="AB178" s="141"/>
      <c r="AC178" s="141"/>
      <c r="AD178" s="141"/>
      <c r="AE178" s="141"/>
      <c r="AF178" s="141"/>
      <c r="AG178" s="141"/>
      <c r="AH178" s="141"/>
      <c r="AI178" s="141"/>
      <c r="AJ178" s="141"/>
      <c r="AK178" s="141"/>
      <c r="AL178" s="141"/>
      <c r="AM178" s="141"/>
      <c r="AN178" s="141"/>
      <c r="AO178" s="141"/>
      <c r="AP178" s="141"/>
    </row>
    <row r="179" spans="1:42">
      <c r="A179" s="140"/>
      <c r="B179" s="140"/>
      <c r="C179" s="140"/>
      <c r="D179" s="140"/>
      <c r="E179" s="140"/>
      <c r="F179" s="140"/>
      <c r="G179" s="140"/>
      <c r="H179" s="140"/>
      <c r="I179" s="140"/>
      <c r="J179" s="140"/>
      <c r="K179" s="140"/>
      <c r="L179" s="140"/>
      <c r="M179" s="140"/>
      <c r="N179" s="140"/>
      <c r="O179" s="140"/>
      <c r="P179" s="140"/>
      <c r="Q179" s="140"/>
      <c r="R179" s="140"/>
      <c r="X179" s="141"/>
      <c r="Y179" s="141"/>
      <c r="Z179" s="141"/>
      <c r="AA179" s="141"/>
      <c r="AB179" s="141"/>
      <c r="AC179" s="141"/>
      <c r="AD179" s="141"/>
      <c r="AE179" s="141"/>
      <c r="AF179" s="141"/>
      <c r="AG179" s="141"/>
      <c r="AH179" s="141"/>
      <c r="AI179" s="141"/>
      <c r="AJ179" s="141"/>
      <c r="AK179" s="141"/>
      <c r="AL179" s="141"/>
      <c r="AM179" s="141"/>
      <c r="AN179" s="141"/>
      <c r="AO179" s="141"/>
      <c r="AP179" s="141"/>
    </row>
    <row r="180" spans="1:42">
      <c r="A180" s="140"/>
      <c r="B180" s="140"/>
      <c r="C180" s="140"/>
      <c r="D180" s="140"/>
      <c r="E180" s="140"/>
      <c r="F180" s="140"/>
      <c r="G180" s="140"/>
      <c r="H180" s="140"/>
      <c r="I180" s="140"/>
      <c r="J180" s="140"/>
      <c r="K180" s="140"/>
      <c r="L180" s="140"/>
      <c r="M180" s="140"/>
      <c r="N180" s="140"/>
      <c r="O180" s="140"/>
      <c r="P180" s="140"/>
      <c r="Q180" s="140"/>
      <c r="R180" s="140"/>
      <c r="X180" s="141"/>
      <c r="Y180" s="141"/>
      <c r="Z180" s="141"/>
      <c r="AA180" s="141"/>
      <c r="AB180" s="141"/>
      <c r="AC180" s="141"/>
      <c r="AD180" s="141"/>
      <c r="AE180" s="141"/>
      <c r="AF180" s="141"/>
      <c r="AG180" s="141"/>
      <c r="AH180" s="141"/>
      <c r="AI180" s="141"/>
      <c r="AJ180" s="141"/>
      <c r="AK180" s="141"/>
      <c r="AL180" s="141"/>
      <c r="AM180" s="141"/>
      <c r="AN180" s="141"/>
      <c r="AO180" s="141"/>
      <c r="AP180" s="141"/>
    </row>
    <row r="181" spans="1:42">
      <c r="A181" s="140"/>
      <c r="B181" s="140"/>
      <c r="C181" s="140"/>
      <c r="D181" s="140"/>
      <c r="E181" s="140"/>
      <c r="F181" s="140"/>
      <c r="G181" s="140"/>
      <c r="H181" s="140"/>
      <c r="I181" s="140"/>
      <c r="J181" s="140"/>
      <c r="K181" s="140"/>
      <c r="L181" s="140"/>
      <c r="M181" s="140"/>
      <c r="N181" s="140"/>
      <c r="O181" s="140"/>
      <c r="P181" s="140"/>
      <c r="Q181" s="140"/>
      <c r="R181" s="140"/>
      <c r="X181" s="141"/>
      <c r="Y181" s="141"/>
      <c r="Z181" s="141"/>
      <c r="AA181" s="141"/>
      <c r="AB181" s="141"/>
      <c r="AC181" s="141"/>
      <c r="AD181" s="141"/>
      <c r="AE181" s="141"/>
      <c r="AF181" s="141"/>
      <c r="AG181" s="141"/>
      <c r="AH181" s="141"/>
      <c r="AI181" s="141"/>
      <c r="AJ181" s="141"/>
      <c r="AK181" s="141"/>
      <c r="AL181" s="141"/>
      <c r="AM181" s="141"/>
      <c r="AN181" s="141"/>
      <c r="AO181" s="141"/>
      <c r="AP181" s="141"/>
    </row>
    <row r="182" spans="1:42">
      <c r="A182" s="140"/>
      <c r="B182" s="140"/>
      <c r="C182" s="140"/>
      <c r="D182" s="140"/>
      <c r="E182" s="140"/>
      <c r="F182" s="140"/>
      <c r="G182" s="140"/>
      <c r="H182" s="140"/>
      <c r="I182" s="140"/>
      <c r="J182" s="140"/>
      <c r="K182" s="140"/>
      <c r="L182" s="140"/>
      <c r="M182" s="140"/>
      <c r="N182" s="140"/>
      <c r="O182" s="140"/>
      <c r="P182" s="140"/>
      <c r="Q182" s="140"/>
      <c r="R182" s="140"/>
      <c r="X182" s="141"/>
      <c r="Y182" s="141"/>
      <c r="Z182" s="141"/>
      <c r="AA182" s="141"/>
      <c r="AB182" s="141"/>
      <c r="AC182" s="141"/>
      <c r="AD182" s="141"/>
      <c r="AE182" s="141"/>
      <c r="AF182" s="141"/>
      <c r="AG182" s="141"/>
      <c r="AH182" s="141"/>
      <c r="AI182" s="141"/>
      <c r="AJ182" s="141"/>
      <c r="AK182" s="141"/>
      <c r="AL182" s="141"/>
      <c r="AM182" s="141"/>
      <c r="AN182" s="141"/>
      <c r="AO182" s="141"/>
      <c r="AP182" s="141"/>
    </row>
    <row r="183" spans="1:42">
      <c r="A183" s="140"/>
      <c r="B183" s="140"/>
      <c r="C183" s="140"/>
      <c r="D183" s="140"/>
      <c r="E183" s="140"/>
      <c r="F183" s="140"/>
      <c r="G183" s="140"/>
      <c r="H183" s="140"/>
      <c r="I183" s="140"/>
      <c r="J183" s="140"/>
      <c r="K183" s="140"/>
      <c r="L183" s="140"/>
      <c r="M183" s="140"/>
      <c r="N183" s="140"/>
      <c r="O183" s="140"/>
      <c r="P183" s="140"/>
      <c r="Q183" s="140"/>
      <c r="R183" s="140"/>
      <c r="X183" s="141"/>
      <c r="Y183" s="141"/>
      <c r="Z183" s="141"/>
      <c r="AA183" s="141"/>
      <c r="AB183" s="141"/>
      <c r="AC183" s="141"/>
      <c r="AD183" s="141"/>
      <c r="AE183" s="141"/>
      <c r="AF183" s="141"/>
      <c r="AG183" s="141"/>
      <c r="AH183" s="141"/>
      <c r="AI183" s="141"/>
      <c r="AJ183" s="141"/>
      <c r="AK183" s="141"/>
      <c r="AL183" s="141"/>
      <c r="AM183" s="141"/>
      <c r="AN183" s="141"/>
      <c r="AO183" s="141"/>
      <c r="AP183" s="141"/>
    </row>
    <row r="184" spans="1:42">
      <c r="A184" s="140"/>
      <c r="B184" s="140"/>
      <c r="C184" s="140"/>
      <c r="D184" s="140"/>
      <c r="E184" s="140"/>
      <c r="F184" s="140"/>
      <c r="G184" s="140"/>
      <c r="H184" s="140"/>
      <c r="I184" s="140"/>
      <c r="J184" s="140"/>
      <c r="K184" s="140"/>
      <c r="L184" s="140"/>
      <c r="M184" s="140"/>
      <c r="N184" s="140"/>
      <c r="O184" s="140"/>
      <c r="P184" s="140"/>
      <c r="Q184" s="140"/>
      <c r="R184" s="140"/>
      <c r="X184" s="141"/>
      <c r="Y184" s="141"/>
      <c r="Z184" s="141"/>
      <c r="AA184" s="141"/>
      <c r="AB184" s="141"/>
      <c r="AC184" s="141"/>
      <c r="AD184" s="141"/>
      <c r="AE184" s="141"/>
      <c r="AF184" s="141"/>
      <c r="AG184" s="141"/>
      <c r="AH184" s="141"/>
      <c r="AI184" s="141"/>
      <c r="AJ184" s="141"/>
      <c r="AK184" s="141"/>
      <c r="AL184" s="141"/>
      <c r="AM184" s="141"/>
      <c r="AN184" s="141"/>
      <c r="AO184" s="141"/>
      <c r="AP184" s="141"/>
    </row>
    <row r="185" spans="1:42">
      <c r="A185" s="140"/>
      <c r="B185" s="140"/>
      <c r="C185" s="140"/>
      <c r="D185" s="140"/>
      <c r="E185" s="140"/>
      <c r="F185" s="140"/>
      <c r="G185" s="140"/>
      <c r="H185" s="140"/>
      <c r="I185" s="140"/>
      <c r="J185" s="140"/>
      <c r="K185" s="140"/>
      <c r="L185" s="140"/>
      <c r="M185" s="140"/>
      <c r="N185" s="140"/>
      <c r="O185" s="140"/>
      <c r="P185" s="140"/>
      <c r="Q185" s="140"/>
      <c r="R185" s="140"/>
      <c r="X185" s="141"/>
      <c r="Y185" s="141"/>
      <c r="Z185" s="141"/>
      <c r="AA185" s="141"/>
      <c r="AB185" s="141"/>
      <c r="AC185" s="141"/>
      <c r="AD185" s="141"/>
      <c r="AE185" s="141"/>
      <c r="AF185" s="141"/>
      <c r="AG185" s="141"/>
      <c r="AH185" s="141"/>
      <c r="AI185" s="141"/>
      <c r="AJ185" s="141"/>
      <c r="AK185" s="141"/>
      <c r="AL185" s="141"/>
      <c r="AM185" s="141"/>
      <c r="AN185" s="141"/>
      <c r="AO185" s="141"/>
      <c r="AP185" s="141"/>
    </row>
    <row r="186" spans="1:42">
      <c r="A186" s="140"/>
      <c r="B186" s="140"/>
      <c r="C186" s="140"/>
      <c r="D186" s="140"/>
      <c r="E186" s="140"/>
      <c r="F186" s="140"/>
      <c r="G186" s="140"/>
      <c r="H186" s="140"/>
      <c r="I186" s="140"/>
      <c r="J186" s="140"/>
      <c r="K186" s="140"/>
      <c r="L186" s="140"/>
      <c r="M186" s="140"/>
      <c r="N186" s="140"/>
      <c r="O186" s="140"/>
      <c r="P186" s="140"/>
      <c r="Q186" s="140"/>
      <c r="R186" s="140"/>
      <c r="X186" s="141"/>
      <c r="Y186" s="141"/>
      <c r="Z186" s="141"/>
      <c r="AA186" s="141"/>
      <c r="AB186" s="141"/>
      <c r="AC186" s="141"/>
      <c r="AD186" s="141"/>
      <c r="AE186" s="141"/>
      <c r="AF186" s="141"/>
      <c r="AG186" s="141"/>
      <c r="AH186" s="141"/>
      <c r="AI186" s="141"/>
      <c r="AJ186" s="141"/>
      <c r="AK186" s="141"/>
      <c r="AL186" s="141"/>
      <c r="AM186" s="141"/>
      <c r="AN186" s="141"/>
      <c r="AO186" s="141"/>
      <c r="AP186" s="141"/>
    </row>
    <row r="187" spans="1:42">
      <c r="A187" s="140"/>
      <c r="B187" s="140"/>
      <c r="C187" s="140"/>
      <c r="D187" s="140"/>
      <c r="E187" s="140"/>
      <c r="F187" s="140"/>
      <c r="G187" s="140"/>
      <c r="H187" s="140"/>
      <c r="I187" s="140"/>
      <c r="J187" s="140"/>
      <c r="K187" s="140"/>
      <c r="L187" s="140"/>
      <c r="M187" s="140"/>
      <c r="N187" s="140"/>
      <c r="O187" s="140"/>
      <c r="P187" s="140"/>
      <c r="Q187" s="140"/>
      <c r="R187" s="140"/>
      <c r="X187" s="141"/>
      <c r="Y187" s="141"/>
      <c r="Z187" s="141"/>
      <c r="AA187" s="141"/>
      <c r="AB187" s="141"/>
      <c r="AC187" s="141"/>
      <c r="AD187" s="141"/>
      <c r="AE187" s="141"/>
      <c r="AF187" s="141"/>
      <c r="AG187" s="141"/>
      <c r="AH187" s="141"/>
      <c r="AI187" s="141"/>
      <c r="AJ187" s="141"/>
      <c r="AK187" s="141"/>
      <c r="AL187" s="141"/>
      <c r="AM187" s="141"/>
      <c r="AN187" s="141"/>
      <c r="AO187" s="141"/>
      <c r="AP187" s="141"/>
    </row>
    <row r="188" spans="1:42">
      <c r="A188" s="140"/>
      <c r="B188" s="140"/>
      <c r="C188" s="140"/>
      <c r="D188" s="140"/>
      <c r="E188" s="140"/>
      <c r="F188" s="140"/>
      <c r="G188" s="140"/>
      <c r="H188" s="140"/>
      <c r="I188" s="140"/>
      <c r="J188" s="140"/>
      <c r="K188" s="140"/>
      <c r="L188" s="140"/>
      <c r="M188" s="140"/>
      <c r="N188" s="140"/>
      <c r="O188" s="140"/>
      <c r="P188" s="140"/>
      <c r="Q188" s="140"/>
      <c r="R188" s="140"/>
      <c r="X188" s="141"/>
      <c r="Y188" s="141"/>
      <c r="Z188" s="141"/>
      <c r="AA188" s="141"/>
      <c r="AB188" s="141"/>
      <c r="AC188" s="141"/>
      <c r="AD188" s="141"/>
      <c r="AE188" s="141"/>
      <c r="AF188" s="141"/>
      <c r="AG188" s="141"/>
      <c r="AH188" s="141"/>
      <c r="AI188" s="141"/>
      <c r="AJ188" s="141"/>
      <c r="AK188" s="141"/>
      <c r="AL188" s="141"/>
      <c r="AM188" s="141"/>
      <c r="AN188" s="141"/>
      <c r="AO188" s="141"/>
      <c r="AP188" s="141"/>
    </row>
    <row r="189" spans="1:42">
      <c r="A189" s="140"/>
      <c r="B189" s="140"/>
      <c r="C189" s="140"/>
      <c r="D189" s="140"/>
      <c r="E189" s="140"/>
      <c r="F189" s="140"/>
      <c r="G189" s="140"/>
      <c r="H189" s="140"/>
      <c r="I189" s="140"/>
      <c r="J189" s="140"/>
      <c r="K189" s="140"/>
      <c r="L189" s="140"/>
      <c r="M189" s="140"/>
      <c r="N189" s="140"/>
      <c r="O189" s="140"/>
      <c r="P189" s="140"/>
      <c r="Q189" s="140"/>
      <c r="R189" s="140"/>
      <c r="X189" s="141"/>
      <c r="Y189" s="141"/>
      <c r="Z189" s="141"/>
      <c r="AA189" s="141"/>
      <c r="AB189" s="141"/>
      <c r="AC189" s="141"/>
      <c r="AD189" s="141"/>
      <c r="AE189" s="141"/>
      <c r="AF189" s="141"/>
      <c r="AG189" s="141"/>
      <c r="AH189" s="141"/>
      <c r="AI189" s="141"/>
      <c r="AJ189" s="141"/>
      <c r="AK189" s="141"/>
      <c r="AL189" s="141"/>
      <c r="AM189" s="141"/>
      <c r="AN189" s="141"/>
      <c r="AO189" s="141"/>
      <c r="AP189" s="141"/>
    </row>
    <row r="190" spans="1:42">
      <c r="A190" s="140"/>
      <c r="B190" s="140"/>
      <c r="C190" s="140"/>
      <c r="D190" s="140"/>
      <c r="E190" s="140"/>
      <c r="F190" s="140"/>
      <c r="G190" s="140"/>
      <c r="H190" s="140"/>
      <c r="I190" s="140"/>
      <c r="J190" s="140"/>
      <c r="K190" s="140"/>
      <c r="L190" s="140"/>
      <c r="M190" s="140"/>
      <c r="N190" s="140"/>
      <c r="O190" s="140"/>
      <c r="P190" s="140"/>
      <c r="Q190" s="140"/>
      <c r="R190" s="140"/>
      <c r="X190" s="141"/>
      <c r="Y190" s="141"/>
      <c r="Z190" s="141"/>
      <c r="AA190" s="141"/>
      <c r="AB190" s="141"/>
      <c r="AC190" s="141"/>
      <c r="AD190" s="141"/>
      <c r="AE190" s="141"/>
      <c r="AF190" s="141"/>
      <c r="AG190" s="141"/>
      <c r="AH190" s="141"/>
      <c r="AI190" s="141"/>
      <c r="AJ190" s="141"/>
      <c r="AK190" s="141"/>
      <c r="AL190" s="141"/>
      <c r="AM190" s="141"/>
      <c r="AN190" s="141"/>
      <c r="AO190" s="141"/>
      <c r="AP190" s="141"/>
    </row>
  </sheetData>
  <mergeCells count="13">
    <mergeCell ref="A1:R2"/>
    <mergeCell ref="P4:Q4"/>
    <mergeCell ref="E5:N5"/>
    <mergeCell ref="P5:Q5"/>
    <mergeCell ref="E6:M6"/>
    <mergeCell ref="P6:Q6"/>
    <mergeCell ref="A3:R3"/>
    <mergeCell ref="D7:E7"/>
    <mergeCell ref="I7:N7"/>
    <mergeCell ref="P7:Q7"/>
    <mergeCell ref="D8:E8"/>
    <mergeCell ref="I8:N8"/>
    <mergeCell ref="P8:Q8"/>
  </mergeCells>
  <printOptions horizontalCentered="1" gridLines="1"/>
  <pageMargins left="0.39370078740157483" right="0.39370078740157483" top="0.78740157480314965" bottom="0.78740157480314965" header="0.39370078740157483" footer="0.39370078740157483"/>
  <pageSetup paperSize="9" scale="49" firstPageNumber="0" fitToHeight="0" orientation="landscape" horizontalDpi="300" verticalDpi="300" r:id="rId1"/>
  <headerFooter alignWithMargins="0">
    <oddHeader xml:space="preserve">&amp;RPÁGINA: &amp;P DE &amp;N  </oddHeader>
    <oddFooter>&amp;LPágina &amp;P de &amp;N
&amp;Z&amp;F&amp;C &amp;RThania Elvis de Oliveira Bana
CREA-PR 117905/D</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Q14"/>
  <sheetViews>
    <sheetView showGridLines="0" zoomScale="80" zoomScaleNormal="80" zoomScaleSheetLayoutView="95" workbookViewId="0">
      <selection activeCell="N17" sqref="N17"/>
    </sheetView>
  </sheetViews>
  <sheetFormatPr defaultRowHeight="15"/>
  <cols>
    <col min="1" max="1" width="9.28515625" customWidth="1"/>
    <col min="2" max="2" width="48.140625" customWidth="1"/>
    <col min="3" max="3" width="7" customWidth="1"/>
    <col min="4" max="4" width="20" bestFit="1" customWidth="1"/>
    <col min="5" max="12" width="19.5703125" bestFit="1" customWidth="1"/>
    <col min="13" max="13" width="18.85546875" bestFit="1" customWidth="1"/>
    <col min="14" max="14" width="16.7109375" customWidth="1"/>
    <col min="16" max="22" width="14.7109375" customWidth="1"/>
  </cols>
  <sheetData>
    <row r="1" spans="1:17">
      <c r="A1" s="799" t="s">
        <v>20880</v>
      </c>
      <c r="B1" s="800"/>
      <c r="C1" s="800"/>
      <c r="D1" s="800"/>
      <c r="E1" s="800"/>
      <c r="F1" s="800"/>
      <c r="G1" s="800"/>
      <c r="H1" s="800"/>
      <c r="I1" s="800"/>
      <c r="J1" s="800"/>
      <c r="K1" s="800"/>
      <c r="L1" s="800"/>
      <c r="M1" s="800"/>
      <c r="N1" s="801"/>
    </row>
    <row r="2" spans="1:17">
      <c r="A2" s="802"/>
      <c r="B2" s="803"/>
      <c r="C2" s="803"/>
      <c r="D2" s="803"/>
      <c r="E2" s="803"/>
      <c r="F2" s="803"/>
      <c r="G2" s="803"/>
      <c r="H2" s="803"/>
      <c r="I2" s="803"/>
      <c r="J2" s="803"/>
      <c r="K2" s="803"/>
      <c r="L2" s="803"/>
      <c r="M2" s="803"/>
      <c r="N2" s="804"/>
    </row>
    <row r="3" spans="1:17">
      <c r="A3" s="802"/>
      <c r="B3" s="803"/>
      <c r="C3" s="803"/>
      <c r="D3" s="803"/>
      <c r="E3" s="803"/>
      <c r="F3" s="803"/>
      <c r="G3" s="803"/>
      <c r="H3" s="803"/>
      <c r="I3" s="803"/>
      <c r="J3" s="803"/>
      <c r="K3" s="803"/>
      <c r="L3" s="803"/>
      <c r="M3" s="803"/>
      <c r="N3" s="804"/>
    </row>
    <row r="4" spans="1:17">
      <c r="A4" s="802"/>
      <c r="B4" s="803"/>
      <c r="C4" s="803"/>
      <c r="D4" s="803"/>
      <c r="E4" s="803"/>
      <c r="F4" s="803"/>
      <c r="G4" s="803"/>
      <c r="H4" s="803"/>
      <c r="I4" s="803"/>
      <c r="J4" s="803"/>
      <c r="K4" s="803"/>
      <c r="L4" s="803"/>
      <c r="M4" s="803"/>
      <c r="N4" s="804"/>
    </row>
    <row r="5" spans="1:17" ht="15.75" thickBot="1">
      <c r="A5" s="802"/>
      <c r="B5" s="803"/>
      <c r="C5" s="803"/>
      <c r="D5" s="803"/>
      <c r="E5" s="803"/>
      <c r="F5" s="803"/>
      <c r="G5" s="803"/>
      <c r="H5" s="803"/>
      <c r="I5" s="803"/>
      <c r="J5" s="803"/>
      <c r="K5" s="803"/>
      <c r="L5" s="803"/>
      <c r="M5" s="803"/>
      <c r="N5" s="804"/>
    </row>
    <row r="6" spans="1:17" ht="18" thickBot="1">
      <c r="A6" s="805" t="s">
        <v>20872</v>
      </c>
      <c r="B6" s="806"/>
      <c r="C6" s="806"/>
      <c r="D6" s="806"/>
      <c r="E6" s="806"/>
      <c r="F6" s="806"/>
      <c r="G6" s="806"/>
      <c r="H6" s="806"/>
      <c r="I6" s="806"/>
      <c r="J6" s="806"/>
      <c r="K6" s="806"/>
      <c r="L6" s="806"/>
      <c r="M6" s="806"/>
      <c r="N6" s="807"/>
      <c r="P6" s="454" t="s">
        <v>20876</v>
      </c>
      <c r="Q6" s="454" t="s">
        <v>20876</v>
      </c>
    </row>
    <row r="7" spans="1:17" ht="15.75" customHeight="1" thickBot="1">
      <c r="P7" s="455"/>
      <c r="Q7" s="455"/>
    </row>
    <row r="8" spans="1:17" ht="15.75" customHeight="1">
      <c r="C8" s="411"/>
      <c r="D8" s="70" t="s">
        <v>2786</v>
      </c>
      <c r="E8" s="71" t="s">
        <v>2787</v>
      </c>
      <c r="F8" s="70" t="s">
        <v>2788</v>
      </c>
      <c r="G8" s="71" t="s">
        <v>20865</v>
      </c>
      <c r="H8" s="70" t="s">
        <v>20866</v>
      </c>
      <c r="I8" s="71" t="s">
        <v>20867</v>
      </c>
      <c r="J8" s="70" t="s">
        <v>20868</v>
      </c>
      <c r="K8" s="71" t="s">
        <v>20869</v>
      </c>
      <c r="L8" s="70" t="s">
        <v>20870</v>
      </c>
      <c r="M8" s="71" t="s">
        <v>20871</v>
      </c>
      <c r="N8" s="808" t="s">
        <v>20877</v>
      </c>
      <c r="P8" s="456" t="s">
        <v>2786</v>
      </c>
      <c r="Q8" s="456" t="s">
        <v>2787</v>
      </c>
    </row>
    <row r="9" spans="1:17" ht="15.75" customHeight="1">
      <c r="C9" s="412" t="s">
        <v>20845</v>
      </c>
      <c r="D9" s="418"/>
      <c r="E9" s="418"/>
      <c r="F9" s="418"/>
      <c r="G9" s="418"/>
      <c r="H9" s="418"/>
      <c r="I9" s="418"/>
      <c r="J9" s="418"/>
      <c r="K9" s="418"/>
      <c r="L9" s="418"/>
      <c r="M9" s="418"/>
      <c r="N9" s="809"/>
      <c r="P9" s="457"/>
      <c r="Q9" s="418"/>
    </row>
    <row r="10" spans="1:17" ht="15.75" customHeight="1">
      <c r="C10" s="412" t="s">
        <v>2789</v>
      </c>
      <c r="D10" s="420"/>
      <c r="E10" s="420"/>
      <c r="F10" s="420"/>
      <c r="G10" s="420"/>
      <c r="H10" s="420"/>
      <c r="I10" s="420"/>
      <c r="J10" s="420"/>
      <c r="K10" s="420"/>
      <c r="L10" s="420"/>
      <c r="M10" s="420"/>
      <c r="N10" s="809"/>
      <c r="P10" s="458"/>
      <c r="Q10" s="419"/>
    </row>
    <row r="11" spans="1:17" ht="15.75" customHeight="1">
      <c r="C11" s="412" t="s">
        <v>2790</v>
      </c>
      <c r="D11" s="422"/>
      <c r="E11" s="422"/>
      <c r="F11" s="422"/>
      <c r="G11" s="422"/>
      <c r="H11" s="422"/>
      <c r="I11" s="422"/>
      <c r="J11" s="422"/>
      <c r="K11" s="422"/>
      <c r="L11" s="422"/>
      <c r="M11" s="422"/>
      <c r="N11" s="809"/>
      <c r="P11" s="459"/>
      <c r="Q11" s="421"/>
    </row>
    <row r="12" spans="1:17" ht="15.75" thickBot="1">
      <c r="C12" s="412" t="s">
        <v>2531</v>
      </c>
      <c r="D12" s="424"/>
      <c r="E12" s="424"/>
      <c r="F12" s="424"/>
      <c r="G12" s="424"/>
      <c r="H12" s="424"/>
      <c r="I12" s="424"/>
      <c r="J12" s="424"/>
      <c r="K12" s="424"/>
      <c r="L12" s="424"/>
      <c r="M12" s="424"/>
      <c r="N12" s="810"/>
      <c r="P12" s="460"/>
      <c r="Q12" s="423"/>
    </row>
    <row r="13" spans="1:17" ht="15.75" customHeight="1" thickBot="1">
      <c r="A13" s="413" t="s">
        <v>2675</v>
      </c>
      <c r="B13" s="426" t="s">
        <v>2532</v>
      </c>
      <c r="C13" s="414" t="s">
        <v>188</v>
      </c>
      <c r="D13" s="425" t="s">
        <v>2530</v>
      </c>
      <c r="E13" s="425" t="s">
        <v>2530</v>
      </c>
      <c r="F13" s="425" t="s">
        <v>2530</v>
      </c>
      <c r="G13" s="425"/>
      <c r="H13" s="425"/>
      <c r="I13" s="425"/>
      <c r="J13" s="425"/>
      <c r="K13" s="425"/>
      <c r="L13" s="425"/>
      <c r="M13" s="425"/>
      <c r="N13" s="72"/>
      <c r="P13" s="425" t="s">
        <v>2530</v>
      </c>
      <c r="Q13" s="425" t="s">
        <v>2530</v>
      </c>
    </row>
    <row r="14" spans="1:17" ht="15.75" customHeight="1" thickBot="1">
      <c r="A14" s="415"/>
      <c r="B14" s="427"/>
      <c r="C14" s="416"/>
      <c r="D14" s="417"/>
      <c r="E14" s="417"/>
      <c r="F14" s="417"/>
      <c r="G14" s="417"/>
      <c r="H14" s="417"/>
      <c r="I14" s="417"/>
      <c r="J14" s="417"/>
      <c r="K14" s="417"/>
      <c r="L14" s="417"/>
      <c r="M14" s="417"/>
      <c r="N14" s="409" t="str">
        <f>IF(D14&lt;&gt;"",AVERAGE(D14:M14)," ")</f>
        <v xml:space="preserve"> </v>
      </c>
      <c r="P14" s="461"/>
      <c r="Q14" s="461"/>
    </row>
  </sheetData>
  <mergeCells count="3">
    <mergeCell ref="A1:N5"/>
    <mergeCell ref="A6:N6"/>
    <mergeCell ref="N8:N12"/>
  </mergeCells>
  <printOptions horizontalCentered="1"/>
  <pageMargins left="0.78740157480314965" right="0.39370078740157483" top="0.78740157480314965" bottom="0.78740157480314965" header="0.39370078740157483" footer="0.39370078740157483"/>
  <pageSetup paperSize="9" scale="54" orientation="portrait" r:id="rId1"/>
  <headerFooter alignWithMargins="0">
    <oddHeader>&amp;R&amp;A</oddHeader>
    <oddFooter>&amp;L&amp;9Impressão em &amp;D às &amp;T
&amp;Z&amp;F&amp;R&amp;10Página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showGridLines="0" tabSelected="1" view="pageBreakPreview" zoomScaleNormal="100" workbookViewId="0">
      <selection activeCell="B8" sqref="B8:F8"/>
    </sheetView>
  </sheetViews>
  <sheetFormatPr defaultRowHeight="15"/>
  <cols>
    <col min="6" max="6" width="18" customWidth="1"/>
    <col min="8" max="8" width="12" customWidth="1"/>
  </cols>
  <sheetData>
    <row r="1" spans="1:10" s="27" customFormat="1" ht="61.5" customHeight="1">
      <c r="A1" s="811"/>
      <c r="B1" s="812"/>
      <c r="C1" s="812"/>
      <c r="D1" s="812"/>
      <c r="E1" s="812"/>
      <c r="F1" s="812"/>
      <c r="G1" s="812"/>
      <c r="H1" s="813"/>
      <c r="I1" s="32"/>
      <c r="J1" s="26"/>
    </row>
    <row r="2" spans="1:10" s="27" customFormat="1" ht="15" customHeight="1">
      <c r="A2" s="814" t="s">
        <v>1134</v>
      </c>
      <c r="B2" s="815"/>
      <c r="C2" s="815"/>
      <c r="D2" s="815"/>
      <c r="E2" s="815"/>
      <c r="F2" s="815"/>
      <c r="G2" s="815"/>
      <c r="H2" s="816"/>
      <c r="I2" s="32"/>
      <c r="J2" s="26"/>
    </row>
    <row r="3" spans="1:10" s="27" customFormat="1" ht="15" customHeight="1">
      <c r="A3" s="120"/>
      <c r="B3" s="121"/>
      <c r="C3" s="121"/>
      <c r="D3" s="121"/>
      <c r="E3" s="121"/>
      <c r="F3" s="121"/>
      <c r="G3" s="121"/>
      <c r="H3" s="122"/>
      <c r="I3" s="32"/>
      <c r="J3" s="26"/>
    </row>
    <row r="4" spans="1:10" s="27" customFormat="1" ht="15" customHeight="1">
      <c r="A4" s="330" t="s">
        <v>20847</v>
      </c>
      <c r="B4" s="331"/>
      <c r="C4" s="331"/>
      <c r="D4" s="331"/>
      <c r="E4" s="121"/>
      <c r="F4" s="121"/>
      <c r="G4" s="121"/>
      <c r="H4" s="123" t="s">
        <v>20835</v>
      </c>
      <c r="I4" s="32"/>
      <c r="J4" s="26"/>
    </row>
    <row r="5" spans="1:10" s="27" customFormat="1" ht="15" customHeight="1" thickBot="1">
      <c r="A5" s="124"/>
      <c r="B5" s="26"/>
      <c r="C5" s="125"/>
      <c r="D5" s="31"/>
      <c r="E5" s="31"/>
      <c r="F5" s="31"/>
      <c r="G5" s="126"/>
      <c r="H5" s="127"/>
      <c r="I5" s="32"/>
      <c r="J5" s="26"/>
    </row>
    <row r="6" spans="1:10" ht="15.75" thickBot="1">
      <c r="A6" s="817" t="s">
        <v>1130</v>
      </c>
      <c r="B6" s="818"/>
      <c r="C6" s="818"/>
      <c r="D6" s="818"/>
      <c r="E6" s="818"/>
      <c r="F6" s="818"/>
      <c r="G6" s="818"/>
      <c r="H6" s="819"/>
    </row>
    <row r="7" spans="1:10" ht="8.1" customHeight="1" thickBot="1">
      <c r="A7" s="128"/>
      <c r="B7" s="35"/>
      <c r="C7" s="35"/>
      <c r="D7" s="35"/>
      <c r="E7" s="35"/>
      <c r="F7" s="35"/>
      <c r="G7" s="35"/>
      <c r="H7" s="129"/>
    </row>
    <row r="8" spans="1:10" s="73" customFormat="1" ht="24.75" customHeight="1" thickBot="1">
      <c r="A8" s="99" t="s">
        <v>1135</v>
      </c>
      <c r="B8" s="820" t="s">
        <v>2264</v>
      </c>
      <c r="C8" s="821"/>
      <c r="D8" s="821"/>
      <c r="E8" s="821"/>
      <c r="F8" s="822"/>
      <c r="G8" s="100" t="s">
        <v>1136</v>
      </c>
      <c r="H8" s="100" t="s">
        <v>1137</v>
      </c>
    </row>
    <row r="9" spans="1:10" ht="8.1" customHeight="1" thickBot="1">
      <c r="A9" s="128"/>
      <c r="B9" s="35"/>
      <c r="C9" s="35"/>
      <c r="D9" s="35"/>
      <c r="E9" s="35"/>
      <c r="F9" s="35"/>
      <c r="G9" s="35"/>
      <c r="H9" s="129"/>
    </row>
    <row r="10" spans="1:10" ht="15.75" thickBot="1">
      <c r="A10" s="824" t="s">
        <v>1131</v>
      </c>
      <c r="B10" s="825"/>
      <c r="C10" s="825"/>
      <c r="D10" s="825"/>
      <c r="E10" s="825"/>
      <c r="F10" s="825"/>
      <c r="G10" s="825"/>
      <c r="H10" s="826"/>
    </row>
    <row r="11" spans="1:10" ht="15.75" thickBot="1">
      <c r="A11" s="101" t="s">
        <v>1138</v>
      </c>
      <c r="B11" s="827" t="s">
        <v>1147</v>
      </c>
      <c r="C11" s="828"/>
      <c r="D11" s="828"/>
      <c r="E11" s="828"/>
      <c r="F11" s="829"/>
      <c r="G11" s="102">
        <v>0</v>
      </c>
      <c r="H11" s="102">
        <v>0</v>
      </c>
    </row>
    <row r="12" spans="1:10" ht="15.75" thickBot="1">
      <c r="A12" s="101" t="s">
        <v>1139</v>
      </c>
      <c r="B12" s="823" t="s">
        <v>1148</v>
      </c>
      <c r="C12" s="823"/>
      <c r="D12" s="823"/>
      <c r="E12" s="823"/>
      <c r="F12" s="823"/>
      <c r="G12" s="102">
        <v>1.5</v>
      </c>
      <c r="H12" s="102">
        <v>1.5</v>
      </c>
    </row>
    <row r="13" spans="1:10" ht="15.75" thickBot="1">
      <c r="A13" s="101" t="s">
        <v>1140</v>
      </c>
      <c r="B13" s="823" t="s">
        <v>1149</v>
      </c>
      <c r="C13" s="823"/>
      <c r="D13" s="823"/>
      <c r="E13" s="823"/>
      <c r="F13" s="823"/>
      <c r="G13" s="102">
        <v>1</v>
      </c>
      <c r="H13" s="102">
        <v>1</v>
      </c>
    </row>
    <row r="14" spans="1:10" ht="15.75" thickBot="1">
      <c r="A14" s="101" t="s">
        <v>1141</v>
      </c>
      <c r="B14" s="823" t="s">
        <v>1150</v>
      </c>
      <c r="C14" s="823"/>
      <c r="D14" s="823"/>
      <c r="E14" s="823"/>
      <c r="F14" s="823"/>
      <c r="G14" s="102">
        <v>0.2</v>
      </c>
      <c r="H14" s="102">
        <v>0.2</v>
      </c>
    </row>
    <row r="15" spans="1:10" ht="15.75" thickBot="1">
      <c r="A15" s="101" t="s">
        <v>1142</v>
      </c>
      <c r="B15" s="823" t="s">
        <v>1151</v>
      </c>
      <c r="C15" s="823"/>
      <c r="D15" s="823"/>
      <c r="E15" s="823"/>
      <c r="F15" s="823"/>
      <c r="G15" s="102">
        <v>0.6</v>
      </c>
      <c r="H15" s="102">
        <v>0.6</v>
      </c>
    </row>
    <row r="16" spans="1:10" ht="15.75" thickBot="1">
      <c r="A16" s="101" t="s">
        <v>1143</v>
      </c>
      <c r="B16" s="823" t="s">
        <v>1152</v>
      </c>
      <c r="C16" s="823"/>
      <c r="D16" s="823"/>
      <c r="E16" s="823"/>
      <c r="F16" s="823"/>
      <c r="G16" s="102">
        <v>2.5</v>
      </c>
      <c r="H16" s="102">
        <v>2.5</v>
      </c>
    </row>
    <row r="17" spans="1:11" ht="15.75" thickBot="1">
      <c r="A17" s="101" t="s">
        <v>1144</v>
      </c>
      <c r="B17" s="823" t="s">
        <v>1153</v>
      </c>
      <c r="C17" s="823"/>
      <c r="D17" s="823"/>
      <c r="E17" s="823"/>
      <c r="F17" s="823"/>
      <c r="G17" s="102">
        <v>3</v>
      </c>
      <c r="H17" s="102">
        <v>3</v>
      </c>
    </row>
    <row r="18" spans="1:11" ht="15.75" thickBot="1">
      <c r="A18" s="101" t="s">
        <v>1145</v>
      </c>
      <c r="B18" s="823" t="s">
        <v>1154</v>
      </c>
      <c r="C18" s="823"/>
      <c r="D18" s="823"/>
      <c r="E18" s="823"/>
      <c r="F18" s="823"/>
      <c r="G18" s="102">
        <v>8</v>
      </c>
      <c r="H18" s="102">
        <v>8</v>
      </c>
    </row>
    <row r="19" spans="1:11" ht="15.75" thickBot="1">
      <c r="A19" s="101" t="s">
        <v>1146</v>
      </c>
      <c r="B19" s="827" t="s">
        <v>1155</v>
      </c>
      <c r="C19" s="828"/>
      <c r="D19" s="828"/>
      <c r="E19" s="828"/>
      <c r="F19" s="829"/>
      <c r="G19" s="102">
        <v>1</v>
      </c>
      <c r="H19" s="102">
        <v>1</v>
      </c>
      <c r="J19" s="75"/>
      <c r="K19" s="75"/>
    </row>
    <row r="20" spans="1:11" s="94" customFormat="1" ht="15.75" thickBot="1">
      <c r="A20" s="242" t="s">
        <v>1156</v>
      </c>
      <c r="B20" s="830" t="s">
        <v>1157</v>
      </c>
      <c r="C20" s="831"/>
      <c r="D20" s="831"/>
      <c r="E20" s="831"/>
      <c r="F20" s="832"/>
      <c r="G20" s="243">
        <v>17.8</v>
      </c>
      <c r="H20" s="243">
        <v>17.8</v>
      </c>
      <c r="J20" s="244"/>
      <c r="K20" s="244"/>
    </row>
    <row r="21" spans="1:11" ht="8.1" customHeight="1" thickBot="1">
      <c r="A21" s="130"/>
      <c r="B21" s="131"/>
      <c r="C21" s="131"/>
      <c r="D21" s="131"/>
      <c r="E21" s="131"/>
      <c r="F21" s="131"/>
      <c r="G21" s="131"/>
      <c r="H21" s="132"/>
    </row>
    <row r="22" spans="1:11" ht="15.75" thickBot="1">
      <c r="A22" s="824" t="s">
        <v>1132</v>
      </c>
      <c r="B22" s="825"/>
      <c r="C22" s="825"/>
      <c r="D22" s="825"/>
      <c r="E22" s="825"/>
      <c r="F22" s="825"/>
      <c r="G22" s="825"/>
      <c r="H22" s="826"/>
    </row>
    <row r="23" spans="1:11" ht="15.75" thickBot="1">
      <c r="A23" s="101" t="s">
        <v>1158</v>
      </c>
      <c r="B23" s="827" t="s">
        <v>1169</v>
      </c>
      <c r="C23" s="828"/>
      <c r="D23" s="828"/>
      <c r="E23" s="828"/>
      <c r="F23" s="829"/>
      <c r="G23" s="102">
        <v>17.940000000000001</v>
      </c>
      <c r="H23" s="102" t="s">
        <v>2327</v>
      </c>
      <c r="J23" s="75"/>
      <c r="K23" s="75"/>
    </row>
    <row r="24" spans="1:11" ht="15.75" thickBot="1">
      <c r="A24" s="101" t="s">
        <v>1159</v>
      </c>
      <c r="B24" s="823" t="s">
        <v>1170</v>
      </c>
      <c r="C24" s="823"/>
      <c r="D24" s="823"/>
      <c r="E24" s="823"/>
      <c r="F24" s="823"/>
      <c r="G24" s="102">
        <v>3.98</v>
      </c>
      <c r="H24" s="102" t="s">
        <v>2327</v>
      </c>
    </row>
    <row r="25" spans="1:11" ht="15.75" thickBot="1">
      <c r="A25" s="101" t="s">
        <v>1160</v>
      </c>
      <c r="B25" s="823" t="s">
        <v>2608</v>
      </c>
      <c r="C25" s="823"/>
      <c r="D25" s="823"/>
      <c r="E25" s="823"/>
      <c r="F25" s="823"/>
      <c r="G25" s="102">
        <v>0.93</v>
      </c>
      <c r="H25" s="102">
        <v>0.71</v>
      </c>
    </row>
    <row r="26" spans="1:11" ht="15.75" thickBot="1">
      <c r="A26" s="101" t="s">
        <v>1161</v>
      </c>
      <c r="B26" s="823" t="s">
        <v>2609</v>
      </c>
      <c r="C26" s="823"/>
      <c r="D26" s="823"/>
      <c r="E26" s="823"/>
      <c r="F26" s="823"/>
      <c r="G26" s="102">
        <v>10.88</v>
      </c>
      <c r="H26" s="102">
        <v>8.33</v>
      </c>
    </row>
    <row r="27" spans="1:11" ht="15.75" thickBot="1">
      <c r="A27" s="101" t="s">
        <v>1162</v>
      </c>
      <c r="B27" s="823" t="s">
        <v>2610</v>
      </c>
      <c r="C27" s="823"/>
      <c r="D27" s="823"/>
      <c r="E27" s="823"/>
      <c r="F27" s="823"/>
      <c r="G27" s="102">
        <v>7.0000000000000007E-2</v>
      </c>
      <c r="H27" s="102">
        <v>0.06</v>
      </c>
    </row>
    <row r="28" spans="1:11" ht="15.75" thickBot="1">
      <c r="A28" s="101" t="s">
        <v>1163</v>
      </c>
      <c r="B28" s="823" t="s">
        <v>2611</v>
      </c>
      <c r="C28" s="823"/>
      <c r="D28" s="823"/>
      <c r="E28" s="823"/>
      <c r="F28" s="823"/>
      <c r="G28" s="102">
        <v>0.73</v>
      </c>
      <c r="H28" s="102">
        <v>0.56000000000000005</v>
      </c>
    </row>
    <row r="29" spans="1:11" ht="15.75" thickBot="1">
      <c r="A29" s="101" t="s">
        <v>1164</v>
      </c>
      <c r="B29" s="823" t="s">
        <v>2612</v>
      </c>
      <c r="C29" s="823"/>
      <c r="D29" s="823"/>
      <c r="E29" s="823"/>
      <c r="F29" s="823"/>
      <c r="G29" s="102">
        <v>1.81</v>
      </c>
      <c r="H29" s="102" t="s">
        <v>2327</v>
      </c>
    </row>
    <row r="30" spans="1:11" ht="15.75" thickBot="1">
      <c r="A30" s="101" t="s">
        <v>1165</v>
      </c>
      <c r="B30" s="823" t="s">
        <v>2613</v>
      </c>
      <c r="C30" s="823"/>
      <c r="D30" s="823"/>
      <c r="E30" s="823"/>
      <c r="F30" s="823"/>
      <c r="G30" s="102">
        <v>0.11</v>
      </c>
      <c r="H30" s="102">
        <v>0.09</v>
      </c>
    </row>
    <row r="31" spans="1:11" ht="15.75" thickBot="1">
      <c r="A31" s="101" t="s">
        <v>1166</v>
      </c>
      <c r="B31" s="827" t="s">
        <v>2614</v>
      </c>
      <c r="C31" s="828"/>
      <c r="D31" s="828"/>
      <c r="E31" s="828"/>
      <c r="F31" s="829"/>
      <c r="G31" s="102">
        <v>9.1</v>
      </c>
      <c r="H31" s="102">
        <v>6.97</v>
      </c>
    </row>
    <row r="32" spans="1:11" ht="15.75" thickBot="1">
      <c r="A32" s="101" t="s">
        <v>1167</v>
      </c>
      <c r="B32" s="827" t="s">
        <v>2615</v>
      </c>
      <c r="C32" s="828"/>
      <c r="D32" s="828"/>
      <c r="E32" s="828"/>
      <c r="F32" s="829"/>
      <c r="G32" s="102">
        <v>0.03</v>
      </c>
      <c r="H32" s="102">
        <v>0.02</v>
      </c>
    </row>
    <row r="33" spans="1:11" s="94" customFormat="1" ht="15.75" thickBot="1">
      <c r="A33" s="242" t="s">
        <v>1168</v>
      </c>
      <c r="B33" s="830" t="s">
        <v>2635</v>
      </c>
      <c r="C33" s="831"/>
      <c r="D33" s="831"/>
      <c r="E33" s="831"/>
      <c r="F33" s="832"/>
      <c r="G33" s="243">
        <v>45.58</v>
      </c>
      <c r="H33" s="243">
        <v>16.739999999999998</v>
      </c>
    </row>
    <row r="34" spans="1:11" ht="8.1" customHeight="1" thickBot="1">
      <c r="A34" s="130"/>
      <c r="B34" s="131"/>
      <c r="C34" s="131"/>
      <c r="D34" s="131"/>
      <c r="E34" s="131"/>
      <c r="F34" s="131"/>
      <c r="G34" s="131"/>
      <c r="H34" s="132"/>
    </row>
    <row r="35" spans="1:11" ht="15.75" thickBot="1">
      <c r="A35" s="824" t="s">
        <v>1133</v>
      </c>
      <c r="B35" s="825"/>
      <c r="C35" s="825"/>
      <c r="D35" s="825"/>
      <c r="E35" s="825"/>
      <c r="F35" s="825"/>
      <c r="G35" s="825"/>
      <c r="H35" s="826"/>
      <c r="J35" s="75"/>
      <c r="K35" s="75"/>
    </row>
    <row r="36" spans="1:11" ht="15.75" thickBot="1">
      <c r="A36" s="101" t="s">
        <v>2616</v>
      </c>
      <c r="B36" s="827" t="s">
        <v>2622</v>
      </c>
      <c r="C36" s="828"/>
      <c r="D36" s="828"/>
      <c r="E36" s="828"/>
      <c r="F36" s="829"/>
      <c r="G36" s="102">
        <v>5.65</v>
      </c>
      <c r="H36" s="102">
        <v>4.33</v>
      </c>
    </row>
    <row r="37" spans="1:11" ht="15.75" thickBot="1">
      <c r="A37" s="101" t="s">
        <v>2617</v>
      </c>
      <c r="B37" s="823" t="s">
        <v>2623</v>
      </c>
      <c r="C37" s="823"/>
      <c r="D37" s="823"/>
      <c r="E37" s="823"/>
      <c r="F37" s="823"/>
      <c r="G37" s="102">
        <v>0.13</v>
      </c>
      <c r="H37" s="102">
        <v>0.1</v>
      </c>
    </row>
    <row r="38" spans="1:11" ht="15.75" thickBot="1">
      <c r="A38" s="101" t="s">
        <v>2618</v>
      </c>
      <c r="B38" s="823" t="s">
        <v>2624</v>
      </c>
      <c r="C38" s="823"/>
      <c r="D38" s="823"/>
      <c r="E38" s="823"/>
      <c r="F38" s="823"/>
      <c r="G38" s="102">
        <v>4.4400000000000004</v>
      </c>
      <c r="H38" s="102">
        <v>3.4</v>
      </c>
    </row>
    <row r="39" spans="1:11" ht="15.75" thickBot="1">
      <c r="A39" s="101" t="s">
        <v>2619</v>
      </c>
      <c r="B39" s="823" t="s">
        <v>2625</v>
      </c>
      <c r="C39" s="823"/>
      <c r="D39" s="823"/>
      <c r="E39" s="823"/>
      <c r="F39" s="823"/>
      <c r="G39" s="102">
        <v>4.92</v>
      </c>
      <c r="H39" s="102">
        <v>3.77</v>
      </c>
    </row>
    <row r="40" spans="1:11" ht="15.75" thickBot="1">
      <c r="A40" s="101" t="s">
        <v>2620</v>
      </c>
      <c r="B40" s="827" t="s">
        <v>2626</v>
      </c>
      <c r="C40" s="828"/>
      <c r="D40" s="828"/>
      <c r="E40" s="828"/>
      <c r="F40" s="829"/>
      <c r="G40" s="102">
        <v>0.48</v>
      </c>
      <c r="H40" s="102">
        <v>0.36</v>
      </c>
    </row>
    <row r="41" spans="1:11" s="94" customFormat="1" ht="15.75" thickBot="1">
      <c r="A41" s="242" t="s">
        <v>2621</v>
      </c>
      <c r="B41" s="830" t="s">
        <v>2636</v>
      </c>
      <c r="C41" s="831"/>
      <c r="D41" s="831"/>
      <c r="E41" s="831"/>
      <c r="F41" s="832"/>
      <c r="G41" s="243">
        <v>15.62</v>
      </c>
      <c r="H41" s="243">
        <v>11.96</v>
      </c>
    </row>
    <row r="42" spans="1:11" ht="8.1" customHeight="1" thickBot="1">
      <c r="A42" s="130"/>
      <c r="B42" s="131"/>
      <c r="C42" s="131"/>
      <c r="D42" s="131"/>
      <c r="E42" s="131"/>
      <c r="F42" s="131"/>
      <c r="G42" s="131"/>
      <c r="H42" s="132"/>
    </row>
    <row r="43" spans="1:11" ht="15.75" thickBot="1">
      <c r="A43" s="824" t="s">
        <v>2627</v>
      </c>
      <c r="B43" s="825"/>
      <c r="C43" s="825"/>
      <c r="D43" s="825"/>
      <c r="E43" s="825"/>
      <c r="F43" s="825"/>
      <c r="G43" s="825"/>
      <c r="H43" s="826"/>
    </row>
    <row r="44" spans="1:11" ht="15.75" thickBot="1">
      <c r="A44" s="101" t="s">
        <v>2628</v>
      </c>
      <c r="B44" s="833" t="s">
        <v>2630</v>
      </c>
      <c r="C44" s="823"/>
      <c r="D44" s="823"/>
      <c r="E44" s="823"/>
      <c r="F44" s="834"/>
      <c r="G44" s="102">
        <v>8.11</v>
      </c>
      <c r="H44" s="102">
        <v>2.98</v>
      </c>
      <c r="J44" s="75"/>
      <c r="K44" s="75"/>
    </row>
    <row r="45" spans="1:11">
      <c r="A45" s="840" t="s">
        <v>2629</v>
      </c>
      <c r="B45" s="833" t="s">
        <v>2631</v>
      </c>
      <c r="C45" s="823"/>
      <c r="D45" s="823"/>
      <c r="E45" s="823"/>
      <c r="F45" s="834"/>
      <c r="G45" s="842">
        <v>0.48</v>
      </c>
      <c r="H45" s="842">
        <v>0.36</v>
      </c>
    </row>
    <row r="46" spans="1:11" ht="15.75" thickBot="1">
      <c r="A46" s="841"/>
      <c r="B46" s="844" t="s">
        <v>2632</v>
      </c>
      <c r="C46" s="845"/>
      <c r="D46" s="845"/>
      <c r="E46" s="845"/>
      <c r="F46" s="846"/>
      <c r="G46" s="843"/>
      <c r="H46" s="843"/>
    </row>
    <row r="47" spans="1:11" s="94" customFormat="1" ht="15.75" thickBot="1">
      <c r="A47" s="242" t="s">
        <v>2633</v>
      </c>
      <c r="B47" s="830" t="s">
        <v>2634</v>
      </c>
      <c r="C47" s="831"/>
      <c r="D47" s="831"/>
      <c r="E47" s="831"/>
      <c r="F47" s="832"/>
      <c r="G47" s="243">
        <v>8.59</v>
      </c>
      <c r="H47" s="243">
        <v>3.34</v>
      </c>
    </row>
    <row r="48" spans="1:11" ht="8.1" customHeight="1" thickBot="1">
      <c r="A48" s="130"/>
      <c r="B48" s="131"/>
      <c r="C48" s="131"/>
      <c r="D48" s="131"/>
      <c r="E48" s="131"/>
      <c r="F48" s="131"/>
      <c r="G48" s="131"/>
      <c r="H48" s="132"/>
    </row>
    <row r="49" spans="1:8" ht="16.5" thickBot="1">
      <c r="A49" s="835" t="s">
        <v>1171</v>
      </c>
      <c r="B49" s="836"/>
      <c r="C49" s="836"/>
      <c r="D49" s="836"/>
      <c r="E49" s="836"/>
      <c r="F49" s="836"/>
      <c r="G49" s="74">
        <v>87.59</v>
      </c>
      <c r="H49" s="74">
        <v>49.84</v>
      </c>
    </row>
    <row r="50" spans="1:8">
      <c r="A50" s="133"/>
      <c r="B50" s="69"/>
      <c r="C50" s="69"/>
      <c r="D50" s="69"/>
      <c r="E50" s="69"/>
      <c r="F50" s="69"/>
      <c r="G50" s="69"/>
      <c r="H50" s="134"/>
    </row>
    <row r="51" spans="1:8" ht="15.75" thickBot="1">
      <c r="A51" s="837" t="s">
        <v>2328</v>
      </c>
      <c r="B51" s="838"/>
      <c r="C51" s="838"/>
      <c r="D51" s="838"/>
      <c r="E51" s="838"/>
      <c r="F51" s="838"/>
      <c r="G51" s="838"/>
      <c r="H51" s="839"/>
    </row>
  </sheetData>
  <sheetProtection algorithmName="SHA-512" hashValue="wcHBtfIaM6yC2rMPwrSZgzzOe+sWKbGTOCiCmIem0P/TlhiiEcynql+bfo1SNSLqglzT51kH5bQe64QpqlmHaA==" saltValue="AywKUe0KVCLD0FZBbrfH6w=="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pageSetUpPr fitToPage="1"/>
  </sheetPr>
  <dimension ref="A1:U399"/>
  <sheetViews>
    <sheetView showGridLines="0" view="pageBreakPreview" topLeftCell="A13" zoomScale="93" zoomScaleNormal="93" zoomScaleSheetLayoutView="93" workbookViewId="0">
      <selection activeCell="C18" sqref="C18:M18"/>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9" style="3" customWidth="1"/>
    <col min="9" max="9" width="10.28515625" style="3" customWidth="1"/>
    <col min="10" max="11" width="6.42578125" style="3" customWidth="1"/>
    <col min="12" max="12" width="8.42578125" style="3" bestFit="1" customWidth="1"/>
    <col min="13" max="13" width="7.5703125" style="3" customWidth="1"/>
    <col min="14" max="14" width="6.5703125" style="3" hidden="1" customWidth="1"/>
    <col min="15" max="15" width="24.85546875" style="3" hidden="1" customWidth="1"/>
    <col min="16" max="16" width="8.28515625" style="3" hidden="1" customWidth="1"/>
    <col min="17" max="20" width="8.28515625" style="3" customWidth="1"/>
    <col min="21" max="16384" width="10.5703125" style="4"/>
  </cols>
  <sheetData>
    <row r="1" spans="1:21">
      <c r="A1" s="43"/>
      <c r="B1" s="44"/>
      <c r="C1" s="44"/>
      <c r="D1" s="61"/>
      <c r="E1" s="61"/>
      <c r="F1" s="61"/>
      <c r="G1" s="61"/>
      <c r="H1" s="61"/>
      <c r="I1" s="61"/>
      <c r="J1" s="61"/>
      <c r="K1" s="61"/>
      <c r="L1" s="61"/>
      <c r="M1" s="45"/>
    </row>
    <row r="2" spans="1:21">
      <c r="A2" s="42"/>
      <c r="B2" s="12"/>
      <c r="C2" s="12"/>
      <c r="D2" s="12"/>
      <c r="E2" s="6"/>
      <c r="F2" s="6"/>
      <c r="G2" s="6"/>
      <c r="H2" s="6"/>
      <c r="I2" s="6"/>
      <c r="J2" s="6"/>
      <c r="K2" s="6"/>
      <c r="L2" s="6"/>
      <c r="M2" s="46"/>
      <c r="O2" s="481" t="s">
        <v>20883</v>
      </c>
    </row>
    <row r="3" spans="1:21">
      <c r="A3" s="42"/>
      <c r="B3" s="5"/>
      <c r="C3" s="5"/>
      <c r="D3" s="6"/>
      <c r="E3" s="6"/>
      <c r="F3" s="6"/>
      <c r="G3" s="6"/>
      <c r="H3" s="6"/>
      <c r="I3" s="6"/>
      <c r="J3" s="6"/>
      <c r="K3" s="6"/>
      <c r="L3" s="6"/>
      <c r="M3" s="46"/>
      <c r="O3" s="481" t="s">
        <v>815</v>
      </c>
    </row>
    <row r="4" spans="1:21">
      <c r="A4" s="42"/>
      <c r="B4" s="6" t="s">
        <v>2681</v>
      </c>
      <c r="C4" s="12"/>
      <c r="D4" s="12"/>
      <c r="E4" s="6"/>
      <c r="F4" s="6"/>
      <c r="G4" s="6"/>
      <c r="H4" s="6"/>
      <c r="I4" s="6"/>
      <c r="J4" s="6"/>
      <c r="K4" s="6"/>
      <c r="L4" s="6"/>
      <c r="M4" s="46"/>
      <c r="O4" s="481" t="s">
        <v>20884</v>
      </c>
    </row>
    <row r="5" spans="1:21">
      <c r="A5" s="42"/>
      <c r="B5" s="5"/>
      <c r="C5" s="7"/>
      <c r="D5" s="6"/>
      <c r="E5" s="6"/>
      <c r="F5" s="6"/>
      <c r="G5" s="6"/>
      <c r="H5" s="6"/>
      <c r="I5" s="6"/>
      <c r="J5" s="6"/>
      <c r="K5" s="6"/>
      <c r="L5" s="6"/>
      <c r="M5" s="62"/>
      <c r="O5" s="481" t="s">
        <v>20885</v>
      </c>
      <c r="U5" s="8"/>
    </row>
    <row r="6" spans="1:21">
      <c r="A6" s="63"/>
      <c r="B6" s="24"/>
      <c r="C6" s="9"/>
      <c r="D6" s="25"/>
      <c r="E6" s="9"/>
      <c r="F6" s="9"/>
      <c r="G6" s="9"/>
      <c r="H6" s="9"/>
      <c r="I6" s="9"/>
      <c r="J6" s="9"/>
      <c r="K6" s="9"/>
      <c r="L6" s="7"/>
      <c r="M6" s="62"/>
      <c r="N6" s="1"/>
      <c r="O6" s="481" t="s">
        <v>20886</v>
      </c>
      <c r="P6" s="1"/>
      <c r="Q6" s="1"/>
      <c r="R6" s="1"/>
      <c r="S6" s="1"/>
      <c r="T6" s="1"/>
    </row>
    <row r="7" spans="1:21" ht="15.75" thickBot="1">
      <c r="A7" s="64"/>
      <c r="B7" s="65"/>
      <c r="C7" s="66"/>
      <c r="D7" s="67"/>
      <c r="E7" s="66"/>
      <c r="F7" s="66"/>
      <c r="G7" s="66"/>
      <c r="H7" s="66"/>
      <c r="I7" s="66"/>
      <c r="J7" s="66"/>
      <c r="K7" s="66"/>
      <c r="L7" s="66"/>
      <c r="M7" s="68"/>
      <c r="N7" s="1"/>
      <c r="O7" s="480" t="s">
        <v>20887</v>
      </c>
      <c r="P7" s="1"/>
      <c r="Q7" s="1"/>
      <c r="R7" s="1"/>
      <c r="S7" s="1"/>
      <c r="T7" s="1"/>
      <c r="U7" s="10"/>
    </row>
    <row r="8" spans="1:21" ht="16.5" thickBot="1">
      <c r="A8" s="2"/>
      <c r="B8" s="2"/>
      <c r="C8" s="7"/>
      <c r="D8" s="7"/>
      <c r="E8" s="7"/>
      <c r="F8" s="7"/>
      <c r="G8" s="7"/>
      <c r="H8" s="7"/>
      <c r="I8" s="7"/>
      <c r="J8" s="7"/>
      <c r="K8" s="7"/>
      <c r="L8" s="7"/>
      <c r="M8" s="7"/>
      <c r="N8" s="1"/>
      <c r="O8" s="480" t="s">
        <v>20888</v>
      </c>
      <c r="P8" s="1"/>
      <c r="Q8" s="1"/>
      <c r="R8" s="1"/>
      <c r="S8" s="1"/>
      <c r="T8" s="1"/>
      <c r="U8" s="11"/>
    </row>
    <row r="9" spans="1:21">
      <c r="A9" s="618" t="s">
        <v>20881</v>
      </c>
      <c r="B9" s="619"/>
      <c r="C9" s="619"/>
      <c r="D9" s="619"/>
      <c r="E9" s="619"/>
      <c r="F9" s="619"/>
      <c r="G9" s="619"/>
      <c r="H9" s="619"/>
      <c r="I9" s="619"/>
      <c r="J9" s="619"/>
      <c r="K9" s="284" t="s">
        <v>2672</v>
      </c>
      <c r="L9" s="626" t="str">
        <f>IF(DADOS!D26&lt;&gt;"",DADOS!D26," ")</f>
        <v xml:space="preserve"> </v>
      </c>
      <c r="M9" s="627"/>
      <c r="N9" s="1"/>
      <c r="O9" s="480" t="s">
        <v>20889</v>
      </c>
      <c r="P9" s="1"/>
      <c r="Q9" s="1"/>
      <c r="R9" s="1"/>
      <c r="S9" s="1"/>
      <c r="T9" s="1"/>
    </row>
    <row r="10" spans="1:21" ht="15" customHeight="1">
      <c r="A10" s="113" t="s">
        <v>2669</v>
      </c>
      <c r="B10" s="285"/>
      <c r="C10" s="629" t="str">
        <f>IF(DADOS!$D$18&lt;&gt;"",DADOS!$D$18," ")</f>
        <v>identificação da tipologia ou infraestrutura</v>
      </c>
      <c r="D10" s="629"/>
      <c r="E10" s="629"/>
      <c r="F10" s="629"/>
      <c r="G10" s="629"/>
      <c r="H10" s="317"/>
      <c r="I10" s="112"/>
      <c r="J10" s="217" t="s">
        <v>6016</v>
      </c>
      <c r="K10" s="620" t="s">
        <v>815</v>
      </c>
      <c r="L10" s="621"/>
      <c r="M10" s="622"/>
      <c r="O10" s="480" t="s">
        <v>20890</v>
      </c>
      <c r="P10" s="1"/>
    </row>
    <row r="11" spans="1:21">
      <c r="A11" s="113" t="s">
        <v>2668</v>
      </c>
      <c r="B11" s="285"/>
      <c r="C11" s="628" t="str">
        <f>IF(DADOS!D20&lt;&gt;"",DADOS!D20," ")</f>
        <v xml:space="preserve"> </v>
      </c>
      <c r="D11" s="628"/>
      <c r="E11" s="628"/>
      <c r="F11" s="628"/>
      <c r="G11" s="628"/>
      <c r="H11" s="628"/>
      <c r="I11" s="112"/>
      <c r="J11" s="111" t="s">
        <v>2682</v>
      </c>
      <c r="K11" s="623" t="str">
        <f>IF(DADOS!$D$22&lt;&gt;"",DADOS!$D$22," ")</f>
        <v>LOBATO</v>
      </c>
      <c r="L11" s="624"/>
      <c r="M11" s="625"/>
      <c r="O11" s="481" t="s">
        <v>20891</v>
      </c>
      <c r="P11" s="1"/>
    </row>
    <row r="12" spans="1:21">
      <c r="A12" s="113" t="s">
        <v>2262</v>
      </c>
      <c r="B12" s="285"/>
      <c r="C12" s="628" t="str">
        <f>IF(DADOS!M18&lt;&gt;"",DADOS!M18," ")</f>
        <v>COHAPAR</v>
      </c>
      <c r="D12" s="628"/>
      <c r="E12" s="628"/>
      <c r="F12" s="628"/>
      <c r="G12" s="628"/>
      <c r="H12" s="628"/>
      <c r="I12" s="112"/>
      <c r="J12" s="112"/>
      <c r="K12" s="112"/>
      <c r="L12" s="112"/>
      <c r="M12" s="112"/>
      <c r="O12" s="481" t="s">
        <v>20892</v>
      </c>
      <c r="P12" s="1"/>
    </row>
    <row r="13" spans="1:21">
      <c r="A13" s="215"/>
      <c r="B13" s="216"/>
      <c r="C13" s="648"/>
      <c r="D13" s="648"/>
      <c r="E13" s="648"/>
      <c r="F13" s="648"/>
      <c r="G13" s="648"/>
      <c r="H13" s="648"/>
      <c r="I13" s="216"/>
      <c r="J13" s="5"/>
      <c r="K13" s="628"/>
      <c r="L13" s="628"/>
      <c r="M13" s="644"/>
      <c r="O13" s="481" t="s">
        <v>20893</v>
      </c>
      <c r="P13" s="1"/>
    </row>
    <row r="14" spans="1:21">
      <c r="A14" s="215"/>
      <c r="B14" s="216"/>
      <c r="C14" s="216"/>
      <c r="D14" s="216"/>
      <c r="E14" s="216"/>
      <c r="F14" s="216"/>
      <c r="G14" s="216"/>
      <c r="H14" s="216"/>
      <c r="I14" s="112"/>
      <c r="J14" s="217"/>
      <c r="K14" s="285"/>
      <c r="L14" s="285"/>
      <c r="M14" s="287"/>
      <c r="O14" s="481" t="s">
        <v>20894</v>
      </c>
      <c r="P14" s="1"/>
    </row>
    <row r="15" spans="1:21">
      <c r="A15" s="114" t="s">
        <v>2683</v>
      </c>
      <c r="B15" s="112"/>
      <c r="C15" s="220"/>
      <c r="D15" s="115"/>
      <c r="E15" s="112"/>
      <c r="F15" s="111" t="s">
        <v>2684</v>
      </c>
      <c r="G15" s="635"/>
      <c r="H15" s="636"/>
      <c r="I15" s="636"/>
      <c r="J15" s="285"/>
      <c r="K15" s="110"/>
      <c r="L15" s="633"/>
      <c r="M15" s="634"/>
      <c r="O15" s="481" t="s">
        <v>20895</v>
      </c>
      <c r="P15" s="1"/>
    </row>
    <row r="16" spans="1:21">
      <c r="A16" s="114"/>
      <c r="B16" s="112"/>
      <c r="C16" s="115"/>
      <c r="D16" s="115"/>
      <c r="E16" s="112"/>
      <c r="F16" s="111" t="s">
        <v>2673</v>
      </c>
      <c r="G16" s="646" t="str">
        <f>IF(DADOS!D31&lt;&gt;"",DADOS!D31," ")</f>
        <v xml:space="preserve"> </v>
      </c>
      <c r="H16" s="646"/>
      <c r="I16" s="646"/>
      <c r="J16" s="285"/>
      <c r="K16" s="110" t="s">
        <v>2271</v>
      </c>
      <c r="L16" s="584" t="str">
        <f>IF(DADOS!D35&lt;&gt;"",DADOS!D35," ")</f>
        <v xml:space="preserve"> </v>
      </c>
      <c r="M16" s="286"/>
      <c r="O16" s="470"/>
      <c r="P16" s="1"/>
    </row>
    <row r="17" spans="1:20">
      <c r="A17" s="114"/>
      <c r="B17" s="112"/>
      <c r="C17" s="112"/>
      <c r="D17" s="112"/>
      <c r="E17" s="112"/>
      <c r="F17" s="217" t="s">
        <v>823</v>
      </c>
      <c r="G17" s="647"/>
      <c r="H17" s="647"/>
      <c r="I17" s="647"/>
      <c r="J17" s="112"/>
      <c r="K17" s="111" t="s">
        <v>2261</v>
      </c>
      <c r="L17" s="631" t="str">
        <f>IF(DADOS!D37&lt;&gt;"",DADOS!D37," ")</f>
        <v xml:space="preserve"> </v>
      </c>
      <c r="M17" s="632"/>
      <c r="O17" s="470" t="s">
        <v>20882</v>
      </c>
      <c r="P17" s="1"/>
    </row>
    <row r="18" spans="1:20" ht="45" customHeight="1" thickBot="1">
      <c r="A18" s="245" t="s">
        <v>2685</v>
      </c>
      <c r="B18" s="5"/>
      <c r="C18" s="640"/>
      <c r="D18" s="640"/>
      <c r="E18" s="640"/>
      <c r="F18" s="640"/>
      <c r="G18" s="640"/>
      <c r="H18" s="640"/>
      <c r="I18" s="640"/>
      <c r="J18" s="640"/>
      <c r="K18" s="640"/>
      <c r="L18" s="640"/>
      <c r="M18" s="641"/>
      <c r="O18" s="470" t="s">
        <v>5669</v>
      </c>
      <c r="P18" s="1"/>
    </row>
    <row r="19" spans="1:20" ht="8.1" customHeight="1" thickBot="1">
      <c r="A19" s="535"/>
      <c r="B19" s="501"/>
      <c r="C19" s="501"/>
      <c r="D19" s="501"/>
      <c r="E19" s="501"/>
      <c r="F19" s="501"/>
      <c r="G19" s="501"/>
      <c r="H19" s="501"/>
      <c r="I19" s="501"/>
      <c r="J19" s="501"/>
      <c r="K19" s="501"/>
      <c r="L19" s="501"/>
      <c r="M19" s="536"/>
      <c r="O19" s="470" t="s">
        <v>5702</v>
      </c>
      <c r="P19" s="1"/>
    </row>
    <row r="20" spans="1:20" ht="15.75">
      <c r="A20" s="50"/>
      <c r="B20" s="54"/>
      <c r="C20" s="54"/>
      <c r="D20" s="54"/>
      <c r="E20" s="54"/>
      <c r="F20" s="54"/>
      <c r="G20" s="54"/>
      <c r="H20" s="54"/>
      <c r="I20" s="54"/>
      <c r="J20" s="54"/>
      <c r="K20" s="54"/>
      <c r="L20" s="54"/>
      <c r="M20" s="55"/>
      <c r="O20" s="470" t="s">
        <v>5711</v>
      </c>
      <c r="P20" s="1"/>
    </row>
    <row r="21" spans="1:20" ht="15.75">
      <c r="A21" s="57"/>
      <c r="B21" s="13"/>
      <c r="C21" s="13"/>
      <c r="D21" s="13"/>
      <c r="E21" s="13"/>
      <c r="F21" s="13"/>
      <c r="G21" s="13"/>
      <c r="H21" s="13"/>
      <c r="I21" s="13"/>
      <c r="J21" s="13"/>
      <c r="K21" s="13"/>
      <c r="L21" s="13"/>
      <c r="M21" s="56"/>
      <c r="O21" s="470" t="s">
        <v>5740</v>
      </c>
      <c r="P21" s="1"/>
    </row>
    <row r="22" spans="1:20" ht="15.75">
      <c r="A22" s="57"/>
      <c r="B22" s="13"/>
      <c r="C22" s="5"/>
      <c r="D22" s="5"/>
      <c r="E22" s="14" t="s">
        <v>2686</v>
      </c>
      <c r="F22" s="14" t="s">
        <v>2687</v>
      </c>
      <c r="G22" s="290">
        <f>'ORÇAMENTO SINTÉTICO '!H27</f>
        <v>0</v>
      </c>
      <c r="H22" s="15"/>
      <c r="I22" s="649" t="s">
        <v>2692</v>
      </c>
      <c r="J22" s="658"/>
      <c r="K22" s="656">
        <f>IF('ORÇAMENTO SINTÉTICO '!F28&lt;&gt;"",'ORÇAMENTO SINTÉTICO '!F28," ")</f>
        <v>0</v>
      </c>
      <c r="L22" s="657"/>
      <c r="M22" s="56"/>
      <c r="O22" s="470" t="s">
        <v>5753</v>
      </c>
      <c r="P22" s="1"/>
    </row>
    <row r="23" spans="1:20" ht="15.75">
      <c r="A23" s="57"/>
      <c r="B23" s="13"/>
      <c r="C23" s="13"/>
      <c r="D23" s="13"/>
      <c r="E23" s="13"/>
      <c r="F23" s="14"/>
      <c r="G23" s="16"/>
      <c r="H23" s="13"/>
      <c r="I23" s="509"/>
      <c r="J23" s="509"/>
      <c r="K23" s="288"/>
      <c r="L23" s="288"/>
      <c r="M23" s="56"/>
      <c r="O23" s="470" t="s">
        <v>5809</v>
      </c>
      <c r="P23" s="1"/>
    </row>
    <row r="24" spans="1:20" ht="15.75">
      <c r="A24" s="57"/>
      <c r="B24" s="13"/>
      <c r="C24" s="14" t="s">
        <v>2688</v>
      </c>
      <c r="D24" s="645">
        <f>BDI!$D$27</f>
        <v>0</v>
      </c>
      <c r="E24" s="645"/>
      <c r="F24" s="14" t="s">
        <v>2689</v>
      </c>
      <c r="G24" s="17">
        <f>G22*D24</f>
        <v>0</v>
      </c>
      <c r="H24" s="638" t="s">
        <v>2693</v>
      </c>
      <c r="I24" s="638"/>
      <c r="J24" s="655"/>
      <c r="K24" s="639" t="str">
        <f>IF(K22=0,"",1-K22)</f>
        <v/>
      </c>
      <c r="L24" s="639"/>
      <c r="M24" s="56"/>
      <c r="O24" s="470" t="s">
        <v>5873</v>
      </c>
      <c r="P24" s="1"/>
    </row>
    <row r="25" spans="1:20" ht="15.75">
      <c r="A25" s="57"/>
      <c r="B25" s="13"/>
      <c r="C25" s="13"/>
      <c r="D25" s="13"/>
      <c r="E25" s="13"/>
      <c r="F25" s="14"/>
      <c r="G25" s="16"/>
      <c r="H25" s="13"/>
      <c r="I25" s="495"/>
      <c r="J25" s="495"/>
      <c r="K25" s="495"/>
      <c r="L25" s="495"/>
      <c r="M25" s="56"/>
      <c r="O25" s="470" t="s">
        <v>5827</v>
      </c>
      <c r="P25" s="1"/>
    </row>
    <row r="26" spans="1:20" s="494" customFormat="1" ht="15.75">
      <c r="A26" s="503"/>
      <c r="B26" s="495"/>
      <c r="C26" s="495"/>
      <c r="D26" s="495"/>
      <c r="E26" s="495"/>
      <c r="F26" s="496"/>
      <c r="G26" s="497"/>
      <c r="H26" s="495"/>
      <c r="I26" s="495"/>
      <c r="J26" s="495"/>
      <c r="K26" s="495"/>
      <c r="L26" s="495"/>
      <c r="M26" s="502"/>
      <c r="N26" s="493"/>
      <c r="O26" s="493"/>
      <c r="P26" s="492"/>
      <c r="Q26" s="493"/>
      <c r="R26" s="493"/>
      <c r="S26" s="493"/>
      <c r="T26" s="493"/>
    </row>
    <row r="27" spans="1:20" ht="15.75">
      <c r="A27" s="57"/>
      <c r="B27" s="13"/>
      <c r="C27" s="13"/>
      <c r="D27" s="13"/>
      <c r="E27" s="14" t="s">
        <v>2690</v>
      </c>
      <c r="F27" s="14" t="s">
        <v>2689</v>
      </c>
      <c r="G27" s="18">
        <f>G22+G24</f>
        <v>0</v>
      </c>
      <c r="H27" s="19"/>
      <c r="I27" s="19"/>
      <c r="J27" s="19"/>
      <c r="K27" s="13"/>
      <c r="L27" s="13"/>
      <c r="M27" s="56"/>
      <c r="O27" s="470" t="s">
        <v>5893</v>
      </c>
      <c r="P27" s="1"/>
    </row>
    <row r="28" spans="1:20" ht="15.75">
      <c r="A28" s="57"/>
      <c r="B28" s="13"/>
      <c r="C28" s="13"/>
      <c r="D28" s="13"/>
      <c r="E28" s="13"/>
      <c r="F28" s="13"/>
      <c r="G28" s="13"/>
      <c r="H28" s="13"/>
      <c r="I28" s="13"/>
      <c r="J28" s="13"/>
      <c r="K28" s="13"/>
      <c r="L28" s="13"/>
      <c r="M28" s="56"/>
      <c r="O28" s="470" t="s">
        <v>6005</v>
      </c>
      <c r="P28" s="1"/>
    </row>
    <row r="29" spans="1:20" ht="15.75">
      <c r="A29" s="57"/>
      <c r="B29" s="13"/>
      <c r="C29" s="13"/>
      <c r="D29" s="13"/>
      <c r="E29" s="14" t="s">
        <v>2691</v>
      </c>
      <c r="F29" s="478" t="s">
        <v>822</v>
      </c>
      <c r="G29" s="483" t="s">
        <v>2696</v>
      </c>
      <c r="H29" s="13"/>
      <c r="I29" s="13"/>
      <c r="J29" s="13"/>
      <c r="K29" s="13"/>
      <c r="L29" s="13"/>
      <c r="M29" s="56"/>
      <c r="O29" s="470" t="s">
        <v>6006</v>
      </c>
      <c r="P29" s="1"/>
    </row>
    <row r="30" spans="1:20" ht="15.75">
      <c r="A30" s="57"/>
      <c r="B30" s="13"/>
      <c r="C30" s="13"/>
      <c r="D30" s="13"/>
      <c r="E30" s="13"/>
      <c r="F30" s="13"/>
      <c r="G30" s="13"/>
      <c r="H30" s="13"/>
      <c r="I30" s="13"/>
      <c r="J30" s="13"/>
      <c r="K30" s="13"/>
      <c r="L30" s="13"/>
      <c r="M30" s="56"/>
      <c r="P30" s="1"/>
    </row>
    <row r="31" spans="1:20" s="494" customFormat="1" ht="16.5" thickBot="1">
      <c r="A31" s="503"/>
      <c r="B31" s="495"/>
      <c r="C31" s="495"/>
      <c r="D31" s="495"/>
      <c r="E31" s="495"/>
      <c r="F31" s="495"/>
      <c r="G31" s="495"/>
      <c r="H31" s="495"/>
      <c r="I31" s="495"/>
      <c r="J31" s="495"/>
      <c r="K31" s="495"/>
      <c r="L31" s="495"/>
      <c r="M31" s="502"/>
      <c r="N31" s="493"/>
      <c r="O31" s="493"/>
      <c r="P31" s="492"/>
      <c r="Q31" s="493"/>
      <c r="R31" s="493"/>
      <c r="S31" s="493"/>
      <c r="T31" s="493"/>
    </row>
    <row r="32" spans="1:20" ht="16.5" thickBot="1">
      <c r="A32" s="535"/>
      <c r="B32" s="498"/>
      <c r="C32" s="498"/>
      <c r="D32" s="498"/>
      <c r="E32" s="498"/>
      <c r="F32" s="499"/>
      <c r="G32" s="499"/>
      <c r="H32" s="499"/>
      <c r="I32" s="500"/>
      <c r="J32" s="501"/>
      <c r="K32" s="501"/>
      <c r="L32" s="501"/>
      <c r="M32" s="536"/>
      <c r="O32" s="470"/>
      <c r="P32" s="1"/>
    </row>
    <row r="33" spans="1:16" ht="15.75">
      <c r="A33" s="50"/>
      <c r="B33" s="51"/>
      <c r="C33" s="51"/>
      <c r="D33" s="51"/>
      <c r="E33" s="51"/>
      <c r="F33" s="52"/>
      <c r="G33" s="52"/>
      <c r="H33" s="52"/>
      <c r="I33" s="53"/>
      <c r="J33" s="54"/>
      <c r="K33" s="54"/>
      <c r="L33" s="54"/>
      <c r="M33" s="55"/>
      <c r="O33" s="470"/>
      <c r="P33" s="1"/>
    </row>
    <row r="34" spans="1:16" ht="15.75">
      <c r="A34" s="637" t="s">
        <v>2694</v>
      </c>
      <c r="B34" s="638"/>
      <c r="C34" s="638"/>
      <c r="D34" s="638"/>
      <c r="E34" s="14"/>
      <c r="F34" s="20" t="s">
        <v>2681</v>
      </c>
      <c r="G34" s="649"/>
      <c r="H34" s="649"/>
      <c r="I34" s="649"/>
      <c r="J34" s="649"/>
      <c r="K34" s="649"/>
      <c r="L34" s="649"/>
      <c r="M34" s="650"/>
      <c r="O34" s="470"/>
      <c r="P34" s="1"/>
    </row>
    <row r="35" spans="1:16" ht="15.75">
      <c r="A35" s="57"/>
      <c r="B35" s="13"/>
      <c r="C35" s="13"/>
      <c r="D35" s="13"/>
      <c r="E35" s="13"/>
      <c r="F35" s="13"/>
      <c r="G35" s="651"/>
      <c r="H35" s="651"/>
      <c r="I35" s="651"/>
      <c r="J35" s="651"/>
      <c r="K35" s="651"/>
      <c r="L35" s="651"/>
      <c r="M35" s="652"/>
      <c r="O35" s="470"/>
      <c r="P35" s="1"/>
    </row>
    <row r="36" spans="1:16" ht="15.75">
      <c r="A36" s="537"/>
      <c r="B36" s="484"/>
      <c r="C36" s="484"/>
      <c r="D36" s="484"/>
      <c r="E36" s="484"/>
      <c r="F36" s="21" t="s">
        <v>2681</v>
      </c>
      <c r="G36" s="485"/>
      <c r="H36" s="485"/>
      <c r="I36" s="485"/>
      <c r="J36" s="485"/>
      <c r="K36" s="485"/>
      <c r="L36" s="485"/>
      <c r="M36" s="486"/>
      <c r="P36" s="1"/>
    </row>
    <row r="37" spans="1:16" ht="15.75">
      <c r="A37" s="637" t="s">
        <v>2695</v>
      </c>
      <c r="B37" s="638"/>
      <c r="C37" s="638"/>
      <c r="D37" s="638"/>
      <c r="E37" s="14"/>
      <c r="F37" s="21"/>
      <c r="G37" s="653"/>
      <c r="H37" s="653"/>
      <c r="I37" s="653"/>
      <c r="J37" s="653"/>
      <c r="K37" s="653"/>
      <c r="L37" s="653"/>
      <c r="M37" s="654"/>
      <c r="P37" s="1"/>
    </row>
    <row r="38" spans="1:16" ht="16.5" thickBot="1">
      <c r="A38" s="58"/>
      <c r="B38" s="59"/>
      <c r="C38" s="59"/>
      <c r="D38" s="59"/>
      <c r="E38" s="59"/>
      <c r="F38" s="59"/>
      <c r="G38" s="59"/>
      <c r="H38" s="59"/>
      <c r="I38" s="59"/>
      <c r="J38" s="59"/>
      <c r="K38" s="59"/>
      <c r="L38" s="59"/>
      <c r="M38" s="60"/>
      <c r="P38" s="1"/>
    </row>
    <row r="39" spans="1:16" ht="16.5" thickBot="1">
      <c r="A39" s="22"/>
      <c r="B39" s="5"/>
      <c r="C39" s="5"/>
      <c r="D39" s="5"/>
      <c r="E39" s="5"/>
      <c r="F39" s="5"/>
      <c r="G39" s="5"/>
      <c r="H39" s="5"/>
      <c r="I39" s="5"/>
      <c r="J39" s="5"/>
      <c r="K39" s="5"/>
      <c r="L39" s="5"/>
      <c r="M39" s="536"/>
      <c r="P39" s="1"/>
    </row>
    <row r="40" spans="1:16">
      <c r="A40" s="43"/>
      <c r="B40" s="44"/>
      <c r="C40" s="44"/>
      <c r="D40" s="44"/>
      <c r="E40" s="44"/>
      <c r="F40" s="44"/>
      <c r="G40" s="44"/>
      <c r="H40" s="44"/>
      <c r="I40" s="44"/>
      <c r="J40" s="44"/>
      <c r="K40" s="44"/>
      <c r="L40" s="44"/>
      <c r="M40" s="45"/>
      <c r="P40" s="1"/>
    </row>
    <row r="41" spans="1:16">
      <c r="A41" s="42"/>
      <c r="B41" s="5"/>
      <c r="C41" s="5"/>
      <c r="D41" s="5"/>
      <c r="E41" s="5"/>
      <c r="F41" s="5"/>
      <c r="G41" s="5"/>
      <c r="H41" s="5"/>
      <c r="I41" s="5"/>
      <c r="J41" s="5"/>
      <c r="K41" s="5"/>
      <c r="L41" s="5"/>
      <c r="M41" s="46"/>
      <c r="P41" s="1"/>
    </row>
    <row r="42" spans="1:16">
      <c r="A42" s="42"/>
      <c r="B42" s="5"/>
      <c r="C42" s="5"/>
      <c r="D42" s="5"/>
      <c r="E42" s="5"/>
      <c r="F42" s="5"/>
      <c r="G42" s="5"/>
      <c r="H42" s="5"/>
      <c r="I42" s="5"/>
      <c r="J42" s="5"/>
      <c r="K42" s="5"/>
      <c r="L42" s="5"/>
      <c r="M42" s="46"/>
      <c r="P42" s="1"/>
    </row>
    <row r="43" spans="1:16">
      <c r="A43" s="42"/>
      <c r="B43" s="5"/>
      <c r="C43" s="5"/>
      <c r="D43" s="5"/>
      <c r="E43" s="5"/>
      <c r="F43" s="5"/>
      <c r="G43" s="5"/>
      <c r="H43" s="5"/>
      <c r="I43" s="5"/>
      <c r="J43" s="5"/>
      <c r="K43" s="5"/>
      <c r="L43" s="5"/>
      <c r="M43" s="46"/>
      <c r="P43" s="1"/>
    </row>
    <row r="44" spans="1:16">
      <c r="A44" s="42"/>
      <c r="B44" s="5"/>
      <c r="C44" s="5"/>
      <c r="D44" s="5"/>
      <c r="E44" s="5"/>
      <c r="F44" s="5"/>
      <c r="G44" s="484"/>
      <c r="H44" s="484"/>
      <c r="I44" s="484"/>
      <c r="J44" s="484"/>
      <c r="K44" s="484"/>
      <c r="L44" s="484"/>
      <c r="M44" s="46"/>
      <c r="P44" s="1"/>
    </row>
    <row r="45" spans="1:16">
      <c r="A45" s="42"/>
      <c r="B45" s="642" t="s">
        <v>2836</v>
      </c>
      <c r="C45" s="642"/>
      <c r="D45" s="642"/>
      <c r="E45" s="642"/>
      <c r="F45" s="5"/>
      <c r="G45" s="484"/>
      <c r="H45" s="484"/>
      <c r="I45" s="484"/>
      <c r="J45" s="484"/>
      <c r="K45" s="484"/>
      <c r="L45" s="484"/>
      <c r="M45" s="46"/>
      <c r="P45" s="1"/>
    </row>
    <row r="46" spans="1:16">
      <c r="A46" s="42"/>
      <c r="B46" s="643" t="str">
        <f>IF(DADOS!$D$31&lt;&gt;"",DADOS!$D$31," ")</f>
        <v xml:space="preserve"> </v>
      </c>
      <c r="C46" s="643"/>
      <c r="D46" s="643"/>
      <c r="E46" s="643"/>
      <c r="F46" s="109"/>
      <c r="G46" s="484"/>
      <c r="H46" s="484"/>
      <c r="I46" s="484"/>
      <c r="J46" s="484"/>
      <c r="K46" s="484"/>
      <c r="L46" s="484"/>
      <c r="M46" s="46"/>
      <c r="P46" s="1"/>
    </row>
    <row r="47" spans="1:16">
      <c r="A47" s="42"/>
      <c r="B47" s="630">
        <f>DADOS!D35</f>
        <v>0</v>
      </c>
      <c r="C47" s="630"/>
      <c r="D47" s="630"/>
      <c r="E47" s="630"/>
      <c r="F47" s="108"/>
      <c r="G47" s="484"/>
      <c r="H47" s="484"/>
      <c r="I47" s="484"/>
      <c r="J47" s="484"/>
      <c r="K47" s="484"/>
      <c r="L47" s="484"/>
      <c r="M47" s="46"/>
      <c r="P47" s="1"/>
    </row>
    <row r="48" spans="1:16">
      <c r="A48" s="42"/>
      <c r="B48" s="630" t="s">
        <v>2891</v>
      </c>
      <c r="C48" s="630"/>
      <c r="D48" s="630"/>
      <c r="E48" s="630"/>
      <c r="F48" s="108"/>
      <c r="G48" s="484"/>
      <c r="H48" s="484"/>
      <c r="I48" s="484"/>
      <c r="J48" s="484"/>
      <c r="K48" s="484"/>
      <c r="L48" s="484"/>
      <c r="M48" s="46"/>
      <c r="P48" s="1"/>
    </row>
    <row r="49" spans="1:16" ht="15.75" thickBot="1">
      <c r="A49" s="47"/>
      <c r="B49" s="48"/>
      <c r="C49" s="48"/>
      <c r="D49" s="48"/>
      <c r="E49" s="48"/>
      <c r="F49" s="48"/>
      <c r="G49" s="48"/>
      <c r="H49" s="48"/>
      <c r="I49" s="48"/>
      <c r="J49" s="48"/>
      <c r="K49" s="48"/>
      <c r="L49" s="48"/>
      <c r="M49" s="49"/>
      <c r="P49" s="1"/>
    </row>
    <row r="50" spans="1:16">
      <c r="P50" s="1"/>
    </row>
    <row r="51" spans="1:16">
      <c r="P51" s="1"/>
    </row>
    <row r="52" spans="1:16">
      <c r="P52" s="1"/>
    </row>
    <row r="53" spans="1:16">
      <c r="P53" s="1"/>
    </row>
    <row r="54" spans="1:16">
      <c r="P54" s="1"/>
    </row>
    <row r="55" spans="1:16">
      <c r="P55" s="1"/>
    </row>
    <row r="56" spans="1:16">
      <c r="P56" s="1"/>
    </row>
    <row r="57" spans="1:16">
      <c r="P57" s="1"/>
    </row>
    <row r="58" spans="1:16">
      <c r="P58" s="1"/>
    </row>
    <row r="59" spans="1:16">
      <c r="P59" s="1"/>
    </row>
    <row r="60" spans="1:16">
      <c r="P60" s="1"/>
    </row>
    <row r="61" spans="1:16">
      <c r="P61" s="1"/>
    </row>
    <row r="62" spans="1:16">
      <c r="P62" s="1"/>
    </row>
    <row r="63" spans="1:16">
      <c r="P63" s="1"/>
    </row>
    <row r="64" spans="1:16">
      <c r="P64" s="1"/>
    </row>
    <row r="65" spans="16:16">
      <c r="P65" s="1"/>
    </row>
    <row r="66" spans="16:16">
      <c r="P66" s="1"/>
    </row>
    <row r="67" spans="16:16">
      <c r="P67" s="1"/>
    </row>
    <row r="68" spans="16:16">
      <c r="P68" s="1"/>
    </row>
    <row r="69" spans="16:16">
      <c r="P69" s="1"/>
    </row>
    <row r="70" spans="16:16">
      <c r="P70" s="1"/>
    </row>
    <row r="71" spans="16:16">
      <c r="P71" s="1"/>
    </row>
    <row r="72" spans="16:16">
      <c r="P72" s="1"/>
    </row>
    <row r="73" spans="16:16">
      <c r="P73" s="1"/>
    </row>
    <row r="74" spans="16:16">
      <c r="P74" s="1"/>
    </row>
    <row r="75" spans="16:16">
      <c r="P75" s="1"/>
    </row>
    <row r="76" spans="16:16">
      <c r="P76" s="1"/>
    </row>
    <row r="77" spans="16:16">
      <c r="P77" s="1"/>
    </row>
    <row r="78" spans="16:16">
      <c r="P78" s="1"/>
    </row>
    <row r="79" spans="16:16">
      <c r="P79" s="1"/>
    </row>
    <row r="80" spans="16:16">
      <c r="P80" s="1"/>
    </row>
    <row r="81" spans="16:16">
      <c r="P81" s="1"/>
    </row>
    <row r="82" spans="16:16">
      <c r="P82" s="1"/>
    </row>
    <row r="83" spans="16:16">
      <c r="P83" s="1"/>
    </row>
    <row r="84" spans="16:16">
      <c r="P84" s="1"/>
    </row>
    <row r="85" spans="16:16">
      <c r="P85" s="1"/>
    </row>
    <row r="86" spans="16:16">
      <c r="P86" s="1"/>
    </row>
    <row r="87" spans="16:16">
      <c r="P87" s="1"/>
    </row>
    <row r="88" spans="16:16">
      <c r="P88" s="1"/>
    </row>
    <row r="89" spans="16:16">
      <c r="P89" s="1"/>
    </row>
    <row r="90" spans="16:16">
      <c r="P90" s="1"/>
    </row>
    <row r="91" spans="16:16">
      <c r="P91" s="1"/>
    </row>
    <row r="92" spans="16:16">
      <c r="P92" s="1"/>
    </row>
    <row r="93" spans="16:16">
      <c r="P93" s="1"/>
    </row>
    <row r="94" spans="16:16">
      <c r="P94" s="1"/>
    </row>
    <row r="95" spans="16:16">
      <c r="P95" s="1"/>
    </row>
    <row r="96" spans="16:16">
      <c r="P96" s="1"/>
    </row>
    <row r="97" spans="16:16">
      <c r="P97" s="1"/>
    </row>
    <row r="98" spans="16:16">
      <c r="P98" s="1"/>
    </row>
    <row r="99" spans="16:16">
      <c r="P99" s="1"/>
    </row>
    <row r="100" spans="16:16">
      <c r="P100" s="1"/>
    </row>
    <row r="101" spans="16:16">
      <c r="P101" s="1"/>
    </row>
    <row r="102" spans="16:16">
      <c r="P102" s="1"/>
    </row>
    <row r="103" spans="16:16">
      <c r="P103" s="1"/>
    </row>
    <row r="104" spans="16:16">
      <c r="P104" s="1"/>
    </row>
    <row r="105" spans="16:16">
      <c r="P105" s="1"/>
    </row>
    <row r="106" spans="16:16">
      <c r="P106" s="1"/>
    </row>
    <row r="107" spans="16:16">
      <c r="P107" s="1"/>
    </row>
    <row r="108" spans="16:16">
      <c r="P108" s="1"/>
    </row>
    <row r="109" spans="16:16">
      <c r="P109" s="1"/>
    </row>
    <row r="110" spans="16:16">
      <c r="P110" s="1"/>
    </row>
    <row r="111" spans="16:16">
      <c r="P111" s="1"/>
    </row>
    <row r="112" spans="16:16">
      <c r="P112" s="1"/>
    </row>
    <row r="113" spans="16:16">
      <c r="P113" s="1"/>
    </row>
    <row r="114" spans="16:16">
      <c r="P114" s="1"/>
    </row>
    <row r="115" spans="16:16">
      <c r="P115" s="1"/>
    </row>
    <row r="116" spans="16:16">
      <c r="P116" s="1"/>
    </row>
    <row r="117" spans="16:16">
      <c r="P117" s="1"/>
    </row>
    <row r="118" spans="16:16">
      <c r="P118" s="1"/>
    </row>
    <row r="119" spans="16:16">
      <c r="P119" s="1"/>
    </row>
    <row r="120" spans="16:16">
      <c r="P120" s="1"/>
    </row>
    <row r="121" spans="16:16">
      <c r="P121" s="1"/>
    </row>
    <row r="122" spans="16:16">
      <c r="P122" s="1"/>
    </row>
    <row r="123" spans="16:16">
      <c r="P123" s="1"/>
    </row>
    <row r="124" spans="16:16">
      <c r="P124" s="1"/>
    </row>
    <row r="125" spans="16:16">
      <c r="P125" s="1"/>
    </row>
    <row r="126" spans="16:16">
      <c r="P126" s="1"/>
    </row>
    <row r="127" spans="16:16">
      <c r="P127" s="1"/>
    </row>
    <row r="128" spans="16:16">
      <c r="P128" s="1"/>
    </row>
    <row r="129" spans="16:16">
      <c r="P129" s="1"/>
    </row>
    <row r="130" spans="16:16">
      <c r="P130" s="1"/>
    </row>
    <row r="131" spans="16:16">
      <c r="P131" s="1"/>
    </row>
    <row r="132" spans="16:16">
      <c r="P132" s="1"/>
    </row>
    <row r="133" spans="16:16">
      <c r="P133" s="1"/>
    </row>
    <row r="134" spans="16:16">
      <c r="P134" s="1"/>
    </row>
    <row r="135" spans="16:16">
      <c r="P135" s="1"/>
    </row>
    <row r="136" spans="16:16">
      <c r="P136" s="1"/>
    </row>
    <row r="137" spans="16:16">
      <c r="P137" s="1"/>
    </row>
    <row r="138" spans="16:16">
      <c r="P138" s="1"/>
    </row>
    <row r="139" spans="16:16">
      <c r="P139" s="1"/>
    </row>
    <row r="140" spans="16:16">
      <c r="P140" s="1"/>
    </row>
    <row r="141" spans="16:16">
      <c r="P141" s="1"/>
    </row>
    <row r="142" spans="16:16">
      <c r="P142" s="1"/>
    </row>
    <row r="143" spans="16:16">
      <c r="P143" s="1"/>
    </row>
    <row r="144" spans="16:16">
      <c r="P144" s="1"/>
    </row>
    <row r="145" spans="16:16">
      <c r="P145" s="1"/>
    </row>
    <row r="146" spans="16:16">
      <c r="P146" s="1"/>
    </row>
    <row r="147" spans="16:16">
      <c r="P147" s="1"/>
    </row>
    <row r="148" spans="16:16">
      <c r="P148" s="1"/>
    </row>
    <row r="149" spans="16:16">
      <c r="P149" s="1"/>
    </row>
    <row r="150" spans="16:16">
      <c r="P150" s="1"/>
    </row>
    <row r="151" spans="16:16">
      <c r="P151" s="1"/>
    </row>
    <row r="152" spans="16:16">
      <c r="P152" s="1"/>
    </row>
    <row r="153" spans="16:16">
      <c r="P153" s="1"/>
    </row>
    <row r="154" spans="16:16">
      <c r="P154" s="1"/>
    </row>
    <row r="155" spans="16:16">
      <c r="P155" s="1"/>
    </row>
    <row r="156" spans="16:16">
      <c r="P156" s="1"/>
    </row>
    <row r="157" spans="16:16">
      <c r="P157" s="1"/>
    </row>
    <row r="158" spans="16:16">
      <c r="P158" s="1"/>
    </row>
    <row r="159" spans="16:16">
      <c r="P159" s="1"/>
    </row>
    <row r="160" spans="16:16">
      <c r="P160" s="1"/>
    </row>
    <row r="161" spans="16:16">
      <c r="P161" s="1"/>
    </row>
    <row r="162" spans="16:16">
      <c r="P162" s="1"/>
    </row>
    <row r="163" spans="16:16">
      <c r="P163" s="1"/>
    </row>
    <row r="164" spans="16:16">
      <c r="P164" s="1"/>
    </row>
    <row r="165" spans="16:16">
      <c r="P165" s="1"/>
    </row>
    <row r="166" spans="16:16">
      <c r="P166" s="1"/>
    </row>
    <row r="167" spans="16:16">
      <c r="P167" s="1"/>
    </row>
    <row r="168" spans="16:16">
      <c r="P168" s="1"/>
    </row>
    <row r="169" spans="16:16">
      <c r="P169" s="1"/>
    </row>
    <row r="170" spans="16:16">
      <c r="P170" s="1"/>
    </row>
    <row r="171" spans="16:16">
      <c r="P171" s="1"/>
    </row>
    <row r="172" spans="16:16">
      <c r="P172" s="1"/>
    </row>
    <row r="173" spans="16:16">
      <c r="P173" s="1"/>
    </row>
    <row r="174" spans="16:16">
      <c r="P174" s="1"/>
    </row>
    <row r="175" spans="16:16">
      <c r="P175" s="1"/>
    </row>
    <row r="176" spans="16:16">
      <c r="P176" s="1"/>
    </row>
    <row r="177" spans="16:16">
      <c r="P177" s="1"/>
    </row>
    <row r="178" spans="16:16">
      <c r="P178" s="1"/>
    </row>
    <row r="179" spans="16:16">
      <c r="P179" s="1"/>
    </row>
    <row r="180" spans="16:16">
      <c r="P180" s="1"/>
    </row>
    <row r="181" spans="16:16">
      <c r="P181" s="1"/>
    </row>
    <row r="182" spans="16:16">
      <c r="P182" s="1"/>
    </row>
    <row r="183" spans="16:16">
      <c r="P183" s="1"/>
    </row>
    <row r="184" spans="16:16">
      <c r="P184" s="1"/>
    </row>
    <row r="185" spans="16:16">
      <c r="P185" s="1"/>
    </row>
    <row r="186" spans="16:16">
      <c r="P186" s="1"/>
    </row>
    <row r="187" spans="16:16">
      <c r="P187" s="1"/>
    </row>
    <row r="188" spans="16:16">
      <c r="P188" s="1"/>
    </row>
    <row r="189" spans="16:16">
      <c r="P189" s="1"/>
    </row>
    <row r="190" spans="16:16">
      <c r="P190" s="1"/>
    </row>
    <row r="191" spans="16:16">
      <c r="P191" s="1"/>
    </row>
    <row r="192" spans="16:16">
      <c r="P192" s="1"/>
    </row>
    <row r="193" spans="16:16">
      <c r="P193" s="1"/>
    </row>
    <row r="194" spans="16:16">
      <c r="P194" s="1"/>
    </row>
    <row r="195" spans="16:16">
      <c r="P195" s="1"/>
    </row>
    <row r="196" spans="16:16">
      <c r="P196" s="1"/>
    </row>
    <row r="197" spans="16:16">
      <c r="P197" s="1"/>
    </row>
    <row r="198" spans="16:16">
      <c r="P198" s="1"/>
    </row>
    <row r="199" spans="16:16">
      <c r="P199" s="1"/>
    </row>
    <row r="200" spans="16:16">
      <c r="P200" s="1"/>
    </row>
    <row r="201" spans="16:16">
      <c r="P201" s="1"/>
    </row>
    <row r="202" spans="16:16">
      <c r="P202" s="1"/>
    </row>
    <row r="203" spans="16:16">
      <c r="P203" s="1"/>
    </row>
    <row r="204" spans="16:16">
      <c r="P204" s="1"/>
    </row>
    <row r="205" spans="16:16">
      <c r="P205" s="1"/>
    </row>
    <row r="206" spans="16:16">
      <c r="P206" s="1"/>
    </row>
    <row r="207" spans="16:16">
      <c r="P207" s="1"/>
    </row>
    <row r="208" spans="16:16">
      <c r="P208" s="1"/>
    </row>
    <row r="209" spans="16:16">
      <c r="P209" s="1"/>
    </row>
    <row r="210" spans="16:16">
      <c r="P210" s="1"/>
    </row>
    <row r="211" spans="16:16">
      <c r="P211" s="1"/>
    </row>
    <row r="212" spans="16:16">
      <c r="P212" s="1"/>
    </row>
    <row r="213" spans="16:16">
      <c r="P213" s="1"/>
    </row>
    <row r="214" spans="16:16">
      <c r="P214" s="1"/>
    </row>
    <row r="215" spans="16:16">
      <c r="P215" s="1"/>
    </row>
    <row r="216" spans="16:16">
      <c r="P216" s="1"/>
    </row>
    <row r="217" spans="16:16">
      <c r="P217" s="1"/>
    </row>
    <row r="218" spans="16:16">
      <c r="P218" s="1"/>
    </row>
    <row r="219" spans="16:16">
      <c r="P219" s="1"/>
    </row>
    <row r="220" spans="16:16">
      <c r="P220" s="1"/>
    </row>
    <row r="221" spans="16:16">
      <c r="P221" s="1"/>
    </row>
    <row r="222" spans="16:16">
      <c r="P222" s="1"/>
    </row>
    <row r="223" spans="16:16">
      <c r="P223" s="1"/>
    </row>
    <row r="224" spans="16:16">
      <c r="P224" s="1"/>
    </row>
    <row r="225" spans="16:16">
      <c r="P225" s="1"/>
    </row>
    <row r="226" spans="16:16">
      <c r="P226" s="1"/>
    </row>
    <row r="227" spans="16:16">
      <c r="P227" s="1"/>
    </row>
    <row r="228" spans="16:16">
      <c r="P228" s="1"/>
    </row>
    <row r="229" spans="16:16">
      <c r="P229" s="1"/>
    </row>
    <row r="230" spans="16:16">
      <c r="P230" s="1"/>
    </row>
    <row r="231" spans="16:16">
      <c r="P231" s="1"/>
    </row>
    <row r="232" spans="16:16">
      <c r="P232" s="1"/>
    </row>
    <row r="233" spans="16:16">
      <c r="P233" s="1"/>
    </row>
    <row r="234" spans="16:16">
      <c r="P234" s="1"/>
    </row>
    <row r="235" spans="16:16">
      <c r="P235" s="1"/>
    </row>
    <row r="236" spans="16:16">
      <c r="P236" s="1"/>
    </row>
    <row r="237" spans="16:16">
      <c r="P237" s="1"/>
    </row>
    <row r="238" spans="16:16">
      <c r="P238" s="1"/>
    </row>
    <row r="239" spans="16:16">
      <c r="P239" s="1"/>
    </row>
    <row r="240" spans="16:16">
      <c r="P240" s="1"/>
    </row>
    <row r="241" spans="16:16">
      <c r="P241" s="1"/>
    </row>
    <row r="242" spans="16:16">
      <c r="P242" s="1"/>
    </row>
    <row r="243" spans="16:16">
      <c r="P243" s="1"/>
    </row>
    <row r="244" spans="16:16">
      <c r="P244" s="1"/>
    </row>
    <row r="245" spans="16:16">
      <c r="P245" s="1"/>
    </row>
    <row r="246" spans="16:16">
      <c r="P246" s="1"/>
    </row>
    <row r="247" spans="16:16">
      <c r="P247" s="1"/>
    </row>
    <row r="248" spans="16:16">
      <c r="P248" s="1"/>
    </row>
    <row r="249" spans="16:16">
      <c r="P249" s="1"/>
    </row>
    <row r="250" spans="16:16">
      <c r="P250" s="1"/>
    </row>
    <row r="251" spans="16:16">
      <c r="P251" s="1"/>
    </row>
    <row r="252" spans="16:16">
      <c r="P252" s="1"/>
    </row>
    <row r="253" spans="16:16">
      <c r="P253" s="1"/>
    </row>
    <row r="254" spans="16:16">
      <c r="P254" s="1"/>
    </row>
    <row r="255" spans="16:16">
      <c r="P255" s="1"/>
    </row>
    <row r="256" spans="16:16">
      <c r="P256" s="1"/>
    </row>
    <row r="257" spans="16:16">
      <c r="P257" s="1"/>
    </row>
    <row r="258" spans="16:16">
      <c r="P258" s="1"/>
    </row>
    <row r="259" spans="16:16">
      <c r="P259" s="1"/>
    </row>
    <row r="260" spans="16:16">
      <c r="P260" s="1"/>
    </row>
    <row r="261" spans="16:16">
      <c r="P261" s="1"/>
    </row>
    <row r="262" spans="16:16">
      <c r="P262" s="1"/>
    </row>
    <row r="263" spans="16:16">
      <c r="P263" s="1"/>
    </row>
    <row r="264" spans="16:16">
      <c r="P264" s="1"/>
    </row>
    <row r="265" spans="16:16">
      <c r="P265" s="1"/>
    </row>
    <row r="266" spans="16:16">
      <c r="P266" s="1"/>
    </row>
    <row r="267" spans="16:16">
      <c r="P267" s="1"/>
    </row>
    <row r="268" spans="16:16">
      <c r="P268" s="1"/>
    </row>
    <row r="269" spans="16:16">
      <c r="P269" s="1"/>
    </row>
    <row r="270" spans="16:16">
      <c r="P270" s="1"/>
    </row>
    <row r="271" spans="16:16">
      <c r="P271" s="1"/>
    </row>
    <row r="272" spans="16:16">
      <c r="P272" s="1"/>
    </row>
    <row r="273" spans="16:16">
      <c r="P273" s="1"/>
    </row>
    <row r="274" spans="16:16">
      <c r="P274" s="1"/>
    </row>
    <row r="275" spans="16:16">
      <c r="P275" s="1"/>
    </row>
    <row r="276" spans="16:16">
      <c r="P276" s="1"/>
    </row>
    <row r="277" spans="16:16">
      <c r="P277" s="1"/>
    </row>
    <row r="278" spans="16:16">
      <c r="P278" s="1"/>
    </row>
    <row r="279" spans="16:16">
      <c r="P279" s="1"/>
    </row>
    <row r="280" spans="16:16">
      <c r="P280" s="1"/>
    </row>
    <row r="281" spans="16:16">
      <c r="P281" s="1"/>
    </row>
    <row r="282" spans="16:16">
      <c r="P282" s="1"/>
    </row>
    <row r="283" spans="16:16">
      <c r="P283" s="1"/>
    </row>
    <row r="284" spans="16:16">
      <c r="P284" s="1"/>
    </row>
    <row r="285" spans="16:16">
      <c r="P285" s="1"/>
    </row>
    <row r="286" spans="16:16">
      <c r="P286" s="1"/>
    </row>
    <row r="287" spans="16:16">
      <c r="P287" s="1"/>
    </row>
    <row r="288" spans="16:16">
      <c r="P288" s="1"/>
    </row>
    <row r="289" spans="16:16">
      <c r="P289" s="1"/>
    </row>
    <row r="290" spans="16:16">
      <c r="P290" s="1"/>
    </row>
    <row r="291" spans="16:16">
      <c r="P291" s="1"/>
    </row>
    <row r="292" spans="16:16">
      <c r="P292" s="1"/>
    </row>
    <row r="293" spans="16:16">
      <c r="P293" s="1"/>
    </row>
    <row r="294" spans="16:16">
      <c r="P294" s="1"/>
    </row>
    <row r="295" spans="16:16">
      <c r="P295" s="1"/>
    </row>
    <row r="296" spans="16:16">
      <c r="P296" s="1"/>
    </row>
    <row r="297" spans="16:16">
      <c r="P297" s="1"/>
    </row>
    <row r="298" spans="16:16">
      <c r="P298" s="1"/>
    </row>
    <row r="299" spans="16:16">
      <c r="P299" s="1"/>
    </row>
    <row r="300" spans="16:16">
      <c r="P300" s="1"/>
    </row>
    <row r="301" spans="16:16">
      <c r="P301" s="1"/>
    </row>
    <row r="302" spans="16:16">
      <c r="P302" s="1"/>
    </row>
    <row r="303" spans="16:16">
      <c r="P303" s="1"/>
    </row>
    <row r="304" spans="16:16">
      <c r="P304" s="1"/>
    </row>
    <row r="305" spans="16:16">
      <c r="P305" s="1"/>
    </row>
    <row r="306" spans="16:16">
      <c r="P306" s="1"/>
    </row>
    <row r="307" spans="16:16">
      <c r="P307" s="1"/>
    </row>
    <row r="308" spans="16:16">
      <c r="P308" s="1"/>
    </row>
    <row r="309" spans="16:16">
      <c r="P309" s="1"/>
    </row>
    <row r="310" spans="16:16">
      <c r="P310" s="1"/>
    </row>
    <row r="311" spans="16:16">
      <c r="P311" s="1"/>
    </row>
    <row r="312" spans="16:16">
      <c r="P312" s="1"/>
    </row>
    <row r="313" spans="16:16">
      <c r="P313" s="1"/>
    </row>
    <row r="314" spans="16:16">
      <c r="P314" s="1"/>
    </row>
    <row r="315" spans="16:16">
      <c r="P315" s="1"/>
    </row>
    <row r="316" spans="16:16">
      <c r="P316" s="1"/>
    </row>
    <row r="317" spans="16:16">
      <c r="P317" s="1"/>
    </row>
    <row r="318" spans="16:16">
      <c r="P318" s="1"/>
    </row>
    <row r="319" spans="16:16">
      <c r="P319" s="1"/>
    </row>
    <row r="320" spans="16:16">
      <c r="P320" s="1"/>
    </row>
    <row r="321" spans="16:16">
      <c r="P321" s="1"/>
    </row>
    <row r="322" spans="16:16">
      <c r="P322" s="1"/>
    </row>
    <row r="323" spans="16:16">
      <c r="P323" s="1"/>
    </row>
    <row r="324" spans="16:16">
      <c r="P324" s="1"/>
    </row>
    <row r="325" spans="16:16">
      <c r="P325" s="1"/>
    </row>
    <row r="326" spans="16:16">
      <c r="P326" s="1"/>
    </row>
    <row r="327" spans="16:16">
      <c r="P327" s="1"/>
    </row>
    <row r="328" spans="16:16">
      <c r="P328" s="1"/>
    </row>
    <row r="329" spans="16:16">
      <c r="P329" s="1"/>
    </row>
    <row r="330" spans="16:16">
      <c r="P330" s="1"/>
    </row>
    <row r="331" spans="16:16">
      <c r="P331" s="1"/>
    </row>
    <row r="332" spans="16:16">
      <c r="P332" s="1"/>
    </row>
    <row r="333" spans="16:16">
      <c r="P333" s="1"/>
    </row>
    <row r="334" spans="16:16">
      <c r="P334" s="1"/>
    </row>
    <row r="335" spans="16:16">
      <c r="P335" s="1"/>
    </row>
    <row r="336" spans="16:16">
      <c r="P336" s="1"/>
    </row>
    <row r="337" spans="16:16">
      <c r="P337" s="1"/>
    </row>
    <row r="338" spans="16:16">
      <c r="P338" s="1"/>
    </row>
    <row r="339" spans="16:16">
      <c r="P339" s="1"/>
    </row>
    <row r="340" spans="16:16">
      <c r="P340" s="1"/>
    </row>
    <row r="341" spans="16:16">
      <c r="P341" s="1"/>
    </row>
    <row r="342" spans="16:16">
      <c r="P342" s="1"/>
    </row>
    <row r="343" spans="16:16">
      <c r="P343" s="1"/>
    </row>
    <row r="344" spans="16:16">
      <c r="P344" s="1"/>
    </row>
    <row r="345" spans="16:16">
      <c r="P345" s="1"/>
    </row>
    <row r="346" spans="16:16">
      <c r="P346" s="1"/>
    </row>
    <row r="347" spans="16:16">
      <c r="P347" s="1"/>
    </row>
    <row r="348" spans="16:16">
      <c r="P348" s="1"/>
    </row>
    <row r="349" spans="16:16">
      <c r="P349" s="1"/>
    </row>
    <row r="350" spans="16:16">
      <c r="P350" s="1"/>
    </row>
    <row r="351" spans="16:16">
      <c r="P351" s="1"/>
    </row>
    <row r="352" spans="16:16">
      <c r="P352" s="1"/>
    </row>
    <row r="353" spans="16:16">
      <c r="P353" s="1"/>
    </row>
    <row r="354" spans="16:16">
      <c r="P354" s="1"/>
    </row>
    <row r="355" spans="16:16">
      <c r="P355" s="1"/>
    </row>
    <row r="356" spans="16:16">
      <c r="P356" s="1"/>
    </row>
    <row r="357" spans="16:16">
      <c r="P357" s="1"/>
    </row>
    <row r="358" spans="16:16">
      <c r="P358" s="1"/>
    </row>
    <row r="359" spans="16:16">
      <c r="P359" s="1"/>
    </row>
    <row r="360" spans="16:16">
      <c r="P360" s="1"/>
    </row>
    <row r="361" spans="16:16">
      <c r="P361" s="1"/>
    </row>
    <row r="362" spans="16:16">
      <c r="P362" s="1"/>
    </row>
    <row r="363" spans="16:16">
      <c r="P363" s="1"/>
    </row>
    <row r="364" spans="16:16">
      <c r="P364" s="1"/>
    </row>
    <row r="365" spans="16:16">
      <c r="P365" s="1"/>
    </row>
    <row r="366" spans="16:16">
      <c r="P366" s="1"/>
    </row>
    <row r="367" spans="16:16">
      <c r="P367" s="1"/>
    </row>
    <row r="368" spans="16:16">
      <c r="P368" s="1"/>
    </row>
    <row r="369" spans="16:16">
      <c r="P369" s="1"/>
    </row>
    <row r="370" spans="16:16">
      <c r="P370" s="1"/>
    </row>
    <row r="371" spans="16:16">
      <c r="P371" s="1"/>
    </row>
    <row r="372" spans="16:16">
      <c r="P372" s="1"/>
    </row>
    <row r="373" spans="16:16">
      <c r="P373" s="1"/>
    </row>
    <row r="374" spans="16:16">
      <c r="P374" s="1"/>
    </row>
    <row r="375" spans="16:16">
      <c r="P375" s="1"/>
    </row>
    <row r="376" spans="16:16">
      <c r="P376" s="1"/>
    </row>
    <row r="377" spans="16:16">
      <c r="P377" s="1"/>
    </row>
    <row r="378" spans="16:16">
      <c r="P378" s="1"/>
    </row>
    <row r="379" spans="16:16">
      <c r="P379" s="1"/>
    </row>
    <row r="380" spans="16:16">
      <c r="P380" s="1"/>
    </row>
    <row r="381" spans="16:16">
      <c r="P381" s="1"/>
    </row>
    <row r="382" spans="16:16">
      <c r="P382" s="1"/>
    </row>
    <row r="383" spans="16:16">
      <c r="P383" s="1"/>
    </row>
    <row r="384" spans="16:16">
      <c r="P384" s="1"/>
    </row>
    <row r="385" spans="16:16">
      <c r="P385" s="1"/>
    </row>
    <row r="386" spans="16:16">
      <c r="P386" s="1"/>
    </row>
    <row r="387" spans="16:16">
      <c r="P387" s="1"/>
    </row>
    <row r="388" spans="16:16">
      <c r="P388" s="1"/>
    </row>
    <row r="389" spans="16:16">
      <c r="P389" s="1"/>
    </row>
    <row r="390" spans="16:16">
      <c r="P390" s="1"/>
    </row>
    <row r="391" spans="16:16">
      <c r="P391" s="1"/>
    </row>
    <row r="392" spans="16:16">
      <c r="P392" s="1"/>
    </row>
    <row r="393" spans="16:16">
      <c r="P393" s="1"/>
    </row>
    <row r="394" spans="16:16">
      <c r="P394" s="1"/>
    </row>
    <row r="395" spans="16:16">
      <c r="P395" s="1"/>
    </row>
    <row r="396" spans="16:16">
      <c r="P396" s="1"/>
    </row>
    <row r="397" spans="16:16">
      <c r="P397" s="1"/>
    </row>
    <row r="398" spans="16:16">
      <c r="P398" s="1"/>
    </row>
    <row r="399" spans="16:16">
      <c r="P399" s="1"/>
    </row>
  </sheetData>
  <mergeCells count="29">
    <mergeCell ref="B48:E48"/>
    <mergeCell ref="B45:E45"/>
    <mergeCell ref="B46:E46"/>
    <mergeCell ref="K13:M13"/>
    <mergeCell ref="D24:E24"/>
    <mergeCell ref="G16:I16"/>
    <mergeCell ref="G17:I17"/>
    <mergeCell ref="C13:H13"/>
    <mergeCell ref="G34:M34"/>
    <mergeCell ref="G35:M35"/>
    <mergeCell ref="G37:M37"/>
    <mergeCell ref="H24:J24"/>
    <mergeCell ref="K22:L22"/>
    <mergeCell ref="I22:J22"/>
    <mergeCell ref="C12:H12"/>
    <mergeCell ref="B47:E47"/>
    <mergeCell ref="L17:M17"/>
    <mergeCell ref="L15:M15"/>
    <mergeCell ref="G15:I15"/>
    <mergeCell ref="A34:D34"/>
    <mergeCell ref="A37:D37"/>
    <mergeCell ref="K24:L24"/>
    <mergeCell ref="C18:M18"/>
    <mergeCell ref="A9:J9"/>
    <mergeCell ref="K10:M10"/>
    <mergeCell ref="K11:M11"/>
    <mergeCell ref="L9:M9"/>
    <mergeCell ref="C11:H11"/>
    <mergeCell ref="C10:G10"/>
  </mergeCells>
  <dataValidations count="4">
    <dataValidation type="list" allowBlank="1" showInputMessage="1" showErrorMessage="1" sqref="K10:M10">
      <formula1>$O$1:$O$15</formula1>
    </dataValidation>
    <dataValidation type="list" errorStyle="warning" allowBlank="1" showInputMessage="1" showErrorMessage="1" errorTitle="SELECIONE AO LADO" error="SELECIONE NA SETA AO LADO" promptTitle="ESCRITÓRIO REGIONAL DE" sqref="G17:I17">
      <formula1>$O$16:$O$29</formula1>
    </dataValidation>
    <dataValidation type="list" showInputMessage="1" showErrorMessage="1" sqref="G29">
      <formula1>$O$31:$O$32</formula1>
    </dataValidation>
    <dataValidation type="list" allowBlank="1" showInputMessage="1" showErrorMessage="1" sqref="K14">
      <formula1>$O$16:$O$30</formula1>
    </dataValidation>
  </dataValidations>
  <printOptions horizontalCentered="1" verticalCentered="1"/>
  <pageMargins left="0.62992125984251968" right="0.23622047244094491" top="0.74803149606299213" bottom="0.74803149606299213" header="0.31496062992125984" footer="0.31496062992125984"/>
  <pageSetup paperSize="9" scale="92" firstPageNumber="0" orientation="portrait" horizontalDpi="300" verticalDpi="300" r:id="rId1"/>
  <headerFooter alignWithMargins="0">
    <oddHeader>&amp;R&amp;A</oddHeader>
    <oddFooter>&amp;L&amp;8impressão em &amp;D às &amp;T
&amp;Z&amp;F&amp;R&amp;8Página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1:N34"/>
  <sheetViews>
    <sheetView showGridLines="0" view="pageBreakPreview" zoomScaleNormal="100" zoomScaleSheetLayoutView="100" workbookViewId="0">
      <selection activeCell="G39" sqref="G39"/>
    </sheetView>
  </sheetViews>
  <sheetFormatPr defaultRowHeight="15"/>
  <cols>
    <col min="1" max="1" width="0.85546875" style="170" customWidth="1"/>
    <col min="2" max="2" width="7.42578125" style="171" customWidth="1"/>
    <col min="3" max="3" width="11.140625" style="171" customWidth="1"/>
    <col min="4" max="4" width="26.85546875" style="171" customWidth="1"/>
    <col min="5" max="5" width="13.140625" style="171" customWidth="1"/>
    <col min="6" max="6" width="18" style="171" customWidth="1"/>
    <col min="7" max="8" width="16.85546875" style="171" customWidth="1"/>
    <col min="9" max="9" width="19.7109375" style="171" bestFit="1" customWidth="1"/>
    <col min="10" max="10" width="12.7109375" style="171" customWidth="1"/>
    <col min="11" max="11" width="12.5703125" style="171" customWidth="1"/>
    <col min="12" max="12" width="15.5703125" style="171" customWidth="1"/>
    <col min="13" max="13" width="13.5703125" style="171" bestFit="1" customWidth="1"/>
    <col min="14" max="14" width="14.140625" style="171" customWidth="1"/>
    <col min="15" max="16384" width="9.140625" style="171"/>
  </cols>
  <sheetData>
    <row r="1" spans="1:13" s="172" customFormat="1" ht="4.5" customHeight="1">
      <c r="B1" s="173"/>
      <c r="C1" s="174"/>
      <c r="D1" s="175"/>
      <c r="E1" s="662"/>
      <c r="F1" s="662"/>
      <c r="G1" s="662"/>
      <c r="H1" s="662"/>
      <c r="I1" s="662"/>
      <c r="J1" s="663"/>
    </row>
    <row r="2" spans="1:13" s="172" customFormat="1" ht="22.5" customHeight="1">
      <c r="B2" s="487"/>
      <c r="C2" s="479"/>
      <c r="D2" s="479"/>
      <c r="E2" s="479"/>
      <c r="F2" s="479"/>
      <c r="G2" s="479"/>
      <c r="H2" s="479"/>
      <c r="I2" s="479"/>
      <c r="J2" s="482"/>
      <c r="K2" s="680"/>
      <c r="L2" s="680"/>
    </row>
    <row r="3" spans="1:13" s="172" customFormat="1" ht="22.5" customHeight="1">
      <c r="B3" s="487"/>
      <c r="C3" s="479"/>
      <c r="D3" s="479"/>
      <c r="E3" s="479"/>
      <c r="F3" s="479"/>
      <c r="G3" s="479"/>
      <c r="H3" s="479"/>
      <c r="I3" s="479"/>
      <c r="J3" s="482"/>
      <c r="K3" s="680"/>
      <c r="L3" s="680"/>
    </row>
    <row r="4" spans="1:13" s="172" customFormat="1" ht="22.5" customHeight="1">
      <c r="B4" s="487"/>
      <c r="C4" s="479"/>
      <c r="D4" s="479"/>
      <c r="E4" s="479"/>
      <c r="F4" s="479"/>
      <c r="G4" s="479"/>
      <c r="H4" s="479"/>
      <c r="I4" s="479"/>
      <c r="J4" s="482"/>
    </row>
    <row r="5" spans="1:13" s="172" customFormat="1" ht="22.5" customHeight="1" thickBot="1">
      <c r="B5" s="487"/>
      <c r="C5" s="479"/>
      <c r="D5" s="479"/>
      <c r="E5" s="479"/>
      <c r="F5" s="479"/>
      <c r="G5" s="479"/>
      <c r="H5" s="479"/>
      <c r="I5" s="479"/>
      <c r="J5" s="482"/>
    </row>
    <row r="6" spans="1:13" s="172" customFormat="1" ht="15.75" customHeight="1" thickBot="1">
      <c r="B6" s="695" t="s">
        <v>20896</v>
      </c>
      <c r="C6" s="696"/>
      <c r="D6" s="696"/>
      <c r="E6" s="696"/>
      <c r="F6" s="696"/>
      <c r="G6" s="696"/>
      <c r="H6" s="696"/>
      <c r="I6" s="696"/>
      <c r="J6" s="697"/>
    </row>
    <row r="7" spans="1:13" s="172" customFormat="1" ht="15.75" customHeight="1">
      <c r="B7" s="212"/>
      <c r="C7" s="212"/>
      <c r="D7" s="212"/>
      <c r="E7" s="212"/>
      <c r="F7" s="212"/>
      <c r="G7" s="212"/>
      <c r="H7" s="212"/>
      <c r="I7" s="212"/>
      <c r="J7" s="212"/>
    </row>
    <row r="8" spans="1:13" s="172" customFormat="1" ht="15.75">
      <c r="A8" s="176"/>
      <c r="B8" s="491"/>
      <c r="C8" s="488" t="s">
        <v>2668</v>
      </c>
      <c r="D8" s="681" t="str">
        <f>IF(DADOS!D20&lt;&gt;"",DADOS!D20," ")</f>
        <v xml:space="preserve"> </v>
      </c>
      <c r="E8" s="681"/>
      <c r="F8" s="681"/>
      <c r="G8" s="489" t="s">
        <v>2672</v>
      </c>
      <c r="H8" s="682" t="str">
        <f>IF(DADOS!$D$26&lt;&gt;"",DADOS!$D$26," ")</f>
        <v xml:space="preserve"> </v>
      </c>
      <c r="I8" s="682"/>
      <c r="J8" s="490"/>
    </row>
    <row r="9" spans="1:13" s="172" customFormat="1" ht="15.75">
      <c r="A9" s="176"/>
      <c r="B9" s="177"/>
      <c r="C9" s="324" t="s">
        <v>2682</v>
      </c>
      <c r="D9" s="669" t="str">
        <f>IF(DADOS!$D$22&lt;&gt;"",DADOS!$D$22," ")</f>
        <v>LOBATO</v>
      </c>
      <c r="E9" s="669"/>
      <c r="F9" s="178"/>
      <c r="G9" s="324" t="s">
        <v>6016</v>
      </c>
      <c r="H9" s="674" t="str">
        <f>IF('FOLHA FECHAMENTO'!K10&lt;&gt;"",'FOLHA FECHAMENTO'!K10," ")</f>
        <v>CONSTRUÇÃO</v>
      </c>
      <c r="I9" s="674"/>
      <c r="J9" s="249"/>
      <c r="K9" s="179"/>
      <c r="L9" s="179"/>
      <c r="M9" s="179"/>
    </row>
    <row r="10" spans="1:13" s="172" customFormat="1" ht="15.75">
      <c r="A10" s="176"/>
      <c r="B10" s="177"/>
      <c r="C10" s="324" t="s">
        <v>20831</v>
      </c>
      <c r="D10" s="669" t="str">
        <f>IF(DADOS!D18&lt;&gt;"",DADOS!D18," ")</f>
        <v>identificação da tipologia ou infraestrutura</v>
      </c>
      <c r="E10" s="669"/>
      <c r="F10" s="669"/>
      <c r="G10" s="324" t="s">
        <v>20833</v>
      </c>
      <c r="H10" s="672" t="str">
        <f>IF(DADOS!$D$31&lt;&gt;"",DADOS!$D$31," ")</f>
        <v xml:space="preserve"> </v>
      </c>
      <c r="I10" s="672"/>
      <c r="J10" s="673"/>
      <c r="K10" s="179"/>
      <c r="L10" s="179"/>
      <c r="M10" s="179"/>
    </row>
    <row r="11" spans="1:13" s="172" customFormat="1" ht="15.75">
      <c r="A11" s="176"/>
      <c r="B11" s="177"/>
      <c r="C11" s="324" t="s">
        <v>20832</v>
      </c>
      <c r="D11" s="669" t="str">
        <f>IF(DADOS!M18&lt;&gt;"",DADOS!M18," ")</f>
        <v>COHAPAR</v>
      </c>
      <c r="E11" s="669"/>
      <c r="F11" s="178"/>
      <c r="G11" s="323" t="s">
        <v>816</v>
      </c>
      <c r="H11" s="694">
        <f>IF('FOLHA FECHAMENTO'!D24&lt;&gt;"",'FOLHA FECHAMENTO'!D24," ")</f>
        <v>0</v>
      </c>
      <c r="I11" s="694"/>
      <c r="J11" s="250"/>
      <c r="K11" s="179"/>
      <c r="L11" s="179"/>
      <c r="M11" s="179"/>
    </row>
    <row r="12" spans="1:13" s="172" customFormat="1" ht="6" customHeight="1">
      <c r="A12" s="176"/>
      <c r="B12" s="180"/>
      <c r="C12" s="324"/>
      <c r="D12" s="181"/>
      <c r="E12" s="182"/>
      <c r="F12" s="182"/>
      <c r="G12" s="182"/>
      <c r="H12" s="182"/>
      <c r="I12" s="182"/>
      <c r="J12" s="183"/>
      <c r="K12" s="179"/>
      <c r="L12" s="179"/>
    </row>
    <row r="13" spans="1:13" s="185" customFormat="1" ht="18.75" customHeight="1">
      <c r="A13" s="184"/>
      <c r="B13" s="664" t="s">
        <v>2675</v>
      </c>
      <c r="C13" s="688" t="s">
        <v>2264</v>
      </c>
      <c r="D13" s="689"/>
      <c r="E13" s="690"/>
      <c r="F13" s="685" t="s">
        <v>817</v>
      </c>
      <c r="G13" s="686"/>
      <c r="H13" s="687"/>
      <c r="I13" s="670" t="s">
        <v>818</v>
      </c>
      <c r="J13" s="683" t="s">
        <v>819</v>
      </c>
      <c r="K13" s="179"/>
    </row>
    <row r="14" spans="1:13" s="185" customFormat="1" ht="15.75">
      <c r="A14" s="184"/>
      <c r="B14" s="665"/>
      <c r="C14" s="691"/>
      <c r="D14" s="692"/>
      <c r="E14" s="693"/>
      <c r="F14" s="186" t="s">
        <v>2678</v>
      </c>
      <c r="G14" s="187" t="s">
        <v>2679</v>
      </c>
      <c r="H14" s="188" t="s">
        <v>2666</v>
      </c>
      <c r="I14" s="671"/>
      <c r="J14" s="684"/>
      <c r="K14" s="179"/>
    </row>
    <row r="15" spans="1:13" s="179" customFormat="1" ht="15.75" customHeight="1">
      <c r="A15" s="189"/>
      <c r="B15" s="190"/>
      <c r="C15" s="666" t="str">
        <f>IF($B15&lt;&gt;"",VLOOKUP($B15,'ORÇAMENTO ANALÍTICO'!$A$8:$N$37,3,0),"")</f>
        <v/>
      </c>
      <c r="D15" s="667"/>
      <c r="E15" s="668"/>
      <c r="F15" s="191" t="str">
        <f>IF($B15&lt;&gt;"",VLOOKUP($B15,'ORÇAMENTO ANALÍTICO'!$A$8:$N$37,10,0),"")</f>
        <v/>
      </c>
      <c r="G15" s="191" t="str">
        <f>IF($B15&lt;&gt;"",VLOOKUP($B15,'ORÇAMENTO ANALÍTICO'!$A$8:$N$37,11,0),"")</f>
        <v/>
      </c>
      <c r="H15" s="191" t="str">
        <f>IF($B15&lt;&gt;"",VLOOKUP($B15,'ORÇAMENTO ANALÍTICO'!A8:N37,12,0),"")</f>
        <v/>
      </c>
      <c r="I15" s="428" t="str">
        <f>IF($B15&lt;&gt;"",ROUND((1+$H$11)*$H15,2)," ")</f>
        <v xml:space="preserve"> </v>
      </c>
      <c r="J15" s="192" t="str">
        <f t="shared" ref="J15:J26" si="0">IF($B15&lt;&gt;"",IF(OR($B15="",H15=0),0,$I15/$I$27),"")</f>
        <v/>
      </c>
    </row>
    <row r="16" spans="1:13" s="179" customFormat="1" ht="15.75" customHeight="1">
      <c r="A16" s="189"/>
      <c r="B16" s="193"/>
      <c r="C16" s="659" t="str">
        <f>IF($B16&lt;&gt;"",VLOOKUP($B16,'ORÇAMENTO ANALÍTICO'!$A$8:$N$37,3,0),"")</f>
        <v/>
      </c>
      <c r="D16" s="660"/>
      <c r="E16" s="661"/>
      <c r="F16" s="191" t="str">
        <f>IF($B16&lt;&gt;"",VLOOKUP($B16,'ORÇAMENTO ANALÍTICO'!$A$8:$N$37,10,0),"")</f>
        <v/>
      </c>
      <c r="G16" s="191" t="str">
        <f>IF($B16&lt;&gt;"",VLOOKUP($B16,'ORÇAMENTO ANALÍTICO'!$A$8:$N$37,11,0),"")</f>
        <v/>
      </c>
      <c r="H16" s="191" t="str">
        <f>IF($B16&lt;&gt;"",VLOOKUP($B16,'ORÇAMENTO ANALÍTICO'!A10:N37,12,0),"")</f>
        <v/>
      </c>
      <c r="I16" s="428" t="str">
        <f>IF($B16&lt;&gt;"",ROUND((1+$H$11)*$H16,2)," ")</f>
        <v xml:space="preserve"> </v>
      </c>
      <c r="J16" s="192" t="str">
        <f t="shared" si="0"/>
        <v/>
      </c>
    </row>
    <row r="17" spans="1:14" s="179" customFormat="1" ht="15.75" customHeight="1">
      <c r="A17" s="189"/>
      <c r="B17" s="193"/>
      <c r="C17" s="659" t="str">
        <f>IF($B17&lt;&gt;"",VLOOKUP($B17,'ORÇAMENTO ANALÍTICO'!$A$8:$N$37,3,0),"")</f>
        <v/>
      </c>
      <c r="D17" s="660"/>
      <c r="E17" s="661"/>
      <c r="F17" s="191" t="str">
        <f>IF($B17&lt;&gt;"",VLOOKUP($B17,'ORÇAMENTO ANALÍTICO'!$A$8:$N$37,10,0),"")</f>
        <v/>
      </c>
      <c r="G17" s="191" t="str">
        <f>IF($B17&lt;&gt;"",VLOOKUP($B17,'ORÇAMENTO ANALÍTICO'!$A$8:$N$37,11,0),"")</f>
        <v/>
      </c>
      <c r="H17" s="191" t="str">
        <f>IF($B17&lt;&gt;"",VLOOKUP($B17,'ORÇAMENTO ANALÍTICO'!A10:N37,12,0),"")</f>
        <v/>
      </c>
      <c r="I17" s="428" t="str">
        <f t="shared" ref="I17:I26" si="1">IF($B17&lt;&gt;"",ROUND((1+$H$11)*$H17,2)," ")</f>
        <v xml:space="preserve"> </v>
      </c>
      <c r="J17" s="192" t="str">
        <f t="shared" si="0"/>
        <v/>
      </c>
    </row>
    <row r="18" spans="1:14" s="179" customFormat="1" ht="15.75" customHeight="1">
      <c r="A18" s="189"/>
      <c r="B18" s="193"/>
      <c r="C18" s="659" t="str">
        <f>IF($B18&lt;&gt;"",VLOOKUP($B18,'ORÇAMENTO ANALÍTICO'!$A$8:$N$37,3,0),"")</f>
        <v/>
      </c>
      <c r="D18" s="660"/>
      <c r="E18" s="661"/>
      <c r="F18" s="191" t="str">
        <f>IF($B18&lt;&gt;"",VLOOKUP($B18,'ORÇAMENTO ANALÍTICO'!$A$8:$N$37,10,0),"")</f>
        <v/>
      </c>
      <c r="G18" s="191" t="str">
        <f>IF($B18&lt;&gt;"",VLOOKUP($B18,'ORÇAMENTO ANALÍTICO'!$A$8:$N$37,11,0),"")</f>
        <v/>
      </c>
      <c r="H18" s="191" t="str">
        <f>IF($B18&lt;&gt;"",VLOOKUP($B18,'ORÇAMENTO ANALÍTICO'!A11:N37,12,0),"")</f>
        <v/>
      </c>
      <c r="I18" s="428" t="str">
        <f t="shared" si="1"/>
        <v xml:space="preserve"> </v>
      </c>
      <c r="J18" s="192" t="str">
        <f t="shared" si="0"/>
        <v/>
      </c>
    </row>
    <row r="19" spans="1:14" s="179" customFormat="1" ht="15.75" customHeight="1">
      <c r="A19" s="189"/>
      <c r="B19" s="193"/>
      <c r="C19" s="659" t="str">
        <f>IF($B19&lt;&gt;"",VLOOKUP($B19,'ORÇAMENTO ANALÍTICO'!$A$8:$N$37,3,0),"")</f>
        <v/>
      </c>
      <c r="D19" s="660"/>
      <c r="E19" s="661"/>
      <c r="F19" s="191" t="str">
        <f>IF($B19&lt;&gt;"",VLOOKUP($B19,'ORÇAMENTO ANALÍTICO'!$A$8:$N$37,10,0),"")</f>
        <v/>
      </c>
      <c r="G19" s="191" t="str">
        <f>IF($B19&lt;&gt;"",VLOOKUP($B19,'ORÇAMENTO ANALÍTICO'!$A$8:$N$37,11,0),"")</f>
        <v/>
      </c>
      <c r="H19" s="191" t="str">
        <f>IF($B19&lt;&gt;"",VLOOKUP($B19,'ORÇAMENTO ANALÍTICO'!A9:N37,12,0),"")</f>
        <v/>
      </c>
      <c r="I19" s="428" t="str">
        <f t="shared" si="1"/>
        <v xml:space="preserve"> </v>
      </c>
      <c r="J19" s="192" t="str">
        <f t="shared" si="0"/>
        <v/>
      </c>
    </row>
    <row r="20" spans="1:14" s="179" customFormat="1" ht="15.75" customHeight="1">
      <c r="A20" s="189"/>
      <c r="B20" s="193"/>
      <c r="C20" s="659" t="str">
        <f>IF($B20&lt;&gt;"",VLOOKUP($B20,'ORÇAMENTO ANALÍTICO'!$A$8:$N$37,3,0),"")</f>
        <v/>
      </c>
      <c r="D20" s="660"/>
      <c r="E20" s="661"/>
      <c r="F20" s="191" t="str">
        <f>IF($B20&lt;&gt;"",VLOOKUP($B20,'ORÇAMENTO ANALÍTICO'!$A$8:$N$37,10,0),"")</f>
        <v/>
      </c>
      <c r="G20" s="191" t="str">
        <f>IF($B20&lt;&gt;"",VLOOKUP($B20,'ORÇAMENTO ANALÍTICO'!$A$8:$N$37,11,0),"")</f>
        <v/>
      </c>
      <c r="H20" s="191" t="str">
        <f>IF($B20&lt;&gt;"",VLOOKUP($B20,'ORÇAMENTO ANALÍTICO'!A12:N37,12,0),"")</f>
        <v/>
      </c>
      <c r="I20" s="428" t="str">
        <f t="shared" si="1"/>
        <v xml:space="preserve"> </v>
      </c>
      <c r="J20" s="192" t="str">
        <f t="shared" si="0"/>
        <v/>
      </c>
    </row>
    <row r="21" spans="1:14" s="179" customFormat="1" ht="15.75" customHeight="1">
      <c r="A21" s="189"/>
      <c r="B21" s="193"/>
      <c r="C21" s="659" t="str">
        <f>IF($B21&lt;&gt;"",VLOOKUP($B21,'ORÇAMENTO ANALÍTICO'!$A$8:$N$37,3,0),"")</f>
        <v/>
      </c>
      <c r="D21" s="660"/>
      <c r="E21" s="661"/>
      <c r="F21" s="191" t="str">
        <f>IF($B21&lt;&gt;"",VLOOKUP($B21,'ORÇAMENTO ANALÍTICO'!$A$8:$N$37,10,0),"")</f>
        <v/>
      </c>
      <c r="G21" s="191" t="str">
        <f>IF($B21&lt;&gt;"",VLOOKUP($B21,'ORÇAMENTO ANALÍTICO'!$A$8:$N$37,11,0),"")</f>
        <v/>
      </c>
      <c r="H21" s="191" t="str">
        <f>IF($B21&lt;&gt;"",VLOOKUP($B21,'ORÇAMENTO ANALÍTICO'!A12:N37,12,0),"")</f>
        <v/>
      </c>
      <c r="I21" s="428" t="str">
        <f t="shared" si="1"/>
        <v xml:space="preserve"> </v>
      </c>
      <c r="J21" s="192" t="str">
        <f t="shared" si="0"/>
        <v/>
      </c>
    </row>
    <row r="22" spans="1:14" s="179" customFormat="1" ht="15.75" customHeight="1">
      <c r="A22" s="189"/>
      <c r="B22" s="193"/>
      <c r="C22" s="659" t="str">
        <f>IF($B22&lt;&gt;"",VLOOKUP($B22,'ORÇAMENTO ANALÍTICO'!$A$8:$N$37,3,0),"")</f>
        <v/>
      </c>
      <c r="D22" s="660"/>
      <c r="E22" s="661"/>
      <c r="F22" s="191" t="str">
        <f>IF($B22&lt;&gt;"",VLOOKUP($B22,'ORÇAMENTO ANALÍTICO'!$A$8:$N$37,10,0),"")</f>
        <v/>
      </c>
      <c r="G22" s="191" t="str">
        <f>IF($B22&lt;&gt;"",VLOOKUP($B22,'ORÇAMENTO ANALÍTICO'!$A$8:$N$37,11,0),"")</f>
        <v/>
      </c>
      <c r="H22" s="191" t="str">
        <f>IF($B22&lt;&gt;"",VLOOKUP($B22,'ORÇAMENTO ANALÍTICO'!A12:N37,12,0),"")</f>
        <v/>
      </c>
      <c r="I22" s="428" t="str">
        <f t="shared" si="1"/>
        <v xml:space="preserve"> </v>
      </c>
      <c r="J22" s="192" t="str">
        <f t="shared" si="0"/>
        <v/>
      </c>
    </row>
    <row r="23" spans="1:14" s="179" customFormat="1" ht="15.75" customHeight="1">
      <c r="A23" s="189"/>
      <c r="B23" s="193"/>
      <c r="C23" s="659" t="str">
        <f>IF($B23&lt;&gt;"",VLOOKUP($B23,'ORÇAMENTO ANALÍTICO'!$A$8:$N$37,3,0),"")</f>
        <v/>
      </c>
      <c r="D23" s="660"/>
      <c r="E23" s="661"/>
      <c r="F23" s="191" t="str">
        <f>IF($B23&lt;&gt;"",VLOOKUP($B23,'ORÇAMENTO ANALÍTICO'!$A$8:$N$37,10,0),"")</f>
        <v/>
      </c>
      <c r="G23" s="191" t="str">
        <f>IF($B23&lt;&gt;"",VLOOKUP($B23,'ORÇAMENTO ANALÍTICO'!$A$8:$N$37,11,0),"")</f>
        <v/>
      </c>
      <c r="H23" s="191" t="str">
        <f>IF($B23&lt;&gt;"",VLOOKUP($B23,'ORÇAMENTO ANALÍTICO'!A12:N37,12,0),"")</f>
        <v/>
      </c>
      <c r="I23" s="428" t="str">
        <f t="shared" si="1"/>
        <v xml:space="preserve"> </v>
      </c>
      <c r="J23" s="192" t="str">
        <f t="shared" si="0"/>
        <v/>
      </c>
    </row>
    <row r="24" spans="1:14" s="179" customFormat="1" ht="15.75" customHeight="1">
      <c r="A24" s="189"/>
      <c r="B24" s="193"/>
      <c r="C24" s="659" t="str">
        <f>IF($B24&lt;&gt;"",VLOOKUP($B24,'ORÇAMENTO ANALÍTICO'!$A$8:$N$37,3,0),"")</f>
        <v/>
      </c>
      <c r="D24" s="660"/>
      <c r="E24" s="661"/>
      <c r="F24" s="191" t="str">
        <f>IF($B24&lt;&gt;"",VLOOKUP($B24,'ORÇAMENTO ANALÍTICO'!$A$8:$N$37,10,0),"")</f>
        <v/>
      </c>
      <c r="G24" s="191" t="str">
        <f>IF($B24&lt;&gt;"",VLOOKUP($B24,'ORÇAMENTO ANALÍTICO'!$A$8:$N$37,11,0),"")</f>
        <v/>
      </c>
      <c r="H24" s="191" t="str">
        <f>IF($B24&lt;&gt;"",VLOOKUP($B24,'ORÇAMENTO ANALÍTICO'!A12:N37,12,0),"")</f>
        <v/>
      </c>
      <c r="I24" s="428" t="str">
        <f t="shared" si="1"/>
        <v xml:space="preserve"> </v>
      </c>
      <c r="J24" s="192" t="str">
        <f t="shared" si="0"/>
        <v/>
      </c>
    </row>
    <row r="25" spans="1:14" s="179" customFormat="1" ht="15.75" customHeight="1">
      <c r="A25" s="189"/>
      <c r="B25" s="193"/>
      <c r="C25" s="659" t="str">
        <f>IF($B25&lt;&gt;"",VLOOKUP($B25,'ORÇAMENTO ANALÍTICO'!$A$8:$N$37,3,0),"")</f>
        <v/>
      </c>
      <c r="D25" s="660"/>
      <c r="E25" s="661"/>
      <c r="F25" s="191" t="str">
        <f>IF($B25&lt;&gt;"",VLOOKUP($B25,'ORÇAMENTO ANALÍTICO'!$A$8:$N$37,10,0),"")</f>
        <v/>
      </c>
      <c r="G25" s="191" t="str">
        <f>IF($B25&lt;&gt;"",VLOOKUP($B25,'ORÇAMENTO ANALÍTICO'!$A$8:$N$37,11,0),"")</f>
        <v/>
      </c>
      <c r="H25" s="191" t="str">
        <f>IF($B25&lt;&gt;"",VLOOKUP($B25,'ORÇAMENTO ANALÍTICO'!A12:N37,12,0),"")</f>
        <v/>
      </c>
      <c r="I25" s="191" t="str">
        <f t="shared" si="1"/>
        <v xml:space="preserve"> </v>
      </c>
      <c r="J25" s="192" t="str">
        <f t="shared" si="0"/>
        <v/>
      </c>
    </row>
    <row r="26" spans="1:14" s="179" customFormat="1" ht="15.75" customHeight="1">
      <c r="A26" s="189"/>
      <c r="B26" s="193"/>
      <c r="C26" s="675" t="str">
        <f>IF($B26&lt;&gt;"",VLOOKUP($B26,'ORÇAMENTO ANALÍTICO'!$A$8:$N$37,3,0),"")</f>
        <v/>
      </c>
      <c r="D26" s="676"/>
      <c r="E26" s="677"/>
      <c r="F26" s="191" t="str">
        <f>IF($B26&lt;&gt;"",VLOOKUP($B26,'ORÇAMENTO ANALÍTICO'!$A$8:$N$37,10,0),"")</f>
        <v/>
      </c>
      <c r="G26" s="191" t="str">
        <f>IF($B26&lt;&gt;"",VLOOKUP($B26,'ORÇAMENTO ANALÍTICO'!$A$8:$N$37,11,0),"")</f>
        <v/>
      </c>
      <c r="H26" s="191" t="str">
        <f>IF($B26&lt;&gt;"",VLOOKUP($B26,'ORÇAMENTO ANALÍTICO'!A12:N37,12,0),"")</f>
        <v/>
      </c>
      <c r="I26" s="191" t="str">
        <f t="shared" si="1"/>
        <v xml:space="preserve"> </v>
      </c>
      <c r="J26" s="192" t="str">
        <f t="shared" si="0"/>
        <v/>
      </c>
    </row>
    <row r="27" spans="1:14" s="200" customFormat="1" ht="20.100000000000001" customHeight="1">
      <c r="A27" s="194"/>
      <c r="B27" s="195" t="s">
        <v>820</v>
      </c>
      <c r="C27" s="196"/>
      <c r="D27" s="196"/>
      <c r="E27" s="196"/>
      <c r="F27" s="197">
        <f>SUMIF(F15:F26,"&gt;0",F15:F26)</f>
        <v>0</v>
      </c>
      <c r="G27" s="197">
        <f>SUMIF(G15:G26,"&gt;0",G15:G26)</f>
        <v>0</v>
      </c>
      <c r="H27" s="197">
        <f>SUMIF(H15:H26,"&gt;0",H15:H26)</f>
        <v>0</v>
      </c>
      <c r="I27" s="198">
        <f>SUM(I15:I26)</f>
        <v>0</v>
      </c>
      <c r="J27" s="199">
        <f>SUM(J15:J26)</f>
        <v>0</v>
      </c>
      <c r="M27" s="179"/>
      <c r="N27" s="439"/>
    </row>
    <row r="28" spans="1:14" s="205" customFormat="1" ht="20.100000000000001" customHeight="1">
      <c r="A28" s="201"/>
      <c r="B28" s="195" t="s">
        <v>821</v>
      </c>
      <c r="C28" s="196"/>
      <c r="D28" s="196"/>
      <c r="E28" s="196"/>
      <c r="F28" s="202">
        <f>IF(H27=0,0,F27/$H$27)</f>
        <v>0</v>
      </c>
      <c r="G28" s="202">
        <f>IF(H27=0,0,G27/$H$27)</f>
        <v>0</v>
      </c>
      <c r="H28" s="202">
        <f>F28+G28</f>
        <v>0</v>
      </c>
      <c r="I28" s="203" t="s">
        <v>822</v>
      </c>
      <c r="J28" s="204" t="s">
        <v>822</v>
      </c>
    </row>
    <row r="29" spans="1:14" s="170" customFormat="1" ht="9" customHeight="1">
      <c r="A29" s="206"/>
      <c r="B29" s="207"/>
      <c r="C29" s="208"/>
      <c r="D29" s="208"/>
      <c r="E29" s="208"/>
      <c r="F29" s="510"/>
      <c r="G29" s="209"/>
      <c r="H29" s="209"/>
      <c r="I29" s="209"/>
      <c r="J29" s="209"/>
    </row>
    <row r="30" spans="1:14" s="170" customFormat="1" ht="15.75">
      <c r="A30" s="206"/>
      <c r="B30" s="698" t="s">
        <v>5638</v>
      </c>
      <c r="C30" s="699"/>
      <c r="D30" s="699"/>
      <c r="E30" s="241" t="str">
        <f>IF('FOLHA FECHAMENTO'!F29&lt;&gt;"",'FOLHA FECHAMENTO'!F29," ")</f>
        <v>-</v>
      </c>
      <c r="F30" s="511" t="str">
        <f>IF('FOLHA FECHAMENTO'!G29&lt;&gt;0,'FOLHA FECHAMENTO'!G29,"")</f>
        <v>DIAS CORRIDOS</v>
      </c>
      <c r="G30" s="210"/>
      <c r="H30" s="210"/>
      <c r="I30" s="210"/>
      <c r="J30" s="211"/>
      <c r="L30" s="205"/>
      <c r="M30" s="205"/>
      <c r="N30" s="205"/>
    </row>
    <row r="31" spans="1:14" s="170" customFormat="1" ht="15.75">
      <c r="A31" s="206"/>
      <c r="B31" s="212"/>
      <c r="C31" s="212"/>
      <c r="D31" s="212"/>
      <c r="E31" s="212"/>
      <c r="F31" s="212"/>
      <c r="G31" s="212"/>
      <c r="H31" s="212"/>
      <c r="I31" s="212"/>
      <c r="J31" s="212"/>
    </row>
    <row r="32" spans="1:14">
      <c r="B32" s="212"/>
      <c r="C32" s="212"/>
      <c r="D32" s="212"/>
      <c r="E32" s="212"/>
      <c r="G32" s="212"/>
      <c r="H32" s="212"/>
      <c r="I32" s="212"/>
      <c r="J32" s="212"/>
      <c r="L32" s="205"/>
      <c r="M32" s="205"/>
      <c r="N32" s="205"/>
    </row>
    <row r="33" spans="2:14" ht="15.75">
      <c r="B33" s="212"/>
      <c r="C33" s="213"/>
      <c r="D33" s="212"/>
      <c r="E33" s="212"/>
      <c r="F33" s="212"/>
      <c r="G33" s="678" t="str">
        <f>IF(DADOS!$D$31&lt;&gt;"",DADOS!$D$31," ")</f>
        <v xml:space="preserve"> </v>
      </c>
      <c r="H33" s="678"/>
      <c r="I33" s="678"/>
      <c r="J33" s="212"/>
      <c r="L33" s="170"/>
      <c r="M33" s="170"/>
      <c r="N33" s="170"/>
    </row>
    <row r="34" spans="2:14" ht="15.75">
      <c r="B34" s="212"/>
      <c r="C34" s="212"/>
      <c r="D34" s="212"/>
      <c r="E34" s="212"/>
      <c r="F34" s="212"/>
      <c r="G34" s="679">
        <f>DADOS!D35</f>
        <v>0</v>
      </c>
      <c r="H34" s="679"/>
      <c r="I34" s="679"/>
      <c r="J34" s="212"/>
      <c r="L34" s="205"/>
      <c r="M34" s="205"/>
      <c r="N34" s="205"/>
    </row>
  </sheetData>
  <mergeCells count="31">
    <mergeCell ref="C26:E26"/>
    <mergeCell ref="G33:I33"/>
    <mergeCell ref="G34:I34"/>
    <mergeCell ref="K2:L3"/>
    <mergeCell ref="D8:F8"/>
    <mergeCell ref="H8:I8"/>
    <mergeCell ref="J13:J14"/>
    <mergeCell ref="F13:H13"/>
    <mergeCell ref="C13:E14"/>
    <mergeCell ref="H11:I11"/>
    <mergeCell ref="B6:J6"/>
    <mergeCell ref="B30:D30"/>
    <mergeCell ref="C25:E25"/>
    <mergeCell ref="C23:E23"/>
    <mergeCell ref="C19:E19"/>
    <mergeCell ref="C24:E24"/>
    <mergeCell ref="E1:J1"/>
    <mergeCell ref="B13:B14"/>
    <mergeCell ref="C15:E15"/>
    <mergeCell ref="D10:F10"/>
    <mergeCell ref="D11:E11"/>
    <mergeCell ref="I13:I14"/>
    <mergeCell ref="H10:J10"/>
    <mergeCell ref="H9:I9"/>
    <mergeCell ref="D9:E9"/>
    <mergeCell ref="C22:E22"/>
    <mergeCell ref="C21:E21"/>
    <mergeCell ref="C16:E16"/>
    <mergeCell ref="C17:E17"/>
    <mergeCell ref="C18:E18"/>
    <mergeCell ref="C20:E20"/>
  </mergeCells>
  <conditionalFormatting sqref="B30">
    <cfRule type="cellIs" dxfId="5" priority="3" operator="equal">
      <formula>"PREENCHER PRAZO NA FOLHA DE FECHAMENTO!"</formula>
    </cfRule>
  </conditionalFormatting>
  <conditionalFormatting sqref="J27">
    <cfRule type="cellIs" dxfId="4" priority="1" operator="greaterThan">
      <formula>1</formula>
    </cfRule>
    <cfRule type="cellIs" dxfId="3" priority="2" operator="lessThan">
      <formula>1</formula>
    </cfRule>
  </conditionalFormatting>
  <printOptions horizontalCentered="1"/>
  <pageMargins left="0.98425196850393704" right="0.39370078740157483" top="0.78740157480314965" bottom="0.39370078740157483" header="0" footer="0"/>
  <pageSetup paperSize="9" scale="92" orientation="landscape" r:id="rId1"/>
  <headerFooter>
    <oddHeader>&amp;R&amp;A</oddHeader>
    <oddFooter>&amp;L&amp;8Impressão em &amp;D às &amp;T
&amp;Z&amp;F&amp;R&amp;8Página &amp;P de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37"/>
  <sheetViews>
    <sheetView showGridLines="0" zoomScale="80" zoomScaleNormal="80" zoomScaleSheetLayoutView="110" workbookViewId="0">
      <pane ySplit="7" topLeftCell="A8" activePane="bottomLeft" state="frozen"/>
      <selection activeCell="C192" sqref="C192"/>
      <selection pane="bottomLeft" activeCell="C7" sqref="C7"/>
    </sheetView>
  </sheetViews>
  <sheetFormatPr defaultColWidth="10.42578125" defaultRowHeight="15" outlineLevelCol="1"/>
  <cols>
    <col min="1" max="1" width="8.7109375" style="390" customWidth="1"/>
    <col min="2" max="2" width="12.28515625" style="395" customWidth="1"/>
    <col min="3" max="3" width="79.42578125" style="391" customWidth="1"/>
    <col min="4" max="4" width="9.5703125" style="392" customWidth="1"/>
    <col min="5" max="5" width="11.85546875" style="577" customWidth="1"/>
    <col min="6" max="6" width="10.85546875" style="393" customWidth="1" outlineLevel="1"/>
    <col min="7" max="7" width="9.5703125" style="394" customWidth="1" outlineLevel="1"/>
    <col min="8" max="8" width="10.28515625" style="393" customWidth="1" outlineLevel="1"/>
    <col min="9" max="9" width="10.28515625" style="393" customWidth="1"/>
    <col min="10" max="10" width="12.7109375" style="393" customWidth="1" outlineLevel="1"/>
    <col min="11" max="11" width="12.5703125" style="393" customWidth="1" outlineLevel="1"/>
    <col min="12" max="12" width="13.5703125" style="393" customWidth="1" outlineLevel="1"/>
    <col min="13" max="13" width="13.5703125" style="393" customWidth="1"/>
    <col min="14" max="14" width="13.28515625" style="360" customWidth="1"/>
    <col min="15" max="15" width="6" style="389" customWidth="1"/>
    <col min="16" max="16384" width="10.42578125" style="389"/>
  </cols>
  <sheetData>
    <row r="1" spans="1:14" s="342" customFormat="1" ht="12.75">
      <c r="A1" s="336"/>
      <c r="B1" s="337"/>
      <c r="C1" s="338" t="s">
        <v>20848</v>
      </c>
      <c r="D1" s="334"/>
      <c r="E1" s="567"/>
      <c r="F1" s="339"/>
      <c r="G1" s="339"/>
      <c r="H1" s="339"/>
      <c r="I1" s="339"/>
      <c r="J1" s="340"/>
      <c r="K1" s="340"/>
      <c r="L1" s="340"/>
      <c r="M1" s="340"/>
      <c r="N1" s="341"/>
    </row>
    <row r="2" spans="1:14" s="342" customFormat="1" ht="12.75">
      <c r="A2" s="343"/>
      <c r="B2" s="344"/>
      <c r="C2" s="322" t="s">
        <v>20849</v>
      </c>
      <c r="D2" s="345"/>
      <c r="E2" s="568"/>
      <c r="F2" s="304"/>
      <c r="G2" s="304"/>
      <c r="H2" s="304"/>
      <c r="I2" s="304"/>
      <c r="J2" s="346"/>
      <c r="K2" s="700"/>
      <c r="L2" s="700"/>
      <c r="M2" s="347"/>
      <c r="N2" s="348"/>
    </row>
    <row r="3" spans="1:14" s="355" customFormat="1" ht="12.75">
      <c r="A3" s="349"/>
      <c r="B3" s="344"/>
      <c r="C3" s="350" t="str">
        <f>IF(DADOS!D18&lt;&gt;"",DADOS!D18," ")</f>
        <v>identificação da tipologia ou infraestrutura</v>
      </c>
      <c r="D3" s="351"/>
      <c r="E3" s="701"/>
      <c r="F3" s="701"/>
      <c r="G3" s="701"/>
      <c r="H3" s="701"/>
      <c r="I3" s="352"/>
      <c r="J3" s="346"/>
      <c r="K3" s="702"/>
      <c r="L3" s="702"/>
      <c r="M3" s="353"/>
      <c r="N3" s="354"/>
    </row>
    <row r="4" spans="1:14" s="342" customFormat="1" ht="30">
      <c r="A4" s="343"/>
      <c r="B4" s="344"/>
      <c r="C4" s="356" t="str">
        <f>CONCATENATE("Orçamento de Custos referenciado na planilha SINAPI *** inserir ***, utilizando Encargos Sociais Horista de ",'ENCARGOS SOCIAIS'!G49, "% e BDI de ",BDI!D26*100,"%")</f>
        <v>Orçamento de Custos referenciado na planilha SINAPI *** inserir ***, utilizando Encargos Sociais Horista de 87,59% e BDI de 0%</v>
      </c>
      <c r="D4" s="351"/>
      <c r="E4" s="703"/>
      <c r="F4" s="703"/>
      <c r="G4" s="703"/>
      <c r="H4" s="357"/>
      <c r="I4" s="357"/>
      <c r="J4" s="304"/>
      <c r="K4" s="702"/>
      <c r="L4" s="702"/>
      <c r="M4" s="353"/>
      <c r="N4" s="354"/>
    </row>
    <row r="5" spans="1:14" s="342" customFormat="1">
      <c r="A5" s="343"/>
      <c r="B5" s="344"/>
      <c r="C5" s="452"/>
      <c r="D5" s="351"/>
      <c r="E5" s="569"/>
      <c r="F5" s="451"/>
      <c r="G5" s="451"/>
      <c r="H5" s="357"/>
      <c r="I5" s="357"/>
      <c r="J5" s="304"/>
      <c r="K5" s="450"/>
      <c r="L5" s="450"/>
      <c r="M5" s="450"/>
      <c r="N5" s="354"/>
    </row>
    <row r="6" spans="1:14" s="342" customFormat="1" ht="12.75">
      <c r="A6" s="343"/>
      <c r="B6" s="344"/>
      <c r="C6" s="358"/>
      <c r="D6" s="359"/>
      <c r="E6" s="570"/>
      <c r="F6" s="246"/>
      <c r="G6" s="246"/>
      <c r="H6" s="246"/>
      <c r="I6" s="246"/>
      <c r="J6" s="246"/>
      <c r="K6" s="246"/>
      <c r="L6" s="246"/>
      <c r="M6" s="246"/>
      <c r="N6" s="360"/>
    </row>
    <row r="7" spans="1:14" s="342" customFormat="1" ht="38.25">
      <c r="A7" s="361" t="s">
        <v>2675</v>
      </c>
      <c r="B7" s="362" t="s">
        <v>20873</v>
      </c>
      <c r="C7" s="363" t="s">
        <v>2676</v>
      </c>
      <c r="D7" s="363" t="s">
        <v>2677</v>
      </c>
      <c r="E7" s="571" t="s">
        <v>20850</v>
      </c>
      <c r="F7" s="364" t="s">
        <v>20851</v>
      </c>
      <c r="G7" s="364" t="s">
        <v>20852</v>
      </c>
      <c r="H7" s="364" t="s">
        <v>20853</v>
      </c>
      <c r="I7" s="365" t="s">
        <v>20854</v>
      </c>
      <c r="J7" s="364" t="s">
        <v>20851</v>
      </c>
      <c r="K7" s="364" t="s">
        <v>20852</v>
      </c>
      <c r="L7" s="364" t="s">
        <v>20855</v>
      </c>
      <c r="M7" s="366" t="s">
        <v>5646</v>
      </c>
      <c r="N7" s="367" t="s">
        <v>20856</v>
      </c>
    </row>
    <row r="8" spans="1:14" s="371" customFormat="1">
      <c r="A8" s="368">
        <v>1</v>
      </c>
      <c r="B8" s="369"/>
      <c r="C8" s="294" t="s">
        <v>20926</v>
      </c>
      <c r="D8" s="295"/>
      <c r="E8" s="572"/>
      <c r="F8" s="296"/>
      <c r="G8" s="297"/>
      <c r="H8" s="297"/>
      <c r="I8" s="297"/>
      <c r="J8" s="291">
        <f>ROUND(SUMIF(J10:J11,"&gt;0",J10:J11),2)</f>
        <v>0</v>
      </c>
      <c r="K8" s="291">
        <f>ROUND(SUMIF(K10:K11,"&gt;0",K10:K11),2)</f>
        <v>0</v>
      </c>
      <c r="L8" s="303">
        <f>J8+K8</f>
        <v>0</v>
      </c>
      <c r="M8" s="291">
        <f>ROUND(SUMIF(M10:M11,"&gt;0",M10:M11),2)</f>
        <v>0</v>
      </c>
      <c r="N8" s="370" t="e">
        <f>M8/$M$16</f>
        <v>#REF!</v>
      </c>
    </row>
    <row r="9" spans="1:14" s="371" customFormat="1">
      <c r="A9" s="376" t="s">
        <v>5647</v>
      </c>
      <c r="B9" s="377"/>
      <c r="C9" s="335" t="s">
        <v>20927</v>
      </c>
      <c r="D9" s="376"/>
      <c r="E9" s="574"/>
      <c r="F9" s="378" t="str">
        <f>IF($B9="","",IFERROR(VLOOKUP($B9,SERVIÇOS!$A:$F,4,0),IFERROR(VLOOKUP($B9,'COMPOSIÇÕES COMPLEMENTARES '!$C:$K,6,0),"")))</f>
        <v/>
      </c>
      <c r="G9" s="378" t="str">
        <f>IF($B9="","",IFERROR(VLOOKUP($B9,SERVIÇOS!$A:$F,5,0),IFERROR(VLOOKUP($B9,'COMPOSIÇÕES COMPLEMENTARES '!$C:$K,7,0),"")))</f>
        <v/>
      </c>
      <c r="H9" s="378" t="str">
        <f>IF(E9="","",F9+G9)</f>
        <v/>
      </c>
      <c r="I9" s="378" t="str">
        <f>IF(E9="","",ROUND(H9*(1+'FOLHA FECHAMENTO'!$D$24),2))</f>
        <v/>
      </c>
      <c r="J9" s="378" t="str">
        <f>IF(E9="","",ROUND((E9*F9),2))</f>
        <v/>
      </c>
      <c r="K9" s="378" t="str">
        <f>IF(E9="","",ROUND((E9*G9),2))</f>
        <v/>
      </c>
      <c r="L9" s="302" t="str">
        <f>IF(E9="","",J9+K9)</f>
        <v/>
      </c>
      <c r="M9" s="302" t="str">
        <f>IF(L9="","",ROUND(L9*(1+'FOLHA FECHAMENTO'!$D$24),2))</f>
        <v/>
      </c>
      <c r="N9" s="372"/>
    </row>
    <row r="10" spans="1:14" s="371" customFormat="1">
      <c r="A10" s="301"/>
      <c r="B10" s="373"/>
      <c r="C10" s="374" t="str">
        <f>IF($B10="","",IFERROR(VLOOKUP($B10,SERVIÇOS!$A:$F,2,0),IFERROR(VLOOKUP($B10,'COMPOSIÇÕES COMPLEMENTARES '!$C:$K,2,0),"")))</f>
        <v/>
      </c>
      <c r="D10" s="301" t="str">
        <f>IF($B10="","",IFERROR(VLOOKUP($B10,SERVIÇOS!$A:$F,3,0),IFERROR(VLOOKUP($B10,'COMPOSIÇÕES COMPLEMENTARES '!$C:$K,3,0),"")))</f>
        <v/>
      </c>
      <c r="E10" s="573"/>
      <c r="F10" s="302" t="str">
        <f>IF($B10="","",IFERROR(VLOOKUP($B10,SERVIÇOS!$A:$F,4,0),IFERROR(VLOOKUP($B10,'COMPOSIÇÕES COMPLEMENTARES '!$C:$K,6,0),"")))</f>
        <v/>
      </c>
      <c r="G10" s="302" t="str">
        <f>IF($B10="","",IFERROR(VLOOKUP($B10,SERVIÇOS!$A:$F,5,0),IFERROR(VLOOKUP($B10,'COMPOSIÇÕES COMPLEMENTARES '!$C:$K,7,0),"")))</f>
        <v/>
      </c>
      <c r="H10" s="302" t="str">
        <f t="shared" ref="H10:H11" si="0">IF(E10="","",F10+G10)</f>
        <v/>
      </c>
      <c r="I10" s="302" t="str">
        <f>IF(E10="","",ROUND(H10*(1+'FOLHA FECHAMENTO'!$D$24),2))</f>
        <v/>
      </c>
      <c r="J10" s="302" t="str">
        <f t="shared" ref="J10:J11" si="1">IF(E10="","",ROUND((E10*F10),2))</f>
        <v/>
      </c>
      <c r="K10" s="302" t="str">
        <f t="shared" ref="K10:K11" si="2">IF(E10="","",ROUND((E10*G10),2))</f>
        <v/>
      </c>
      <c r="L10" s="302" t="str">
        <f>IF(E10="","",J10+K10)</f>
        <v/>
      </c>
      <c r="M10" s="302" t="str">
        <f>IF(L10="","",ROUND(L10*(1+'FOLHA FECHAMENTO'!$D$24),2))</f>
        <v/>
      </c>
      <c r="N10" s="375"/>
    </row>
    <row r="11" spans="1:14" s="371" customFormat="1">
      <c r="A11" s="301"/>
      <c r="B11" s="373"/>
      <c r="C11" s="300" t="str">
        <f>IF($B11="","",IFERROR(VLOOKUP($B11,SERVIÇOS!$A:$F,2,0),IFERROR(VLOOKUP($B11,'COMPOSIÇÕES COMPLEMENTARES '!$C:$K,2,0),"")))</f>
        <v/>
      </c>
      <c r="D11" s="301" t="str">
        <f>IF($B11="","",IFERROR(VLOOKUP($B11,SERVIÇOS!$A:$F,3,0),IFERROR(VLOOKUP($B11,'COMPOSIÇÕES COMPLEMENTARES '!$C:$K,3,0),"")))</f>
        <v/>
      </c>
      <c r="E11" s="573"/>
      <c r="F11" s="302" t="str">
        <f>IF($B11="","",IFERROR(VLOOKUP($B11,SERVIÇOS!$A:$F,4,0),IFERROR(VLOOKUP($B11,'COMPOSIÇÕES COMPLEMENTARES '!$C:$K,6,0),"")))</f>
        <v/>
      </c>
      <c r="G11" s="302" t="str">
        <f>IF($B11="","",IFERROR(VLOOKUP($B11,SERVIÇOS!$A:$F,5,0),IFERROR(VLOOKUP($B11,'COMPOSIÇÕES COMPLEMENTARES '!$C:$K,7,0),"")))</f>
        <v/>
      </c>
      <c r="H11" s="302" t="str">
        <f t="shared" si="0"/>
        <v/>
      </c>
      <c r="I11" s="302" t="str">
        <f>IF(E11="","",ROUND(H11*(1+'FOLHA FECHAMENTO'!$D$24),2))</f>
        <v/>
      </c>
      <c r="J11" s="302" t="str">
        <f t="shared" si="1"/>
        <v/>
      </c>
      <c r="K11" s="302" t="str">
        <f t="shared" si="2"/>
        <v/>
      </c>
      <c r="L11" s="302" t="str">
        <f t="shared" ref="L11" si="3">IF(E11="","",J11+K11)</f>
        <v/>
      </c>
      <c r="M11" s="302" t="str">
        <f>IF(L11="","",ROUND(L11*(1+'FOLHA FECHAMENTO'!$D$24),2))</f>
        <v/>
      </c>
      <c r="N11" s="375"/>
    </row>
    <row r="12" spans="1:14" s="371" customFormat="1">
      <c r="A12" s="292">
        <v>2</v>
      </c>
      <c r="B12" s="293"/>
      <c r="C12" s="294"/>
      <c r="D12" s="379"/>
      <c r="E12" s="575"/>
      <c r="F12" s="380"/>
      <c r="G12" s="381"/>
      <c r="H12" s="381"/>
      <c r="I12" s="381" t="str">
        <f>IF(E12="","",ROUND(H12*(1+'FOLHA FECHAMENTO'!$D$24),2))</f>
        <v/>
      </c>
      <c r="J12" s="291">
        <f>ROUND(SUMIF(J14:J15,"&gt;0",J14:J15),2)</f>
        <v>0</v>
      </c>
      <c r="K12" s="291">
        <f>ROUND(SUMIF(K14:K15,"&gt;0",K14:K15),2)</f>
        <v>0</v>
      </c>
      <c r="L12" s="303">
        <f>J12+K12</f>
        <v>0</v>
      </c>
      <c r="M12" s="291">
        <f>ROUND(SUMIF(M14:M15,"&gt;0",M14:M15),2)</f>
        <v>0</v>
      </c>
      <c r="N12" s="370" t="e">
        <f>M12/$M$16</f>
        <v>#REF!</v>
      </c>
    </row>
    <row r="13" spans="1:14" s="371" customFormat="1">
      <c r="A13" s="376" t="s">
        <v>5648</v>
      </c>
      <c r="B13" s="373"/>
      <c r="C13" s="335"/>
      <c r="D13" s="376" t="str">
        <f>IF($B13="","",IFERROR(VLOOKUP($B13,SERVIÇOS!$A:$F,3,0),IFERROR(VLOOKUP($B13,#REF!,3,0),"")))</f>
        <v/>
      </c>
      <c r="E13" s="574"/>
      <c r="F13" s="378" t="str">
        <f>IF($B13="","",IFERROR(VLOOKUP($B13,SERVIÇOS!$A:$F,4,0),IFERROR(VLOOKUP($B13,#REF!,6,0),"")))</f>
        <v/>
      </c>
      <c r="G13" s="378" t="str">
        <f>IF($B13="","",IFERROR(VLOOKUP($B13,SERVIÇOS!$A:$F,5,0),IFERROR(VLOOKUP($B13,#REF!,7,0),"")))</f>
        <v/>
      </c>
      <c r="H13" s="378" t="str">
        <f t="shared" ref="H13:H15" si="4">IF(E13="","",F13+G13)</f>
        <v/>
      </c>
      <c r="I13" s="378" t="str">
        <f>IF(E13="","",ROUND(H13*(1+'FOLHA FECHAMENTO'!$D$24),2))</f>
        <v/>
      </c>
      <c r="J13" s="378" t="str">
        <f t="shared" ref="J13:J15" si="5">IF(E13="","",ROUND((E13*F13),2))</f>
        <v/>
      </c>
      <c r="K13" s="378" t="str">
        <f t="shared" ref="K13:K15" si="6">IF(E13="","",ROUND((E13*G13),2))</f>
        <v/>
      </c>
      <c r="L13" s="378" t="str">
        <f t="shared" ref="L13" si="7">IF(E13="","",ROUND((E13*H13),2))</f>
        <v/>
      </c>
      <c r="M13" s="378"/>
      <c r="N13" s="372"/>
    </row>
    <row r="14" spans="1:14" s="371" customFormat="1">
      <c r="A14" s="301" t="s">
        <v>20859</v>
      </c>
      <c r="B14" s="373"/>
      <c r="C14" s="300" t="str">
        <f>IF($B14="","",IFERROR(VLOOKUP($B14,SERVIÇOS!$A:$F,2,0),IFERROR(VLOOKUP($B14,'COMPOSIÇÕES COMPLEMENTARES '!$C:$K,2,0),"")))</f>
        <v/>
      </c>
      <c r="D14" s="301" t="str">
        <f>IF($B14="","",IFERROR(VLOOKUP($B14,SERVIÇOS!$A:$F,3,0),IFERROR(VLOOKUP($B14,'COMPOSIÇÕES COMPLEMENTARES '!$C:$K,3,0),"")))</f>
        <v/>
      </c>
      <c r="E14" s="573"/>
      <c r="F14" s="302" t="str">
        <f>IF($B14="","",IFERROR(VLOOKUP($B14,SERVIÇOS!$A:$F,4,0),IFERROR(VLOOKUP($B14,'COMPOSIÇÕES COMPLEMENTARES '!$C:$K,6,0),"")))</f>
        <v/>
      </c>
      <c r="G14" s="302" t="str">
        <f>IF($B14="","",IFERROR(VLOOKUP($B14,SERVIÇOS!$A:$F,5,0),IFERROR(VLOOKUP($B14,'COMPOSIÇÕES COMPLEMENTARES '!$C:$K,7,0),"")))</f>
        <v/>
      </c>
      <c r="H14" s="302" t="str">
        <f t="shared" si="4"/>
        <v/>
      </c>
      <c r="I14" s="302" t="str">
        <f>IF(E14="","",ROUND(H14*(1+'FOLHA FECHAMENTO'!$D$24),2))</f>
        <v/>
      </c>
      <c r="J14" s="302" t="str">
        <f t="shared" si="5"/>
        <v/>
      </c>
      <c r="K14" s="302" t="str">
        <f t="shared" si="6"/>
        <v/>
      </c>
      <c r="L14" s="302" t="str">
        <f t="shared" ref="L14:L15" si="8">IF(E14="","",J14+K14)</f>
        <v/>
      </c>
      <c r="M14" s="302" t="str">
        <f>IF(L14="","",ROUND(L14*(1+'FOLHA FECHAMENTO'!$D$24),2))</f>
        <v/>
      </c>
      <c r="N14" s="375"/>
    </row>
    <row r="15" spans="1:14" s="371" customFormat="1">
      <c r="A15" s="301" t="s">
        <v>20860</v>
      </c>
      <c r="B15" s="373"/>
      <c r="C15" s="300" t="str">
        <f>IF($B15="","",IFERROR(VLOOKUP($B15,SERVIÇOS!$A:$F,2,0),IFERROR(VLOOKUP($B15,'COMPOSIÇÕES COMPLEMENTARES '!$C:$K,2,0),"")))</f>
        <v/>
      </c>
      <c r="D15" s="301" t="str">
        <f>IF($B15="","",IFERROR(VLOOKUP($B15,SERVIÇOS!$A:$F,3,0),IFERROR(VLOOKUP($B15,'COMPOSIÇÕES COMPLEMENTARES '!$C:$K,3,0),"")))</f>
        <v/>
      </c>
      <c r="E15" s="573"/>
      <c r="F15" s="302" t="str">
        <f>IF($B15="","",IFERROR(VLOOKUP($B15,SERVIÇOS!$A:$F,4,0),IFERROR(VLOOKUP($B15,'COMPOSIÇÕES COMPLEMENTARES '!$C:$K,6,0),"")))</f>
        <v/>
      </c>
      <c r="G15" s="302" t="str">
        <f>IF($B15="","",IFERROR(VLOOKUP($B15,SERVIÇOS!$A:$F,5,0),IFERROR(VLOOKUP($B15,'COMPOSIÇÕES COMPLEMENTARES '!$C:$K,7,0),"")))</f>
        <v/>
      </c>
      <c r="H15" s="302" t="str">
        <f t="shared" si="4"/>
        <v/>
      </c>
      <c r="I15" s="302" t="str">
        <f>IF(E15="","",ROUND(H15*(1+'FOLHA FECHAMENTO'!$D$24),2))</f>
        <v/>
      </c>
      <c r="J15" s="302" t="str">
        <f t="shared" si="5"/>
        <v/>
      </c>
      <c r="K15" s="302" t="str">
        <f t="shared" si="6"/>
        <v/>
      </c>
      <c r="L15" s="302" t="str">
        <f t="shared" si="8"/>
        <v/>
      </c>
      <c r="M15" s="302" t="str">
        <f>IF(L15="","",ROUND(L15*(1+'FOLHA FECHAMENTO'!$D$24),2))</f>
        <v/>
      </c>
      <c r="N15" s="375"/>
    </row>
    <row r="16" spans="1:14" s="371" customFormat="1">
      <c r="A16" s="382"/>
      <c r="B16" s="383"/>
      <c r="C16" s="384" t="s">
        <v>20861</v>
      </c>
      <c r="D16" s="385" t="str">
        <f>IF($B16="","",IFERROR(VLOOKUP($B16,SERVIÇOS!$A:$F,3,0),IFERROR(VLOOKUP($B16,#REF!,3,0),"")))</f>
        <v/>
      </c>
      <c r="E16" s="576"/>
      <c r="F16" s="386" t="str">
        <f>IF($B16="","",IFERROR(VLOOKUP($B16,SERVIÇOS!$A:$F,4,0),IFERROR(VLOOKUP($B16,#REF!,6,0),"")))</f>
        <v/>
      </c>
      <c r="G16" s="386" t="str">
        <f>IF($B16="","",IFERROR(VLOOKUP($B16,SERVIÇOS!$A:$F,5,0),IFERROR(VLOOKUP($B16,#REF!,7,0),"")))</f>
        <v/>
      </c>
      <c r="H16" s="386" t="str">
        <f t="shared" ref="H16:H37" si="9">IF(E16="","",F16+G16)</f>
        <v/>
      </c>
      <c r="I16" s="386"/>
      <c r="J16" s="387" t="e">
        <f>#REF!+#REF!+#REF!+#REF!+#REF!+#REF!+#REF!+#REF!+J12+J8</f>
        <v>#REF!</v>
      </c>
      <c r="K16" s="387" t="e">
        <f>#REF!+#REF!+#REF!+#REF!+#REF!+#REF!+#REF!+#REF!+K12+K8</f>
        <v>#REF!</v>
      </c>
      <c r="L16" s="387" t="e">
        <f>J16+K16</f>
        <v>#REF!</v>
      </c>
      <c r="M16" s="387" t="e">
        <f>#REF!+#REF!+#REF!+#REF!+#REF!+#REF!+#REF!+#REF!+M12+M8</f>
        <v>#REF!</v>
      </c>
      <c r="N16" s="388" t="e">
        <f>#REF!+#REF!+#REF!+#REF!+#REF!+#REF!+#REF!+#REF!+N12+N8</f>
        <v>#REF!</v>
      </c>
    </row>
    <row r="17" spans="1:17" s="371" customFormat="1" ht="15.75">
      <c r="A17" s="298"/>
      <c r="B17" s="299"/>
      <c r="C17" s="507"/>
      <c r="D17" s="505"/>
      <c r="E17" s="573"/>
      <c r="F17" s="302" t="str">
        <f>IF($B17="","",IFERROR(VLOOKUP($B17,SERVIÇOS!$A:$F,4,0),IFERROR(VLOOKUP($B17,#REF!,6,0),"")))</f>
        <v/>
      </c>
      <c r="G17" s="302" t="str">
        <f>IF($B17="","",IFERROR(VLOOKUP($B17,SERVIÇOS!$A:$F,5,0),IFERROR(VLOOKUP($B17,#REF!,7,0),"")))</f>
        <v/>
      </c>
      <c r="H17" s="302" t="str">
        <f t="shared" si="9"/>
        <v/>
      </c>
      <c r="I17" s="302"/>
      <c r="J17" s="302" t="str">
        <f t="shared" ref="J17:J37" si="10">IF(E17="","",ROUND((E17*F17),2))</f>
        <v/>
      </c>
      <c r="K17" s="302" t="str">
        <f t="shared" ref="K17:K37" si="11">IF(E17="","",ROUND((E17*G17),2))</f>
        <v/>
      </c>
      <c r="L17" s="302" t="str">
        <f t="shared" ref="L17:L37" si="12">IF(E17="","",ROUND((E17*H17),2))</f>
        <v/>
      </c>
      <c r="M17" s="302"/>
      <c r="N17" s="375"/>
    </row>
    <row r="18" spans="1:17" s="371" customFormat="1">
      <c r="A18" s="298"/>
      <c r="B18" s="299"/>
      <c r="C18" s="504"/>
      <c r="D18" s="505"/>
      <c r="E18" s="573"/>
      <c r="F18" s="302" t="str">
        <f>IF($B18="","",IFERROR(VLOOKUP($B18,SERVIÇOS!$A:$F,4,0),IFERROR(VLOOKUP($B18,#REF!,6,0),"")))</f>
        <v/>
      </c>
      <c r="G18" s="302" t="str">
        <f>IF($B18="","",IFERROR(VLOOKUP($B18,SERVIÇOS!$A:$F,5,0),IFERROR(VLOOKUP($B18,#REF!,7,0),"")))</f>
        <v/>
      </c>
      <c r="H18" s="302" t="str">
        <f t="shared" si="9"/>
        <v/>
      </c>
      <c r="I18" s="302"/>
      <c r="J18" s="302" t="str">
        <f t="shared" si="10"/>
        <v/>
      </c>
      <c r="K18" s="302" t="str">
        <f t="shared" si="11"/>
        <v/>
      </c>
      <c r="L18" s="302" t="str">
        <f t="shared" si="12"/>
        <v/>
      </c>
      <c r="M18" s="302"/>
      <c r="N18" s="375"/>
      <c r="P18" s="389"/>
      <c r="Q18" s="389"/>
    </row>
    <row r="19" spans="1:17" s="371" customFormat="1" ht="15.75">
      <c r="A19" s="298"/>
      <c r="B19" s="299"/>
      <c r="C19" s="507" t="s">
        <v>20875</v>
      </c>
      <c r="D19" s="505"/>
      <c r="E19" s="573"/>
      <c r="F19" s="302" t="str">
        <f>IF($B19="","",IFERROR(VLOOKUP($B19,SERVIÇOS!$A:$F,4,0),IFERROR(VLOOKUP($B19,#REF!,6,0),"")))</f>
        <v/>
      </c>
      <c r="G19" s="302" t="str">
        <f>IF($B19="","",IFERROR(VLOOKUP($B19,SERVIÇOS!$A:$F,5,0),IFERROR(VLOOKUP($B19,#REF!,7,0),"")))</f>
        <v/>
      </c>
      <c r="H19" s="302" t="str">
        <f t="shared" si="9"/>
        <v/>
      </c>
      <c r="I19" s="302"/>
      <c r="J19" s="302" t="str">
        <f t="shared" si="10"/>
        <v/>
      </c>
      <c r="K19" s="302" t="str">
        <f t="shared" si="11"/>
        <v/>
      </c>
      <c r="L19" s="302" t="str">
        <f t="shared" si="12"/>
        <v/>
      </c>
      <c r="M19" s="302"/>
      <c r="N19" s="375"/>
      <c r="P19" s="389"/>
      <c r="Q19" s="389"/>
    </row>
    <row r="20" spans="1:17" s="371" customFormat="1">
      <c r="A20" s="298"/>
      <c r="B20" s="453"/>
      <c r="C20" s="506"/>
      <c r="D20" s="505"/>
      <c r="E20" s="573"/>
      <c r="F20" s="302" t="str">
        <f>IF($B20="","",IFERROR(VLOOKUP($B20,SERVIÇOS!$A:$F,4,0),IFERROR(VLOOKUP($B20,#REF!,6,0),"")))</f>
        <v/>
      </c>
      <c r="G20" s="302" t="str">
        <f>IF($B20="","",IFERROR(VLOOKUP($B20,SERVIÇOS!$A:$F,5,0),IFERROR(VLOOKUP($B20,#REF!,7,0),"")))</f>
        <v/>
      </c>
      <c r="H20" s="302" t="str">
        <f t="shared" si="9"/>
        <v/>
      </c>
      <c r="I20" s="302"/>
      <c r="J20" s="302" t="str">
        <f t="shared" si="10"/>
        <v/>
      </c>
      <c r="K20" s="302" t="str">
        <f t="shared" si="11"/>
        <v/>
      </c>
      <c r="L20" s="302" t="str">
        <f t="shared" si="12"/>
        <v/>
      </c>
      <c r="M20" s="302"/>
      <c r="N20" s="375"/>
      <c r="P20" s="389"/>
      <c r="Q20" s="389"/>
    </row>
    <row r="21" spans="1:17" s="371" customFormat="1">
      <c r="A21" s="298"/>
      <c r="B21" s="453"/>
      <c r="C21" s="508"/>
      <c r="D21" s="505"/>
      <c r="E21" s="573"/>
      <c r="F21" s="302" t="str">
        <f>IF($B21="","",IFERROR(VLOOKUP($B21,SERVIÇOS!$A:$F,4,0),IFERROR(VLOOKUP($B21,#REF!,6,0),"")))</f>
        <v/>
      </c>
      <c r="G21" s="302" t="str">
        <f>IF($B21="","",IFERROR(VLOOKUP($B21,SERVIÇOS!$A:$F,5,0),IFERROR(VLOOKUP($B21,#REF!,7,0),"")))</f>
        <v/>
      </c>
      <c r="H21" s="302" t="str">
        <f t="shared" si="9"/>
        <v/>
      </c>
      <c r="I21" s="302"/>
      <c r="J21" s="302" t="str">
        <f t="shared" si="10"/>
        <v/>
      </c>
      <c r="K21" s="302" t="str">
        <f t="shared" si="11"/>
        <v/>
      </c>
      <c r="L21" s="302" t="str">
        <f t="shared" si="12"/>
        <v/>
      </c>
      <c r="M21" s="302"/>
      <c r="N21" s="375"/>
      <c r="P21" s="389"/>
      <c r="Q21" s="389"/>
    </row>
    <row r="22" spans="1:17" s="371" customFormat="1">
      <c r="A22" s="298"/>
      <c r="B22" s="299"/>
      <c r="C22" s="300" t="str">
        <f>IF($B22="","",IFERROR(VLOOKUP($B22,SERVIÇOS!$A:$F,2,0),IFERROR(VLOOKUP($B22,#REF!,2,0),"")))</f>
        <v/>
      </c>
      <c r="D22" s="301"/>
      <c r="E22" s="573"/>
      <c r="F22" s="302" t="str">
        <f>IF($B22="","",IFERROR(VLOOKUP($B22,SERVIÇOS!$A:$F,4,0),IFERROR(VLOOKUP($B22,#REF!,6,0),"")))</f>
        <v/>
      </c>
      <c r="G22" s="302" t="str">
        <f>IF($B22="","",IFERROR(VLOOKUP($B22,SERVIÇOS!$A:$F,5,0),IFERROR(VLOOKUP($B22,#REF!,7,0),"")))</f>
        <v/>
      </c>
      <c r="H22" s="302" t="str">
        <f t="shared" si="9"/>
        <v/>
      </c>
      <c r="I22" s="302"/>
      <c r="J22" s="302" t="str">
        <f t="shared" si="10"/>
        <v/>
      </c>
      <c r="K22" s="302" t="str">
        <f t="shared" si="11"/>
        <v/>
      </c>
      <c r="L22" s="302" t="str">
        <f t="shared" si="12"/>
        <v/>
      </c>
      <c r="M22" s="302"/>
      <c r="N22" s="375"/>
      <c r="P22" s="389"/>
      <c r="Q22" s="389"/>
    </row>
    <row r="23" spans="1:17" s="371" customFormat="1">
      <c r="A23" s="298"/>
      <c r="B23" s="453"/>
      <c r="C23" s="300"/>
      <c r="D23" s="301"/>
      <c r="E23" s="573"/>
      <c r="F23" s="302" t="str">
        <f>IF($B23="","",IFERROR(VLOOKUP($B23,SERVIÇOS!$A:$F,4,0),IFERROR(VLOOKUP($B23,#REF!,6,0),"")))</f>
        <v/>
      </c>
      <c r="G23" s="302" t="str">
        <f>IF($B23="","",IFERROR(VLOOKUP($B23,SERVIÇOS!$A:$F,5,0),IFERROR(VLOOKUP($B23,#REF!,7,0),"")))</f>
        <v/>
      </c>
      <c r="H23" s="302" t="str">
        <f t="shared" si="9"/>
        <v/>
      </c>
      <c r="I23" s="302"/>
      <c r="J23" s="302" t="str">
        <f t="shared" si="10"/>
        <v/>
      </c>
      <c r="K23" s="302" t="str">
        <f t="shared" si="11"/>
        <v/>
      </c>
      <c r="L23" s="302" t="str">
        <f t="shared" si="12"/>
        <v/>
      </c>
      <c r="M23" s="302"/>
      <c r="N23" s="375"/>
      <c r="P23" s="389"/>
      <c r="Q23" s="389"/>
    </row>
    <row r="24" spans="1:17" s="371" customFormat="1">
      <c r="A24" s="298"/>
      <c r="B24" s="299"/>
      <c r="C24" s="300"/>
      <c r="D24" s="301" t="str">
        <f>IF($B24="","",IFERROR(VLOOKUP($B24,SERVIÇOS!$A:$F,3,0),IFERROR(VLOOKUP($B24,#REF!,3,0),"")))</f>
        <v/>
      </c>
      <c r="E24" s="573"/>
      <c r="F24" s="302" t="str">
        <f>IF($B24="","",IFERROR(VLOOKUP($B24,SERVIÇOS!$A:$F,4,0),IFERROR(VLOOKUP($B24,#REF!,6,0),"")))</f>
        <v/>
      </c>
      <c r="G24" s="302" t="str">
        <f>IF($B24="","",IFERROR(VLOOKUP($B24,SERVIÇOS!$A:$F,5,0),IFERROR(VLOOKUP($B24,#REF!,7,0),"")))</f>
        <v/>
      </c>
      <c r="H24" s="302" t="str">
        <f t="shared" si="9"/>
        <v/>
      </c>
      <c r="I24" s="302"/>
      <c r="J24" s="302" t="str">
        <f t="shared" si="10"/>
        <v/>
      </c>
      <c r="K24" s="302" t="str">
        <f t="shared" si="11"/>
        <v/>
      </c>
      <c r="L24" s="302" t="str">
        <f t="shared" si="12"/>
        <v/>
      </c>
      <c r="M24" s="302"/>
      <c r="N24" s="375"/>
      <c r="P24" s="389"/>
      <c r="Q24" s="389"/>
    </row>
    <row r="25" spans="1:17" s="371" customFormat="1">
      <c r="A25" s="298"/>
      <c r="B25" s="299"/>
      <c r="C25" s="300" t="str">
        <f>IF($B25="","",IFERROR(VLOOKUP($B25,SERVIÇOS!$A:$F,2,0),IFERROR(VLOOKUP($B25,#REF!,2,0),"")))</f>
        <v/>
      </c>
      <c r="D25" s="301" t="str">
        <f>IF($B25="","",IFERROR(VLOOKUP($B25,SERVIÇOS!$A:$F,3,0),IFERROR(VLOOKUP($B25,#REF!,3,0),"")))</f>
        <v/>
      </c>
      <c r="E25" s="573"/>
      <c r="F25" s="302" t="str">
        <f>IF($B25="","",IFERROR(VLOOKUP($B25,SERVIÇOS!$A:$F,4,0),IFERROR(VLOOKUP($B25,#REF!,6,0),"")))</f>
        <v/>
      </c>
      <c r="G25" s="302" t="str">
        <f>IF($B25="","",IFERROR(VLOOKUP($B25,SERVIÇOS!$A:$F,5,0),IFERROR(VLOOKUP($B25,#REF!,7,0),"")))</f>
        <v/>
      </c>
      <c r="H25" s="302" t="str">
        <f t="shared" si="9"/>
        <v/>
      </c>
      <c r="I25" s="302"/>
      <c r="J25" s="302" t="str">
        <f t="shared" si="10"/>
        <v/>
      </c>
      <c r="K25" s="302" t="str">
        <f t="shared" si="11"/>
        <v/>
      </c>
      <c r="L25" s="302" t="str">
        <f t="shared" si="12"/>
        <v/>
      </c>
      <c r="M25" s="302"/>
      <c r="N25" s="375"/>
      <c r="P25" s="389"/>
      <c r="Q25" s="389"/>
    </row>
    <row r="26" spans="1:17" s="371" customFormat="1">
      <c r="A26" s="298"/>
      <c r="B26" s="299"/>
      <c r="C26" s="300" t="str">
        <f>IF($B26="","",IFERROR(VLOOKUP($B26,SERVIÇOS!$A:$F,2,0),IFERROR(VLOOKUP($B26,#REF!,2,0),"")))</f>
        <v/>
      </c>
      <c r="D26" s="301" t="str">
        <f>IF($B26="","",IFERROR(VLOOKUP($B26,SERVIÇOS!$A:$F,3,0),IFERROR(VLOOKUP($B26,#REF!,3,0),"")))</f>
        <v/>
      </c>
      <c r="E26" s="573"/>
      <c r="F26" s="302" t="str">
        <f>IF($B26="","",IFERROR(VLOOKUP($B26,SERVIÇOS!$A:$F,4,0),IFERROR(VLOOKUP($B26,#REF!,6,0),"")))</f>
        <v/>
      </c>
      <c r="G26" s="302" t="str">
        <f>IF($B26="","",IFERROR(VLOOKUP($B26,SERVIÇOS!$A:$F,5,0),IFERROR(VLOOKUP($B26,#REF!,7,0),"")))</f>
        <v/>
      </c>
      <c r="H26" s="302" t="str">
        <f t="shared" si="9"/>
        <v/>
      </c>
      <c r="I26" s="302"/>
      <c r="J26" s="302" t="str">
        <f t="shared" si="10"/>
        <v/>
      </c>
      <c r="K26" s="302" t="str">
        <f t="shared" si="11"/>
        <v/>
      </c>
      <c r="L26" s="302" t="str">
        <f t="shared" si="12"/>
        <v/>
      </c>
      <c r="M26" s="302"/>
      <c r="N26" s="375"/>
      <c r="P26" s="389"/>
      <c r="Q26" s="389"/>
    </row>
    <row r="27" spans="1:17" s="371" customFormat="1">
      <c r="A27" s="298"/>
      <c r="B27" s="299"/>
      <c r="C27" s="300" t="str">
        <f>IF($B27="","",IFERROR(VLOOKUP($B27,SERVIÇOS!$A:$F,2,0),IFERROR(VLOOKUP($B27,#REF!,2,0),"")))</f>
        <v/>
      </c>
      <c r="D27" s="301" t="str">
        <f>IF($B27="","",IFERROR(VLOOKUP($B27,SERVIÇOS!$A:$F,3,0),IFERROR(VLOOKUP($B27,#REF!,3,0),"")))</f>
        <v/>
      </c>
      <c r="E27" s="573"/>
      <c r="F27" s="302" t="str">
        <f>IF($B27="","",IFERROR(VLOOKUP($B27,SERVIÇOS!$A:$F,4,0),IFERROR(VLOOKUP($B27,#REF!,6,0),"")))</f>
        <v/>
      </c>
      <c r="G27" s="302" t="str">
        <f>IF($B27="","",IFERROR(VLOOKUP($B27,SERVIÇOS!$A:$F,5,0),IFERROR(VLOOKUP($B27,#REF!,7,0),"")))</f>
        <v/>
      </c>
      <c r="H27" s="302" t="str">
        <f t="shared" si="9"/>
        <v/>
      </c>
      <c r="I27" s="302"/>
      <c r="J27" s="302" t="str">
        <f t="shared" si="10"/>
        <v/>
      </c>
      <c r="K27" s="302" t="str">
        <f t="shared" si="11"/>
        <v/>
      </c>
      <c r="L27" s="302" t="str">
        <f t="shared" si="12"/>
        <v/>
      </c>
      <c r="M27" s="302"/>
      <c r="N27" s="375"/>
      <c r="P27" s="389"/>
      <c r="Q27" s="389"/>
    </row>
    <row r="28" spans="1:17" s="371" customFormat="1">
      <c r="A28" s="298"/>
      <c r="B28" s="299"/>
      <c r="C28" s="300" t="str">
        <f>IF($B28="","",IFERROR(VLOOKUP($B28,SERVIÇOS!$A:$F,2,0),IFERROR(VLOOKUP($B28,#REF!,2,0),"")))</f>
        <v/>
      </c>
      <c r="D28" s="301" t="str">
        <f>IF($B28="","",IFERROR(VLOOKUP($B28,SERVIÇOS!$A:$F,3,0),IFERROR(VLOOKUP($B28,#REF!,3,0),"")))</f>
        <v/>
      </c>
      <c r="E28" s="573"/>
      <c r="F28" s="302" t="str">
        <f>IF($B28="","",IFERROR(VLOOKUP($B28,SERVIÇOS!$A:$F,4,0),IFERROR(VLOOKUP($B28,#REF!,6,0),"")))</f>
        <v/>
      </c>
      <c r="G28" s="302" t="str">
        <f>IF($B28="","",IFERROR(VLOOKUP($B28,SERVIÇOS!$A:$F,5,0),IFERROR(VLOOKUP($B28,#REF!,7,0),"")))</f>
        <v/>
      </c>
      <c r="H28" s="302" t="str">
        <f t="shared" si="9"/>
        <v/>
      </c>
      <c r="I28" s="302"/>
      <c r="J28" s="302" t="str">
        <f t="shared" si="10"/>
        <v/>
      </c>
      <c r="K28" s="302" t="str">
        <f t="shared" si="11"/>
        <v/>
      </c>
      <c r="L28" s="302" t="str">
        <f t="shared" si="12"/>
        <v/>
      </c>
      <c r="M28" s="302"/>
      <c r="N28" s="375"/>
      <c r="P28" s="389"/>
      <c r="Q28" s="389"/>
    </row>
    <row r="29" spans="1:17" s="371" customFormat="1">
      <c r="A29" s="298"/>
      <c r="B29" s="299"/>
      <c r="C29" s="300" t="str">
        <f>IF($B29="","",IFERROR(VLOOKUP($B29,SERVIÇOS!$A:$F,2,0),IFERROR(VLOOKUP($B29,#REF!,2,0),"")))</f>
        <v/>
      </c>
      <c r="D29" s="301" t="str">
        <f>IF($B29="","",IFERROR(VLOOKUP($B29,SERVIÇOS!$A:$F,3,0),IFERROR(VLOOKUP($B29,#REF!,3,0),"")))</f>
        <v/>
      </c>
      <c r="E29" s="573"/>
      <c r="F29" s="302" t="str">
        <f>IF($B29="","",IFERROR(VLOOKUP($B29,SERVIÇOS!$A:$F,4,0),IFERROR(VLOOKUP($B29,#REF!,6,0),"")))</f>
        <v/>
      </c>
      <c r="G29" s="302" t="str">
        <f>IF($B29="","",IFERROR(VLOOKUP($B29,SERVIÇOS!$A:$F,5,0),IFERROR(VLOOKUP($B29,#REF!,7,0),"")))</f>
        <v/>
      </c>
      <c r="H29" s="302" t="str">
        <f t="shared" si="9"/>
        <v/>
      </c>
      <c r="I29" s="302"/>
      <c r="J29" s="302" t="str">
        <f t="shared" si="10"/>
        <v/>
      </c>
      <c r="K29" s="302" t="str">
        <f t="shared" si="11"/>
        <v/>
      </c>
      <c r="L29" s="302" t="str">
        <f t="shared" si="12"/>
        <v/>
      </c>
      <c r="M29" s="302"/>
      <c r="N29" s="375"/>
      <c r="P29" s="389"/>
      <c r="Q29" s="389"/>
    </row>
    <row r="30" spans="1:17" s="371" customFormat="1">
      <c r="A30" s="298"/>
      <c r="B30" s="299"/>
      <c r="C30" s="300" t="str">
        <f>IF($B30="","",IFERROR(VLOOKUP($B30,SERVIÇOS!$A:$F,2,0),IFERROR(VLOOKUP($B30,#REF!,2,0),"")))</f>
        <v/>
      </c>
      <c r="D30" s="301" t="str">
        <f>IF($B30="","",IFERROR(VLOOKUP($B30,SERVIÇOS!$A:$F,3,0),IFERROR(VLOOKUP($B30,#REF!,3,0),"")))</f>
        <v/>
      </c>
      <c r="E30" s="573"/>
      <c r="F30" s="302" t="str">
        <f>IF($B30="","",IFERROR(VLOOKUP($B30,SERVIÇOS!$A:$F,4,0),IFERROR(VLOOKUP($B30,#REF!,6,0),"")))</f>
        <v/>
      </c>
      <c r="G30" s="302" t="str">
        <f>IF($B30="","",IFERROR(VLOOKUP($B30,SERVIÇOS!$A:$F,5,0),IFERROR(VLOOKUP($B30,#REF!,7,0),"")))</f>
        <v/>
      </c>
      <c r="H30" s="302" t="str">
        <f t="shared" si="9"/>
        <v/>
      </c>
      <c r="I30" s="302"/>
      <c r="J30" s="302" t="str">
        <f t="shared" si="10"/>
        <v/>
      </c>
      <c r="K30" s="302" t="str">
        <f t="shared" si="11"/>
        <v/>
      </c>
      <c r="L30" s="302" t="str">
        <f t="shared" si="12"/>
        <v/>
      </c>
      <c r="M30" s="302"/>
      <c r="N30" s="375"/>
      <c r="P30" s="389"/>
      <c r="Q30" s="389"/>
    </row>
    <row r="31" spans="1:17" s="371" customFormat="1">
      <c r="A31" s="298"/>
      <c r="B31" s="299"/>
      <c r="C31" s="300" t="str">
        <f>IF($B31="","",IFERROR(VLOOKUP($B31,SERVIÇOS!$A:$F,2,0),IFERROR(VLOOKUP($B31,#REF!,2,0),"")))</f>
        <v/>
      </c>
      <c r="D31" s="301" t="str">
        <f>IF($B31="","",IFERROR(VLOOKUP($B31,SERVIÇOS!$A:$F,3,0),IFERROR(VLOOKUP($B31,#REF!,3,0),"")))</f>
        <v/>
      </c>
      <c r="E31" s="573"/>
      <c r="F31" s="302" t="str">
        <f>IF($B31="","",IFERROR(VLOOKUP($B31,SERVIÇOS!$A:$F,4,0),IFERROR(VLOOKUP($B31,#REF!,6,0),"")))</f>
        <v/>
      </c>
      <c r="G31" s="302" t="str">
        <f>IF($B31="","",IFERROR(VLOOKUP($B31,SERVIÇOS!$A:$F,5,0),IFERROR(VLOOKUP($B31,#REF!,7,0),"")))</f>
        <v/>
      </c>
      <c r="H31" s="302" t="str">
        <f t="shared" si="9"/>
        <v/>
      </c>
      <c r="I31" s="302"/>
      <c r="J31" s="302" t="str">
        <f t="shared" si="10"/>
        <v/>
      </c>
      <c r="K31" s="302" t="str">
        <f t="shared" si="11"/>
        <v/>
      </c>
      <c r="L31" s="302" t="str">
        <f t="shared" si="12"/>
        <v/>
      </c>
      <c r="M31" s="302"/>
      <c r="N31" s="375"/>
      <c r="P31" s="389"/>
      <c r="Q31" s="389"/>
    </row>
    <row r="32" spans="1:17" s="371" customFormat="1">
      <c r="A32" s="298"/>
      <c r="B32" s="299"/>
      <c r="C32" s="300" t="str">
        <f>IF($B32="","",IFERROR(VLOOKUP($B32,SERVIÇOS!$A:$F,2,0),IFERROR(VLOOKUP($B32,#REF!,2,0),"")))</f>
        <v/>
      </c>
      <c r="D32" s="301" t="str">
        <f>IF($B32="","",IFERROR(VLOOKUP($B32,SERVIÇOS!$A:$F,3,0),IFERROR(VLOOKUP($B32,#REF!,3,0),"")))</f>
        <v/>
      </c>
      <c r="E32" s="573"/>
      <c r="F32" s="302" t="str">
        <f>IF($B32="","",IFERROR(VLOOKUP($B32,SERVIÇOS!$A:$F,4,0),IFERROR(VLOOKUP($B32,#REF!,6,0),"")))</f>
        <v/>
      </c>
      <c r="G32" s="302" t="str">
        <f>IF($B32="","",IFERROR(VLOOKUP($B32,SERVIÇOS!$A:$F,5,0),IFERROR(VLOOKUP($B32,#REF!,7,0),"")))</f>
        <v/>
      </c>
      <c r="H32" s="302" t="str">
        <f t="shared" si="9"/>
        <v/>
      </c>
      <c r="I32" s="302"/>
      <c r="J32" s="302" t="str">
        <f t="shared" si="10"/>
        <v/>
      </c>
      <c r="K32" s="302" t="str">
        <f t="shared" si="11"/>
        <v/>
      </c>
      <c r="L32" s="302" t="str">
        <f t="shared" si="12"/>
        <v/>
      </c>
      <c r="M32" s="302"/>
      <c r="N32" s="375"/>
      <c r="P32" s="389"/>
      <c r="Q32" s="389"/>
    </row>
    <row r="33" spans="1:17" s="371" customFormat="1">
      <c r="A33" s="298"/>
      <c r="B33" s="299"/>
      <c r="C33" s="300" t="str">
        <f>IF($B33="","",IFERROR(VLOOKUP($B33,SERVIÇOS!$A:$F,2,0),IFERROR(VLOOKUP($B33,#REF!,2,0),"")))</f>
        <v/>
      </c>
      <c r="D33" s="301" t="str">
        <f>IF($B33="","",IFERROR(VLOOKUP($B33,SERVIÇOS!$A:$F,3,0),IFERROR(VLOOKUP($B33,#REF!,3,0),"")))</f>
        <v/>
      </c>
      <c r="E33" s="573"/>
      <c r="F33" s="302" t="str">
        <f>IF($B33="","",IFERROR(VLOOKUP($B33,SERVIÇOS!$A:$F,4,0),IFERROR(VLOOKUP($B33,#REF!,6,0),"")))</f>
        <v/>
      </c>
      <c r="G33" s="302" t="str">
        <f>IF($B33="","",IFERROR(VLOOKUP($B33,SERVIÇOS!$A:$F,5,0),IFERROR(VLOOKUP($B33,#REF!,7,0),"")))</f>
        <v/>
      </c>
      <c r="H33" s="302" t="str">
        <f t="shared" si="9"/>
        <v/>
      </c>
      <c r="I33" s="302"/>
      <c r="J33" s="302" t="str">
        <f t="shared" si="10"/>
        <v/>
      </c>
      <c r="K33" s="302" t="str">
        <f t="shared" si="11"/>
        <v/>
      </c>
      <c r="L33" s="302" t="str">
        <f t="shared" si="12"/>
        <v/>
      </c>
      <c r="M33" s="302"/>
      <c r="N33" s="375"/>
      <c r="P33" s="389"/>
      <c r="Q33" s="389"/>
    </row>
    <row r="34" spans="1:17" s="371" customFormat="1">
      <c r="A34" s="298"/>
      <c r="B34" s="299"/>
      <c r="C34" s="300" t="str">
        <f>IF($B34="","",IFERROR(VLOOKUP($B34,SERVIÇOS!$A:$F,2,0),IFERROR(VLOOKUP($B34,#REF!,2,0),"")))</f>
        <v/>
      </c>
      <c r="D34" s="301" t="str">
        <f>IF($B34="","",IFERROR(VLOOKUP($B34,SERVIÇOS!$A:$F,3,0),IFERROR(VLOOKUP($B34,#REF!,3,0),"")))</f>
        <v/>
      </c>
      <c r="E34" s="573"/>
      <c r="F34" s="302" t="str">
        <f>IF($B34="","",IFERROR(VLOOKUP($B34,SERVIÇOS!$A:$F,4,0),IFERROR(VLOOKUP($B34,#REF!,6,0),"")))</f>
        <v/>
      </c>
      <c r="G34" s="302" t="str">
        <f>IF($B34="","",IFERROR(VLOOKUP($B34,SERVIÇOS!$A:$F,5,0),IFERROR(VLOOKUP($B34,#REF!,7,0),"")))</f>
        <v/>
      </c>
      <c r="H34" s="302" t="str">
        <f t="shared" si="9"/>
        <v/>
      </c>
      <c r="I34" s="302"/>
      <c r="J34" s="302" t="str">
        <f t="shared" si="10"/>
        <v/>
      </c>
      <c r="K34" s="302" t="str">
        <f t="shared" si="11"/>
        <v/>
      </c>
      <c r="L34" s="302" t="str">
        <f t="shared" si="12"/>
        <v/>
      </c>
      <c r="M34" s="302"/>
      <c r="N34" s="375"/>
      <c r="P34" s="389"/>
      <c r="Q34" s="389"/>
    </row>
    <row r="35" spans="1:17" s="371" customFormat="1">
      <c r="A35" s="298"/>
      <c r="B35" s="299"/>
      <c r="C35" s="300" t="str">
        <f>IF($B35="","",IFERROR(VLOOKUP($B35,SERVIÇOS!$A:$F,2,0),IFERROR(VLOOKUP($B35,#REF!,2,0),"")))</f>
        <v/>
      </c>
      <c r="D35" s="301" t="str">
        <f>IF($B35="","",IFERROR(VLOOKUP($B35,SERVIÇOS!$A:$F,3,0),IFERROR(VLOOKUP($B35,#REF!,3,0),"")))</f>
        <v/>
      </c>
      <c r="E35" s="573"/>
      <c r="F35" s="302" t="str">
        <f>IF($B35="","",IFERROR(VLOOKUP($B35,SERVIÇOS!$A:$F,4,0),IFERROR(VLOOKUP($B35,#REF!,6,0),"")))</f>
        <v/>
      </c>
      <c r="G35" s="302" t="str">
        <f>IF($B35="","",IFERROR(VLOOKUP($B35,SERVIÇOS!$A:$F,5,0),IFERROR(VLOOKUP($B35,#REF!,7,0),"")))</f>
        <v/>
      </c>
      <c r="H35" s="302" t="str">
        <f t="shared" si="9"/>
        <v/>
      </c>
      <c r="I35" s="302"/>
      <c r="J35" s="302" t="str">
        <f t="shared" si="10"/>
        <v/>
      </c>
      <c r="K35" s="302" t="str">
        <f t="shared" si="11"/>
        <v/>
      </c>
      <c r="L35" s="302" t="str">
        <f t="shared" si="12"/>
        <v/>
      </c>
      <c r="M35" s="302"/>
      <c r="N35" s="375"/>
      <c r="P35" s="389"/>
      <c r="Q35" s="389"/>
    </row>
    <row r="36" spans="1:17" s="371" customFormat="1">
      <c r="A36" s="298"/>
      <c r="B36" s="299"/>
      <c r="C36" s="300" t="str">
        <f>IF($B36="","",IFERROR(VLOOKUP($B36,SERVIÇOS!$A:$F,2,0),IFERROR(VLOOKUP($B36,#REF!,2,0),"")))</f>
        <v/>
      </c>
      <c r="D36" s="301" t="str">
        <f>IF($B36="","",IFERROR(VLOOKUP($B36,SERVIÇOS!$A:$F,3,0),IFERROR(VLOOKUP($B36,#REF!,3,0),"")))</f>
        <v/>
      </c>
      <c r="E36" s="573"/>
      <c r="F36" s="302" t="str">
        <f>IF($B36="","",IFERROR(VLOOKUP($B36,SERVIÇOS!$A:$F,4,0),IFERROR(VLOOKUP($B36,#REF!,6,0),"")))</f>
        <v/>
      </c>
      <c r="G36" s="302" t="str">
        <f>IF($B36="","",IFERROR(VLOOKUP($B36,SERVIÇOS!$A:$F,5,0),IFERROR(VLOOKUP($B36,#REF!,7,0),"")))</f>
        <v/>
      </c>
      <c r="H36" s="302" t="str">
        <f t="shared" si="9"/>
        <v/>
      </c>
      <c r="I36" s="302"/>
      <c r="J36" s="302" t="str">
        <f t="shared" si="10"/>
        <v/>
      </c>
      <c r="K36" s="302" t="str">
        <f t="shared" si="11"/>
        <v/>
      </c>
      <c r="L36" s="302" t="str">
        <f t="shared" si="12"/>
        <v/>
      </c>
      <c r="M36" s="302"/>
      <c r="N36" s="375"/>
      <c r="P36" s="389"/>
      <c r="Q36" s="389"/>
    </row>
    <row r="37" spans="1:17" s="371" customFormat="1">
      <c r="A37" s="298"/>
      <c r="B37" s="299"/>
      <c r="C37" s="300" t="str">
        <f>IF($B37="","",IFERROR(VLOOKUP($B37,SERVIÇOS!$A:$F,2,0),IFERROR(VLOOKUP($B37,#REF!,2,0),"")))</f>
        <v/>
      </c>
      <c r="D37" s="301" t="str">
        <f>IF($B37="","",IFERROR(VLOOKUP($B37,SERVIÇOS!$A:$F,3,0),IFERROR(VLOOKUP($B37,#REF!,3,0),"")))</f>
        <v/>
      </c>
      <c r="E37" s="573"/>
      <c r="F37" s="302" t="str">
        <f>IF($B37="","",IFERROR(VLOOKUP($B37,SERVIÇOS!$A:$F,4,0),IFERROR(VLOOKUP($B37,#REF!,6,0),"")))</f>
        <v/>
      </c>
      <c r="G37" s="302" t="str">
        <f>IF($B37="","",IFERROR(VLOOKUP($B37,SERVIÇOS!$A:$F,5,0),IFERROR(VLOOKUP($B37,#REF!,7,0),"")))</f>
        <v/>
      </c>
      <c r="H37" s="302" t="str">
        <f t="shared" si="9"/>
        <v/>
      </c>
      <c r="I37" s="302"/>
      <c r="J37" s="302" t="str">
        <f t="shared" si="10"/>
        <v/>
      </c>
      <c r="K37" s="302" t="str">
        <f t="shared" si="11"/>
        <v/>
      </c>
      <c r="L37" s="302" t="str">
        <f t="shared" si="12"/>
        <v/>
      </c>
      <c r="M37" s="302"/>
      <c r="N37" s="375"/>
      <c r="P37" s="389"/>
      <c r="Q37" s="389"/>
    </row>
  </sheetData>
  <mergeCells count="5">
    <mergeCell ref="K2:L2"/>
    <mergeCell ref="E3:H3"/>
    <mergeCell ref="K3:L3"/>
    <mergeCell ref="E4:G4"/>
    <mergeCell ref="K4:L4"/>
  </mergeCells>
  <printOptions horizontalCentered="1" gridLines="1"/>
  <pageMargins left="0.39370078740157483" right="0.39370078740157483" top="0.78740157480314965" bottom="0.78740157480314965" header="0.39370078740157483" footer="0.39370078740157483"/>
  <pageSetup paperSize="9" scale="60" firstPageNumber="0" fitToHeight="0" orientation="landscape" r:id="rId1"/>
  <headerFooter alignWithMargins="0">
    <oddHeader>&amp;R&amp;A</oddHeader>
    <oddFooter>&amp;LPágina &amp;P de &amp;N
&amp;Z&amp;F&amp;C
&amp;Ridentificação de responsável técnico</oddFooter>
  </headerFooter>
  <ignoredErrors>
    <ignoredError sqref="J16:L16 L8 K12"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
  <sheetViews>
    <sheetView zoomScale="120" zoomScaleNormal="120" zoomScaleSheetLayoutView="130" zoomScalePageLayoutView="70" workbookViewId="0">
      <selection activeCell="S10" sqref="S10"/>
    </sheetView>
  </sheetViews>
  <sheetFormatPr defaultRowHeight="12.75"/>
  <cols>
    <col min="1" max="10" width="3.28515625" style="408" customWidth="1"/>
    <col min="11" max="12" width="3.28515625" style="397" customWidth="1"/>
    <col min="13" max="13" width="5.140625" style="397" customWidth="1"/>
    <col min="14" max="14" width="3.28515625" style="397" customWidth="1"/>
    <col min="15" max="15" width="8.140625" style="397" customWidth="1"/>
    <col min="16" max="16" width="4.85546875" style="397" customWidth="1"/>
    <col min="17" max="25" width="3.28515625" style="397" customWidth="1"/>
    <col min="26" max="26" width="4.5703125" style="397" customWidth="1"/>
    <col min="27" max="28" width="3.28515625" style="397" customWidth="1"/>
    <col min="29" max="29" width="6.28515625" style="397" customWidth="1"/>
    <col min="30" max="30" width="3.28515625" style="397" customWidth="1"/>
    <col min="31" max="31" width="5.42578125" style="397" customWidth="1"/>
    <col min="32" max="32" width="5.5703125" style="397" customWidth="1"/>
    <col min="33" max="35" width="3.28515625" style="397" customWidth="1"/>
    <col min="36" max="42" width="2.7109375" style="397" customWidth="1"/>
    <col min="43" max="43" width="5.5703125" style="397" customWidth="1"/>
    <col min="44" max="44" width="7.140625" style="397" customWidth="1"/>
    <col min="45" max="61" width="2.7109375" style="397" customWidth="1"/>
    <col min="62" max="236" width="9.140625" style="397"/>
    <col min="237" max="245" width="3.28515625" style="397" customWidth="1"/>
    <col min="246" max="246" width="3.42578125" style="397" customWidth="1"/>
    <col min="247" max="248" width="3.28515625" style="397" customWidth="1"/>
    <col min="249" max="249" width="7" style="397" bestFit="1" customWidth="1"/>
    <col min="250" max="257" width="3.28515625" style="397" customWidth="1"/>
    <col min="258" max="258" width="6" style="397" bestFit="1" customWidth="1"/>
    <col min="259" max="263" width="3.28515625" style="397" customWidth="1"/>
    <col min="264" max="264" width="5.140625" style="397" customWidth="1"/>
    <col min="265" max="265" width="4" style="397" customWidth="1"/>
    <col min="266" max="266" width="3.28515625" style="397" customWidth="1"/>
    <col min="267" max="267" width="9.140625" style="397"/>
    <col min="268" max="268" width="0" style="397" hidden="1" customWidth="1"/>
    <col min="269" max="295" width="2.7109375" style="397" customWidth="1"/>
    <col min="296" max="312" width="7.42578125" style="397" customWidth="1"/>
    <col min="313" max="317" width="2.7109375" style="397" customWidth="1"/>
    <col min="318" max="492" width="9.140625" style="397"/>
    <col min="493" max="501" width="3.28515625" style="397" customWidth="1"/>
    <col min="502" max="502" width="3.42578125" style="397" customWidth="1"/>
    <col min="503" max="504" width="3.28515625" style="397" customWidth="1"/>
    <col min="505" max="505" width="7" style="397" bestFit="1" customWidth="1"/>
    <col min="506" max="513" width="3.28515625" style="397" customWidth="1"/>
    <col min="514" max="514" width="6" style="397" bestFit="1" customWidth="1"/>
    <col min="515" max="519" width="3.28515625" style="397" customWidth="1"/>
    <col min="520" max="520" width="5.140625" style="397" customWidth="1"/>
    <col min="521" max="521" width="4" style="397" customWidth="1"/>
    <col min="522" max="522" width="3.28515625" style="397" customWidth="1"/>
    <col min="523" max="523" width="9.140625" style="397"/>
    <col min="524" max="524" width="0" style="397" hidden="1" customWidth="1"/>
    <col min="525" max="551" width="2.7109375" style="397" customWidth="1"/>
    <col min="552" max="568" width="7.42578125" style="397" customWidth="1"/>
    <col min="569" max="573" width="2.7109375" style="397" customWidth="1"/>
    <col min="574" max="748" width="9.140625" style="397"/>
    <col min="749" max="757" width="3.28515625" style="397" customWidth="1"/>
    <col min="758" max="758" width="3.42578125" style="397" customWidth="1"/>
    <col min="759" max="760" width="3.28515625" style="397" customWidth="1"/>
    <col min="761" max="761" width="7" style="397" bestFit="1" customWidth="1"/>
    <col min="762" max="769" width="3.28515625" style="397" customWidth="1"/>
    <col min="770" max="770" width="6" style="397" bestFit="1" customWidth="1"/>
    <col min="771" max="775" width="3.28515625" style="397" customWidth="1"/>
    <col min="776" max="776" width="5.140625" style="397" customWidth="1"/>
    <col min="777" max="777" width="4" style="397" customWidth="1"/>
    <col min="778" max="778" width="3.28515625" style="397" customWidth="1"/>
    <col min="779" max="779" width="9.140625" style="397"/>
    <col min="780" max="780" width="0" style="397" hidden="1" customWidth="1"/>
    <col min="781" max="807" width="2.7109375" style="397" customWidth="1"/>
    <col min="808" max="824" width="7.42578125" style="397" customWidth="1"/>
    <col min="825" max="829" width="2.7109375" style="397" customWidth="1"/>
    <col min="830" max="1004" width="9.140625" style="397"/>
    <col min="1005" max="1013" width="3.28515625" style="397" customWidth="1"/>
    <col min="1014" max="1014" width="3.42578125" style="397" customWidth="1"/>
    <col min="1015" max="1016" width="3.28515625" style="397" customWidth="1"/>
    <col min="1017" max="1017" width="7" style="397" bestFit="1" customWidth="1"/>
    <col min="1018" max="1025" width="3.28515625" style="397" customWidth="1"/>
    <col min="1026" max="1026" width="6" style="397" bestFit="1" customWidth="1"/>
    <col min="1027" max="1031" width="3.28515625" style="397" customWidth="1"/>
    <col min="1032" max="1032" width="5.140625" style="397" customWidth="1"/>
    <col min="1033" max="1033" width="4" style="397" customWidth="1"/>
    <col min="1034" max="1034" width="3.28515625" style="397" customWidth="1"/>
    <col min="1035" max="1035" width="9.140625" style="397"/>
    <col min="1036" max="1036" width="0" style="397" hidden="1" customWidth="1"/>
    <col min="1037" max="1063" width="2.7109375" style="397" customWidth="1"/>
    <col min="1064" max="1080" width="7.42578125" style="397" customWidth="1"/>
    <col min="1081" max="1085" width="2.7109375" style="397" customWidth="1"/>
    <col min="1086" max="1260" width="9.140625" style="397"/>
    <col min="1261" max="1269" width="3.28515625" style="397" customWidth="1"/>
    <col min="1270" max="1270" width="3.42578125" style="397" customWidth="1"/>
    <col min="1271" max="1272" width="3.28515625" style="397" customWidth="1"/>
    <col min="1273" max="1273" width="7" style="397" bestFit="1" customWidth="1"/>
    <col min="1274" max="1281" width="3.28515625" style="397" customWidth="1"/>
    <col min="1282" max="1282" width="6" style="397" bestFit="1" customWidth="1"/>
    <col min="1283" max="1287" width="3.28515625" style="397" customWidth="1"/>
    <col min="1288" max="1288" width="5.140625" style="397" customWidth="1"/>
    <col min="1289" max="1289" width="4" style="397" customWidth="1"/>
    <col min="1290" max="1290" width="3.28515625" style="397" customWidth="1"/>
    <col min="1291" max="1291" width="9.140625" style="397"/>
    <col min="1292" max="1292" width="0" style="397" hidden="1" customWidth="1"/>
    <col min="1293" max="1319" width="2.7109375" style="397" customWidth="1"/>
    <col min="1320" max="1336" width="7.42578125" style="397" customWidth="1"/>
    <col min="1337" max="1341" width="2.7109375" style="397" customWidth="1"/>
    <col min="1342" max="1516" width="9.140625" style="397"/>
    <col min="1517" max="1525" width="3.28515625" style="397" customWidth="1"/>
    <col min="1526" max="1526" width="3.42578125" style="397" customWidth="1"/>
    <col min="1527" max="1528" width="3.28515625" style="397" customWidth="1"/>
    <col min="1529" max="1529" width="7" style="397" bestFit="1" customWidth="1"/>
    <col min="1530" max="1537" width="3.28515625" style="397" customWidth="1"/>
    <col min="1538" max="1538" width="6" style="397" bestFit="1" customWidth="1"/>
    <col min="1539" max="1543" width="3.28515625" style="397" customWidth="1"/>
    <col min="1544" max="1544" width="5.140625" style="397" customWidth="1"/>
    <col min="1545" max="1545" width="4" style="397" customWidth="1"/>
    <col min="1546" max="1546" width="3.28515625" style="397" customWidth="1"/>
    <col min="1547" max="1547" width="9.140625" style="397"/>
    <col min="1548" max="1548" width="0" style="397" hidden="1" customWidth="1"/>
    <col min="1549" max="1575" width="2.7109375" style="397" customWidth="1"/>
    <col min="1576" max="1592" width="7.42578125" style="397" customWidth="1"/>
    <col min="1593" max="1597" width="2.7109375" style="397" customWidth="1"/>
    <col min="1598" max="1772" width="9.140625" style="397"/>
    <col min="1773" max="1781" width="3.28515625" style="397" customWidth="1"/>
    <col min="1782" max="1782" width="3.42578125" style="397" customWidth="1"/>
    <col min="1783" max="1784" width="3.28515625" style="397" customWidth="1"/>
    <col min="1785" max="1785" width="7" style="397" bestFit="1" customWidth="1"/>
    <col min="1786" max="1793" width="3.28515625" style="397" customWidth="1"/>
    <col min="1794" max="1794" width="6" style="397" bestFit="1" customWidth="1"/>
    <col min="1795" max="1799" width="3.28515625" style="397" customWidth="1"/>
    <col min="1800" max="1800" width="5.140625" style="397" customWidth="1"/>
    <col min="1801" max="1801" width="4" style="397" customWidth="1"/>
    <col min="1802" max="1802" width="3.28515625" style="397" customWidth="1"/>
    <col min="1803" max="1803" width="9.140625" style="397"/>
    <col min="1804" max="1804" width="0" style="397" hidden="1" customWidth="1"/>
    <col min="1805" max="1831" width="2.7109375" style="397" customWidth="1"/>
    <col min="1832" max="1848" width="7.42578125" style="397" customWidth="1"/>
    <col min="1849" max="1853" width="2.7109375" style="397" customWidth="1"/>
    <col min="1854" max="2028" width="9.140625" style="397"/>
    <col min="2029" max="2037" width="3.28515625" style="397" customWidth="1"/>
    <col min="2038" max="2038" width="3.42578125" style="397" customWidth="1"/>
    <col min="2039" max="2040" width="3.28515625" style="397" customWidth="1"/>
    <col min="2041" max="2041" width="7" style="397" bestFit="1" customWidth="1"/>
    <col min="2042" max="2049" width="3.28515625" style="397" customWidth="1"/>
    <col min="2050" max="2050" width="6" style="397" bestFit="1" customWidth="1"/>
    <col min="2051" max="2055" width="3.28515625" style="397" customWidth="1"/>
    <col min="2056" max="2056" width="5.140625" style="397" customWidth="1"/>
    <col min="2057" max="2057" width="4" style="397" customWidth="1"/>
    <col min="2058" max="2058" width="3.28515625" style="397" customWidth="1"/>
    <col min="2059" max="2059" width="9.140625" style="397"/>
    <col min="2060" max="2060" width="0" style="397" hidden="1" customWidth="1"/>
    <col min="2061" max="2087" width="2.7109375" style="397" customWidth="1"/>
    <col min="2088" max="2104" width="7.42578125" style="397" customWidth="1"/>
    <col min="2105" max="2109" width="2.7109375" style="397" customWidth="1"/>
    <col min="2110" max="2284" width="9.140625" style="397"/>
    <col min="2285" max="2293" width="3.28515625" style="397" customWidth="1"/>
    <col min="2294" max="2294" width="3.42578125" style="397" customWidth="1"/>
    <col min="2295" max="2296" width="3.28515625" style="397" customWidth="1"/>
    <col min="2297" max="2297" width="7" style="397" bestFit="1" customWidth="1"/>
    <col min="2298" max="2305" width="3.28515625" style="397" customWidth="1"/>
    <col min="2306" max="2306" width="6" style="397" bestFit="1" customWidth="1"/>
    <col min="2307" max="2311" width="3.28515625" style="397" customWidth="1"/>
    <col min="2312" max="2312" width="5.140625" style="397" customWidth="1"/>
    <col min="2313" max="2313" width="4" style="397" customWidth="1"/>
    <col min="2314" max="2314" width="3.28515625" style="397" customWidth="1"/>
    <col min="2315" max="2315" width="9.140625" style="397"/>
    <col min="2316" max="2316" width="0" style="397" hidden="1" customWidth="1"/>
    <col min="2317" max="2343" width="2.7109375" style="397" customWidth="1"/>
    <col min="2344" max="2360" width="7.42578125" style="397" customWidth="1"/>
    <col min="2361" max="2365" width="2.7109375" style="397" customWidth="1"/>
    <col min="2366" max="2540" width="9.140625" style="397"/>
    <col min="2541" max="2549" width="3.28515625" style="397" customWidth="1"/>
    <col min="2550" max="2550" width="3.42578125" style="397" customWidth="1"/>
    <col min="2551" max="2552" width="3.28515625" style="397" customWidth="1"/>
    <col min="2553" max="2553" width="7" style="397" bestFit="1" customWidth="1"/>
    <col min="2554" max="2561" width="3.28515625" style="397" customWidth="1"/>
    <col min="2562" max="2562" width="6" style="397" bestFit="1" customWidth="1"/>
    <col min="2563" max="2567" width="3.28515625" style="397" customWidth="1"/>
    <col min="2568" max="2568" width="5.140625" style="397" customWidth="1"/>
    <col min="2569" max="2569" width="4" style="397" customWidth="1"/>
    <col min="2570" max="2570" width="3.28515625" style="397" customWidth="1"/>
    <col min="2571" max="2571" width="9.140625" style="397"/>
    <col min="2572" max="2572" width="0" style="397" hidden="1" customWidth="1"/>
    <col min="2573" max="2599" width="2.7109375" style="397" customWidth="1"/>
    <col min="2600" max="2616" width="7.42578125" style="397" customWidth="1"/>
    <col min="2617" max="2621" width="2.7109375" style="397" customWidth="1"/>
    <col min="2622" max="2796" width="9.140625" style="397"/>
    <col min="2797" max="2805" width="3.28515625" style="397" customWidth="1"/>
    <col min="2806" max="2806" width="3.42578125" style="397" customWidth="1"/>
    <col min="2807" max="2808" width="3.28515625" style="397" customWidth="1"/>
    <col min="2809" max="2809" width="7" style="397" bestFit="1" customWidth="1"/>
    <col min="2810" max="2817" width="3.28515625" style="397" customWidth="1"/>
    <col min="2818" max="2818" width="6" style="397" bestFit="1" customWidth="1"/>
    <col min="2819" max="2823" width="3.28515625" style="397" customWidth="1"/>
    <col min="2824" max="2824" width="5.140625" style="397" customWidth="1"/>
    <col min="2825" max="2825" width="4" style="397" customWidth="1"/>
    <col min="2826" max="2826" width="3.28515625" style="397" customWidth="1"/>
    <col min="2827" max="2827" width="9.140625" style="397"/>
    <col min="2828" max="2828" width="0" style="397" hidden="1" customWidth="1"/>
    <col min="2829" max="2855" width="2.7109375" style="397" customWidth="1"/>
    <col min="2856" max="2872" width="7.42578125" style="397" customWidth="1"/>
    <col min="2873" max="2877" width="2.7109375" style="397" customWidth="1"/>
    <col min="2878" max="3052" width="9.140625" style="397"/>
    <col min="3053" max="3061" width="3.28515625" style="397" customWidth="1"/>
    <col min="3062" max="3062" width="3.42578125" style="397" customWidth="1"/>
    <col min="3063" max="3064" width="3.28515625" style="397" customWidth="1"/>
    <col min="3065" max="3065" width="7" style="397" bestFit="1" customWidth="1"/>
    <col min="3066" max="3073" width="3.28515625" style="397" customWidth="1"/>
    <col min="3074" max="3074" width="6" style="397" bestFit="1" customWidth="1"/>
    <col min="3075" max="3079" width="3.28515625" style="397" customWidth="1"/>
    <col min="3080" max="3080" width="5.140625" style="397" customWidth="1"/>
    <col min="3081" max="3081" width="4" style="397" customWidth="1"/>
    <col min="3082" max="3082" width="3.28515625" style="397" customWidth="1"/>
    <col min="3083" max="3083" width="9.140625" style="397"/>
    <col min="3084" max="3084" width="0" style="397" hidden="1" customWidth="1"/>
    <col min="3085" max="3111" width="2.7109375" style="397" customWidth="1"/>
    <col min="3112" max="3128" width="7.42578125" style="397" customWidth="1"/>
    <col min="3129" max="3133" width="2.7109375" style="397" customWidth="1"/>
    <col min="3134" max="3308" width="9.140625" style="397"/>
    <col min="3309" max="3317" width="3.28515625" style="397" customWidth="1"/>
    <col min="3318" max="3318" width="3.42578125" style="397" customWidth="1"/>
    <col min="3319" max="3320" width="3.28515625" style="397" customWidth="1"/>
    <col min="3321" max="3321" width="7" style="397" bestFit="1" customWidth="1"/>
    <col min="3322" max="3329" width="3.28515625" style="397" customWidth="1"/>
    <col min="3330" max="3330" width="6" style="397" bestFit="1" customWidth="1"/>
    <col min="3331" max="3335" width="3.28515625" style="397" customWidth="1"/>
    <col min="3336" max="3336" width="5.140625" style="397" customWidth="1"/>
    <col min="3337" max="3337" width="4" style="397" customWidth="1"/>
    <col min="3338" max="3338" width="3.28515625" style="397" customWidth="1"/>
    <col min="3339" max="3339" width="9.140625" style="397"/>
    <col min="3340" max="3340" width="0" style="397" hidden="1" customWidth="1"/>
    <col min="3341" max="3367" width="2.7109375" style="397" customWidth="1"/>
    <col min="3368" max="3384" width="7.42578125" style="397" customWidth="1"/>
    <col min="3385" max="3389" width="2.7109375" style="397" customWidth="1"/>
    <col min="3390" max="3564" width="9.140625" style="397"/>
    <col min="3565" max="3573" width="3.28515625" style="397" customWidth="1"/>
    <col min="3574" max="3574" width="3.42578125" style="397" customWidth="1"/>
    <col min="3575" max="3576" width="3.28515625" style="397" customWidth="1"/>
    <col min="3577" max="3577" width="7" style="397" bestFit="1" customWidth="1"/>
    <col min="3578" max="3585" width="3.28515625" style="397" customWidth="1"/>
    <col min="3586" max="3586" width="6" style="397" bestFit="1" customWidth="1"/>
    <col min="3587" max="3591" width="3.28515625" style="397" customWidth="1"/>
    <col min="3592" max="3592" width="5.140625" style="397" customWidth="1"/>
    <col min="3593" max="3593" width="4" style="397" customWidth="1"/>
    <col min="3594" max="3594" width="3.28515625" style="397" customWidth="1"/>
    <col min="3595" max="3595" width="9.140625" style="397"/>
    <col min="3596" max="3596" width="0" style="397" hidden="1" customWidth="1"/>
    <col min="3597" max="3623" width="2.7109375" style="397" customWidth="1"/>
    <col min="3624" max="3640" width="7.42578125" style="397" customWidth="1"/>
    <col min="3641" max="3645" width="2.7109375" style="397" customWidth="1"/>
    <col min="3646" max="3820" width="9.140625" style="397"/>
    <col min="3821" max="3829" width="3.28515625" style="397" customWidth="1"/>
    <col min="3830" max="3830" width="3.42578125" style="397" customWidth="1"/>
    <col min="3831" max="3832" width="3.28515625" style="397" customWidth="1"/>
    <col min="3833" max="3833" width="7" style="397" bestFit="1" customWidth="1"/>
    <col min="3834" max="3841" width="3.28515625" style="397" customWidth="1"/>
    <col min="3842" max="3842" width="6" style="397" bestFit="1" customWidth="1"/>
    <col min="3843" max="3847" width="3.28515625" style="397" customWidth="1"/>
    <col min="3848" max="3848" width="5.140625" style="397" customWidth="1"/>
    <col min="3849" max="3849" width="4" style="397" customWidth="1"/>
    <col min="3850" max="3850" width="3.28515625" style="397" customWidth="1"/>
    <col min="3851" max="3851" width="9.140625" style="397"/>
    <col min="3852" max="3852" width="0" style="397" hidden="1" customWidth="1"/>
    <col min="3853" max="3879" width="2.7109375" style="397" customWidth="1"/>
    <col min="3880" max="3896" width="7.42578125" style="397" customWidth="1"/>
    <col min="3897" max="3901" width="2.7109375" style="397" customWidth="1"/>
    <col min="3902" max="4076" width="9.140625" style="397"/>
    <col min="4077" max="4085" width="3.28515625" style="397" customWidth="1"/>
    <col min="4086" max="4086" width="3.42578125" style="397" customWidth="1"/>
    <col min="4087" max="4088" width="3.28515625" style="397" customWidth="1"/>
    <col min="4089" max="4089" width="7" style="397" bestFit="1" customWidth="1"/>
    <col min="4090" max="4097" width="3.28515625" style="397" customWidth="1"/>
    <col min="4098" max="4098" width="6" style="397" bestFit="1" customWidth="1"/>
    <col min="4099" max="4103" width="3.28515625" style="397" customWidth="1"/>
    <col min="4104" max="4104" width="5.140625" style="397" customWidth="1"/>
    <col min="4105" max="4105" width="4" style="397" customWidth="1"/>
    <col min="4106" max="4106" width="3.28515625" style="397" customWidth="1"/>
    <col min="4107" max="4107" width="9.140625" style="397"/>
    <col min="4108" max="4108" width="0" style="397" hidden="1" customWidth="1"/>
    <col min="4109" max="4135" width="2.7109375" style="397" customWidth="1"/>
    <col min="4136" max="4152" width="7.42578125" style="397" customWidth="1"/>
    <col min="4153" max="4157" width="2.7109375" style="397" customWidth="1"/>
    <col min="4158" max="4332" width="9.140625" style="397"/>
    <col min="4333" max="4341" width="3.28515625" style="397" customWidth="1"/>
    <col min="4342" max="4342" width="3.42578125" style="397" customWidth="1"/>
    <col min="4343" max="4344" width="3.28515625" style="397" customWidth="1"/>
    <col min="4345" max="4345" width="7" style="397" bestFit="1" customWidth="1"/>
    <col min="4346" max="4353" width="3.28515625" style="397" customWidth="1"/>
    <col min="4354" max="4354" width="6" style="397" bestFit="1" customWidth="1"/>
    <col min="4355" max="4359" width="3.28515625" style="397" customWidth="1"/>
    <col min="4360" max="4360" width="5.140625" style="397" customWidth="1"/>
    <col min="4361" max="4361" width="4" style="397" customWidth="1"/>
    <col min="4362" max="4362" width="3.28515625" style="397" customWidth="1"/>
    <col min="4363" max="4363" width="9.140625" style="397"/>
    <col min="4364" max="4364" width="0" style="397" hidden="1" customWidth="1"/>
    <col min="4365" max="4391" width="2.7109375" style="397" customWidth="1"/>
    <col min="4392" max="4408" width="7.42578125" style="397" customWidth="1"/>
    <col min="4409" max="4413" width="2.7109375" style="397" customWidth="1"/>
    <col min="4414" max="4588" width="9.140625" style="397"/>
    <col min="4589" max="4597" width="3.28515625" style="397" customWidth="1"/>
    <col min="4598" max="4598" width="3.42578125" style="397" customWidth="1"/>
    <col min="4599" max="4600" width="3.28515625" style="397" customWidth="1"/>
    <col min="4601" max="4601" width="7" style="397" bestFit="1" customWidth="1"/>
    <col min="4602" max="4609" width="3.28515625" style="397" customWidth="1"/>
    <col min="4610" max="4610" width="6" style="397" bestFit="1" customWidth="1"/>
    <col min="4611" max="4615" width="3.28515625" style="397" customWidth="1"/>
    <col min="4616" max="4616" width="5.140625" style="397" customWidth="1"/>
    <col min="4617" max="4617" width="4" style="397" customWidth="1"/>
    <col min="4618" max="4618" width="3.28515625" style="397" customWidth="1"/>
    <col min="4619" max="4619" width="9.140625" style="397"/>
    <col min="4620" max="4620" width="0" style="397" hidden="1" customWidth="1"/>
    <col min="4621" max="4647" width="2.7109375" style="397" customWidth="1"/>
    <col min="4648" max="4664" width="7.42578125" style="397" customWidth="1"/>
    <col min="4665" max="4669" width="2.7109375" style="397" customWidth="1"/>
    <col min="4670" max="4844" width="9.140625" style="397"/>
    <col min="4845" max="4853" width="3.28515625" style="397" customWidth="1"/>
    <col min="4854" max="4854" width="3.42578125" style="397" customWidth="1"/>
    <col min="4855" max="4856" width="3.28515625" style="397" customWidth="1"/>
    <col min="4857" max="4857" width="7" style="397" bestFit="1" customWidth="1"/>
    <col min="4858" max="4865" width="3.28515625" style="397" customWidth="1"/>
    <col min="4866" max="4866" width="6" style="397" bestFit="1" customWidth="1"/>
    <col min="4867" max="4871" width="3.28515625" style="397" customWidth="1"/>
    <col min="4872" max="4872" width="5.140625" style="397" customWidth="1"/>
    <col min="4873" max="4873" width="4" style="397" customWidth="1"/>
    <col min="4874" max="4874" width="3.28515625" style="397" customWidth="1"/>
    <col min="4875" max="4875" width="9.140625" style="397"/>
    <col min="4876" max="4876" width="0" style="397" hidden="1" customWidth="1"/>
    <col min="4877" max="4903" width="2.7109375" style="397" customWidth="1"/>
    <col min="4904" max="4920" width="7.42578125" style="397" customWidth="1"/>
    <col min="4921" max="4925" width="2.7109375" style="397" customWidth="1"/>
    <col min="4926" max="5100" width="9.140625" style="397"/>
    <col min="5101" max="5109" width="3.28515625" style="397" customWidth="1"/>
    <col min="5110" max="5110" width="3.42578125" style="397" customWidth="1"/>
    <col min="5111" max="5112" width="3.28515625" style="397" customWidth="1"/>
    <col min="5113" max="5113" width="7" style="397" bestFit="1" customWidth="1"/>
    <col min="5114" max="5121" width="3.28515625" style="397" customWidth="1"/>
    <col min="5122" max="5122" width="6" style="397" bestFit="1" customWidth="1"/>
    <col min="5123" max="5127" width="3.28515625" style="397" customWidth="1"/>
    <col min="5128" max="5128" width="5.140625" style="397" customWidth="1"/>
    <col min="5129" max="5129" width="4" style="397" customWidth="1"/>
    <col min="5130" max="5130" width="3.28515625" style="397" customWidth="1"/>
    <col min="5131" max="5131" width="9.140625" style="397"/>
    <col min="5132" max="5132" width="0" style="397" hidden="1" customWidth="1"/>
    <col min="5133" max="5159" width="2.7109375" style="397" customWidth="1"/>
    <col min="5160" max="5176" width="7.42578125" style="397" customWidth="1"/>
    <col min="5177" max="5181" width="2.7109375" style="397" customWidth="1"/>
    <col min="5182" max="5356" width="9.140625" style="397"/>
    <col min="5357" max="5365" width="3.28515625" style="397" customWidth="1"/>
    <col min="5366" max="5366" width="3.42578125" style="397" customWidth="1"/>
    <col min="5367" max="5368" width="3.28515625" style="397" customWidth="1"/>
    <col min="5369" max="5369" width="7" style="397" bestFit="1" customWidth="1"/>
    <col min="5370" max="5377" width="3.28515625" style="397" customWidth="1"/>
    <col min="5378" max="5378" width="6" style="397" bestFit="1" customWidth="1"/>
    <col min="5379" max="5383" width="3.28515625" style="397" customWidth="1"/>
    <col min="5384" max="5384" width="5.140625" style="397" customWidth="1"/>
    <col min="5385" max="5385" width="4" style="397" customWidth="1"/>
    <col min="5386" max="5386" width="3.28515625" style="397" customWidth="1"/>
    <col min="5387" max="5387" width="9.140625" style="397"/>
    <col min="5388" max="5388" width="0" style="397" hidden="1" customWidth="1"/>
    <col min="5389" max="5415" width="2.7109375" style="397" customWidth="1"/>
    <col min="5416" max="5432" width="7.42578125" style="397" customWidth="1"/>
    <col min="5433" max="5437" width="2.7109375" style="397" customWidth="1"/>
    <col min="5438" max="5612" width="9.140625" style="397"/>
    <col min="5613" max="5621" width="3.28515625" style="397" customWidth="1"/>
    <col min="5622" max="5622" width="3.42578125" style="397" customWidth="1"/>
    <col min="5623" max="5624" width="3.28515625" style="397" customWidth="1"/>
    <col min="5625" max="5625" width="7" style="397" bestFit="1" customWidth="1"/>
    <col min="5626" max="5633" width="3.28515625" style="397" customWidth="1"/>
    <col min="5634" max="5634" width="6" style="397" bestFit="1" customWidth="1"/>
    <col min="5635" max="5639" width="3.28515625" style="397" customWidth="1"/>
    <col min="5640" max="5640" width="5.140625" style="397" customWidth="1"/>
    <col min="5641" max="5641" width="4" style="397" customWidth="1"/>
    <col min="5642" max="5642" width="3.28515625" style="397" customWidth="1"/>
    <col min="5643" max="5643" width="9.140625" style="397"/>
    <col min="5644" max="5644" width="0" style="397" hidden="1" customWidth="1"/>
    <col min="5645" max="5671" width="2.7109375" style="397" customWidth="1"/>
    <col min="5672" max="5688" width="7.42578125" style="397" customWidth="1"/>
    <col min="5689" max="5693" width="2.7109375" style="397" customWidth="1"/>
    <col min="5694" max="5868" width="9.140625" style="397"/>
    <col min="5869" max="5877" width="3.28515625" style="397" customWidth="1"/>
    <col min="5878" max="5878" width="3.42578125" style="397" customWidth="1"/>
    <col min="5879" max="5880" width="3.28515625" style="397" customWidth="1"/>
    <col min="5881" max="5881" width="7" style="397" bestFit="1" customWidth="1"/>
    <col min="5882" max="5889" width="3.28515625" style="397" customWidth="1"/>
    <col min="5890" max="5890" width="6" style="397" bestFit="1" customWidth="1"/>
    <col min="5891" max="5895" width="3.28515625" style="397" customWidth="1"/>
    <col min="5896" max="5896" width="5.140625" style="397" customWidth="1"/>
    <col min="5897" max="5897" width="4" style="397" customWidth="1"/>
    <col min="5898" max="5898" width="3.28515625" style="397" customWidth="1"/>
    <col min="5899" max="5899" width="9.140625" style="397"/>
    <col min="5900" max="5900" width="0" style="397" hidden="1" customWidth="1"/>
    <col min="5901" max="5927" width="2.7109375" style="397" customWidth="1"/>
    <col min="5928" max="5944" width="7.42578125" style="397" customWidth="1"/>
    <col min="5945" max="5949" width="2.7109375" style="397" customWidth="1"/>
    <col min="5950" max="6124" width="9.140625" style="397"/>
    <col min="6125" max="6133" width="3.28515625" style="397" customWidth="1"/>
    <col min="6134" max="6134" width="3.42578125" style="397" customWidth="1"/>
    <col min="6135" max="6136" width="3.28515625" style="397" customWidth="1"/>
    <col min="6137" max="6137" width="7" style="397" bestFit="1" customWidth="1"/>
    <col min="6138" max="6145" width="3.28515625" style="397" customWidth="1"/>
    <col min="6146" max="6146" width="6" style="397" bestFit="1" customWidth="1"/>
    <col min="6147" max="6151" width="3.28515625" style="397" customWidth="1"/>
    <col min="6152" max="6152" width="5.140625" style="397" customWidth="1"/>
    <col min="6153" max="6153" width="4" style="397" customWidth="1"/>
    <col min="6154" max="6154" width="3.28515625" style="397" customWidth="1"/>
    <col min="6155" max="6155" width="9.140625" style="397"/>
    <col min="6156" max="6156" width="0" style="397" hidden="1" customWidth="1"/>
    <col min="6157" max="6183" width="2.7109375" style="397" customWidth="1"/>
    <col min="6184" max="6200" width="7.42578125" style="397" customWidth="1"/>
    <col min="6201" max="6205" width="2.7109375" style="397" customWidth="1"/>
    <col min="6206" max="6380" width="9.140625" style="397"/>
    <col min="6381" max="6389" width="3.28515625" style="397" customWidth="1"/>
    <col min="6390" max="6390" width="3.42578125" style="397" customWidth="1"/>
    <col min="6391" max="6392" width="3.28515625" style="397" customWidth="1"/>
    <col min="6393" max="6393" width="7" style="397" bestFit="1" customWidth="1"/>
    <col min="6394" max="6401" width="3.28515625" style="397" customWidth="1"/>
    <col min="6402" max="6402" width="6" style="397" bestFit="1" customWidth="1"/>
    <col min="6403" max="6407" width="3.28515625" style="397" customWidth="1"/>
    <col min="6408" max="6408" width="5.140625" style="397" customWidth="1"/>
    <col min="6409" max="6409" width="4" style="397" customWidth="1"/>
    <col min="6410" max="6410" width="3.28515625" style="397" customWidth="1"/>
    <col min="6411" max="6411" width="9.140625" style="397"/>
    <col min="6412" max="6412" width="0" style="397" hidden="1" customWidth="1"/>
    <col min="6413" max="6439" width="2.7109375" style="397" customWidth="1"/>
    <col min="6440" max="6456" width="7.42578125" style="397" customWidth="1"/>
    <col min="6457" max="6461" width="2.7109375" style="397" customWidth="1"/>
    <col min="6462" max="6636" width="9.140625" style="397"/>
    <col min="6637" max="6645" width="3.28515625" style="397" customWidth="1"/>
    <col min="6646" max="6646" width="3.42578125" style="397" customWidth="1"/>
    <col min="6647" max="6648" width="3.28515625" style="397" customWidth="1"/>
    <col min="6649" max="6649" width="7" style="397" bestFit="1" customWidth="1"/>
    <col min="6650" max="6657" width="3.28515625" style="397" customWidth="1"/>
    <col min="6658" max="6658" width="6" style="397" bestFit="1" customWidth="1"/>
    <col min="6659" max="6663" width="3.28515625" style="397" customWidth="1"/>
    <col min="6664" max="6664" width="5.140625" style="397" customWidth="1"/>
    <col min="6665" max="6665" width="4" style="397" customWidth="1"/>
    <col min="6666" max="6666" width="3.28515625" style="397" customWidth="1"/>
    <col min="6667" max="6667" width="9.140625" style="397"/>
    <col min="6668" max="6668" width="0" style="397" hidden="1" customWidth="1"/>
    <col min="6669" max="6695" width="2.7109375" style="397" customWidth="1"/>
    <col min="6696" max="6712" width="7.42578125" style="397" customWidth="1"/>
    <col min="6713" max="6717" width="2.7109375" style="397" customWidth="1"/>
    <col min="6718" max="6892" width="9.140625" style="397"/>
    <col min="6893" max="6901" width="3.28515625" style="397" customWidth="1"/>
    <col min="6902" max="6902" width="3.42578125" style="397" customWidth="1"/>
    <col min="6903" max="6904" width="3.28515625" style="397" customWidth="1"/>
    <col min="6905" max="6905" width="7" style="397" bestFit="1" customWidth="1"/>
    <col min="6906" max="6913" width="3.28515625" style="397" customWidth="1"/>
    <col min="6914" max="6914" width="6" style="397" bestFit="1" customWidth="1"/>
    <col min="6915" max="6919" width="3.28515625" style="397" customWidth="1"/>
    <col min="6920" max="6920" width="5.140625" style="397" customWidth="1"/>
    <col min="6921" max="6921" width="4" style="397" customWidth="1"/>
    <col min="6922" max="6922" width="3.28515625" style="397" customWidth="1"/>
    <col min="6923" max="6923" width="9.140625" style="397"/>
    <col min="6924" max="6924" width="0" style="397" hidden="1" customWidth="1"/>
    <col min="6925" max="6951" width="2.7109375" style="397" customWidth="1"/>
    <col min="6952" max="6968" width="7.42578125" style="397" customWidth="1"/>
    <col min="6969" max="6973" width="2.7109375" style="397" customWidth="1"/>
    <col min="6974" max="7148" width="9.140625" style="397"/>
    <col min="7149" max="7157" width="3.28515625" style="397" customWidth="1"/>
    <col min="7158" max="7158" width="3.42578125" style="397" customWidth="1"/>
    <col min="7159" max="7160" width="3.28515625" style="397" customWidth="1"/>
    <col min="7161" max="7161" width="7" style="397" bestFit="1" customWidth="1"/>
    <col min="7162" max="7169" width="3.28515625" style="397" customWidth="1"/>
    <col min="7170" max="7170" width="6" style="397" bestFit="1" customWidth="1"/>
    <col min="7171" max="7175" width="3.28515625" style="397" customWidth="1"/>
    <col min="7176" max="7176" width="5.140625" style="397" customWidth="1"/>
    <col min="7177" max="7177" width="4" style="397" customWidth="1"/>
    <col min="7178" max="7178" width="3.28515625" style="397" customWidth="1"/>
    <col min="7179" max="7179" width="9.140625" style="397"/>
    <col min="7180" max="7180" width="0" style="397" hidden="1" customWidth="1"/>
    <col min="7181" max="7207" width="2.7109375" style="397" customWidth="1"/>
    <col min="7208" max="7224" width="7.42578125" style="397" customWidth="1"/>
    <col min="7225" max="7229" width="2.7109375" style="397" customWidth="1"/>
    <col min="7230" max="7404" width="9.140625" style="397"/>
    <col min="7405" max="7413" width="3.28515625" style="397" customWidth="1"/>
    <col min="7414" max="7414" width="3.42578125" style="397" customWidth="1"/>
    <col min="7415" max="7416" width="3.28515625" style="397" customWidth="1"/>
    <col min="7417" max="7417" width="7" style="397" bestFit="1" customWidth="1"/>
    <col min="7418" max="7425" width="3.28515625" style="397" customWidth="1"/>
    <col min="7426" max="7426" width="6" style="397" bestFit="1" customWidth="1"/>
    <col min="7427" max="7431" width="3.28515625" style="397" customWidth="1"/>
    <col min="7432" max="7432" width="5.140625" style="397" customWidth="1"/>
    <col min="7433" max="7433" width="4" style="397" customWidth="1"/>
    <col min="7434" max="7434" width="3.28515625" style="397" customWidth="1"/>
    <col min="7435" max="7435" width="9.140625" style="397"/>
    <col min="7436" max="7436" width="0" style="397" hidden="1" customWidth="1"/>
    <col min="7437" max="7463" width="2.7109375" style="397" customWidth="1"/>
    <col min="7464" max="7480" width="7.42578125" style="397" customWidth="1"/>
    <col min="7481" max="7485" width="2.7109375" style="397" customWidth="1"/>
    <col min="7486" max="7660" width="9.140625" style="397"/>
    <col min="7661" max="7669" width="3.28515625" style="397" customWidth="1"/>
    <col min="7670" max="7670" width="3.42578125" style="397" customWidth="1"/>
    <col min="7671" max="7672" width="3.28515625" style="397" customWidth="1"/>
    <col min="7673" max="7673" width="7" style="397" bestFit="1" customWidth="1"/>
    <col min="7674" max="7681" width="3.28515625" style="397" customWidth="1"/>
    <col min="7682" max="7682" width="6" style="397" bestFit="1" customWidth="1"/>
    <col min="7683" max="7687" width="3.28515625" style="397" customWidth="1"/>
    <col min="7688" max="7688" width="5.140625" style="397" customWidth="1"/>
    <col min="7689" max="7689" width="4" style="397" customWidth="1"/>
    <col min="7690" max="7690" width="3.28515625" style="397" customWidth="1"/>
    <col min="7691" max="7691" width="9.140625" style="397"/>
    <col min="7692" max="7692" width="0" style="397" hidden="1" customWidth="1"/>
    <col min="7693" max="7719" width="2.7109375" style="397" customWidth="1"/>
    <col min="7720" max="7736" width="7.42578125" style="397" customWidth="1"/>
    <col min="7737" max="7741" width="2.7109375" style="397" customWidth="1"/>
    <col min="7742" max="7916" width="9.140625" style="397"/>
    <col min="7917" max="7925" width="3.28515625" style="397" customWidth="1"/>
    <col min="7926" max="7926" width="3.42578125" style="397" customWidth="1"/>
    <col min="7927" max="7928" width="3.28515625" style="397" customWidth="1"/>
    <col min="7929" max="7929" width="7" style="397" bestFit="1" customWidth="1"/>
    <col min="7930" max="7937" width="3.28515625" style="397" customWidth="1"/>
    <col min="7938" max="7938" width="6" style="397" bestFit="1" customWidth="1"/>
    <col min="7939" max="7943" width="3.28515625" style="397" customWidth="1"/>
    <col min="7944" max="7944" width="5.140625" style="397" customWidth="1"/>
    <col min="7945" max="7945" width="4" style="397" customWidth="1"/>
    <col min="7946" max="7946" width="3.28515625" style="397" customWidth="1"/>
    <col min="7947" max="7947" width="9.140625" style="397"/>
    <col min="7948" max="7948" width="0" style="397" hidden="1" customWidth="1"/>
    <col min="7949" max="7975" width="2.7109375" style="397" customWidth="1"/>
    <col min="7976" max="7992" width="7.42578125" style="397" customWidth="1"/>
    <col min="7993" max="7997" width="2.7109375" style="397" customWidth="1"/>
    <col min="7998" max="8172" width="9.140625" style="397"/>
    <col min="8173" max="8181" width="3.28515625" style="397" customWidth="1"/>
    <col min="8182" max="8182" width="3.42578125" style="397" customWidth="1"/>
    <col min="8183" max="8184" width="3.28515625" style="397" customWidth="1"/>
    <col min="8185" max="8185" width="7" style="397" bestFit="1" customWidth="1"/>
    <col min="8186" max="8193" width="3.28515625" style="397" customWidth="1"/>
    <col min="8194" max="8194" width="6" style="397" bestFit="1" customWidth="1"/>
    <col min="8195" max="8199" width="3.28515625" style="397" customWidth="1"/>
    <col min="8200" max="8200" width="5.140625" style="397" customWidth="1"/>
    <col min="8201" max="8201" width="4" style="397" customWidth="1"/>
    <col min="8202" max="8202" width="3.28515625" style="397" customWidth="1"/>
    <col min="8203" max="8203" width="9.140625" style="397"/>
    <col min="8204" max="8204" width="0" style="397" hidden="1" customWidth="1"/>
    <col min="8205" max="8231" width="2.7109375" style="397" customWidth="1"/>
    <col min="8232" max="8248" width="7.42578125" style="397" customWidth="1"/>
    <col min="8249" max="8253" width="2.7109375" style="397" customWidth="1"/>
    <col min="8254" max="8428" width="9.140625" style="397"/>
    <col min="8429" max="8437" width="3.28515625" style="397" customWidth="1"/>
    <col min="8438" max="8438" width="3.42578125" style="397" customWidth="1"/>
    <col min="8439" max="8440" width="3.28515625" style="397" customWidth="1"/>
    <col min="8441" max="8441" width="7" style="397" bestFit="1" customWidth="1"/>
    <col min="8442" max="8449" width="3.28515625" style="397" customWidth="1"/>
    <col min="8450" max="8450" width="6" style="397" bestFit="1" customWidth="1"/>
    <col min="8451" max="8455" width="3.28515625" style="397" customWidth="1"/>
    <col min="8456" max="8456" width="5.140625" style="397" customWidth="1"/>
    <col min="8457" max="8457" width="4" style="397" customWidth="1"/>
    <col min="8458" max="8458" width="3.28515625" style="397" customWidth="1"/>
    <col min="8459" max="8459" width="9.140625" style="397"/>
    <col min="8460" max="8460" width="0" style="397" hidden="1" customWidth="1"/>
    <col min="8461" max="8487" width="2.7109375" style="397" customWidth="1"/>
    <col min="8488" max="8504" width="7.42578125" style="397" customWidth="1"/>
    <col min="8505" max="8509" width="2.7109375" style="397" customWidth="1"/>
    <col min="8510" max="8684" width="9.140625" style="397"/>
    <col min="8685" max="8693" width="3.28515625" style="397" customWidth="1"/>
    <col min="8694" max="8694" width="3.42578125" style="397" customWidth="1"/>
    <col min="8695" max="8696" width="3.28515625" style="397" customWidth="1"/>
    <col min="8697" max="8697" width="7" style="397" bestFit="1" customWidth="1"/>
    <col min="8698" max="8705" width="3.28515625" style="397" customWidth="1"/>
    <col min="8706" max="8706" width="6" style="397" bestFit="1" customWidth="1"/>
    <col min="8707" max="8711" width="3.28515625" style="397" customWidth="1"/>
    <col min="8712" max="8712" width="5.140625" style="397" customWidth="1"/>
    <col min="8713" max="8713" width="4" style="397" customWidth="1"/>
    <col min="8714" max="8714" width="3.28515625" style="397" customWidth="1"/>
    <col min="8715" max="8715" width="9.140625" style="397"/>
    <col min="8716" max="8716" width="0" style="397" hidden="1" customWidth="1"/>
    <col min="8717" max="8743" width="2.7109375" style="397" customWidth="1"/>
    <col min="8744" max="8760" width="7.42578125" style="397" customWidth="1"/>
    <col min="8761" max="8765" width="2.7109375" style="397" customWidth="1"/>
    <col min="8766" max="8940" width="9.140625" style="397"/>
    <col min="8941" max="8949" width="3.28515625" style="397" customWidth="1"/>
    <col min="8950" max="8950" width="3.42578125" style="397" customWidth="1"/>
    <col min="8951" max="8952" width="3.28515625" style="397" customWidth="1"/>
    <col min="8953" max="8953" width="7" style="397" bestFit="1" customWidth="1"/>
    <col min="8954" max="8961" width="3.28515625" style="397" customWidth="1"/>
    <col min="8962" max="8962" width="6" style="397" bestFit="1" customWidth="1"/>
    <col min="8963" max="8967" width="3.28515625" style="397" customWidth="1"/>
    <col min="8968" max="8968" width="5.140625" style="397" customWidth="1"/>
    <col min="8969" max="8969" width="4" style="397" customWidth="1"/>
    <col min="8970" max="8970" width="3.28515625" style="397" customWidth="1"/>
    <col min="8971" max="8971" width="9.140625" style="397"/>
    <col min="8972" max="8972" width="0" style="397" hidden="1" customWidth="1"/>
    <col min="8973" max="8999" width="2.7109375" style="397" customWidth="1"/>
    <col min="9000" max="9016" width="7.42578125" style="397" customWidth="1"/>
    <col min="9017" max="9021" width="2.7109375" style="397" customWidth="1"/>
    <col min="9022" max="9196" width="9.140625" style="397"/>
    <col min="9197" max="9205" width="3.28515625" style="397" customWidth="1"/>
    <col min="9206" max="9206" width="3.42578125" style="397" customWidth="1"/>
    <col min="9207" max="9208" width="3.28515625" style="397" customWidth="1"/>
    <col min="9209" max="9209" width="7" style="397" bestFit="1" customWidth="1"/>
    <col min="9210" max="9217" width="3.28515625" style="397" customWidth="1"/>
    <col min="9218" max="9218" width="6" style="397" bestFit="1" customWidth="1"/>
    <col min="9219" max="9223" width="3.28515625" style="397" customWidth="1"/>
    <col min="9224" max="9224" width="5.140625" style="397" customWidth="1"/>
    <col min="9225" max="9225" width="4" style="397" customWidth="1"/>
    <col min="9226" max="9226" width="3.28515625" style="397" customWidth="1"/>
    <col min="9227" max="9227" width="9.140625" style="397"/>
    <col min="9228" max="9228" width="0" style="397" hidden="1" customWidth="1"/>
    <col min="9229" max="9255" width="2.7109375" style="397" customWidth="1"/>
    <col min="9256" max="9272" width="7.42578125" style="397" customWidth="1"/>
    <col min="9273" max="9277" width="2.7109375" style="397" customWidth="1"/>
    <col min="9278" max="9452" width="9.140625" style="397"/>
    <col min="9453" max="9461" width="3.28515625" style="397" customWidth="1"/>
    <col min="9462" max="9462" width="3.42578125" style="397" customWidth="1"/>
    <col min="9463" max="9464" width="3.28515625" style="397" customWidth="1"/>
    <col min="9465" max="9465" width="7" style="397" bestFit="1" customWidth="1"/>
    <col min="9466" max="9473" width="3.28515625" style="397" customWidth="1"/>
    <col min="9474" max="9474" width="6" style="397" bestFit="1" customWidth="1"/>
    <col min="9475" max="9479" width="3.28515625" style="397" customWidth="1"/>
    <col min="9480" max="9480" width="5.140625" style="397" customWidth="1"/>
    <col min="9481" max="9481" width="4" style="397" customWidth="1"/>
    <col min="9482" max="9482" width="3.28515625" style="397" customWidth="1"/>
    <col min="9483" max="9483" width="9.140625" style="397"/>
    <col min="9484" max="9484" width="0" style="397" hidden="1" customWidth="1"/>
    <col min="9485" max="9511" width="2.7109375" style="397" customWidth="1"/>
    <col min="9512" max="9528" width="7.42578125" style="397" customWidth="1"/>
    <col min="9529" max="9533" width="2.7109375" style="397" customWidth="1"/>
    <col min="9534" max="9708" width="9.140625" style="397"/>
    <col min="9709" max="9717" width="3.28515625" style="397" customWidth="1"/>
    <col min="9718" max="9718" width="3.42578125" style="397" customWidth="1"/>
    <col min="9719" max="9720" width="3.28515625" style="397" customWidth="1"/>
    <col min="9721" max="9721" width="7" style="397" bestFit="1" customWidth="1"/>
    <col min="9722" max="9729" width="3.28515625" style="397" customWidth="1"/>
    <col min="9730" max="9730" width="6" style="397" bestFit="1" customWidth="1"/>
    <col min="9731" max="9735" width="3.28515625" style="397" customWidth="1"/>
    <col min="9736" max="9736" width="5.140625" style="397" customWidth="1"/>
    <col min="9737" max="9737" width="4" style="397" customWidth="1"/>
    <col min="9738" max="9738" width="3.28515625" style="397" customWidth="1"/>
    <col min="9739" max="9739" width="9.140625" style="397"/>
    <col min="9740" max="9740" width="0" style="397" hidden="1" customWidth="1"/>
    <col min="9741" max="9767" width="2.7109375" style="397" customWidth="1"/>
    <col min="9768" max="9784" width="7.42578125" style="397" customWidth="1"/>
    <col min="9785" max="9789" width="2.7109375" style="397" customWidth="1"/>
    <col min="9790" max="9964" width="9.140625" style="397"/>
    <col min="9965" max="9973" width="3.28515625" style="397" customWidth="1"/>
    <col min="9974" max="9974" width="3.42578125" style="397" customWidth="1"/>
    <col min="9975" max="9976" width="3.28515625" style="397" customWidth="1"/>
    <col min="9977" max="9977" width="7" style="397" bestFit="1" customWidth="1"/>
    <col min="9978" max="9985" width="3.28515625" style="397" customWidth="1"/>
    <col min="9986" max="9986" width="6" style="397" bestFit="1" customWidth="1"/>
    <col min="9987" max="9991" width="3.28515625" style="397" customWidth="1"/>
    <col min="9992" max="9992" width="5.140625" style="397" customWidth="1"/>
    <col min="9993" max="9993" width="4" style="397" customWidth="1"/>
    <col min="9994" max="9994" width="3.28515625" style="397" customWidth="1"/>
    <col min="9995" max="9995" width="9.140625" style="397"/>
    <col min="9996" max="9996" width="0" style="397" hidden="1" customWidth="1"/>
    <col min="9997" max="10023" width="2.7109375" style="397" customWidth="1"/>
    <col min="10024" max="10040" width="7.42578125" style="397" customWidth="1"/>
    <col min="10041" max="10045" width="2.7109375" style="397" customWidth="1"/>
    <col min="10046" max="10220" width="9.140625" style="397"/>
    <col min="10221" max="10229" width="3.28515625" style="397" customWidth="1"/>
    <col min="10230" max="10230" width="3.42578125" style="397" customWidth="1"/>
    <col min="10231" max="10232" width="3.28515625" style="397" customWidth="1"/>
    <col min="10233" max="10233" width="7" style="397" bestFit="1" customWidth="1"/>
    <col min="10234" max="10241" width="3.28515625" style="397" customWidth="1"/>
    <col min="10242" max="10242" width="6" style="397" bestFit="1" customWidth="1"/>
    <col min="10243" max="10247" width="3.28515625" style="397" customWidth="1"/>
    <col min="10248" max="10248" width="5.140625" style="397" customWidth="1"/>
    <col min="10249" max="10249" width="4" style="397" customWidth="1"/>
    <col min="10250" max="10250" width="3.28515625" style="397" customWidth="1"/>
    <col min="10251" max="10251" width="9.140625" style="397"/>
    <col min="10252" max="10252" width="0" style="397" hidden="1" customWidth="1"/>
    <col min="10253" max="10279" width="2.7109375" style="397" customWidth="1"/>
    <col min="10280" max="10296" width="7.42578125" style="397" customWidth="1"/>
    <col min="10297" max="10301" width="2.7109375" style="397" customWidth="1"/>
    <col min="10302" max="10476" width="9.140625" style="397"/>
    <col min="10477" max="10485" width="3.28515625" style="397" customWidth="1"/>
    <col min="10486" max="10486" width="3.42578125" style="397" customWidth="1"/>
    <col min="10487" max="10488" width="3.28515625" style="397" customWidth="1"/>
    <col min="10489" max="10489" width="7" style="397" bestFit="1" customWidth="1"/>
    <col min="10490" max="10497" width="3.28515625" style="397" customWidth="1"/>
    <col min="10498" max="10498" width="6" style="397" bestFit="1" customWidth="1"/>
    <col min="10499" max="10503" width="3.28515625" style="397" customWidth="1"/>
    <col min="10504" max="10504" width="5.140625" style="397" customWidth="1"/>
    <col min="10505" max="10505" width="4" style="397" customWidth="1"/>
    <col min="10506" max="10506" width="3.28515625" style="397" customWidth="1"/>
    <col min="10507" max="10507" width="9.140625" style="397"/>
    <col min="10508" max="10508" width="0" style="397" hidden="1" customWidth="1"/>
    <col min="10509" max="10535" width="2.7109375" style="397" customWidth="1"/>
    <col min="10536" max="10552" width="7.42578125" style="397" customWidth="1"/>
    <col min="10553" max="10557" width="2.7109375" style="397" customWidth="1"/>
    <col min="10558" max="10732" width="9.140625" style="397"/>
    <col min="10733" max="10741" width="3.28515625" style="397" customWidth="1"/>
    <col min="10742" max="10742" width="3.42578125" style="397" customWidth="1"/>
    <col min="10743" max="10744" width="3.28515625" style="397" customWidth="1"/>
    <col min="10745" max="10745" width="7" style="397" bestFit="1" customWidth="1"/>
    <col min="10746" max="10753" width="3.28515625" style="397" customWidth="1"/>
    <col min="10754" max="10754" width="6" style="397" bestFit="1" customWidth="1"/>
    <col min="10755" max="10759" width="3.28515625" style="397" customWidth="1"/>
    <col min="10760" max="10760" width="5.140625" style="397" customWidth="1"/>
    <col min="10761" max="10761" width="4" style="397" customWidth="1"/>
    <col min="10762" max="10762" width="3.28515625" style="397" customWidth="1"/>
    <col min="10763" max="10763" width="9.140625" style="397"/>
    <col min="10764" max="10764" width="0" style="397" hidden="1" customWidth="1"/>
    <col min="10765" max="10791" width="2.7109375" style="397" customWidth="1"/>
    <col min="10792" max="10808" width="7.42578125" style="397" customWidth="1"/>
    <col min="10809" max="10813" width="2.7109375" style="397" customWidth="1"/>
    <col min="10814" max="10988" width="9.140625" style="397"/>
    <col min="10989" max="10997" width="3.28515625" style="397" customWidth="1"/>
    <col min="10998" max="10998" width="3.42578125" style="397" customWidth="1"/>
    <col min="10999" max="11000" width="3.28515625" style="397" customWidth="1"/>
    <col min="11001" max="11001" width="7" style="397" bestFit="1" customWidth="1"/>
    <col min="11002" max="11009" width="3.28515625" style="397" customWidth="1"/>
    <col min="11010" max="11010" width="6" style="397" bestFit="1" customWidth="1"/>
    <col min="11011" max="11015" width="3.28515625" style="397" customWidth="1"/>
    <col min="11016" max="11016" width="5.140625" style="397" customWidth="1"/>
    <col min="11017" max="11017" width="4" style="397" customWidth="1"/>
    <col min="11018" max="11018" width="3.28515625" style="397" customWidth="1"/>
    <col min="11019" max="11019" width="9.140625" style="397"/>
    <col min="11020" max="11020" width="0" style="397" hidden="1" customWidth="1"/>
    <col min="11021" max="11047" width="2.7109375" style="397" customWidth="1"/>
    <col min="11048" max="11064" width="7.42578125" style="397" customWidth="1"/>
    <col min="11065" max="11069" width="2.7109375" style="397" customWidth="1"/>
    <col min="11070" max="11244" width="9.140625" style="397"/>
    <col min="11245" max="11253" width="3.28515625" style="397" customWidth="1"/>
    <col min="11254" max="11254" width="3.42578125" style="397" customWidth="1"/>
    <col min="11255" max="11256" width="3.28515625" style="397" customWidth="1"/>
    <col min="11257" max="11257" width="7" style="397" bestFit="1" customWidth="1"/>
    <col min="11258" max="11265" width="3.28515625" style="397" customWidth="1"/>
    <col min="11266" max="11266" width="6" style="397" bestFit="1" customWidth="1"/>
    <col min="11267" max="11271" width="3.28515625" style="397" customWidth="1"/>
    <col min="11272" max="11272" width="5.140625" style="397" customWidth="1"/>
    <col min="11273" max="11273" width="4" style="397" customWidth="1"/>
    <col min="11274" max="11274" width="3.28515625" style="397" customWidth="1"/>
    <col min="11275" max="11275" width="9.140625" style="397"/>
    <col min="11276" max="11276" width="0" style="397" hidden="1" customWidth="1"/>
    <col min="11277" max="11303" width="2.7109375" style="397" customWidth="1"/>
    <col min="11304" max="11320" width="7.42578125" style="397" customWidth="1"/>
    <col min="11321" max="11325" width="2.7109375" style="397" customWidth="1"/>
    <col min="11326" max="11500" width="9.140625" style="397"/>
    <col min="11501" max="11509" width="3.28515625" style="397" customWidth="1"/>
    <col min="11510" max="11510" width="3.42578125" style="397" customWidth="1"/>
    <col min="11511" max="11512" width="3.28515625" style="397" customWidth="1"/>
    <col min="11513" max="11513" width="7" style="397" bestFit="1" customWidth="1"/>
    <col min="11514" max="11521" width="3.28515625" style="397" customWidth="1"/>
    <col min="11522" max="11522" width="6" style="397" bestFit="1" customWidth="1"/>
    <col min="11523" max="11527" width="3.28515625" style="397" customWidth="1"/>
    <col min="11528" max="11528" width="5.140625" style="397" customWidth="1"/>
    <col min="11529" max="11529" width="4" style="397" customWidth="1"/>
    <col min="11530" max="11530" width="3.28515625" style="397" customWidth="1"/>
    <col min="11531" max="11531" width="9.140625" style="397"/>
    <col min="11532" max="11532" width="0" style="397" hidden="1" customWidth="1"/>
    <col min="11533" max="11559" width="2.7109375" style="397" customWidth="1"/>
    <col min="11560" max="11576" width="7.42578125" style="397" customWidth="1"/>
    <col min="11577" max="11581" width="2.7109375" style="397" customWidth="1"/>
    <col min="11582" max="11756" width="9.140625" style="397"/>
    <col min="11757" max="11765" width="3.28515625" style="397" customWidth="1"/>
    <col min="11766" max="11766" width="3.42578125" style="397" customWidth="1"/>
    <col min="11767" max="11768" width="3.28515625" style="397" customWidth="1"/>
    <col min="11769" max="11769" width="7" style="397" bestFit="1" customWidth="1"/>
    <col min="11770" max="11777" width="3.28515625" style="397" customWidth="1"/>
    <col min="11778" max="11778" width="6" style="397" bestFit="1" customWidth="1"/>
    <col min="11779" max="11783" width="3.28515625" style="397" customWidth="1"/>
    <col min="11784" max="11784" width="5.140625" style="397" customWidth="1"/>
    <col min="11785" max="11785" width="4" style="397" customWidth="1"/>
    <col min="11786" max="11786" width="3.28515625" style="397" customWidth="1"/>
    <col min="11787" max="11787" width="9.140625" style="397"/>
    <col min="11788" max="11788" width="0" style="397" hidden="1" customWidth="1"/>
    <col min="11789" max="11815" width="2.7109375" style="397" customWidth="1"/>
    <col min="11816" max="11832" width="7.42578125" style="397" customWidth="1"/>
    <col min="11833" max="11837" width="2.7109375" style="397" customWidth="1"/>
    <col min="11838" max="12012" width="9.140625" style="397"/>
    <col min="12013" max="12021" width="3.28515625" style="397" customWidth="1"/>
    <col min="12022" max="12022" width="3.42578125" style="397" customWidth="1"/>
    <col min="12023" max="12024" width="3.28515625" style="397" customWidth="1"/>
    <col min="12025" max="12025" width="7" style="397" bestFit="1" customWidth="1"/>
    <col min="12026" max="12033" width="3.28515625" style="397" customWidth="1"/>
    <col min="12034" max="12034" width="6" style="397" bestFit="1" customWidth="1"/>
    <col min="12035" max="12039" width="3.28515625" style="397" customWidth="1"/>
    <col min="12040" max="12040" width="5.140625" style="397" customWidth="1"/>
    <col min="12041" max="12041" width="4" style="397" customWidth="1"/>
    <col min="12042" max="12042" width="3.28515625" style="397" customWidth="1"/>
    <col min="12043" max="12043" width="9.140625" style="397"/>
    <col min="12044" max="12044" width="0" style="397" hidden="1" customWidth="1"/>
    <col min="12045" max="12071" width="2.7109375" style="397" customWidth="1"/>
    <col min="12072" max="12088" width="7.42578125" style="397" customWidth="1"/>
    <col min="12089" max="12093" width="2.7109375" style="397" customWidth="1"/>
    <col min="12094" max="12268" width="9.140625" style="397"/>
    <col min="12269" max="12277" width="3.28515625" style="397" customWidth="1"/>
    <col min="12278" max="12278" width="3.42578125" style="397" customWidth="1"/>
    <col min="12279" max="12280" width="3.28515625" style="397" customWidth="1"/>
    <col min="12281" max="12281" width="7" style="397" bestFit="1" customWidth="1"/>
    <col min="12282" max="12289" width="3.28515625" style="397" customWidth="1"/>
    <col min="12290" max="12290" width="6" style="397" bestFit="1" customWidth="1"/>
    <col min="12291" max="12295" width="3.28515625" style="397" customWidth="1"/>
    <col min="12296" max="12296" width="5.140625" style="397" customWidth="1"/>
    <col min="12297" max="12297" width="4" style="397" customWidth="1"/>
    <col min="12298" max="12298" width="3.28515625" style="397" customWidth="1"/>
    <col min="12299" max="12299" width="9.140625" style="397"/>
    <col min="12300" max="12300" width="0" style="397" hidden="1" customWidth="1"/>
    <col min="12301" max="12327" width="2.7109375" style="397" customWidth="1"/>
    <col min="12328" max="12344" width="7.42578125" style="397" customWidth="1"/>
    <col min="12345" max="12349" width="2.7109375" style="397" customWidth="1"/>
    <col min="12350" max="12524" width="9.140625" style="397"/>
    <col min="12525" max="12533" width="3.28515625" style="397" customWidth="1"/>
    <col min="12534" max="12534" width="3.42578125" style="397" customWidth="1"/>
    <col min="12535" max="12536" width="3.28515625" style="397" customWidth="1"/>
    <col min="12537" max="12537" width="7" style="397" bestFit="1" customWidth="1"/>
    <col min="12538" max="12545" width="3.28515625" style="397" customWidth="1"/>
    <col min="12546" max="12546" width="6" style="397" bestFit="1" customWidth="1"/>
    <col min="12547" max="12551" width="3.28515625" style="397" customWidth="1"/>
    <col min="12552" max="12552" width="5.140625" style="397" customWidth="1"/>
    <col min="12553" max="12553" width="4" style="397" customWidth="1"/>
    <col min="12554" max="12554" width="3.28515625" style="397" customWidth="1"/>
    <col min="12555" max="12555" width="9.140625" style="397"/>
    <col min="12556" max="12556" width="0" style="397" hidden="1" customWidth="1"/>
    <col min="12557" max="12583" width="2.7109375" style="397" customWidth="1"/>
    <col min="12584" max="12600" width="7.42578125" style="397" customWidth="1"/>
    <col min="12601" max="12605" width="2.7109375" style="397" customWidth="1"/>
    <col min="12606" max="12780" width="9.140625" style="397"/>
    <col min="12781" max="12789" width="3.28515625" style="397" customWidth="1"/>
    <col min="12790" max="12790" width="3.42578125" style="397" customWidth="1"/>
    <col min="12791" max="12792" width="3.28515625" style="397" customWidth="1"/>
    <col min="12793" max="12793" width="7" style="397" bestFit="1" customWidth="1"/>
    <col min="12794" max="12801" width="3.28515625" style="397" customWidth="1"/>
    <col min="12802" max="12802" width="6" style="397" bestFit="1" customWidth="1"/>
    <col min="12803" max="12807" width="3.28515625" style="397" customWidth="1"/>
    <col min="12808" max="12808" width="5.140625" style="397" customWidth="1"/>
    <col min="12809" max="12809" width="4" style="397" customWidth="1"/>
    <col min="12810" max="12810" width="3.28515625" style="397" customWidth="1"/>
    <col min="12811" max="12811" width="9.140625" style="397"/>
    <col min="12812" max="12812" width="0" style="397" hidden="1" customWidth="1"/>
    <col min="12813" max="12839" width="2.7109375" style="397" customWidth="1"/>
    <col min="12840" max="12856" width="7.42578125" style="397" customWidth="1"/>
    <col min="12857" max="12861" width="2.7109375" style="397" customWidth="1"/>
    <col min="12862" max="13036" width="9.140625" style="397"/>
    <col min="13037" max="13045" width="3.28515625" style="397" customWidth="1"/>
    <col min="13046" max="13046" width="3.42578125" style="397" customWidth="1"/>
    <col min="13047" max="13048" width="3.28515625" style="397" customWidth="1"/>
    <col min="13049" max="13049" width="7" style="397" bestFit="1" customWidth="1"/>
    <col min="13050" max="13057" width="3.28515625" style="397" customWidth="1"/>
    <col min="13058" max="13058" width="6" style="397" bestFit="1" customWidth="1"/>
    <col min="13059" max="13063" width="3.28515625" style="397" customWidth="1"/>
    <col min="13064" max="13064" width="5.140625" style="397" customWidth="1"/>
    <col min="13065" max="13065" width="4" style="397" customWidth="1"/>
    <col min="13066" max="13066" width="3.28515625" style="397" customWidth="1"/>
    <col min="13067" max="13067" width="9.140625" style="397"/>
    <col min="13068" max="13068" width="0" style="397" hidden="1" customWidth="1"/>
    <col min="13069" max="13095" width="2.7109375" style="397" customWidth="1"/>
    <col min="13096" max="13112" width="7.42578125" style="397" customWidth="1"/>
    <col min="13113" max="13117" width="2.7109375" style="397" customWidth="1"/>
    <col min="13118" max="13292" width="9.140625" style="397"/>
    <col min="13293" max="13301" width="3.28515625" style="397" customWidth="1"/>
    <col min="13302" max="13302" width="3.42578125" style="397" customWidth="1"/>
    <col min="13303" max="13304" width="3.28515625" style="397" customWidth="1"/>
    <col min="13305" max="13305" width="7" style="397" bestFit="1" customWidth="1"/>
    <col min="13306" max="13313" width="3.28515625" style="397" customWidth="1"/>
    <col min="13314" max="13314" width="6" style="397" bestFit="1" customWidth="1"/>
    <col min="13315" max="13319" width="3.28515625" style="397" customWidth="1"/>
    <col min="13320" max="13320" width="5.140625" style="397" customWidth="1"/>
    <col min="13321" max="13321" width="4" style="397" customWidth="1"/>
    <col min="13322" max="13322" width="3.28515625" style="397" customWidth="1"/>
    <col min="13323" max="13323" width="9.140625" style="397"/>
    <col min="13324" max="13324" width="0" style="397" hidden="1" customWidth="1"/>
    <col min="13325" max="13351" width="2.7109375" style="397" customWidth="1"/>
    <col min="13352" max="13368" width="7.42578125" style="397" customWidth="1"/>
    <col min="13369" max="13373" width="2.7109375" style="397" customWidth="1"/>
    <col min="13374" max="13548" width="9.140625" style="397"/>
    <col min="13549" max="13557" width="3.28515625" style="397" customWidth="1"/>
    <col min="13558" max="13558" width="3.42578125" style="397" customWidth="1"/>
    <col min="13559" max="13560" width="3.28515625" style="397" customWidth="1"/>
    <col min="13561" max="13561" width="7" style="397" bestFit="1" customWidth="1"/>
    <col min="13562" max="13569" width="3.28515625" style="397" customWidth="1"/>
    <col min="13570" max="13570" width="6" style="397" bestFit="1" customWidth="1"/>
    <col min="13571" max="13575" width="3.28515625" style="397" customWidth="1"/>
    <col min="13576" max="13576" width="5.140625" style="397" customWidth="1"/>
    <col min="13577" max="13577" width="4" style="397" customWidth="1"/>
    <col min="13578" max="13578" width="3.28515625" style="397" customWidth="1"/>
    <col min="13579" max="13579" width="9.140625" style="397"/>
    <col min="13580" max="13580" width="0" style="397" hidden="1" customWidth="1"/>
    <col min="13581" max="13607" width="2.7109375" style="397" customWidth="1"/>
    <col min="13608" max="13624" width="7.42578125" style="397" customWidth="1"/>
    <col min="13625" max="13629" width="2.7109375" style="397" customWidth="1"/>
    <col min="13630" max="13804" width="9.140625" style="397"/>
    <col min="13805" max="13813" width="3.28515625" style="397" customWidth="1"/>
    <col min="13814" max="13814" width="3.42578125" style="397" customWidth="1"/>
    <col min="13815" max="13816" width="3.28515625" style="397" customWidth="1"/>
    <col min="13817" max="13817" width="7" style="397" bestFit="1" customWidth="1"/>
    <col min="13818" max="13825" width="3.28515625" style="397" customWidth="1"/>
    <col min="13826" max="13826" width="6" style="397" bestFit="1" customWidth="1"/>
    <col min="13827" max="13831" width="3.28515625" style="397" customWidth="1"/>
    <col min="13832" max="13832" width="5.140625" style="397" customWidth="1"/>
    <col min="13833" max="13833" width="4" style="397" customWidth="1"/>
    <col min="13834" max="13834" width="3.28515625" style="397" customWidth="1"/>
    <col min="13835" max="13835" width="9.140625" style="397"/>
    <col min="13836" max="13836" width="0" style="397" hidden="1" customWidth="1"/>
    <col min="13837" max="13863" width="2.7109375" style="397" customWidth="1"/>
    <col min="13864" max="13880" width="7.42578125" style="397" customWidth="1"/>
    <col min="13881" max="13885" width="2.7109375" style="397" customWidth="1"/>
    <col min="13886" max="14060" width="9.140625" style="397"/>
    <col min="14061" max="14069" width="3.28515625" style="397" customWidth="1"/>
    <col min="14070" max="14070" width="3.42578125" style="397" customWidth="1"/>
    <col min="14071" max="14072" width="3.28515625" style="397" customWidth="1"/>
    <col min="14073" max="14073" width="7" style="397" bestFit="1" customWidth="1"/>
    <col min="14074" max="14081" width="3.28515625" style="397" customWidth="1"/>
    <col min="14082" max="14082" width="6" style="397" bestFit="1" customWidth="1"/>
    <col min="14083" max="14087" width="3.28515625" style="397" customWidth="1"/>
    <col min="14088" max="14088" width="5.140625" style="397" customWidth="1"/>
    <col min="14089" max="14089" width="4" style="397" customWidth="1"/>
    <col min="14090" max="14090" width="3.28515625" style="397" customWidth="1"/>
    <col min="14091" max="14091" width="9.140625" style="397"/>
    <col min="14092" max="14092" width="0" style="397" hidden="1" customWidth="1"/>
    <col min="14093" max="14119" width="2.7109375" style="397" customWidth="1"/>
    <col min="14120" max="14136" width="7.42578125" style="397" customWidth="1"/>
    <col min="14137" max="14141" width="2.7109375" style="397" customWidth="1"/>
    <col min="14142" max="14316" width="9.140625" style="397"/>
    <col min="14317" max="14325" width="3.28515625" style="397" customWidth="1"/>
    <col min="14326" max="14326" width="3.42578125" style="397" customWidth="1"/>
    <col min="14327" max="14328" width="3.28515625" style="397" customWidth="1"/>
    <col min="14329" max="14329" width="7" style="397" bestFit="1" customWidth="1"/>
    <col min="14330" max="14337" width="3.28515625" style="397" customWidth="1"/>
    <col min="14338" max="14338" width="6" style="397" bestFit="1" customWidth="1"/>
    <col min="14339" max="14343" width="3.28515625" style="397" customWidth="1"/>
    <col min="14344" max="14344" width="5.140625" style="397" customWidth="1"/>
    <col min="14345" max="14345" width="4" style="397" customWidth="1"/>
    <col min="14346" max="14346" width="3.28515625" style="397" customWidth="1"/>
    <col min="14347" max="14347" width="9.140625" style="397"/>
    <col min="14348" max="14348" width="0" style="397" hidden="1" customWidth="1"/>
    <col min="14349" max="14375" width="2.7109375" style="397" customWidth="1"/>
    <col min="14376" max="14392" width="7.42578125" style="397" customWidth="1"/>
    <col min="14393" max="14397" width="2.7109375" style="397" customWidth="1"/>
    <col min="14398" max="14572" width="9.140625" style="397"/>
    <col min="14573" max="14581" width="3.28515625" style="397" customWidth="1"/>
    <col min="14582" max="14582" width="3.42578125" style="397" customWidth="1"/>
    <col min="14583" max="14584" width="3.28515625" style="397" customWidth="1"/>
    <col min="14585" max="14585" width="7" style="397" bestFit="1" customWidth="1"/>
    <col min="14586" max="14593" width="3.28515625" style="397" customWidth="1"/>
    <col min="14594" max="14594" width="6" style="397" bestFit="1" customWidth="1"/>
    <col min="14595" max="14599" width="3.28515625" style="397" customWidth="1"/>
    <col min="14600" max="14600" width="5.140625" style="397" customWidth="1"/>
    <col min="14601" max="14601" width="4" style="397" customWidth="1"/>
    <col min="14602" max="14602" width="3.28515625" style="397" customWidth="1"/>
    <col min="14603" max="14603" width="9.140625" style="397"/>
    <col min="14604" max="14604" width="0" style="397" hidden="1" customWidth="1"/>
    <col min="14605" max="14631" width="2.7109375" style="397" customWidth="1"/>
    <col min="14632" max="14648" width="7.42578125" style="397" customWidth="1"/>
    <col min="14649" max="14653" width="2.7109375" style="397" customWidth="1"/>
    <col min="14654" max="14828" width="9.140625" style="397"/>
    <col min="14829" max="14837" width="3.28515625" style="397" customWidth="1"/>
    <col min="14838" max="14838" width="3.42578125" style="397" customWidth="1"/>
    <col min="14839" max="14840" width="3.28515625" style="397" customWidth="1"/>
    <col min="14841" max="14841" width="7" style="397" bestFit="1" customWidth="1"/>
    <col min="14842" max="14849" width="3.28515625" style="397" customWidth="1"/>
    <col min="14850" max="14850" width="6" style="397" bestFit="1" customWidth="1"/>
    <col min="14851" max="14855" width="3.28515625" style="397" customWidth="1"/>
    <col min="14856" max="14856" width="5.140625" style="397" customWidth="1"/>
    <col min="14857" max="14857" width="4" style="397" customWidth="1"/>
    <col min="14858" max="14858" width="3.28515625" style="397" customWidth="1"/>
    <col min="14859" max="14859" width="9.140625" style="397"/>
    <col min="14860" max="14860" width="0" style="397" hidden="1" customWidth="1"/>
    <col min="14861" max="14887" width="2.7109375" style="397" customWidth="1"/>
    <col min="14888" max="14904" width="7.42578125" style="397" customWidth="1"/>
    <col min="14905" max="14909" width="2.7109375" style="397" customWidth="1"/>
    <col min="14910" max="15084" width="9.140625" style="397"/>
    <col min="15085" max="15093" width="3.28515625" style="397" customWidth="1"/>
    <col min="15094" max="15094" width="3.42578125" style="397" customWidth="1"/>
    <col min="15095" max="15096" width="3.28515625" style="397" customWidth="1"/>
    <col min="15097" max="15097" width="7" style="397" bestFit="1" customWidth="1"/>
    <col min="15098" max="15105" width="3.28515625" style="397" customWidth="1"/>
    <col min="15106" max="15106" width="6" style="397" bestFit="1" customWidth="1"/>
    <col min="15107" max="15111" width="3.28515625" style="397" customWidth="1"/>
    <col min="15112" max="15112" width="5.140625" style="397" customWidth="1"/>
    <col min="15113" max="15113" width="4" style="397" customWidth="1"/>
    <col min="15114" max="15114" width="3.28515625" style="397" customWidth="1"/>
    <col min="15115" max="15115" width="9.140625" style="397"/>
    <col min="15116" max="15116" width="0" style="397" hidden="1" customWidth="1"/>
    <col min="15117" max="15143" width="2.7109375" style="397" customWidth="1"/>
    <col min="15144" max="15160" width="7.42578125" style="397" customWidth="1"/>
    <col min="15161" max="15165" width="2.7109375" style="397" customWidth="1"/>
    <col min="15166" max="15340" width="9.140625" style="397"/>
    <col min="15341" max="15349" width="3.28515625" style="397" customWidth="1"/>
    <col min="15350" max="15350" width="3.42578125" style="397" customWidth="1"/>
    <col min="15351" max="15352" width="3.28515625" style="397" customWidth="1"/>
    <col min="15353" max="15353" width="7" style="397" bestFit="1" customWidth="1"/>
    <col min="15354" max="15361" width="3.28515625" style="397" customWidth="1"/>
    <col min="15362" max="15362" width="6" style="397" bestFit="1" customWidth="1"/>
    <col min="15363" max="15367" width="3.28515625" style="397" customWidth="1"/>
    <col min="15368" max="15368" width="5.140625" style="397" customWidth="1"/>
    <col min="15369" max="15369" width="4" style="397" customWidth="1"/>
    <col min="15370" max="15370" width="3.28515625" style="397" customWidth="1"/>
    <col min="15371" max="15371" width="9.140625" style="397"/>
    <col min="15372" max="15372" width="0" style="397" hidden="1" customWidth="1"/>
    <col min="15373" max="15399" width="2.7109375" style="397" customWidth="1"/>
    <col min="15400" max="15416" width="7.42578125" style="397" customWidth="1"/>
    <col min="15417" max="15421" width="2.7109375" style="397" customWidth="1"/>
    <col min="15422" max="15596" width="9.140625" style="397"/>
    <col min="15597" max="15605" width="3.28515625" style="397" customWidth="1"/>
    <col min="15606" max="15606" width="3.42578125" style="397" customWidth="1"/>
    <col min="15607" max="15608" width="3.28515625" style="397" customWidth="1"/>
    <col min="15609" max="15609" width="7" style="397" bestFit="1" customWidth="1"/>
    <col min="15610" max="15617" width="3.28515625" style="397" customWidth="1"/>
    <col min="15618" max="15618" width="6" style="397" bestFit="1" customWidth="1"/>
    <col min="15619" max="15623" width="3.28515625" style="397" customWidth="1"/>
    <col min="15624" max="15624" width="5.140625" style="397" customWidth="1"/>
    <col min="15625" max="15625" width="4" style="397" customWidth="1"/>
    <col min="15626" max="15626" width="3.28515625" style="397" customWidth="1"/>
    <col min="15627" max="15627" width="9.140625" style="397"/>
    <col min="15628" max="15628" width="0" style="397" hidden="1" customWidth="1"/>
    <col min="15629" max="15655" width="2.7109375" style="397" customWidth="1"/>
    <col min="15656" max="15672" width="7.42578125" style="397" customWidth="1"/>
    <col min="15673" max="15677" width="2.7109375" style="397" customWidth="1"/>
    <col min="15678" max="15852" width="9.140625" style="397"/>
    <col min="15853" max="15861" width="3.28515625" style="397" customWidth="1"/>
    <col min="15862" max="15862" width="3.42578125" style="397" customWidth="1"/>
    <col min="15863" max="15864" width="3.28515625" style="397" customWidth="1"/>
    <col min="15865" max="15865" width="7" style="397" bestFit="1" customWidth="1"/>
    <col min="15866" max="15873" width="3.28515625" style="397" customWidth="1"/>
    <col min="15874" max="15874" width="6" style="397" bestFit="1" customWidth="1"/>
    <col min="15875" max="15879" width="3.28515625" style="397" customWidth="1"/>
    <col min="15880" max="15880" width="5.140625" style="397" customWidth="1"/>
    <col min="15881" max="15881" width="4" style="397" customWidth="1"/>
    <col min="15882" max="15882" width="3.28515625" style="397" customWidth="1"/>
    <col min="15883" max="15883" width="9.140625" style="397"/>
    <col min="15884" max="15884" width="0" style="397" hidden="1" customWidth="1"/>
    <col min="15885" max="15911" width="2.7109375" style="397" customWidth="1"/>
    <col min="15912" max="15928" width="7.42578125" style="397" customWidth="1"/>
    <col min="15929" max="15933" width="2.7109375" style="397" customWidth="1"/>
    <col min="15934" max="16108" width="9.140625" style="397"/>
    <col min="16109" max="16117" width="3.28515625" style="397" customWidth="1"/>
    <col min="16118" max="16118" width="3.42578125" style="397" customWidth="1"/>
    <col min="16119" max="16120" width="3.28515625" style="397" customWidth="1"/>
    <col min="16121" max="16121" width="7" style="397" bestFit="1" customWidth="1"/>
    <col min="16122" max="16129" width="3.28515625" style="397" customWidth="1"/>
    <col min="16130" max="16130" width="6" style="397" bestFit="1" customWidth="1"/>
    <col min="16131" max="16135" width="3.28515625" style="397" customWidth="1"/>
    <col min="16136" max="16136" width="5.140625" style="397" customWidth="1"/>
    <col min="16137" max="16137" width="4" style="397" customWidth="1"/>
    <col min="16138" max="16138" width="3.28515625" style="397" customWidth="1"/>
    <col min="16139" max="16139" width="9.140625" style="397"/>
    <col min="16140" max="16140" width="0" style="397" hidden="1" customWidth="1"/>
    <col min="16141" max="16167" width="2.7109375" style="397" customWidth="1"/>
    <col min="16168" max="16184" width="7.42578125" style="397" customWidth="1"/>
    <col min="16185" max="16189" width="2.7109375" style="397" customWidth="1"/>
    <col min="16190" max="16384" width="9.140625" style="397"/>
  </cols>
  <sheetData>
    <row r="1" spans="1:40" ht="28.5" customHeight="1">
      <c r="A1" s="704" t="s">
        <v>20862</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row>
    <row r="2" spans="1:40" s="401" customFormat="1" ht="4.5" customHeight="1">
      <c r="A2" s="398"/>
      <c r="B2" s="399"/>
      <c r="C2" s="399"/>
      <c r="D2" s="399"/>
      <c r="E2" s="399"/>
      <c r="F2" s="399"/>
      <c r="G2" s="399"/>
      <c r="H2" s="399"/>
      <c r="I2" s="399"/>
      <c r="J2" s="399"/>
      <c r="K2" s="400"/>
      <c r="L2" s="400"/>
      <c r="M2" s="400"/>
      <c r="N2" s="400"/>
      <c r="O2" s="400"/>
      <c r="P2" s="400"/>
      <c r="Q2" s="400"/>
      <c r="R2" s="400"/>
      <c r="S2" s="400"/>
      <c r="T2" s="400"/>
      <c r="U2" s="400"/>
      <c r="V2" s="400"/>
      <c r="W2" s="400"/>
      <c r="X2" s="400"/>
      <c r="Y2" s="400"/>
      <c r="Z2" s="400"/>
      <c r="AA2" s="400"/>
      <c r="AB2" s="400"/>
      <c r="AC2" s="400"/>
      <c r="AD2" s="400"/>
      <c r="AF2" s="397"/>
      <c r="AG2" s="397"/>
      <c r="AH2" s="397"/>
      <c r="AI2" s="397"/>
      <c r="AJ2" s="397"/>
      <c r="AK2" s="397"/>
      <c r="AL2" s="397"/>
      <c r="AM2" s="397"/>
      <c r="AN2" s="397"/>
    </row>
    <row r="3" spans="1:40" ht="15" customHeight="1">
      <c r="A3" s="706" t="s">
        <v>20863</v>
      </c>
      <c r="B3" s="707"/>
      <c r="C3" s="707"/>
      <c r="D3" s="708"/>
      <c r="E3" s="709" t="s">
        <v>20928</v>
      </c>
      <c r="F3" s="710"/>
      <c r="G3" s="710"/>
      <c r="H3" s="710"/>
      <c r="I3" s="710"/>
      <c r="J3" s="710"/>
      <c r="K3" s="710"/>
      <c r="L3" s="710"/>
      <c r="M3" s="710"/>
      <c r="N3" s="710"/>
      <c r="O3" s="710"/>
      <c r="P3" s="710"/>
      <c r="Q3" s="710"/>
      <c r="R3" s="710"/>
      <c r="S3" s="710"/>
      <c r="T3" s="710"/>
      <c r="U3" s="710"/>
      <c r="V3" s="710"/>
      <c r="W3" s="711"/>
      <c r="X3" s="712" t="s">
        <v>20864</v>
      </c>
      <c r="Y3" s="712"/>
      <c r="Z3" s="712"/>
      <c r="AA3" s="713"/>
      <c r="AB3" s="713"/>
      <c r="AC3" s="713"/>
      <c r="AD3" s="713"/>
    </row>
    <row r="4" spans="1:40" ht="4.5" customHeight="1">
      <c r="A4" s="402"/>
      <c r="B4" s="402"/>
      <c r="C4" s="402"/>
      <c r="D4" s="402"/>
      <c r="E4" s="403"/>
      <c r="F4" s="403"/>
      <c r="G4" s="403"/>
      <c r="H4" s="403"/>
      <c r="I4" s="403"/>
      <c r="J4" s="403"/>
      <c r="K4" s="404"/>
      <c r="L4" s="404"/>
      <c r="M4" s="404"/>
      <c r="N4" s="404"/>
      <c r="O4" s="404"/>
      <c r="P4" s="404"/>
      <c r="Q4" s="404"/>
      <c r="R4" s="404"/>
      <c r="S4" s="404"/>
      <c r="T4" s="404"/>
      <c r="U4" s="404"/>
      <c r="V4" s="404"/>
      <c r="W4" s="404"/>
      <c r="X4" s="405"/>
      <c r="Y4" s="405"/>
      <c r="Z4" s="405"/>
      <c r="AA4" s="404"/>
      <c r="AB4" s="404"/>
      <c r="AC4" s="404"/>
      <c r="AD4" s="404"/>
    </row>
    <row r="5" spans="1:40" ht="1.5" customHeight="1">
      <c r="A5" s="406"/>
      <c r="B5" s="406"/>
      <c r="C5" s="406"/>
      <c r="D5" s="406"/>
      <c r="E5" s="406"/>
      <c r="F5" s="406"/>
      <c r="G5" s="406"/>
      <c r="H5" s="406"/>
      <c r="I5" s="406"/>
      <c r="J5" s="406"/>
      <c r="K5" s="407"/>
      <c r="L5" s="407"/>
      <c r="M5" s="407"/>
      <c r="N5" s="407"/>
      <c r="O5" s="407"/>
      <c r="P5" s="407"/>
      <c r="Q5" s="407"/>
      <c r="R5" s="407"/>
      <c r="S5" s="407"/>
      <c r="T5" s="407"/>
      <c r="U5" s="407"/>
      <c r="V5" s="407"/>
      <c r="W5" s="407"/>
      <c r="X5" s="407"/>
      <c r="Y5" s="407"/>
      <c r="Z5" s="407"/>
      <c r="AA5" s="407"/>
      <c r="AB5" s="407"/>
      <c r="AC5" s="407"/>
      <c r="AD5" s="407"/>
    </row>
    <row r="8" spans="1:40" customFormat="1" ht="15"/>
  </sheetData>
  <mergeCells count="5">
    <mergeCell ref="A1:AD1"/>
    <mergeCell ref="A3:D3"/>
    <mergeCell ref="E3:W3"/>
    <mergeCell ref="X3:Z3"/>
    <mergeCell ref="AA3:AD3"/>
  </mergeCells>
  <dataValidations count="2">
    <dataValidation type="list" allowBlank="1" showInputMessage="1" showErrorMessage="1" sqref="WVO982522:WVQ982522 Z65011:AC65014 JB65011:JE65014 SX65011:TA65014 ACT65011:ACW65014 AMP65011:AMS65014 AWL65011:AWO65014 BGH65011:BGK65014 BQD65011:BQG65014 BZZ65011:CAC65014 CJV65011:CJY65014 CTR65011:CTU65014 DDN65011:DDQ65014 DNJ65011:DNM65014 DXF65011:DXI65014 EHB65011:EHE65014 EQX65011:ERA65014 FAT65011:FAW65014 FKP65011:FKS65014 FUL65011:FUO65014 GEH65011:GEK65014 GOD65011:GOG65014 GXZ65011:GYC65014 HHV65011:HHY65014 HRR65011:HRU65014 IBN65011:IBQ65014 ILJ65011:ILM65014 IVF65011:IVI65014 JFB65011:JFE65014 JOX65011:JPA65014 JYT65011:JYW65014 KIP65011:KIS65014 KSL65011:KSO65014 LCH65011:LCK65014 LMD65011:LMG65014 LVZ65011:LWC65014 MFV65011:MFY65014 MPR65011:MPU65014 MZN65011:MZQ65014 NJJ65011:NJM65014 NTF65011:NTI65014 ODB65011:ODE65014 OMX65011:ONA65014 OWT65011:OWW65014 PGP65011:PGS65014 PQL65011:PQO65014 QAH65011:QAK65014 QKD65011:QKG65014 QTZ65011:QUC65014 RDV65011:RDY65014 RNR65011:RNU65014 RXN65011:RXQ65014 SHJ65011:SHM65014 SRF65011:SRI65014 TBB65011:TBE65014 TKX65011:TLA65014 TUT65011:TUW65014 UEP65011:UES65014 UOL65011:UOO65014 UYH65011:UYK65014 VID65011:VIG65014 VRZ65011:VSC65014 WBV65011:WBY65014 WLR65011:WLU65014 WVN65011:WVQ65014 Z130547:AC130550 JB130547:JE130550 SX130547:TA130550 ACT130547:ACW130550 AMP130547:AMS130550 AWL130547:AWO130550 BGH130547:BGK130550 BQD130547:BQG130550 BZZ130547:CAC130550 CJV130547:CJY130550 CTR130547:CTU130550 DDN130547:DDQ130550 DNJ130547:DNM130550 DXF130547:DXI130550 EHB130547:EHE130550 EQX130547:ERA130550 FAT130547:FAW130550 FKP130547:FKS130550 FUL130547:FUO130550 GEH130547:GEK130550 GOD130547:GOG130550 GXZ130547:GYC130550 HHV130547:HHY130550 HRR130547:HRU130550 IBN130547:IBQ130550 ILJ130547:ILM130550 IVF130547:IVI130550 JFB130547:JFE130550 JOX130547:JPA130550 JYT130547:JYW130550 KIP130547:KIS130550 KSL130547:KSO130550 LCH130547:LCK130550 LMD130547:LMG130550 LVZ130547:LWC130550 MFV130547:MFY130550 MPR130547:MPU130550 MZN130547:MZQ130550 NJJ130547:NJM130550 NTF130547:NTI130550 ODB130547:ODE130550 OMX130547:ONA130550 OWT130547:OWW130550 PGP130547:PGS130550 PQL130547:PQO130550 QAH130547:QAK130550 QKD130547:QKG130550 QTZ130547:QUC130550 RDV130547:RDY130550 RNR130547:RNU130550 RXN130547:RXQ130550 SHJ130547:SHM130550 SRF130547:SRI130550 TBB130547:TBE130550 TKX130547:TLA130550 TUT130547:TUW130550 UEP130547:UES130550 UOL130547:UOO130550 UYH130547:UYK130550 VID130547:VIG130550 VRZ130547:VSC130550 WBV130547:WBY130550 WLR130547:WLU130550 WVN130547:WVQ130550 Z196083:AC196086 JB196083:JE196086 SX196083:TA196086 ACT196083:ACW196086 AMP196083:AMS196086 AWL196083:AWO196086 BGH196083:BGK196086 BQD196083:BQG196086 BZZ196083:CAC196086 CJV196083:CJY196086 CTR196083:CTU196086 DDN196083:DDQ196086 DNJ196083:DNM196086 DXF196083:DXI196086 EHB196083:EHE196086 EQX196083:ERA196086 FAT196083:FAW196086 FKP196083:FKS196086 FUL196083:FUO196086 GEH196083:GEK196086 GOD196083:GOG196086 GXZ196083:GYC196086 HHV196083:HHY196086 HRR196083:HRU196086 IBN196083:IBQ196086 ILJ196083:ILM196086 IVF196083:IVI196086 JFB196083:JFE196086 JOX196083:JPA196086 JYT196083:JYW196086 KIP196083:KIS196086 KSL196083:KSO196086 LCH196083:LCK196086 LMD196083:LMG196086 LVZ196083:LWC196086 MFV196083:MFY196086 MPR196083:MPU196086 MZN196083:MZQ196086 NJJ196083:NJM196086 NTF196083:NTI196086 ODB196083:ODE196086 OMX196083:ONA196086 OWT196083:OWW196086 PGP196083:PGS196086 PQL196083:PQO196086 QAH196083:QAK196086 QKD196083:QKG196086 QTZ196083:QUC196086 RDV196083:RDY196086 RNR196083:RNU196086 RXN196083:RXQ196086 SHJ196083:SHM196086 SRF196083:SRI196086 TBB196083:TBE196086 TKX196083:TLA196086 TUT196083:TUW196086 UEP196083:UES196086 UOL196083:UOO196086 UYH196083:UYK196086 VID196083:VIG196086 VRZ196083:VSC196086 WBV196083:WBY196086 WLR196083:WLU196086 WVN196083:WVQ196086 Z261619:AC261622 JB261619:JE261622 SX261619:TA261622 ACT261619:ACW261622 AMP261619:AMS261622 AWL261619:AWO261622 BGH261619:BGK261622 BQD261619:BQG261622 BZZ261619:CAC261622 CJV261619:CJY261622 CTR261619:CTU261622 DDN261619:DDQ261622 DNJ261619:DNM261622 DXF261619:DXI261622 EHB261619:EHE261622 EQX261619:ERA261622 FAT261619:FAW261622 FKP261619:FKS261622 FUL261619:FUO261622 GEH261619:GEK261622 GOD261619:GOG261622 GXZ261619:GYC261622 HHV261619:HHY261622 HRR261619:HRU261622 IBN261619:IBQ261622 ILJ261619:ILM261622 IVF261619:IVI261622 JFB261619:JFE261622 JOX261619:JPA261622 JYT261619:JYW261622 KIP261619:KIS261622 KSL261619:KSO261622 LCH261619:LCK261622 LMD261619:LMG261622 LVZ261619:LWC261622 MFV261619:MFY261622 MPR261619:MPU261622 MZN261619:MZQ261622 NJJ261619:NJM261622 NTF261619:NTI261622 ODB261619:ODE261622 OMX261619:ONA261622 OWT261619:OWW261622 PGP261619:PGS261622 PQL261619:PQO261622 QAH261619:QAK261622 QKD261619:QKG261622 QTZ261619:QUC261622 RDV261619:RDY261622 RNR261619:RNU261622 RXN261619:RXQ261622 SHJ261619:SHM261622 SRF261619:SRI261622 TBB261619:TBE261622 TKX261619:TLA261622 TUT261619:TUW261622 UEP261619:UES261622 UOL261619:UOO261622 UYH261619:UYK261622 VID261619:VIG261622 VRZ261619:VSC261622 WBV261619:WBY261622 WLR261619:WLU261622 WVN261619:WVQ261622 Z327155:AC327158 JB327155:JE327158 SX327155:TA327158 ACT327155:ACW327158 AMP327155:AMS327158 AWL327155:AWO327158 BGH327155:BGK327158 BQD327155:BQG327158 BZZ327155:CAC327158 CJV327155:CJY327158 CTR327155:CTU327158 DDN327155:DDQ327158 DNJ327155:DNM327158 DXF327155:DXI327158 EHB327155:EHE327158 EQX327155:ERA327158 FAT327155:FAW327158 FKP327155:FKS327158 FUL327155:FUO327158 GEH327155:GEK327158 GOD327155:GOG327158 GXZ327155:GYC327158 HHV327155:HHY327158 HRR327155:HRU327158 IBN327155:IBQ327158 ILJ327155:ILM327158 IVF327155:IVI327158 JFB327155:JFE327158 JOX327155:JPA327158 JYT327155:JYW327158 KIP327155:KIS327158 KSL327155:KSO327158 LCH327155:LCK327158 LMD327155:LMG327158 LVZ327155:LWC327158 MFV327155:MFY327158 MPR327155:MPU327158 MZN327155:MZQ327158 NJJ327155:NJM327158 NTF327155:NTI327158 ODB327155:ODE327158 OMX327155:ONA327158 OWT327155:OWW327158 PGP327155:PGS327158 PQL327155:PQO327158 QAH327155:QAK327158 QKD327155:QKG327158 QTZ327155:QUC327158 RDV327155:RDY327158 RNR327155:RNU327158 RXN327155:RXQ327158 SHJ327155:SHM327158 SRF327155:SRI327158 TBB327155:TBE327158 TKX327155:TLA327158 TUT327155:TUW327158 UEP327155:UES327158 UOL327155:UOO327158 UYH327155:UYK327158 VID327155:VIG327158 VRZ327155:VSC327158 WBV327155:WBY327158 WLR327155:WLU327158 WVN327155:WVQ327158 Z392691:AC392694 JB392691:JE392694 SX392691:TA392694 ACT392691:ACW392694 AMP392691:AMS392694 AWL392691:AWO392694 BGH392691:BGK392694 BQD392691:BQG392694 BZZ392691:CAC392694 CJV392691:CJY392694 CTR392691:CTU392694 DDN392691:DDQ392694 DNJ392691:DNM392694 DXF392691:DXI392694 EHB392691:EHE392694 EQX392691:ERA392694 FAT392691:FAW392694 FKP392691:FKS392694 FUL392691:FUO392694 GEH392691:GEK392694 GOD392691:GOG392694 GXZ392691:GYC392694 HHV392691:HHY392694 HRR392691:HRU392694 IBN392691:IBQ392694 ILJ392691:ILM392694 IVF392691:IVI392694 JFB392691:JFE392694 JOX392691:JPA392694 JYT392691:JYW392694 KIP392691:KIS392694 KSL392691:KSO392694 LCH392691:LCK392694 LMD392691:LMG392694 LVZ392691:LWC392694 MFV392691:MFY392694 MPR392691:MPU392694 MZN392691:MZQ392694 NJJ392691:NJM392694 NTF392691:NTI392694 ODB392691:ODE392694 OMX392691:ONA392694 OWT392691:OWW392694 PGP392691:PGS392694 PQL392691:PQO392694 QAH392691:QAK392694 QKD392691:QKG392694 QTZ392691:QUC392694 RDV392691:RDY392694 RNR392691:RNU392694 RXN392691:RXQ392694 SHJ392691:SHM392694 SRF392691:SRI392694 TBB392691:TBE392694 TKX392691:TLA392694 TUT392691:TUW392694 UEP392691:UES392694 UOL392691:UOO392694 UYH392691:UYK392694 VID392691:VIG392694 VRZ392691:VSC392694 WBV392691:WBY392694 WLR392691:WLU392694 WVN392691:WVQ392694 Z458227:AC458230 JB458227:JE458230 SX458227:TA458230 ACT458227:ACW458230 AMP458227:AMS458230 AWL458227:AWO458230 BGH458227:BGK458230 BQD458227:BQG458230 BZZ458227:CAC458230 CJV458227:CJY458230 CTR458227:CTU458230 DDN458227:DDQ458230 DNJ458227:DNM458230 DXF458227:DXI458230 EHB458227:EHE458230 EQX458227:ERA458230 FAT458227:FAW458230 FKP458227:FKS458230 FUL458227:FUO458230 GEH458227:GEK458230 GOD458227:GOG458230 GXZ458227:GYC458230 HHV458227:HHY458230 HRR458227:HRU458230 IBN458227:IBQ458230 ILJ458227:ILM458230 IVF458227:IVI458230 JFB458227:JFE458230 JOX458227:JPA458230 JYT458227:JYW458230 KIP458227:KIS458230 KSL458227:KSO458230 LCH458227:LCK458230 LMD458227:LMG458230 LVZ458227:LWC458230 MFV458227:MFY458230 MPR458227:MPU458230 MZN458227:MZQ458230 NJJ458227:NJM458230 NTF458227:NTI458230 ODB458227:ODE458230 OMX458227:ONA458230 OWT458227:OWW458230 PGP458227:PGS458230 PQL458227:PQO458230 QAH458227:QAK458230 QKD458227:QKG458230 QTZ458227:QUC458230 RDV458227:RDY458230 RNR458227:RNU458230 RXN458227:RXQ458230 SHJ458227:SHM458230 SRF458227:SRI458230 TBB458227:TBE458230 TKX458227:TLA458230 TUT458227:TUW458230 UEP458227:UES458230 UOL458227:UOO458230 UYH458227:UYK458230 VID458227:VIG458230 VRZ458227:VSC458230 WBV458227:WBY458230 WLR458227:WLU458230 WVN458227:WVQ458230 Z523763:AC523766 JB523763:JE523766 SX523763:TA523766 ACT523763:ACW523766 AMP523763:AMS523766 AWL523763:AWO523766 BGH523763:BGK523766 BQD523763:BQG523766 BZZ523763:CAC523766 CJV523763:CJY523766 CTR523763:CTU523766 DDN523763:DDQ523766 DNJ523763:DNM523766 DXF523763:DXI523766 EHB523763:EHE523766 EQX523763:ERA523766 FAT523763:FAW523766 FKP523763:FKS523766 FUL523763:FUO523766 GEH523763:GEK523766 GOD523763:GOG523766 GXZ523763:GYC523766 HHV523763:HHY523766 HRR523763:HRU523766 IBN523763:IBQ523766 ILJ523763:ILM523766 IVF523763:IVI523766 JFB523763:JFE523766 JOX523763:JPA523766 JYT523763:JYW523766 KIP523763:KIS523766 KSL523763:KSO523766 LCH523763:LCK523766 LMD523763:LMG523766 LVZ523763:LWC523766 MFV523763:MFY523766 MPR523763:MPU523766 MZN523763:MZQ523766 NJJ523763:NJM523766 NTF523763:NTI523766 ODB523763:ODE523766 OMX523763:ONA523766 OWT523763:OWW523766 PGP523763:PGS523766 PQL523763:PQO523766 QAH523763:QAK523766 QKD523763:QKG523766 QTZ523763:QUC523766 RDV523763:RDY523766 RNR523763:RNU523766 RXN523763:RXQ523766 SHJ523763:SHM523766 SRF523763:SRI523766 TBB523763:TBE523766 TKX523763:TLA523766 TUT523763:TUW523766 UEP523763:UES523766 UOL523763:UOO523766 UYH523763:UYK523766 VID523763:VIG523766 VRZ523763:VSC523766 WBV523763:WBY523766 WLR523763:WLU523766 WVN523763:WVQ523766 Z589299:AC589302 JB589299:JE589302 SX589299:TA589302 ACT589299:ACW589302 AMP589299:AMS589302 AWL589299:AWO589302 BGH589299:BGK589302 BQD589299:BQG589302 BZZ589299:CAC589302 CJV589299:CJY589302 CTR589299:CTU589302 DDN589299:DDQ589302 DNJ589299:DNM589302 DXF589299:DXI589302 EHB589299:EHE589302 EQX589299:ERA589302 FAT589299:FAW589302 FKP589299:FKS589302 FUL589299:FUO589302 GEH589299:GEK589302 GOD589299:GOG589302 GXZ589299:GYC589302 HHV589299:HHY589302 HRR589299:HRU589302 IBN589299:IBQ589302 ILJ589299:ILM589302 IVF589299:IVI589302 JFB589299:JFE589302 JOX589299:JPA589302 JYT589299:JYW589302 KIP589299:KIS589302 KSL589299:KSO589302 LCH589299:LCK589302 LMD589299:LMG589302 LVZ589299:LWC589302 MFV589299:MFY589302 MPR589299:MPU589302 MZN589299:MZQ589302 NJJ589299:NJM589302 NTF589299:NTI589302 ODB589299:ODE589302 OMX589299:ONA589302 OWT589299:OWW589302 PGP589299:PGS589302 PQL589299:PQO589302 QAH589299:QAK589302 QKD589299:QKG589302 QTZ589299:QUC589302 RDV589299:RDY589302 RNR589299:RNU589302 RXN589299:RXQ589302 SHJ589299:SHM589302 SRF589299:SRI589302 TBB589299:TBE589302 TKX589299:TLA589302 TUT589299:TUW589302 UEP589299:UES589302 UOL589299:UOO589302 UYH589299:UYK589302 VID589299:VIG589302 VRZ589299:VSC589302 WBV589299:WBY589302 WLR589299:WLU589302 WVN589299:WVQ589302 Z654835:AC654838 JB654835:JE654838 SX654835:TA654838 ACT654835:ACW654838 AMP654835:AMS654838 AWL654835:AWO654838 BGH654835:BGK654838 BQD654835:BQG654838 BZZ654835:CAC654838 CJV654835:CJY654838 CTR654835:CTU654838 DDN654835:DDQ654838 DNJ654835:DNM654838 DXF654835:DXI654838 EHB654835:EHE654838 EQX654835:ERA654838 FAT654835:FAW654838 FKP654835:FKS654838 FUL654835:FUO654838 GEH654835:GEK654838 GOD654835:GOG654838 GXZ654835:GYC654838 HHV654835:HHY654838 HRR654835:HRU654838 IBN654835:IBQ654838 ILJ654835:ILM654838 IVF654835:IVI654838 JFB654835:JFE654838 JOX654835:JPA654838 JYT654835:JYW654838 KIP654835:KIS654838 KSL654835:KSO654838 LCH654835:LCK654838 LMD654835:LMG654838 LVZ654835:LWC654838 MFV654835:MFY654838 MPR654835:MPU654838 MZN654835:MZQ654838 NJJ654835:NJM654838 NTF654835:NTI654838 ODB654835:ODE654838 OMX654835:ONA654838 OWT654835:OWW654838 PGP654835:PGS654838 PQL654835:PQO654838 QAH654835:QAK654838 QKD654835:QKG654838 QTZ654835:QUC654838 RDV654835:RDY654838 RNR654835:RNU654838 RXN654835:RXQ654838 SHJ654835:SHM654838 SRF654835:SRI654838 TBB654835:TBE654838 TKX654835:TLA654838 TUT654835:TUW654838 UEP654835:UES654838 UOL654835:UOO654838 UYH654835:UYK654838 VID654835:VIG654838 VRZ654835:VSC654838 WBV654835:WBY654838 WLR654835:WLU654838 WVN654835:WVQ654838 Z720371:AC720374 JB720371:JE720374 SX720371:TA720374 ACT720371:ACW720374 AMP720371:AMS720374 AWL720371:AWO720374 BGH720371:BGK720374 BQD720371:BQG720374 BZZ720371:CAC720374 CJV720371:CJY720374 CTR720371:CTU720374 DDN720371:DDQ720374 DNJ720371:DNM720374 DXF720371:DXI720374 EHB720371:EHE720374 EQX720371:ERA720374 FAT720371:FAW720374 FKP720371:FKS720374 FUL720371:FUO720374 GEH720371:GEK720374 GOD720371:GOG720374 GXZ720371:GYC720374 HHV720371:HHY720374 HRR720371:HRU720374 IBN720371:IBQ720374 ILJ720371:ILM720374 IVF720371:IVI720374 JFB720371:JFE720374 JOX720371:JPA720374 JYT720371:JYW720374 KIP720371:KIS720374 KSL720371:KSO720374 LCH720371:LCK720374 LMD720371:LMG720374 LVZ720371:LWC720374 MFV720371:MFY720374 MPR720371:MPU720374 MZN720371:MZQ720374 NJJ720371:NJM720374 NTF720371:NTI720374 ODB720371:ODE720374 OMX720371:ONA720374 OWT720371:OWW720374 PGP720371:PGS720374 PQL720371:PQO720374 QAH720371:QAK720374 QKD720371:QKG720374 QTZ720371:QUC720374 RDV720371:RDY720374 RNR720371:RNU720374 RXN720371:RXQ720374 SHJ720371:SHM720374 SRF720371:SRI720374 TBB720371:TBE720374 TKX720371:TLA720374 TUT720371:TUW720374 UEP720371:UES720374 UOL720371:UOO720374 UYH720371:UYK720374 VID720371:VIG720374 VRZ720371:VSC720374 WBV720371:WBY720374 WLR720371:WLU720374 WVN720371:WVQ720374 Z785907:AC785910 JB785907:JE785910 SX785907:TA785910 ACT785907:ACW785910 AMP785907:AMS785910 AWL785907:AWO785910 BGH785907:BGK785910 BQD785907:BQG785910 BZZ785907:CAC785910 CJV785907:CJY785910 CTR785907:CTU785910 DDN785907:DDQ785910 DNJ785907:DNM785910 DXF785907:DXI785910 EHB785907:EHE785910 EQX785907:ERA785910 FAT785907:FAW785910 FKP785907:FKS785910 FUL785907:FUO785910 GEH785907:GEK785910 GOD785907:GOG785910 GXZ785907:GYC785910 HHV785907:HHY785910 HRR785907:HRU785910 IBN785907:IBQ785910 ILJ785907:ILM785910 IVF785907:IVI785910 JFB785907:JFE785910 JOX785907:JPA785910 JYT785907:JYW785910 KIP785907:KIS785910 KSL785907:KSO785910 LCH785907:LCK785910 LMD785907:LMG785910 LVZ785907:LWC785910 MFV785907:MFY785910 MPR785907:MPU785910 MZN785907:MZQ785910 NJJ785907:NJM785910 NTF785907:NTI785910 ODB785907:ODE785910 OMX785907:ONA785910 OWT785907:OWW785910 PGP785907:PGS785910 PQL785907:PQO785910 QAH785907:QAK785910 QKD785907:QKG785910 QTZ785907:QUC785910 RDV785907:RDY785910 RNR785907:RNU785910 RXN785907:RXQ785910 SHJ785907:SHM785910 SRF785907:SRI785910 TBB785907:TBE785910 TKX785907:TLA785910 TUT785907:TUW785910 UEP785907:UES785910 UOL785907:UOO785910 UYH785907:UYK785910 VID785907:VIG785910 VRZ785907:VSC785910 WBV785907:WBY785910 WLR785907:WLU785910 WVN785907:WVQ785910 Z851443:AC851446 JB851443:JE851446 SX851443:TA851446 ACT851443:ACW851446 AMP851443:AMS851446 AWL851443:AWO851446 BGH851443:BGK851446 BQD851443:BQG851446 BZZ851443:CAC851446 CJV851443:CJY851446 CTR851443:CTU851446 DDN851443:DDQ851446 DNJ851443:DNM851446 DXF851443:DXI851446 EHB851443:EHE851446 EQX851443:ERA851446 FAT851443:FAW851446 FKP851443:FKS851446 FUL851443:FUO851446 GEH851443:GEK851446 GOD851443:GOG851446 GXZ851443:GYC851446 HHV851443:HHY851446 HRR851443:HRU851446 IBN851443:IBQ851446 ILJ851443:ILM851446 IVF851443:IVI851446 JFB851443:JFE851446 JOX851443:JPA851446 JYT851443:JYW851446 KIP851443:KIS851446 KSL851443:KSO851446 LCH851443:LCK851446 LMD851443:LMG851446 LVZ851443:LWC851446 MFV851443:MFY851446 MPR851443:MPU851446 MZN851443:MZQ851446 NJJ851443:NJM851446 NTF851443:NTI851446 ODB851443:ODE851446 OMX851443:ONA851446 OWT851443:OWW851446 PGP851443:PGS851446 PQL851443:PQO851446 QAH851443:QAK851446 QKD851443:QKG851446 QTZ851443:QUC851446 RDV851443:RDY851446 RNR851443:RNU851446 RXN851443:RXQ851446 SHJ851443:SHM851446 SRF851443:SRI851446 TBB851443:TBE851446 TKX851443:TLA851446 TUT851443:TUW851446 UEP851443:UES851446 UOL851443:UOO851446 UYH851443:UYK851446 VID851443:VIG851446 VRZ851443:VSC851446 WBV851443:WBY851446 WLR851443:WLU851446 WVN851443:WVQ851446 Z916979:AC916982 JB916979:JE916982 SX916979:TA916982 ACT916979:ACW916982 AMP916979:AMS916982 AWL916979:AWO916982 BGH916979:BGK916982 BQD916979:BQG916982 BZZ916979:CAC916982 CJV916979:CJY916982 CTR916979:CTU916982 DDN916979:DDQ916982 DNJ916979:DNM916982 DXF916979:DXI916982 EHB916979:EHE916982 EQX916979:ERA916982 FAT916979:FAW916982 FKP916979:FKS916982 FUL916979:FUO916982 GEH916979:GEK916982 GOD916979:GOG916982 GXZ916979:GYC916982 HHV916979:HHY916982 HRR916979:HRU916982 IBN916979:IBQ916982 ILJ916979:ILM916982 IVF916979:IVI916982 JFB916979:JFE916982 JOX916979:JPA916982 JYT916979:JYW916982 KIP916979:KIS916982 KSL916979:KSO916982 LCH916979:LCK916982 LMD916979:LMG916982 LVZ916979:LWC916982 MFV916979:MFY916982 MPR916979:MPU916982 MZN916979:MZQ916982 NJJ916979:NJM916982 NTF916979:NTI916982 ODB916979:ODE916982 OMX916979:ONA916982 OWT916979:OWW916982 PGP916979:PGS916982 PQL916979:PQO916982 QAH916979:QAK916982 QKD916979:QKG916982 QTZ916979:QUC916982 RDV916979:RDY916982 RNR916979:RNU916982 RXN916979:RXQ916982 SHJ916979:SHM916982 SRF916979:SRI916982 TBB916979:TBE916982 TKX916979:TLA916982 TUT916979:TUW916982 UEP916979:UES916982 UOL916979:UOO916982 UYH916979:UYK916982 VID916979:VIG916982 VRZ916979:VSC916982 WBV916979:WBY916982 WLR916979:WLU916982 WVN916979:WVQ916982 Z982515:AC982518 JB982515:JE982518 SX982515:TA982518 ACT982515:ACW982518 AMP982515:AMS982518 AWL982515:AWO982518 BGH982515:BGK982518 BQD982515:BQG982518 BZZ982515:CAC982518 CJV982515:CJY982518 CTR982515:CTU982518 DDN982515:DDQ982518 DNJ982515:DNM982518 DXF982515:DXI982518 EHB982515:EHE982518 EQX982515:ERA982518 FAT982515:FAW982518 FKP982515:FKS982518 FUL982515:FUO982518 GEH982515:GEK982518 GOD982515:GOG982518 GXZ982515:GYC982518 HHV982515:HHY982518 HRR982515:HRU982518 IBN982515:IBQ982518 ILJ982515:ILM982518 IVF982515:IVI982518 JFB982515:JFE982518 JOX982515:JPA982518 JYT982515:JYW982518 KIP982515:KIS982518 KSL982515:KSO982518 LCH982515:LCK982518 LMD982515:LMG982518 LVZ982515:LWC982518 MFV982515:MFY982518 MPR982515:MPU982518 MZN982515:MZQ982518 NJJ982515:NJM982518 NTF982515:NTI982518 ODB982515:ODE982518 OMX982515:ONA982518 OWT982515:OWW982518 PGP982515:PGS982518 PQL982515:PQO982518 QAH982515:QAK982518 QKD982515:QKG982518 QTZ982515:QUC982518 RDV982515:RDY982518 RNR982515:RNU982518 RXN982515:RXQ982518 SHJ982515:SHM982518 SRF982515:SRI982518 TBB982515:TBE982518 TKX982515:TLA982518 TUT982515:TUW982518 UEP982515:UES982518 UOL982515:UOO982518 UYH982515:UYK982518 VID982515:VIG982518 VRZ982515:VSC982518 WBV982515:WBY982518 WLR982515:WLU982518 WVN982515:WVQ982518 AA65027:AC65034 JC65027:JE65034 SY65027:TA65034 ACU65027:ACW65034 AMQ65027:AMS65034 AWM65027:AWO65034 BGI65027:BGK65034 BQE65027:BQG65034 CAA65027:CAC65034 CJW65027:CJY65034 CTS65027:CTU65034 DDO65027:DDQ65034 DNK65027:DNM65034 DXG65027:DXI65034 EHC65027:EHE65034 EQY65027:ERA65034 FAU65027:FAW65034 FKQ65027:FKS65034 FUM65027:FUO65034 GEI65027:GEK65034 GOE65027:GOG65034 GYA65027:GYC65034 HHW65027:HHY65034 HRS65027:HRU65034 IBO65027:IBQ65034 ILK65027:ILM65034 IVG65027:IVI65034 JFC65027:JFE65034 JOY65027:JPA65034 JYU65027:JYW65034 KIQ65027:KIS65034 KSM65027:KSO65034 LCI65027:LCK65034 LME65027:LMG65034 LWA65027:LWC65034 MFW65027:MFY65034 MPS65027:MPU65034 MZO65027:MZQ65034 NJK65027:NJM65034 NTG65027:NTI65034 ODC65027:ODE65034 OMY65027:ONA65034 OWU65027:OWW65034 PGQ65027:PGS65034 PQM65027:PQO65034 QAI65027:QAK65034 QKE65027:QKG65034 QUA65027:QUC65034 RDW65027:RDY65034 RNS65027:RNU65034 RXO65027:RXQ65034 SHK65027:SHM65034 SRG65027:SRI65034 TBC65027:TBE65034 TKY65027:TLA65034 TUU65027:TUW65034 UEQ65027:UES65034 UOM65027:UOO65034 UYI65027:UYK65034 VIE65027:VIG65034 VSA65027:VSC65034 WBW65027:WBY65034 WLS65027:WLU65034 WVO65027:WVQ65034 AA130563:AC130570 JC130563:JE130570 SY130563:TA130570 ACU130563:ACW130570 AMQ130563:AMS130570 AWM130563:AWO130570 BGI130563:BGK130570 BQE130563:BQG130570 CAA130563:CAC130570 CJW130563:CJY130570 CTS130563:CTU130570 DDO130563:DDQ130570 DNK130563:DNM130570 DXG130563:DXI130570 EHC130563:EHE130570 EQY130563:ERA130570 FAU130563:FAW130570 FKQ130563:FKS130570 FUM130563:FUO130570 GEI130563:GEK130570 GOE130563:GOG130570 GYA130563:GYC130570 HHW130563:HHY130570 HRS130563:HRU130570 IBO130563:IBQ130570 ILK130563:ILM130570 IVG130563:IVI130570 JFC130563:JFE130570 JOY130563:JPA130570 JYU130563:JYW130570 KIQ130563:KIS130570 KSM130563:KSO130570 LCI130563:LCK130570 LME130563:LMG130570 LWA130563:LWC130570 MFW130563:MFY130570 MPS130563:MPU130570 MZO130563:MZQ130570 NJK130563:NJM130570 NTG130563:NTI130570 ODC130563:ODE130570 OMY130563:ONA130570 OWU130563:OWW130570 PGQ130563:PGS130570 PQM130563:PQO130570 QAI130563:QAK130570 QKE130563:QKG130570 QUA130563:QUC130570 RDW130563:RDY130570 RNS130563:RNU130570 RXO130563:RXQ130570 SHK130563:SHM130570 SRG130563:SRI130570 TBC130563:TBE130570 TKY130563:TLA130570 TUU130563:TUW130570 UEQ130563:UES130570 UOM130563:UOO130570 UYI130563:UYK130570 VIE130563:VIG130570 VSA130563:VSC130570 WBW130563:WBY130570 WLS130563:WLU130570 WVO130563:WVQ130570 AA196099:AC196106 JC196099:JE196106 SY196099:TA196106 ACU196099:ACW196106 AMQ196099:AMS196106 AWM196099:AWO196106 BGI196099:BGK196106 BQE196099:BQG196106 CAA196099:CAC196106 CJW196099:CJY196106 CTS196099:CTU196106 DDO196099:DDQ196106 DNK196099:DNM196106 DXG196099:DXI196106 EHC196099:EHE196106 EQY196099:ERA196106 FAU196099:FAW196106 FKQ196099:FKS196106 FUM196099:FUO196106 GEI196099:GEK196106 GOE196099:GOG196106 GYA196099:GYC196106 HHW196099:HHY196106 HRS196099:HRU196106 IBO196099:IBQ196106 ILK196099:ILM196106 IVG196099:IVI196106 JFC196099:JFE196106 JOY196099:JPA196106 JYU196099:JYW196106 KIQ196099:KIS196106 KSM196099:KSO196106 LCI196099:LCK196106 LME196099:LMG196106 LWA196099:LWC196106 MFW196099:MFY196106 MPS196099:MPU196106 MZO196099:MZQ196106 NJK196099:NJM196106 NTG196099:NTI196106 ODC196099:ODE196106 OMY196099:ONA196106 OWU196099:OWW196106 PGQ196099:PGS196106 PQM196099:PQO196106 QAI196099:QAK196106 QKE196099:QKG196106 QUA196099:QUC196106 RDW196099:RDY196106 RNS196099:RNU196106 RXO196099:RXQ196106 SHK196099:SHM196106 SRG196099:SRI196106 TBC196099:TBE196106 TKY196099:TLA196106 TUU196099:TUW196106 UEQ196099:UES196106 UOM196099:UOO196106 UYI196099:UYK196106 VIE196099:VIG196106 VSA196099:VSC196106 WBW196099:WBY196106 WLS196099:WLU196106 WVO196099:WVQ196106 AA261635:AC261642 JC261635:JE261642 SY261635:TA261642 ACU261635:ACW261642 AMQ261635:AMS261642 AWM261635:AWO261642 BGI261635:BGK261642 BQE261635:BQG261642 CAA261635:CAC261642 CJW261635:CJY261642 CTS261635:CTU261642 DDO261635:DDQ261642 DNK261635:DNM261642 DXG261635:DXI261642 EHC261635:EHE261642 EQY261635:ERA261642 FAU261635:FAW261642 FKQ261635:FKS261642 FUM261635:FUO261642 GEI261635:GEK261642 GOE261635:GOG261642 GYA261635:GYC261642 HHW261635:HHY261642 HRS261635:HRU261642 IBO261635:IBQ261642 ILK261635:ILM261642 IVG261635:IVI261642 JFC261635:JFE261642 JOY261635:JPA261642 JYU261635:JYW261642 KIQ261635:KIS261642 KSM261635:KSO261642 LCI261635:LCK261642 LME261635:LMG261642 LWA261635:LWC261642 MFW261635:MFY261642 MPS261635:MPU261642 MZO261635:MZQ261642 NJK261635:NJM261642 NTG261635:NTI261642 ODC261635:ODE261642 OMY261635:ONA261642 OWU261635:OWW261642 PGQ261635:PGS261642 PQM261635:PQO261642 QAI261635:QAK261642 QKE261635:QKG261642 QUA261635:QUC261642 RDW261635:RDY261642 RNS261635:RNU261642 RXO261635:RXQ261642 SHK261635:SHM261642 SRG261635:SRI261642 TBC261635:TBE261642 TKY261635:TLA261642 TUU261635:TUW261642 UEQ261635:UES261642 UOM261635:UOO261642 UYI261635:UYK261642 VIE261635:VIG261642 VSA261635:VSC261642 WBW261635:WBY261642 WLS261635:WLU261642 WVO261635:WVQ261642 AA327171:AC327178 JC327171:JE327178 SY327171:TA327178 ACU327171:ACW327178 AMQ327171:AMS327178 AWM327171:AWO327178 BGI327171:BGK327178 BQE327171:BQG327178 CAA327171:CAC327178 CJW327171:CJY327178 CTS327171:CTU327178 DDO327171:DDQ327178 DNK327171:DNM327178 DXG327171:DXI327178 EHC327171:EHE327178 EQY327171:ERA327178 FAU327171:FAW327178 FKQ327171:FKS327178 FUM327171:FUO327178 GEI327171:GEK327178 GOE327171:GOG327178 GYA327171:GYC327178 HHW327171:HHY327178 HRS327171:HRU327178 IBO327171:IBQ327178 ILK327171:ILM327178 IVG327171:IVI327178 JFC327171:JFE327178 JOY327171:JPA327178 JYU327171:JYW327178 KIQ327171:KIS327178 KSM327171:KSO327178 LCI327171:LCK327178 LME327171:LMG327178 LWA327171:LWC327178 MFW327171:MFY327178 MPS327171:MPU327178 MZO327171:MZQ327178 NJK327171:NJM327178 NTG327171:NTI327178 ODC327171:ODE327178 OMY327171:ONA327178 OWU327171:OWW327178 PGQ327171:PGS327178 PQM327171:PQO327178 QAI327171:QAK327178 QKE327171:QKG327178 QUA327171:QUC327178 RDW327171:RDY327178 RNS327171:RNU327178 RXO327171:RXQ327178 SHK327171:SHM327178 SRG327171:SRI327178 TBC327171:TBE327178 TKY327171:TLA327178 TUU327171:TUW327178 UEQ327171:UES327178 UOM327171:UOO327178 UYI327171:UYK327178 VIE327171:VIG327178 VSA327171:VSC327178 WBW327171:WBY327178 WLS327171:WLU327178 WVO327171:WVQ327178 AA392707:AC392714 JC392707:JE392714 SY392707:TA392714 ACU392707:ACW392714 AMQ392707:AMS392714 AWM392707:AWO392714 BGI392707:BGK392714 BQE392707:BQG392714 CAA392707:CAC392714 CJW392707:CJY392714 CTS392707:CTU392714 DDO392707:DDQ392714 DNK392707:DNM392714 DXG392707:DXI392714 EHC392707:EHE392714 EQY392707:ERA392714 FAU392707:FAW392714 FKQ392707:FKS392714 FUM392707:FUO392714 GEI392707:GEK392714 GOE392707:GOG392714 GYA392707:GYC392714 HHW392707:HHY392714 HRS392707:HRU392714 IBO392707:IBQ392714 ILK392707:ILM392714 IVG392707:IVI392714 JFC392707:JFE392714 JOY392707:JPA392714 JYU392707:JYW392714 KIQ392707:KIS392714 KSM392707:KSO392714 LCI392707:LCK392714 LME392707:LMG392714 LWA392707:LWC392714 MFW392707:MFY392714 MPS392707:MPU392714 MZO392707:MZQ392714 NJK392707:NJM392714 NTG392707:NTI392714 ODC392707:ODE392714 OMY392707:ONA392714 OWU392707:OWW392714 PGQ392707:PGS392714 PQM392707:PQO392714 QAI392707:QAK392714 QKE392707:QKG392714 QUA392707:QUC392714 RDW392707:RDY392714 RNS392707:RNU392714 RXO392707:RXQ392714 SHK392707:SHM392714 SRG392707:SRI392714 TBC392707:TBE392714 TKY392707:TLA392714 TUU392707:TUW392714 UEQ392707:UES392714 UOM392707:UOO392714 UYI392707:UYK392714 VIE392707:VIG392714 VSA392707:VSC392714 WBW392707:WBY392714 WLS392707:WLU392714 WVO392707:WVQ392714 AA458243:AC458250 JC458243:JE458250 SY458243:TA458250 ACU458243:ACW458250 AMQ458243:AMS458250 AWM458243:AWO458250 BGI458243:BGK458250 BQE458243:BQG458250 CAA458243:CAC458250 CJW458243:CJY458250 CTS458243:CTU458250 DDO458243:DDQ458250 DNK458243:DNM458250 DXG458243:DXI458250 EHC458243:EHE458250 EQY458243:ERA458250 FAU458243:FAW458250 FKQ458243:FKS458250 FUM458243:FUO458250 GEI458243:GEK458250 GOE458243:GOG458250 GYA458243:GYC458250 HHW458243:HHY458250 HRS458243:HRU458250 IBO458243:IBQ458250 ILK458243:ILM458250 IVG458243:IVI458250 JFC458243:JFE458250 JOY458243:JPA458250 JYU458243:JYW458250 KIQ458243:KIS458250 KSM458243:KSO458250 LCI458243:LCK458250 LME458243:LMG458250 LWA458243:LWC458250 MFW458243:MFY458250 MPS458243:MPU458250 MZO458243:MZQ458250 NJK458243:NJM458250 NTG458243:NTI458250 ODC458243:ODE458250 OMY458243:ONA458250 OWU458243:OWW458250 PGQ458243:PGS458250 PQM458243:PQO458250 QAI458243:QAK458250 QKE458243:QKG458250 QUA458243:QUC458250 RDW458243:RDY458250 RNS458243:RNU458250 RXO458243:RXQ458250 SHK458243:SHM458250 SRG458243:SRI458250 TBC458243:TBE458250 TKY458243:TLA458250 TUU458243:TUW458250 UEQ458243:UES458250 UOM458243:UOO458250 UYI458243:UYK458250 VIE458243:VIG458250 VSA458243:VSC458250 WBW458243:WBY458250 WLS458243:WLU458250 WVO458243:WVQ458250 AA523779:AC523786 JC523779:JE523786 SY523779:TA523786 ACU523779:ACW523786 AMQ523779:AMS523786 AWM523779:AWO523786 BGI523779:BGK523786 BQE523779:BQG523786 CAA523779:CAC523786 CJW523779:CJY523786 CTS523779:CTU523786 DDO523779:DDQ523786 DNK523779:DNM523786 DXG523779:DXI523786 EHC523779:EHE523786 EQY523779:ERA523786 FAU523779:FAW523786 FKQ523779:FKS523786 FUM523779:FUO523786 GEI523779:GEK523786 GOE523779:GOG523786 GYA523779:GYC523786 HHW523779:HHY523786 HRS523779:HRU523786 IBO523779:IBQ523786 ILK523779:ILM523786 IVG523779:IVI523786 JFC523779:JFE523786 JOY523779:JPA523786 JYU523779:JYW523786 KIQ523779:KIS523786 KSM523779:KSO523786 LCI523779:LCK523786 LME523779:LMG523786 LWA523779:LWC523786 MFW523779:MFY523786 MPS523779:MPU523786 MZO523779:MZQ523786 NJK523779:NJM523786 NTG523779:NTI523786 ODC523779:ODE523786 OMY523779:ONA523786 OWU523779:OWW523786 PGQ523779:PGS523786 PQM523779:PQO523786 QAI523779:QAK523786 QKE523779:QKG523786 QUA523779:QUC523786 RDW523779:RDY523786 RNS523779:RNU523786 RXO523779:RXQ523786 SHK523779:SHM523786 SRG523779:SRI523786 TBC523779:TBE523786 TKY523779:TLA523786 TUU523779:TUW523786 UEQ523779:UES523786 UOM523779:UOO523786 UYI523779:UYK523786 VIE523779:VIG523786 VSA523779:VSC523786 WBW523779:WBY523786 WLS523779:WLU523786 WVO523779:WVQ523786 AA589315:AC589322 JC589315:JE589322 SY589315:TA589322 ACU589315:ACW589322 AMQ589315:AMS589322 AWM589315:AWO589322 BGI589315:BGK589322 BQE589315:BQG589322 CAA589315:CAC589322 CJW589315:CJY589322 CTS589315:CTU589322 DDO589315:DDQ589322 DNK589315:DNM589322 DXG589315:DXI589322 EHC589315:EHE589322 EQY589315:ERA589322 FAU589315:FAW589322 FKQ589315:FKS589322 FUM589315:FUO589322 GEI589315:GEK589322 GOE589315:GOG589322 GYA589315:GYC589322 HHW589315:HHY589322 HRS589315:HRU589322 IBO589315:IBQ589322 ILK589315:ILM589322 IVG589315:IVI589322 JFC589315:JFE589322 JOY589315:JPA589322 JYU589315:JYW589322 KIQ589315:KIS589322 KSM589315:KSO589322 LCI589315:LCK589322 LME589315:LMG589322 LWA589315:LWC589322 MFW589315:MFY589322 MPS589315:MPU589322 MZO589315:MZQ589322 NJK589315:NJM589322 NTG589315:NTI589322 ODC589315:ODE589322 OMY589315:ONA589322 OWU589315:OWW589322 PGQ589315:PGS589322 PQM589315:PQO589322 QAI589315:QAK589322 QKE589315:QKG589322 QUA589315:QUC589322 RDW589315:RDY589322 RNS589315:RNU589322 RXO589315:RXQ589322 SHK589315:SHM589322 SRG589315:SRI589322 TBC589315:TBE589322 TKY589315:TLA589322 TUU589315:TUW589322 UEQ589315:UES589322 UOM589315:UOO589322 UYI589315:UYK589322 VIE589315:VIG589322 VSA589315:VSC589322 WBW589315:WBY589322 WLS589315:WLU589322 WVO589315:WVQ589322 AA654851:AC654858 JC654851:JE654858 SY654851:TA654858 ACU654851:ACW654858 AMQ654851:AMS654858 AWM654851:AWO654858 BGI654851:BGK654858 BQE654851:BQG654858 CAA654851:CAC654858 CJW654851:CJY654858 CTS654851:CTU654858 DDO654851:DDQ654858 DNK654851:DNM654858 DXG654851:DXI654858 EHC654851:EHE654858 EQY654851:ERA654858 FAU654851:FAW654858 FKQ654851:FKS654858 FUM654851:FUO654858 GEI654851:GEK654858 GOE654851:GOG654858 GYA654851:GYC654858 HHW654851:HHY654858 HRS654851:HRU654858 IBO654851:IBQ654858 ILK654851:ILM654858 IVG654851:IVI654858 JFC654851:JFE654858 JOY654851:JPA654858 JYU654851:JYW654858 KIQ654851:KIS654858 KSM654851:KSO654858 LCI654851:LCK654858 LME654851:LMG654858 LWA654851:LWC654858 MFW654851:MFY654858 MPS654851:MPU654858 MZO654851:MZQ654858 NJK654851:NJM654858 NTG654851:NTI654858 ODC654851:ODE654858 OMY654851:ONA654858 OWU654851:OWW654858 PGQ654851:PGS654858 PQM654851:PQO654858 QAI654851:QAK654858 QKE654851:QKG654858 QUA654851:QUC654858 RDW654851:RDY654858 RNS654851:RNU654858 RXO654851:RXQ654858 SHK654851:SHM654858 SRG654851:SRI654858 TBC654851:TBE654858 TKY654851:TLA654858 TUU654851:TUW654858 UEQ654851:UES654858 UOM654851:UOO654858 UYI654851:UYK654858 VIE654851:VIG654858 VSA654851:VSC654858 WBW654851:WBY654858 WLS654851:WLU654858 WVO654851:WVQ654858 AA720387:AC720394 JC720387:JE720394 SY720387:TA720394 ACU720387:ACW720394 AMQ720387:AMS720394 AWM720387:AWO720394 BGI720387:BGK720394 BQE720387:BQG720394 CAA720387:CAC720394 CJW720387:CJY720394 CTS720387:CTU720394 DDO720387:DDQ720394 DNK720387:DNM720394 DXG720387:DXI720394 EHC720387:EHE720394 EQY720387:ERA720394 FAU720387:FAW720394 FKQ720387:FKS720394 FUM720387:FUO720394 GEI720387:GEK720394 GOE720387:GOG720394 GYA720387:GYC720394 HHW720387:HHY720394 HRS720387:HRU720394 IBO720387:IBQ720394 ILK720387:ILM720394 IVG720387:IVI720394 JFC720387:JFE720394 JOY720387:JPA720394 JYU720387:JYW720394 KIQ720387:KIS720394 KSM720387:KSO720394 LCI720387:LCK720394 LME720387:LMG720394 LWA720387:LWC720394 MFW720387:MFY720394 MPS720387:MPU720394 MZO720387:MZQ720394 NJK720387:NJM720394 NTG720387:NTI720394 ODC720387:ODE720394 OMY720387:ONA720394 OWU720387:OWW720394 PGQ720387:PGS720394 PQM720387:PQO720394 QAI720387:QAK720394 QKE720387:QKG720394 QUA720387:QUC720394 RDW720387:RDY720394 RNS720387:RNU720394 RXO720387:RXQ720394 SHK720387:SHM720394 SRG720387:SRI720394 TBC720387:TBE720394 TKY720387:TLA720394 TUU720387:TUW720394 UEQ720387:UES720394 UOM720387:UOO720394 UYI720387:UYK720394 VIE720387:VIG720394 VSA720387:VSC720394 WBW720387:WBY720394 WLS720387:WLU720394 WVO720387:WVQ720394 AA785923:AC785930 JC785923:JE785930 SY785923:TA785930 ACU785923:ACW785930 AMQ785923:AMS785930 AWM785923:AWO785930 BGI785923:BGK785930 BQE785923:BQG785930 CAA785923:CAC785930 CJW785923:CJY785930 CTS785923:CTU785930 DDO785923:DDQ785930 DNK785923:DNM785930 DXG785923:DXI785930 EHC785923:EHE785930 EQY785923:ERA785930 FAU785923:FAW785930 FKQ785923:FKS785930 FUM785923:FUO785930 GEI785923:GEK785930 GOE785923:GOG785930 GYA785923:GYC785930 HHW785923:HHY785930 HRS785923:HRU785930 IBO785923:IBQ785930 ILK785923:ILM785930 IVG785923:IVI785930 JFC785923:JFE785930 JOY785923:JPA785930 JYU785923:JYW785930 KIQ785923:KIS785930 KSM785923:KSO785930 LCI785923:LCK785930 LME785923:LMG785930 LWA785923:LWC785930 MFW785923:MFY785930 MPS785923:MPU785930 MZO785923:MZQ785930 NJK785923:NJM785930 NTG785923:NTI785930 ODC785923:ODE785930 OMY785923:ONA785930 OWU785923:OWW785930 PGQ785923:PGS785930 PQM785923:PQO785930 QAI785923:QAK785930 QKE785923:QKG785930 QUA785923:QUC785930 RDW785923:RDY785930 RNS785923:RNU785930 RXO785923:RXQ785930 SHK785923:SHM785930 SRG785923:SRI785930 TBC785923:TBE785930 TKY785923:TLA785930 TUU785923:TUW785930 UEQ785923:UES785930 UOM785923:UOO785930 UYI785923:UYK785930 VIE785923:VIG785930 VSA785923:VSC785930 WBW785923:WBY785930 WLS785923:WLU785930 WVO785923:WVQ785930 AA851459:AC851466 JC851459:JE851466 SY851459:TA851466 ACU851459:ACW851466 AMQ851459:AMS851466 AWM851459:AWO851466 BGI851459:BGK851466 BQE851459:BQG851466 CAA851459:CAC851466 CJW851459:CJY851466 CTS851459:CTU851466 DDO851459:DDQ851466 DNK851459:DNM851466 DXG851459:DXI851466 EHC851459:EHE851466 EQY851459:ERA851466 FAU851459:FAW851466 FKQ851459:FKS851466 FUM851459:FUO851466 GEI851459:GEK851466 GOE851459:GOG851466 GYA851459:GYC851466 HHW851459:HHY851466 HRS851459:HRU851466 IBO851459:IBQ851466 ILK851459:ILM851466 IVG851459:IVI851466 JFC851459:JFE851466 JOY851459:JPA851466 JYU851459:JYW851466 KIQ851459:KIS851466 KSM851459:KSO851466 LCI851459:LCK851466 LME851459:LMG851466 LWA851459:LWC851466 MFW851459:MFY851466 MPS851459:MPU851466 MZO851459:MZQ851466 NJK851459:NJM851466 NTG851459:NTI851466 ODC851459:ODE851466 OMY851459:ONA851466 OWU851459:OWW851466 PGQ851459:PGS851466 PQM851459:PQO851466 QAI851459:QAK851466 QKE851459:QKG851466 QUA851459:QUC851466 RDW851459:RDY851466 RNS851459:RNU851466 RXO851459:RXQ851466 SHK851459:SHM851466 SRG851459:SRI851466 TBC851459:TBE851466 TKY851459:TLA851466 TUU851459:TUW851466 UEQ851459:UES851466 UOM851459:UOO851466 UYI851459:UYK851466 VIE851459:VIG851466 VSA851459:VSC851466 WBW851459:WBY851466 WLS851459:WLU851466 WVO851459:WVQ851466 AA916995:AC917002 JC916995:JE917002 SY916995:TA917002 ACU916995:ACW917002 AMQ916995:AMS917002 AWM916995:AWO917002 BGI916995:BGK917002 BQE916995:BQG917002 CAA916995:CAC917002 CJW916995:CJY917002 CTS916995:CTU917002 DDO916995:DDQ917002 DNK916995:DNM917002 DXG916995:DXI917002 EHC916995:EHE917002 EQY916995:ERA917002 FAU916995:FAW917002 FKQ916995:FKS917002 FUM916995:FUO917002 GEI916995:GEK917002 GOE916995:GOG917002 GYA916995:GYC917002 HHW916995:HHY917002 HRS916995:HRU917002 IBO916995:IBQ917002 ILK916995:ILM917002 IVG916995:IVI917002 JFC916995:JFE917002 JOY916995:JPA917002 JYU916995:JYW917002 KIQ916995:KIS917002 KSM916995:KSO917002 LCI916995:LCK917002 LME916995:LMG917002 LWA916995:LWC917002 MFW916995:MFY917002 MPS916995:MPU917002 MZO916995:MZQ917002 NJK916995:NJM917002 NTG916995:NTI917002 ODC916995:ODE917002 OMY916995:ONA917002 OWU916995:OWW917002 PGQ916995:PGS917002 PQM916995:PQO917002 QAI916995:QAK917002 QKE916995:QKG917002 QUA916995:QUC917002 RDW916995:RDY917002 RNS916995:RNU917002 RXO916995:RXQ917002 SHK916995:SHM917002 SRG916995:SRI917002 TBC916995:TBE917002 TKY916995:TLA917002 TUU916995:TUW917002 UEQ916995:UES917002 UOM916995:UOO917002 UYI916995:UYK917002 VIE916995:VIG917002 VSA916995:VSC917002 WBW916995:WBY917002 WLS916995:WLU917002 WVO916995:WVQ917002 AA982531:AC982538 JC982531:JE982538 SY982531:TA982538 ACU982531:ACW982538 AMQ982531:AMS982538 AWM982531:AWO982538 BGI982531:BGK982538 BQE982531:BQG982538 CAA982531:CAC982538 CJW982531:CJY982538 CTS982531:CTU982538 DDO982531:DDQ982538 DNK982531:DNM982538 DXG982531:DXI982538 EHC982531:EHE982538 EQY982531:ERA982538 FAU982531:FAW982538 FKQ982531:FKS982538 FUM982531:FUO982538 GEI982531:GEK982538 GOE982531:GOG982538 GYA982531:GYC982538 HHW982531:HHY982538 HRS982531:HRU982538 IBO982531:IBQ982538 ILK982531:ILM982538 IVG982531:IVI982538 JFC982531:JFE982538 JOY982531:JPA982538 JYU982531:JYW982538 KIQ982531:KIS982538 KSM982531:KSO982538 LCI982531:LCK982538 LME982531:LMG982538 LWA982531:LWC982538 MFW982531:MFY982538 MPS982531:MPU982538 MZO982531:MZQ982538 NJK982531:NJM982538 NTG982531:NTI982538 ODC982531:ODE982538 OMY982531:ONA982538 OWU982531:OWW982538 PGQ982531:PGS982538 PQM982531:PQO982538 QAI982531:QAK982538 QKE982531:QKG982538 QUA982531:QUC982538 RDW982531:RDY982538 RNS982531:RNU982538 RXO982531:RXQ982538 SHK982531:SHM982538 SRG982531:SRI982538 TBC982531:TBE982538 TKY982531:TLA982538 TUU982531:TUW982538 UEQ982531:UES982538 UOM982531:UOO982538 UYI982531:UYK982538 VIE982531:VIG982538 VSA982531:VSC982538 WBW982531:WBY982538 WLS982531:WLU982538 WVO982531:WVQ982538 WLS982522:WLU982522 Z65027:Z65033 JB65027:JB65033 SX65027:SX65033 ACT65027:ACT65033 AMP65027:AMP65033 AWL65027:AWL65033 BGH65027:BGH65033 BQD65027:BQD65033 BZZ65027:BZZ65033 CJV65027:CJV65033 CTR65027:CTR65033 DDN65027:DDN65033 DNJ65027:DNJ65033 DXF65027:DXF65033 EHB65027:EHB65033 EQX65027:EQX65033 FAT65027:FAT65033 FKP65027:FKP65033 FUL65027:FUL65033 GEH65027:GEH65033 GOD65027:GOD65033 GXZ65027:GXZ65033 HHV65027:HHV65033 HRR65027:HRR65033 IBN65027:IBN65033 ILJ65027:ILJ65033 IVF65027:IVF65033 JFB65027:JFB65033 JOX65027:JOX65033 JYT65027:JYT65033 KIP65027:KIP65033 KSL65027:KSL65033 LCH65027:LCH65033 LMD65027:LMD65033 LVZ65027:LVZ65033 MFV65027:MFV65033 MPR65027:MPR65033 MZN65027:MZN65033 NJJ65027:NJJ65033 NTF65027:NTF65033 ODB65027:ODB65033 OMX65027:OMX65033 OWT65027:OWT65033 PGP65027:PGP65033 PQL65027:PQL65033 QAH65027:QAH65033 QKD65027:QKD65033 QTZ65027:QTZ65033 RDV65027:RDV65033 RNR65027:RNR65033 RXN65027:RXN65033 SHJ65027:SHJ65033 SRF65027:SRF65033 TBB65027:TBB65033 TKX65027:TKX65033 TUT65027:TUT65033 UEP65027:UEP65033 UOL65027:UOL65033 UYH65027:UYH65033 VID65027:VID65033 VRZ65027:VRZ65033 WBV65027:WBV65033 WLR65027:WLR65033 WVN65027:WVN65033 Z130563:Z130569 JB130563:JB130569 SX130563:SX130569 ACT130563:ACT130569 AMP130563:AMP130569 AWL130563:AWL130569 BGH130563:BGH130569 BQD130563:BQD130569 BZZ130563:BZZ130569 CJV130563:CJV130569 CTR130563:CTR130569 DDN130563:DDN130569 DNJ130563:DNJ130569 DXF130563:DXF130569 EHB130563:EHB130569 EQX130563:EQX130569 FAT130563:FAT130569 FKP130563:FKP130569 FUL130563:FUL130569 GEH130563:GEH130569 GOD130563:GOD130569 GXZ130563:GXZ130569 HHV130563:HHV130569 HRR130563:HRR130569 IBN130563:IBN130569 ILJ130563:ILJ130569 IVF130563:IVF130569 JFB130563:JFB130569 JOX130563:JOX130569 JYT130563:JYT130569 KIP130563:KIP130569 KSL130563:KSL130569 LCH130563:LCH130569 LMD130563:LMD130569 LVZ130563:LVZ130569 MFV130563:MFV130569 MPR130563:MPR130569 MZN130563:MZN130569 NJJ130563:NJJ130569 NTF130563:NTF130569 ODB130563:ODB130569 OMX130563:OMX130569 OWT130563:OWT130569 PGP130563:PGP130569 PQL130563:PQL130569 QAH130563:QAH130569 QKD130563:QKD130569 QTZ130563:QTZ130569 RDV130563:RDV130569 RNR130563:RNR130569 RXN130563:RXN130569 SHJ130563:SHJ130569 SRF130563:SRF130569 TBB130563:TBB130569 TKX130563:TKX130569 TUT130563:TUT130569 UEP130563:UEP130569 UOL130563:UOL130569 UYH130563:UYH130569 VID130563:VID130569 VRZ130563:VRZ130569 WBV130563:WBV130569 WLR130563:WLR130569 WVN130563:WVN130569 Z196099:Z196105 JB196099:JB196105 SX196099:SX196105 ACT196099:ACT196105 AMP196099:AMP196105 AWL196099:AWL196105 BGH196099:BGH196105 BQD196099:BQD196105 BZZ196099:BZZ196105 CJV196099:CJV196105 CTR196099:CTR196105 DDN196099:DDN196105 DNJ196099:DNJ196105 DXF196099:DXF196105 EHB196099:EHB196105 EQX196099:EQX196105 FAT196099:FAT196105 FKP196099:FKP196105 FUL196099:FUL196105 GEH196099:GEH196105 GOD196099:GOD196105 GXZ196099:GXZ196105 HHV196099:HHV196105 HRR196099:HRR196105 IBN196099:IBN196105 ILJ196099:ILJ196105 IVF196099:IVF196105 JFB196099:JFB196105 JOX196099:JOX196105 JYT196099:JYT196105 KIP196099:KIP196105 KSL196099:KSL196105 LCH196099:LCH196105 LMD196099:LMD196105 LVZ196099:LVZ196105 MFV196099:MFV196105 MPR196099:MPR196105 MZN196099:MZN196105 NJJ196099:NJJ196105 NTF196099:NTF196105 ODB196099:ODB196105 OMX196099:OMX196105 OWT196099:OWT196105 PGP196099:PGP196105 PQL196099:PQL196105 QAH196099:QAH196105 QKD196099:QKD196105 QTZ196099:QTZ196105 RDV196099:RDV196105 RNR196099:RNR196105 RXN196099:RXN196105 SHJ196099:SHJ196105 SRF196099:SRF196105 TBB196099:TBB196105 TKX196099:TKX196105 TUT196099:TUT196105 UEP196099:UEP196105 UOL196099:UOL196105 UYH196099:UYH196105 VID196099:VID196105 VRZ196099:VRZ196105 WBV196099:WBV196105 WLR196099:WLR196105 WVN196099:WVN196105 Z261635:Z261641 JB261635:JB261641 SX261635:SX261641 ACT261635:ACT261641 AMP261635:AMP261641 AWL261635:AWL261641 BGH261635:BGH261641 BQD261635:BQD261641 BZZ261635:BZZ261641 CJV261635:CJV261641 CTR261635:CTR261641 DDN261635:DDN261641 DNJ261635:DNJ261641 DXF261635:DXF261641 EHB261635:EHB261641 EQX261635:EQX261641 FAT261635:FAT261641 FKP261635:FKP261641 FUL261635:FUL261641 GEH261635:GEH261641 GOD261635:GOD261641 GXZ261635:GXZ261641 HHV261635:HHV261641 HRR261635:HRR261641 IBN261635:IBN261641 ILJ261635:ILJ261641 IVF261635:IVF261641 JFB261635:JFB261641 JOX261635:JOX261641 JYT261635:JYT261641 KIP261635:KIP261641 KSL261635:KSL261641 LCH261635:LCH261641 LMD261635:LMD261641 LVZ261635:LVZ261641 MFV261635:MFV261641 MPR261635:MPR261641 MZN261635:MZN261641 NJJ261635:NJJ261641 NTF261635:NTF261641 ODB261635:ODB261641 OMX261635:OMX261641 OWT261635:OWT261641 PGP261635:PGP261641 PQL261635:PQL261641 QAH261635:QAH261641 QKD261635:QKD261641 QTZ261635:QTZ261641 RDV261635:RDV261641 RNR261635:RNR261641 RXN261635:RXN261641 SHJ261635:SHJ261641 SRF261635:SRF261641 TBB261635:TBB261641 TKX261635:TKX261641 TUT261635:TUT261641 UEP261635:UEP261641 UOL261635:UOL261641 UYH261635:UYH261641 VID261635:VID261641 VRZ261635:VRZ261641 WBV261635:WBV261641 WLR261635:WLR261641 WVN261635:WVN261641 Z327171:Z327177 JB327171:JB327177 SX327171:SX327177 ACT327171:ACT327177 AMP327171:AMP327177 AWL327171:AWL327177 BGH327171:BGH327177 BQD327171:BQD327177 BZZ327171:BZZ327177 CJV327171:CJV327177 CTR327171:CTR327177 DDN327171:DDN327177 DNJ327171:DNJ327177 DXF327171:DXF327177 EHB327171:EHB327177 EQX327171:EQX327177 FAT327171:FAT327177 FKP327171:FKP327177 FUL327171:FUL327177 GEH327171:GEH327177 GOD327171:GOD327177 GXZ327171:GXZ327177 HHV327171:HHV327177 HRR327171:HRR327177 IBN327171:IBN327177 ILJ327171:ILJ327177 IVF327171:IVF327177 JFB327171:JFB327177 JOX327171:JOX327177 JYT327171:JYT327177 KIP327171:KIP327177 KSL327171:KSL327177 LCH327171:LCH327177 LMD327171:LMD327177 LVZ327171:LVZ327177 MFV327171:MFV327177 MPR327171:MPR327177 MZN327171:MZN327177 NJJ327171:NJJ327177 NTF327171:NTF327177 ODB327171:ODB327177 OMX327171:OMX327177 OWT327171:OWT327177 PGP327171:PGP327177 PQL327171:PQL327177 QAH327171:QAH327177 QKD327171:QKD327177 QTZ327171:QTZ327177 RDV327171:RDV327177 RNR327171:RNR327177 RXN327171:RXN327177 SHJ327171:SHJ327177 SRF327171:SRF327177 TBB327171:TBB327177 TKX327171:TKX327177 TUT327171:TUT327177 UEP327171:UEP327177 UOL327171:UOL327177 UYH327171:UYH327177 VID327171:VID327177 VRZ327171:VRZ327177 WBV327171:WBV327177 WLR327171:WLR327177 WVN327171:WVN327177 Z392707:Z392713 JB392707:JB392713 SX392707:SX392713 ACT392707:ACT392713 AMP392707:AMP392713 AWL392707:AWL392713 BGH392707:BGH392713 BQD392707:BQD392713 BZZ392707:BZZ392713 CJV392707:CJV392713 CTR392707:CTR392713 DDN392707:DDN392713 DNJ392707:DNJ392713 DXF392707:DXF392713 EHB392707:EHB392713 EQX392707:EQX392713 FAT392707:FAT392713 FKP392707:FKP392713 FUL392707:FUL392713 GEH392707:GEH392713 GOD392707:GOD392713 GXZ392707:GXZ392713 HHV392707:HHV392713 HRR392707:HRR392713 IBN392707:IBN392713 ILJ392707:ILJ392713 IVF392707:IVF392713 JFB392707:JFB392713 JOX392707:JOX392713 JYT392707:JYT392713 KIP392707:KIP392713 KSL392707:KSL392713 LCH392707:LCH392713 LMD392707:LMD392713 LVZ392707:LVZ392713 MFV392707:MFV392713 MPR392707:MPR392713 MZN392707:MZN392713 NJJ392707:NJJ392713 NTF392707:NTF392713 ODB392707:ODB392713 OMX392707:OMX392713 OWT392707:OWT392713 PGP392707:PGP392713 PQL392707:PQL392713 QAH392707:QAH392713 QKD392707:QKD392713 QTZ392707:QTZ392713 RDV392707:RDV392713 RNR392707:RNR392713 RXN392707:RXN392713 SHJ392707:SHJ392713 SRF392707:SRF392713 TBB392707:TBB392713 TKX392707:TKX392713 TUT392707:TUT392713 UEP392707:UEP392713 UOL392707:UOL392713 UYH392707:UYH392713 VID392707:VID392713 VRZ392707:VRZ392713 WBV392707:WBV392713 WLR392707:WLR392713 WVN392707:WVN392713 Z458243:Z458249 JB458243:JB458249 SX458243:SX458249 ACT458243:ACT458249 AMP458243:AMP458249 AWL458243:AWL458249 BGH458243:BGH458249 BQD458243:BQD458249 BZZ458243:BZZ458249 CJV458243:CJV458249 CTR458243:CTR458249 DDN458243:DDN458249 DNJ458243:DNJ458249 DXF458243:DXF458249 EHB458243:EHB458249 EQX458243:EQX458249 FAT458243:FAT458249 FKP458243:FKP458249 FUL458243:FUL458249 GEH458243:GEH458249 GOD458243:GOD458249 GXZ458243:GXZ458249 HHV458243:HHV458249 HRR458243:HRR458249 IBN458243:IBN458249 ILJ458243:ILJ458249 IVF458243:IVF458249 JFB458243:JFB458249 JOX458243:JOX458249 JYT458243:JYT458249 KIP458243:KIP458249 KSL458243:KSL458249 LCH458243:LCH458249 LMD458243:LMD458249 LVZ458243:LVZ458249 MFV458243:MFV458249 MPR458243:MPR458249 MZN458243:MZN458249 NJJ458243:NJJ458249 NTF458243:NTF458249 ODB458243:ODB458249 OMX458243:OMX458249 OWT458243:OWT458249 PGP458243:PGP458249 PQL458243:PQL458249 QAH458243:QAH458249 QKD458243:QKD458249 QTZ458243:QTZ458249 RDV458243:RDV458249 RNR458243:RNR458249 RXN458243:RXN458249 SHJ458243:SHJ458249 SRF458243:SRF458249 TBB458243:TBB458249 TKX458243:TKX458249 TUT458243:TUT458249 UEP458243:UEP458249 UOL458243:UOL458249 UYH458243:UYH458249 VID458243:VID458249 VRZ458243:VRZ458249 WBV458243:WBV458249 WLR458243:WLR458249 WVN458243:WVN458249 Z523779:Z523785 JB523779:JB523785 SX523779:SX523785 ACT523779:ACT523785 AMP523779:AMP523785 AWL523779:AWL523785 BGH523779:BGH523785 BQD523779:BQD523785 BZZ523779:BZZ523785 CJV523779:CJV523785 CTR523779:CTR523785 DDN523779:DDN523785 DNJ523779:DNJ523785 DXF523779:DXF523785 EHB523779:EHB523785 EQX523779:EQX523785 FAT523779:FAT523785 FKP523779:FKP523785 FUL523779:FUL523785 GEH523779:GEH523785 GOD523779:GOD523785 GXZ523779:GXZ523785 HHV523779:HHV523785 HRR523779:HRR523785 IBN523779:IBN523785 ILJ523779:ILJ523785 IVF523779:IVF523785 JFB523779:JFB523785 JOX523779:JOX523785 JYT523779:JYT523785 KIP523779:KIP523785 KSL523779:KSL523785 LCH523779:LCH523785 LMD523779:LMD523785 LVZ523779:LVZ523785 MFV523779:MFV523785 MPR523779:MPR523785 MZN523779:MZN523785 NJJ523779:NJJ523785 NTF523779:NTF523785 ODB523779:ODB523785 OMX523779:OMX523785 OWT523779:OWT523785 PGP523779:PGP523785 PQL523779:PQL523785 QAH523779:QAH523785 QKD523779:QKD523785 QTZ523779:QTZ523785 RDV523779:RDV523785 RNR523779:RNR523785 RXN523779:RXN523785 SHJ523779:SHJ523785 SRF523779:SRF523785 TBB523779:TBB523785 TKX523779:TKX523785 TUT523779:TUT523785 UEP523779:UEP523785 UOL523779:UOL523785 UYH523779:UYH523785 VID523779:VID523785 VRZ523779:VRZ523785 WBV523779:WBV523785 WLR523779:WLR523785 WVN523779:WVN523785 Z589315:Z589321 JB589315:JB589321 SX589315:SX589321 ACT589315:ACT589321 AMP589315:AMP589321 AWL589315:AWL589321 BGH589315:BGH589321 BQD589315:BQD589321 BZZ589315:BZZ589321 CJV589315:CJV589321 CTR589315:CTR589321 DDN589315:DDN589321 DNJ589315:DNJ589321 DXF589315:DXF589321 EHB589315:EHB589321 EQX589315:EQX589321 FAT589315:FAT589321 FKP589315:FKP589321 FUL589315:FUL589321 GEH589315:GEH589321 GOD589315:GOD589321 GXZ589315:GXZ589321 HHV589315:HHV589321 HRR589315:HRR589321 IBN589315:IBN589321 ILJ589315:ILJ589321 IVF589315:IVF589321 JFB589315:JFB589321 JOX589315:JOX589321 JYT589315:JYT589321 KIP589315:KIP589321 KSL589315:KSL589321 LCH589315:LCH589321 LMD589315:LMD589321 LVZ589315:LVZ589321 MFV589315:MFV589321 MPR589315:MPR589321 MZN589315:MZN589321 NJJ589315:NJJ589321 NTF589315:NTF589321 ODB589315:ODB589321 OMX589315:OMX589321 OWT589315:OWT589321 PGP589315:PGP589321 PQL589315:PQL589321 QAH589315:QAH589321 QKD589315:QKD589321 QTZ589315:QTZ589321 RDV589315:RDV589321 RNR589315:RNR589321 RXN589315:RXN589321 SHJ589315:SHJ589321 SRF589315:SRF589321 TBB589315:TBB589321 TKX589315:TKX589321 TUT589315:TUT589321 UEP589315:UEP589321 UOL589315:UOL589321 UYH589315:UYH589321 VID589315:VID589321 VRZ589315:VRZ589321 WBV589315:WBV589321 WLR589315:WLR589321 WVN589315:WVN589321 Z654851:Z654857 JB654851:JB654857 SX654851:SX654857 ACT654851:ACT654857 AMP654851:AMP654857 AWL654851:AWL654857 BGH654851:BGH654857 BQD654851:BQD654857 BZZ654851:BZZ654857 CJV654851:CJV654857 CTR654851:CTR654857 DDN654851:DDN654857 DNJ654851:DNJ654857 DXF654851:DXF654857 EHB654851:EHB654857 EQX654851:EQX654857 FAT654851:FAT654857 FKP654851:FKP654857 FUL654851:FUL654857 GEH654851:GEH654857 GOD654851:GOD654857 GXZ654851:GXZ654857 HHV654851:HHV654857 HRR654851:HRR654857 IBN654851:IBN654857 ILJ654851:ILJ654857 IVF654851:IVF654857 JFB654851:JFB654857 JOX654851:JOX654857 JYT654851:JYT654857 KIP654851:KIP654857 KSL654851:KSL654857 LCH654851:LCH654857 LMD654851:LMD654857 LVZ654851:LVZ654857 MFV654851:MFV654857 MPR654851:MPR654857 MZN654851:MZN654857 NJJ654851:NJJ654857 NTF654851:NTF654857 ODB654851:ODB654857 OMX654851:OMX654857 OWT654851:OWT654857 PGP654851:PGP654857 PQL654851:PQL654857 QAH654851:QAH654857 QKD654851:QKD654857 QTZ654851:QTZ654857 RDV654851:RDV654857 RNR654851:RNR654857 RXN654851:RXN654857 SHJ654851:SHJ654857 SRF654851:SRF654857 TBB654851:TBB654857 TKX654851:TKX654857 TUT654851:TUT654857 UEP654851:UEP654857 UOL654851:UOL654857 UYH654851:UYH654857 VID654851:VID654857 VRZ654851:VRZ654857 WBV654851:WBV654857 WLR654851:WLR654857 WVN654851:WVN654857 Z720387:Z720393 JB720387:JB720393 SX720387:SX720393 ACT720387:ACT720393 AMP720387:AMP720393 AWL720387:AWL720393 BGH720387:BGH720393 BQD720387:BQD720393 BZZ720387:BZZ720393 CJV720387:CJV720393 CTR720387:CTR720393 DDN720387:DDN720393 DNJ720387:DNJ720393 DXF720387:DXF720393 EHB720387:EHB720393 EQX720387:EQX720393 FAT720387:FAT720393 FKP720387:FKP720393 FUL720387:FUL720393 GEH720387:GEH720393 GOD720387:GOD720393 GXZ720387:GXZ720393 HHV720387:HHV720393 HRR720387:HRR720393 IBN720387:IBN720393 ILJ720387:ILJ720393 IVF720387:IVF720393 JFB720387:JFB720393 JOX720387:JOX720393 JYT720387:JYT720393 KIP720387:KIP720393 KSL720387:KSL720393 LCH720387:LCH720393 LMD720387:LMD720393 LVZ720387:LVZ720393 MFV720387:MFV720393 MPR720387:MPR720393 MZN720387:MZN720393 NJJ720387:NJJ720393 NTF720387:NTF720393 ODB720387:ODB720393 OMX720387:OMX720393 OWT720387:OWT720393 PGP720387:PGP720393 PQL720387:PQL720393 QAH720387:QAH720393 QKD720387:QKD720393 QTZ720387:QTZ720393 RDV720387:RDV720393 RNR720387:RNR720393 RXN720387:RXN720393 SHJ720387:SHJ720393 SRF720387:SRF720393 TBB720387:TBB720393 TKX720387:TKX720393 TUT720387:TUT720393 UEP720387:UEP720393 UOL720387:UOL720393 UYH720387:UYH720393 VID720387:VID720393 VRZ720387:VRZ720393 WBV720387:WBV720393 WLR720387:WLR720393 WVN720387:WVN720393 Z785923:Z785929 JB785923:JB785929 SX785923:SX785929 ACT785923:ACT785929 AMP785923:AMP785929 AWL785923:AWL785929 BGH785923:BGH785929 BQD785923:BQD785929 BZZ785923:BZZ785929 CJV785923:CJV785929 CTR785923:CTR785929 DDN785923:DDN785929 DNJ785923:DNJ785929 DXF785923:DXF785929 EHB785923:EHB785929 EQX785923:EQX785929 FAT785923:FAT785929 FKP785923:FKP785929 FUL785923:FUL785929 GEH785923:GEH785929 GOD785923:GOD785929 GXZ785923:GXZ785929 HHV785923:HHV785929 HRR785923:HRR785929 IBN785923:IBN785929 ILJ785923:ILJ785929 IVF785923:IVF785929 JFB785923:JFB785929 JOX785923:JOX785929 JYT785923:JYT785929 KIP785923:KIP785929 KSL785923:KSL785929 LCH785923:LCH785929 LMD785923:LMD785929 LVZ785923:LVZ785929 MFV785923:MFV785929 MPR785923:MPR785929 MZN785923:MZN785929 NJJ785923:NJJ785929 NTF785923:NTF785929 ODB785923:ODB785929 OMX785923:OMX785929 OWT785923:OWT785929 PGP785923:PGP785929 PQL785923:PQL785929 QAH785923:QAH785929 QKD785923:QKD785929 QTZ785923:QTZ785929 RDV785923:RDV785929 RNR785923:RNR785929 RXN785923:RXN785929 SHJ785923:SHJ785929 SRF785923:SRF785929 TBB785923:TBB785929 TKX785923:TKX785929 TUT785923:TUT785929 UEP785923:UEP785929 UOL785923:UOL785929 UYH785923:UYH785929 VID785923:VID785929 VRZ785923:VRZ785929 WBV785923:WBV785929 WLR785923:WLR785929 WVN785923:WVN785929 Z851459:Z851465 JB851459:JB851465 SX851459:SX851465 ACT851459:ACT851465 AMP851459:AMP851465 AWL851459:AWL851465 BGH851459:BGH851465 BQD851459:BQD851465 BZZ851459:BZZ851465 CJV851459:CJV851465 CTR851459:CTR851465 DDN851459:DDN851465 DNJ851459:DNJ851465 DXF851459:DXF851465 EHB851459:EHB851465 EQX851459:EQX851465 FAT851459:FAT851465 FKP851459:FKP851465 FUL851459:FUL851465 GEH851459:GEH851465 GOD851459:GOD851465 GXZ851459:GXZ851465 HHV851459:HHV851465 HRR851459:HRR851465 IBN851459:IBN851465 ILJ851459:ILJ851465 IVF851459:IVF851465 JFB851459:JFB851465 JOX851459:JOX851465 JYT851459:JYT851465 KIP851459:KIP851465 KSL851459:KSL851465 LCH851459:LCH851465 LMD851459:LMD851465 LVZ851459:LVZ851465 MFV851459:MFV851465 MPR851459:MPR851465 MZN851459:MZN851465 NJJ851459:NJJ851465 NTF851459:NTF851465 ODB851459:ODB851465 OMX851459:OMX851465 OWT851459:OWT851465 PGP851459:PGP851465 PQL851459:PQL851465 QAH851459:QAH851465 QKD851459:QKD851465 QTZ851459:QTZ851465 RDV851459:RDV851465 RNR851459:RNR851465 RXN851459:RXN851465 SHJ851459:SHJ851465 SRF851459:SRF851465 TBB851459:TBB851465 TKX851459:TKX851465 TUT851459:TUT851465 UEP851459:UEP851465 UOL851459:UOL851465 UYH851459:UYH851465 VID851459:VID851465 VRZ851459:VRZ851465 WBV851459:WBV851465 WLR851459:WLR851465 WVN851459:WVN851465 Z916995:Z917001 JB916995:JB917001 SX916995:SX917001 ACT916995:ACT917001 AMP916995:AMP917001 AWL916995:AWL917001 BGH916995:BGH917001 BQD916995:BQD917001 BZZ916995:BZZ917001 CJV916995:CJV917001 CTR916995:CTR917001 DDN916995:DDN917001 DNJ916995:DNJ917001 DXF916995:DXF917001 EHB916995:EHB917001 EQX916995:EQX917001 FAT916995:FAT917001 FKP916995:FKP917001 FUL916995:FUL917001 GEH916995:GEH917001 GOD916995:GOD917001 GXZ916995:GXZ917001 HHV916995:HHV917001 HRR916995:HRR917001 IBN916995:IBN917001 ILJ916995:ILJ917001 IVF916995:IVF917001 JFB916995:JFB917001 JOX916995:JOX917001 JYT916995:JYT917001 KIP916995:KIP917001 KSL916995:KSL917001 LCH916995:LCH917001 LMD916995:LMD917001 LVZ916995:LVZ917001 MFV916995:MFV917001 MPR916995:MPR917001 MZN916995:MZN917001 NJJ916995:NJJ917001 NTF916995:NTF917001 ODB916995:ODB917001 OMX916995:OMX917001 OWT916995:OWT917001 PGP916995:PGP917001 PQL916995:PQL917001 QAH916995:QAH917001 QKD916995:QKD917001 QTZ916995:QTZ917001 RDV916995:RDV917001 RNR916995:RNR917001 RXN916995:RXN917001 SHJ916995:SHJ917001 SRF916995:SRF917001 TBB916995:TBB917001 TKX916995:TKX917001 TUT916995:TUT917001 UEP916995:UEP917001 UOL916995:UOL917001 UYH916995:UYH917001 VID916995:VID917001 VRZ916995:VRZ917001 WBV916995:WBV917001 WLR916995:WLR917001 WVN916995:WVN917001 Z982531:Z982537 JB982531:JB982537 SX982531:SX982537 ACT982531:ACT982537 AMP982531:AMP982537 AWL982531:AWL982537 BGH982531:BGH982537 BQD982531:BQD982537 BZZ982531:BZZ982537 CJV982531:CJV982537 CTR982531:CTR982537 DDN982531:DDN982537 DNJ982531:DNJ982537 DXF982531:DXF982537 EHB982531:EHB982537 EQX982531:EQX982537 FAT982531:FAT982537 FKP982531:FKP982537 FUL982531:FUL982537 GEH982531:GEH982537 GOD982531:GOD982537 GXZ982531:GXZ982537 HHV982531:HHV982537 HRR982531:HRR982537 IBN982531:IBN982537 ILJ982531:ILJ982537 IVF982531:IVF982537 JFB982531:JFB982537 JOX982531:JOX982537 JYT982531:JYT982537 KIP982531:KIP982537 KSL982531:KSL982537 LCH982531:LCH982537 LMD982531:LMD982537 LVZ982531:LVZ982537 MFV982531:MFV982537 MPR982531:MPR982537 MZN982531:MZN982537 NJJ982531:NJJ982537 NTF982531:NTF982537 ODB982531:ODB982537 OMX982531:OMX982537 OWT982531:OWT982537 PGP982531:PGP982537 PQL982531:PQL982537 QAH982531:QAH982537 QKD982531:QKD982537 QTZ982531:QTZ982537 RDV982531:RDV982537 RNR982531:RNR982537 RXN982531:RXN982537 SHJ982531:SHJ982537 SRF982531:SRF982537 TBB982531:TBB982537 TKX982531:TKX982537 TUT982531:TUT982537 UEP982531:UEP982537 UOL982531:UOL982537 UYH982531:UYH982537 VID982531:VID982537 VRZ982531:VRZ982537 WBV982531:WBV982537 WLR982531:WLR982537 WVN982531:WVN982537 AA65018:AC65018 JC65018:JE65018 SY65018:TA65018 ACU65018:ACW65018 AMQ65018:AMS65018 AWM65018:AWO65018 BGI65018:BGK65018 BQE65018:BQG65018 CAA65018:CAC65018 CJW65018:CJY65018 CTS65018:CTU65018 DDO65018:DDQ65018 DNK65018:DNM65018 DXG65018:DXI65018 EHC65018:EHE65018 EQY65018:ERA65018 FAU65018:FAW65018 FKQ65018:FKS65018 FUM65018:FUO65018 GEI65018:GEK65018 GOE65018:GOG65018 GYA65018:GYC65018 HHW65018:HHY65018 HRS65018:HRU65018 IBO65018:IBQ65018 ILK65018:ILM65018 IVG65018:IVI65018 JFC65018:JFE65018 JOY65018:JPA65018 JYU65018:JYW65018 KIQ65018:KIS65018 KSM65018:KSO65018 LCI65018:LCK65018 LME65018:LMG65018 LWA65018:LWC65018 MFW65018:MFY65018 MPS65018:MPU65018 MZO65018:MZQ65018 NJK65018:NJM65018 NTG65018:NTI65018 ODC65018:ODE65018 OMY65018:ONA65018 OWU65018:OWW65018 PGQ65018:PGS65018 PQM65018:PQO65018 QAI65018:QAK65018 QKE65018:QKG65018 QUA65018:QUC65018 RDW65018:RDY65018 RNS65018:RNU65018 RXO65018:RXQ65018 SHK65018:SHM65018 SRG65018:SRI65018 TBC65018:TBE65018 TKY65018:TLA65018 TUU65018:TUW65018 UEQ65018:UES65018 UOM65018:UOO65018 UYI65018:UYK65018 VIE65018:VIG65018 VSA65018:VSC65018 WBW65018:WBY65018 WLS65018:WLU65018 WVO65018:WVQ65018 AA130554:AC130554 JC130554:JE130554 SY130554:TA130554 ACU130554:ACW130554 AMQ130554:AMS130554 AWM130554:AWO130554 BGI130554:BGK130554 BQE130554:BQG130554 CAA130554:CAC130554 CJW130554:CJY130554 CTS130554:CTU130554 DDO130554:DDQ130554 DNK130554:DNM130554 DXG130554:DXI130554 EHC130554:EHE130554 EQY130554:ERA130554 FAU130554:FAW130554 FKQ130554:FKS130554 FUM130554:FUO130554 GEI130554:GEK130554 GOE130554:GOG130554 GYA130554:GYC130554 HHW130554:HHY130554 HRS130554:HRU130554 IBO130554:IBQ130554 ILK130554:ILM130554 IVG130554:IVI130554 JFC130554:JFE130554 JOY130554:JPA130554 JYU130554:JYW130554 KIQ130554:KIS130554 KSM130554:KSO130554 LCI130554:LCK130554 LME130554:LMG130554 LWA130554:LWC130554 MFW130554:MFY130554 MPS130554:MPU130554 MZO130554:MZQ130554 NJK130554:NJM130554 NTG130554:NTI130554 ODC130554:ODE130554 OMY130554:ONA130554 OWU130554:OWW130554 PGQ130554:PGS130554 PQM130554:PQO130554 QAI130554:QAK130554 QKE130554:QKG130554 QUA130554:QUC130554 RDW130554:RDY130554 RNS130554:RNU130554 RXO130554:RXQ130554 SHK130554:SHM130554 SRG130554:SRI130554 TBC130554:TBE130554 TKY130554:TLA130554 TUU130554:TUW130554 UEQ130554:UES130554 UOM130554:UOO130554 UYI130554:UYK130554 VIE130554:VIG130554 VSA130554:VSC130554 WBW130554:WBY130554 WLS130554:WLU130554 WVO130554:WVQ130554 AA196090:AC196090 JC196090:JE196090 SY196090:TA196090 ACU196090:ACW196090 AMQ196090:AMS196090 AWM196090:AWO196090 BGI196090:BGK196090 BQE196090:BQG196090 CAA196090:CAC196090 CJW196090:CJY196090 CTS196090:CTU196090 DDO196090:DDQ196090 DNK196090:DNM196090 DXG196090:DXI196090 EHC196090:EHE196090 EQY196090:ERA196090 FAU196090:FAW196090 FKQ196090:FKS196090 FUM196090:FUO196090 GEI196090:GEK196090 GOE196090:GOG196090 GYA196090:GYC196090 HHW196090:HHY196090 HRS196090:HRU196090 IBO196090:IBQ196090 ILK196090:ILM196090 IVG196090:IVI196090 JFC196090:JFE196090 JOY196090:JPA196090 JYU196090:JYW196090 KIQ196090:KIS196090 KSM196090:KSO196090 LCI196090:LCK196090 LME196090:LMG196090 LWA196090:LWC196090 MFW196090:MFY196090 MPS196090:MPU196090 MZO196090:MZQ196090 NJK196090:NJM196090 NTG196090:NTI196090 ODC196090:ODE196090 OMY196090:ONA196090 OWU196090:OWW196090 PGQ196090:PGS196090 PQM196090:PQO196090 QAI196090:QAK196090 QKE196090:QKG196090 QUA196090:QUC196090 RDW196090:RDY196090 RNS196090:RNU196090 RXO196090:RXQ196090 SHK196090:SHM196090 SRG196090:SRI196090 TBC196090:TBE196090 TKY196090:TLA196090 TUU196090:TUW196090 UEQ196090:UES196090 UOM196090:UOO196090 UYI196090:UYK196090 VIE196090:VIG196090 VSA196090:VSC196090 WBW196090:WBY196090 WLS196090:WLU196090 WVO196090:WVQ196090 AA261626:AC261626 JC261626:JE261626 SY261626:TA261626 ACU261626:ACW261626 AMQ261626:AMS261626 AWM261626:AWO261626 BGI261626:BGK261626 BQE261626:BQG261626 CAA261626:CAC261626 CJW261626:CJY261626 CTS261626:CTU261626 DDO261626:DDQ261626 DNK261626:DNM261626 DXG261626:DXI261626 EHC261626:EHE261626 EQY261626:ERA261626 FAU261626:FAW261626 FKQ261626:FKS261626 FUM261626:FUO261626 GEI261626:GEK261626 GOE261626:GOG261626 GYA261626:GYC261626 HHW261626:HHY261626 HRS261626:HRU261626 IBO261626:IBQ261626 ILK261626:ILM261626 IVG261626:IVI261626 JFC261626:JFE261626 JOY261626:JPA261626 JYU261626:JYW261626 KIQ261626:KIS261626 KSM261626:KSO261626 LCI261626:LCK261626 LME261626:LMG261626 LWA261626:LWC261626 MFW261626:MFY261626 MPS261626:MPU261626 MZO261626:MZQ261626 NJK261626:NJM261626 NTG261626:NTI261626 ODC261626:ODE261626 OMY261626:ONA261626 OWU261626:OWW261626 PGQ261626:PGS261626 PQM261626:PQO261626 QAI261626:QAK261626 QKE261626:QKG261626 QUA261626:QUC261626 RDW261626:RDY261626 RNS261626:RNU261626 RXO261626:RXQ261626 SHK261626:SHM261626 SRG261626:SRI261626 TBC261626:TBE261626 TKY261626:TLA261626 TUU261626:TUW261626 UEQ261626:UES261626 UOM261626:UOO261626 UYI261626:UYK261626 VIE261626:VIG261626 VSA261626:VSC261626 WBW261626:WBY261626 WLS261626:WLU261626 WVO261626:WVQ261626 AA327162:AC327162 JC327162:JE327162 SY327162:TA327162 ACU327162:ACW327162 AMQ327162:AMS327162 AWM327162:AWO327162 BGI327162:BGK327162 BQE327162:BQG327162 CAA327162:CAC327162 CJW327162:CJY327162 CTS327162:CTU327162 DDO327162:DDQ327162 DNK327162:DNM327162 DXG327162:DXI327162 EHC327162:EHE327162 EQY327162:ERA327162 FAU327162:FAW327162 FKQ327162:FKS327162 FUM327162:FUO327162 GEI327162:GEK327162 GOE327162:GOG327162 GYA327162:GYC327162 HHW327162:HHY327162 HRS327162:HRU327162 IBO327162:IBQ327162 ILK327162:ILM327162 IVG327162:IVI327162 JFC327162:JFE327162 JOY327162:JPA327162 JYU327162:JYW327162 KIQ327162:KIS327162 KSM327162:KSO327162 LCI327162:LCK327162 LME327162:LMG327162 LWA327162:LWC327162 MFW327162:MFY327162 MPS327162:MPU327162 MZO327162:MZQ327162 NJK327162:NJM327162 NTG327162:NTI327162 ODC327162:ODE327162 OMY327162:ONA327162 OWU327162:OWW327162 PGQ327162:PGS327162 PQM327162:PQO327162 QAI327162:QAK327162 QKE327162:QKG327162 QUA327162:QUC327162 RDW327162:RDY327162 RNS327162:RNU327162 RXO327162:RXQ327162 SHK327162:SHM327162 SRG327162:SRI327162 TBC327162:TBE327162 TKY327162:TLA327162 TUU327162:TUW327162 UEQ327162:UES327162 UOM327162:UOO327162 UYI327162:UYK327162 VIE327162:VIG327162 VSA327162:VSC327162 WBW327162:WBY327162 WLS327162:WLU327162 WVO327162:WVQ327162 AA392698:AC392698 JC392698:JE392698 SY392698:TA392698 ACU392698:ACW392698 AMQ392698:AMS392698 AWM392698:AWO392698 BGI392698:BGK392698 BQE392698:BQG392698 CAA392698:CAC392698 CJW392698:CJY392698 CTS392698:CTU392698 DDO392698:DDQ392698 DNK392698:DNM392698 DXG392698:DXI392698 EHC392698:EHE392698 EQY392698:ERA392698 FAU392698:FAW392698 FKQ392698:FKS392698 FUM392698:FUO392698 GEI392698:GEK392698 GOE392698:GOG392698 GYA392698:GYC392698 HHW392698:HHY392698 HRS392698:HRU392698 IBO392698:IBQ392698 ILK392698:ILM392698 IVG392698:IVI392698 JFC392698:JFE392698 JOY392698:JPA392698 JYU392698:JYW392698 KIQ392698:KIS392698 KSM392698:KSO392698 LCI392698:LCK392698 LME392698:LMG392698 LWA392698:LWC392698 MFW392698:MFY392698 MPS392698:MPU392698 MZO392698:MZQ392698 NJK392698:NJM392698 NTG392698:NTI392698 ODC392698:ODE392698 OMY392698:ONA392698 OWU392698:OWW392698 PGQ392698:PGS392698 PQM392698:PQO392698 QAI392698:QAK392698 QKE392698:QKG392698 QUA392698:QUC392698 RDW392698:RDY392698 RNS392698:RNU392698 RXO392698:RXQ392698 SHK392698:SHM392698 SRG392698:SRI392698 TBC392698:TBE392698 TKY392698:TLA392698 TUU392698:TUW392698 UEQ392698:UES392698 UOM392698:UOO392698 UYI392698:UYK392698 VIE392698:VIG392698 VSA392698:VSC392698 WBW392698:WBY392698 WLS392698:WLU392698 WVO392698:WVQ392698 AA458234:AC458234 JC458234:JE458234 SY458234:TA458234 ACU458234:ACW458234 AMQ458234:AMS458234 AWM458234:AWO458234 BGI458234:BGK458234 BQE458234:BQG458234 CAA458234:CAC458234 CJW458234:CJY458234 CTS458234:CTU458234 DDO458234:DDQ458234 DNK458234:DNM458234 DXG458234:DXI458234 EHC458234:EHE458234 EQY458234:ERA458234 FAU458234:FAW458234 FKQ458234:FKS458234 FUM458234:FUO458234 GEI458234:GEK458234 GOE458234:GOG458234 GYA458234:GYC458234 HHW458234:HHY458234 HRS458234:HRU458234 IBO458234:IBQ458234 ILK458234:ILM458234 IVG458234:IVI458234 JFC458234:JFE458234 JOY458234:JPA458234 JYU458234:JYW458234 KIQ458234:KIS458234 KSM458234:KSO458234 LCI458234:LCK458234 LME458234:LMG458234 LWA458234:LWC458234 MFW458234:MFY458234 MPS458234:MPU458234 MZO458234:MZQ458234 NJK458234:NJM458234 NTG458234:NTI458234 ODC458234:ODE458234 OMY458234:ONA458234 OWU458234:OWW458234 PGQ458234:PGS458234 PQM458234:PQO458234 QAI458234:QAK458234 QKE458234:QKG458234 QUA458234:QUC458234 RDW458234:RDY458234 RNS458234:RNU458234 RXO458234:RXQ458234 SHK458234:SHM458234 SRG458234:SRI458234 TBC458234:TBE458234 TKY458234:TLA458234 TUU458234:TUW458234 UEQ458234:UES458234 UOM458234:UOO458234 UYI458234:UYK458234 VIE458234:VIG458234 VSA458234:VSC458234 WBW458234:WBY458234 WLS458234:WLU458234 WVO458234:WVQ458234 AA523770:AC523770 JC523770:JE523770 SY523770:TA523770 ACU523770:ACW523770 AMQ523770:AMS523770 AWM523770:AWO523770 BGI523770:BGK523770 BQE523770:BQG523770 CAA523770:CAC523770 CJW523770:CJY523770 CTS523770:CTU523770 DDO523770:DDQ523770 DNK523770:DNM523770 DXG523770:DXI523770 EHC523770:EHE523770 EQY523770:ERA523770 FAU523770:FAW523770 FKQ523770:FKS523770 FUM523770:FUO523770 GEI523770:GEK523770 GOE523770:GOG523770 GYA523770:GYC523770 HHW523770:HHY523770 HRS523770:HRU523770 IBO523770:IBQ523770 ILK523770:ILM523770 IVG523770:IVI523770 JFC523770:JFE523770 JOY523770:JPA523770 JYU523770:JYW523770 KIQ523770:KIS523770 KSM523770:KSO523770 LCI523770:LCK523770 LME523770:LMG523770 LWA523770:LWC523770 MFW523770:MFY523770 MPS523770:MPU523770 MZO523770:MZQ523770 NJK523770:NJM523770 NTG523770:NTI523770 ODC523770:ODE523770 OMY523770:ONA523770 OWU523770:OWW523770 PGQ523770:PGS523770 PQM523770:PQO523770 QAI523770:QAK523770 QKE523770:QKG523770 QUA523770:QUC523770 RDW523770:RDY523770 RNS523770:RNU523770 RXO523770:RXQ523770 SHK523770:SHM523770 SRG523770:SRI523770 TBC523770:TBE523770 TKY523770:TLA523770 TUU523770:TUW523770 UEQ523770:UES523770 UOM523770:UOO523770 UYI523770:UYK523770 VIE523770:VIG523770 VSA523770:VSC523770 WBW523770:WBY523770 WLS523770:WLU523770 WVO523770:WVQ523770 AA589306:AC589306 JC589306:JE589306 SY589306:TA589306 ACU589306:ACW589306 AMQ589306:AMS589306 AWM589306:AWO589306 BGI589306:BGK589306 BQE589306:BQG589306 CAA589306:CAC589306 CJW589306:CJY589306 CTS589306:CTU589306 DDO589306:DDQ589306 DNK589306:DNM589306 DXG589306:DXI589306 EHC589306:EHE589306 EQY589306:ERA589306 FAU589306:FAW589306 FKQ589306:FKS589306 FUM589306:FUO589306 GEI589306:GEK589306 GOE589306:GOG589306 GYA589306:GYC589306 HHW589306:HHY589306 HRS589306:HRU589306 IBO589306:IBQ589306 ILK589306:ILM589306 IVG589306:IVI589306 JFC589306:JFE589306 JOY589306:JPA589306 JYU589306:JYW589306 KIQ589306:KIS589306 KSM589306:KSO589306 LCI589306:LCK589306 LME589306:LMG589306 LWA589306:LWC589306 MFW589306:MFY589306 MPS589306:MPU589306 MZO589306:MZQ589306 NJK589306:NJM589306 NTG589306:NTI589306 ODC589306:ODE589306 OMY589306:ONA589306 OWU589306:OWW589306 PGQ589306:PGS589306 PQM589306:PQO589306 QAI589306:QAK589306 QKE589306:QKG589306 QUA589306:QUC589306 RDW589306:RDY589306 RNS589306:RNU589306 RXO589306:RXQ589306 SHK589306:SHM589306 SRG589306:SRI589306 TBC589306:TBE589306 TKY589306:TLA589306 TUU589306:TUW589306 UEQ589306:UES589306 UOM589306:UOO589306 UYI589306:UYK589306 VIE589306:VIG589306 VSA589306:VSC589306 WBW589306:WBY589306 WLS589306:WLU589306 WVO589306:WVQ589306 AA654842:AC654842 JC654842:JE654842 SY654842:TA654842 ACU654842:ACW654842 AMQ654842:AMS654842 AWM654842:AWO654842 BGI654842:BGK654842 BQE654842:BQG654842 CAA654842:CAC654842 CJW654842:CJY654842 CTS654842:CTU654842 DDO654842:DDQ654842 DNK654842:DNM654842 DXG654842:DXI654842 EHC654842:EHE654842 EQY654842:ERA654842 FAU654842:FAW654842 FKQ654842:FKS654842 FUM654842:FUO654842 GEI654842:GEK654842 GOE654842:GOG654842 GYA654842:GYC654842 HHW654842:HHY654842 HRS654842:HRU654842 IBO654842:IBQ654842 ILK654842:ILM654842 IVG654842:IVI654842 JFC654842:JFE654842 JOY654842:JPA654842 JYU654842:JYW654842 KIQ654842:KIS654842 KSM654842:KSO654842 LCI654842:LCK654842 LME654842:LMG654842 LWA654842:LWC654842 MFW654842:MFY654842 MPS654842:MPU654842 MZO654842:MZQ654842 NJK654842:NJM654842 NTG654842:NTI654842 ODC654842:ODE654842 OMY654842:ONA654842 OWU654842:OWW654842 PGQ654842:PGS654842 PQM654842:PQO654842 QAI654842:QAK654842 QKE654842:QKG654842 QUA654842:QUC654842 RDW654842:RDY654842 RNS654842:RNU654842 RXO654842:RXQ654842 SHK654842:SHM654842 SRG654842:SRI654842 TBC654842:TBE654842 TKY654842:TLA654842 TUU654842:TUW654842 UEQ654842:UES654842 UOM654842:UOO654842 UYI654842:UYK654842 VIE654842:VIG654842 VSA654842:VSC654842 WBW654842:WBY654842 WLS654842:WLU654842 WVO654842:WVQ654842 AA720378:AC720378 JC720378:JE720378 SY720378:TA720378 ACU720378:ACW720378 AMQ720378:AMS720378 AWM720378:AWO720378 BGI720378:BGK720378 BQE720378:BQG720378 CAA720378:CAC720378 CJW720378:CJY720378 CTS720378:CTU720378 DDO720378:DDQ720378 DNK720378:DNM720378 DXG720378:DXI720378 EHC720378:EHE720378 EQY720378:ERA720378 FAU720378:FAW720378 FKQ720378:FKS720378 FUM720378:FUO720378 GEI720378:GEK720378 GOE720378:GOG720378 GYA720378:GYC720378 HHW720378:HHY720378 HRS720378:HRU720378 IBO720378:IBQ720378 ILK720378:ILM720378 IVG720378:IVI720378 JFC720378:JFE720378 JOY720378:JPA720378 JYU720378:JYW720378 KIQ720378:KIS720378 KSM720378:KSO720378 LCI720378:LCK720378 LME720378:LMG720378 LWA720378:LWC720378 MFW720378:MFY720378 MPS720378:MPU720378 MZO720378:MZQ720378 NJK720378:NJM720378 NTG720378:NTI720378 ODC720378:ODE720378 OMY720378:ONA720378 OWU720378:OWW720378 PGQ720378:PGS720378 PQM720378:PQO720378 QAI720378:QAK720378 QKE720378:QKG720378 QUA720378:QUC720378 RDW720378:RDY720378 RNS720378:RNU720378 RXO720378:RXQ720378 SHK720378:SHM720378 SRG720378:SRI720378 TBC720378:TBE720378 TKY720378:TLA720378 TUU720378:TUW720378 UEQ720378:UES720378 UOM720378:UOO720378 UYI720378:UYK720378 VIE720378:VIG720378 VSA720378:VSC720378 WBW720378:WBY720378 WLS720378:WLU720378 WVO720378:WVQ720378 AA785914:AC785914 JC785914:JE785914 SY785914:TA785914 ACU785914:ACW785914 AMQ785914:AMS785914 AWM785914:AWO785914 BGI785914:BGK785914 BQE785914:BQG785914 CAA785914:CAC785914 CJW785914:CJY785914 CTS785914:CTU785914 DDO785914:DDQ785914 DNK785914:DNM785914 DXG785914:DXI785914 EHC785914:EHE785914 EQY785914:ERA785914 FAU785914:FAW785914 FKQ785914:FKS785914 FUM785914:FUO785914 GEI785914:GEK785914 GOE785914:GOG785914 GYA785914:GYC785914 HHW785914:HHY785914 HRS785914:HRU785914 IBO785914:IBQ785914 ILK785914:ILM785914 IVG785914:IVI785914 JFC785914:JFE785914 JOY785914:JPA785914 JYU785914:JYW785914 KIQ785914:KIS785914 KSM785914:KSO785914 LCI785914:LCK785914 LME785914:LMG785914 LWA785914:LWC785914 MFW785914:MFY785914 MPS785914:MPU785914 MZO785914:MZQ785914 NJK785914:NJM785914 NTG785914:NTI785914 ODC785914:ODE785914 OMY785914:ONA785914 OWU785914:OWW785914 PGQ785914:PGS785914 PQM785914:PQO785914 QAI785914:QAK785914 QKE785914:QKG785914 QUA785914:QUC785914 RDW785914:RDY785914 RNS785914:RNU785914 RXO785914:RXQ785914 SHK785914:SHM785914 SRG785914:SRI785914 TBC785914:TBE785914 TKY785914:TLA785914 TUU785914:TUW785914 UEQ785914:UES785914 UOM785914:UOO785914 UYI785914:UYK785914 VIE785914:VIG785914 VSA785914:VSC785914 WBW785914:WBY785914 WLS785914:WLU785914 WVO785914:WVQ785914 AA851450:AC851450 JC851450:JE851450 SY851450:TA851450 ACU851450:ACW851450 AMQ851450:AMS851450 AWM851450:AWO851450 BGI851450:BGK851450 BQE851450:BQG851450 CAA851450:CAC851450 CJW851450:CJY851450 CTS851450:CTU851450 DDO851450:DDQ851450 DNK851450:DNM851450 DXG851450:DXI851450 EHC851450:EHE851450 EQY851450:ERA851450 FAU851450:FAW851450 FKQ851450:FKS851450 FUM851450:FUO851450 GEI851450:GEK851450 GOE851450:GOG851450 GYA851450:GYC851450 HHW851450:HHY851450 HRS851450:HRU851450 IBO851450:IBQ851450 ILK851450:ILM851450 IVG851450:IVI851450 JFC851450:JFE851450 JOY851450:JPA851450 JYU851450:JYW851450 KIQ851450:KIS851450 KSM851450:KSO851450 LCI851450:LCK851450 LME851450:LMG851450 LWA851450:LWC851450 MFW851450:MFY851450 MPS851450:MPU851450 MZO851450:MZQ851450 NJK851450:NJM851450 NTG851450:NTI851450 ODC851450:ODE851450 OMY851450:ONA851450 OWU851450:OWW851450 PGQ851450:PGS851450 PQM851450:PQO851450 QAI851450:QAK851450 QKE851450:QKG851450 QUA851450:QUC851450 RDW851450:RDY851450 RNS851450:RNU851450 RXO851450:RXQ851450 SHK851450:SHM851450 SRG851450:SRI851450 TBC851450:TBE851450 TKY851450:TLA851450 TUU851450:TUW851450 UEQ851450:UES851450 UOM851450:UOO851450 UYI851450:UYK851450 VIE851450:VIG851450 VSA851450:VSC851450 WBW851450:WBY851450 WLS851450:WLU851450 WVO851450:WVQ851450 AA916986:AC916986 JC916986:JE916986 SY916986:TA916986 ACU916986:ACW916986 AMQ916986:AMS916986 AWM916986:AWO916986 BGI916986:BGK916986 BQE916986:BQG916986 CAA916986:CAC916986 CJW916986:CJY916986 CTS916986:CTU916986 DDO916986:DDQ916986 DNK916986:DNM916986 DXG916986:DXI916986 EHC916986:EHE916986 EQY916986:ERA916986 FAU916986:FAW916986 FKQ916986:FKS916986 FUM916986:FUO916986 GEI916986:GEK916986 GOE916986:GOG916986 GYA916986:GYC916986 HHW916986:HHY916986 HRS916986:HRU916986 IBO916986:IBQ916986 ILK916986:ILM916986 IVG916986:IVI916986 JFC916986:JFE916986 JOY916986:JPA916986 JYU916986:JYW916986 KIQ916986:KIS916986 KSM916986:KSO916986 LCI916986:LCK916986 LME916986:LMG916986 LWA916986:LWC916986 MFW916986:MFY916986 MPS916986:MPU916986 MZO916986:MZQ916986 NJK916986:NJM916986 NTG916986:NTI916986 ODC916986:ODE916986 OMY916986:ONA916986 OWU916986:OWW916986 PGQ916986:PGS916986 PQM916986:PQO916986 QAI916986:QAK916986 QKE916986:QKG916986 QUA916986:QUC916986 RDW916986:RDY916986 RNS916986:RNU916986 RXO916986:RXQ916986 SHK916986:SHM916986 SRG916986:SRI916986 TBC916986:TBE916986 TKY916986:TLA916986 TUU916986:TUW916986 UEQ916986:UES916986 UOM916986:UOO916986 UYI916986:UYK916986 VIE916986:VIG916986 VSA916986:VSC916986 WBW916986:WBY916986 WLS916986:WLU916986 WVO916986:WVQ916986 AA982522:AC982522 JC982522:JE982522 SY982522:TA982522 ACU982522:ACW982522 AMQ982522:AMS982522 AWM982522:AWO982522 BGI982522:BGK982522 BQE982522:BQG982522 CAA982522:CAC982522 CJW982522:CJY982522 CTS982522:CTU982522 DDO982522:DDQ982522 DNK982522:DNM982522 DXG982522:DXI982522 EHC982522:EHE982522 EQY982522:ERA982522 FAU982522:FAW982522 FKQ982522:FKS982522 FUM982522:FUO982522 GEI982522:GEK982522 GOE982522:GOG982522 GYA982522:GYC982522 HHW982522:HHY982522 HRS982522:HRU982522 IBO982522:IBQ982522 ILK982522:ILM982522 IVG982522:IVI982522 JFC982522:JFE982522 JOY982522:JPA982522 JYU982522:JYW982522 KIQ982522:KIS982522 KSM982522:KSO982522 LCI982522:LCK982522 LME982522:LMG982522 LWA982522:LWC982522 MFW982522:MFY982522 MPS982522:MPU982522 MZO982522:MZQ982522 NJK982522:NJM982522 NTG982522:NTI982522 ODC982522:ODE982522 OMY982522:ONA982522 OWU982522:OWW982522 PGQ982522:PGS982522 PQM982522:PQO982522 QAI982522:QAK982522 QKE982522:QKG982522 QUA982522:QUC982522 RDW982522:RDY982522 RNS982522:RNU982522 RXO982522:RXQ982522 SHK982522:SHM982522 SRG982522:SRI982522 TBC982522:TBE982522 TKY982522:TLA982522 TUU982522:TUW982522 UEQ982522:UES982522 UOM982522:UOO982522 UYI982522:UYK982522 VIE982522:VIG982522 VSA982522:VSC982522 WBW982522:WBY982522">
      <formula1>#REF!</formula1>
    </dataValidation>
    <dataValidation type="list" allowBlank="1" showInputMessage="1" showErrorMessage="1" sqref="WKX982555:WKY982558 AB65048:AC65049 JD65048:JE65049 SZ65048:TA65049 ACV65048:ACW65049 AMR65048:AMS65049 AWN65048:AWO65049 BGJ65048:BGK65049 BQF65048:BQG65049 CAB65048:CAC65049 CJX65048:CJY65049 CTT65048:CTU65049 DDP65048:DDQ65049 DNL65048:DNM65049 DXH65048:DXI65049 EHD65048:EHE65049 EQZ65048:ERA65049 FAV65048:FAW65049 FKR65048:FKS65049 FUN65048:FUO65049 GEJ65048:GEK65049 GOF65048:GOG65049 GYB65048:GYC65049 HHX65048:HHY65049 HRT65048:HRU65049 IBP65048:IBQ65049 ILL65048:ILM65049 IVH65048:IVI65049 JFD65048:JFE65049 JOZ65048:JPA65049 JYV65048:JYW65049 KIR65048:KIS65049 KSN65048:KSO65049 LCJ65048:LCK65049 LMF65048:LMG65049 LWB65048:LWC65049 MFX65048:MFY65049 MPT65048:MPU65049 MZP65048:MZQ65049 NJL65048:NJM65049 NTH65048:NTI65049 ODD65048:ODE65049 OMZ65048:ONA65049 OWV65048:OWW65049 PGR65048:PGS65049 PQN65048:PQO65049 QAJ65048:QAK65049 QKF65048:QKG65049 QUB65048:QUC65049 RDX65048:RDY65049 RNT65048:RNU65049 RXP65048:RXQ65049 SHL65048:SHM65049 SRH65048:SRI65049 TBD65048:TBE65049 TKZ65048:TLA65049 TUV65048:TUW65049 UER65048:UES65049 UON65048:UOO65049 UYJ65048:UYK65049 VIF65048:VIG65049 VSB65048:VSC65049 WBX65048:WBY65049 WLT65048:WLU65049 WVP65048:WVQ65049 AB130584:AC130585 JD130584:JE130585 SZ130584:TA130585 ACV130584:ACW130585 AMR130584:AMS130585 AWN130584:AWO130585 BGJ130584:BGK130585 BQF130584:BQG130585 CAB130584:CAC130585 CJX130584:CJY130585 CTT130584:CTU130585 DDP130584:DDQ130585 DNL130584:DNM130585 DXH130584:DXI130585 EHD130584:EHE130585 EQZ130584:ERA130585 FAV130584:FAW130585 FKR130584:FKS130585 FUN130584:FUO130585 GEJ130584:GEK130585 GOF130584:GOG130585 GYB130584:GYC130585 HHX130584:HHY130585 HRT130584:HRU130585 IBP130584:IBQ130585 ILL130584:ILM130585 IVH130584:IVI130585 JFD130584:JFE130585 JOZ130584:JPA130585 JYV130584:JYW130585 KIR130584:KIS130585 KSN130584:KSO130585 LCJ130584:LCK130585 LMF130584:LMG130585 LWB130584:LWC130585 MFX130584:MFY130585 MPT130584:MPU130585 MZP130584:MZQ130585 NJL130584:NJM130585 NTH130584:NTI130585 ODD130584:ODE130585 OMZ130584:ONA130585 OWV130584:OWW130585 PGR130584:PGS130585 PQN130584:PQO130585 QAJ130584:QAK130585 QKF130584:QKG130585 QUB130584:QUC130585 RDX130584:RDY130585 RNT130584:RNU130585 RXP130584:RXQ130585 SHL130584:SHM130585 SRH130584:SRI130585 TBD130584:TBE130585 TKZ130584:TLA130585 TUV130584:TUW130585 UER130584:UES130585 UON130584:UOO130585 UYJ130584:UYK130585 VIF130584:VIG130585 VSB130584:VSC130585 WBX130584:WBY130585 WLT130584:WLU130585 WVP130584:WVQ130585 AB196120:AC196121 JD196120:JE196121 SZ196120:TA196121 ACV196120:ACW196121 AMR196120:AMS196121 AWN196120:AWO196121 BGJ196120:BGK196121 BQF196120:BQG196121 CAB196120:CAC196121 CJX196120:CJY196121 CTT196120:CTU196121 DDP196120:DDQ196121 DNL196120:DNM196121 DXH196120:DXI196121 EHD196120:EHE196121 EQZ196120:ERA196121 FAV196120:FAW196121 FKR196120:FKS196121 FUN196120:FUO196121 GEJ196120:GEK196121 GOF196120:GOG196121 GYB196120:GYC196121 HHX196120:HHY196121 HRT196120:HRU196121 IBP196120:IBQ196121 ILL196120:ILM196121 IVH196120:IVI196121 JFD196120:JFE196121 JOZ196120:JPA196121 JYV196120:JYW196121 KIR196120:KIS196121 KSN196120:KSO196121 LCJ196120:LCK196121 LMF196120:LMG196121 LWB196120:LWC196121 MFX196120:MFY196121 MPT196120:MPU196121 MZP196120:MZQ196121 NJL196120:NJM196121 NTH196120:NTI196121 ODD196120:ODE196121 OMZ196120:ONA196121 OWV196120:OWW196121 PGR196120:PGS196121 PQN196120:PQO196121 QAJ196120:QAK196121 QKF196120:QKG196121 QUB196120:QUC196121 RDX196120:RDY196121 RNT196120:RNU196121 RXP196120:RXQ196121 SHL196120:SHM196121 SRH196120:SRI196121 TBD196120:TBE196121 TKZ196120:TLA196121 TUV196120:TUW196121 UER196120:UES196121 UON196120:UOO196121 UYJ196120:UYK196121 VIF196120:VIG196121 VSB196120:VSC196121 WBX196120:WBY196121 WLT196120:WLU196121 WVP196120:WVQ196121 AB261656:AC261657 JD261656:JE261657 SZ261656:TA261657 ACV261656:ACW261657 AMR261656:AMS261657 AWN261656:AWO261657 BGJ261656:BGK261657 BQF261656:BQG261657 CAB261656:CAC261657 CJX261656:CJY261657 CTT261656:CTU261657 DDP261656:DDQ261657 DNL261656:DNM261657 DXH261656:DXI261657 EHD261656:EHE261657 EQZ261656:ERA261657 FAV261656:FAW261657 FKR261656:FKS261657 FUN261656:FUO261657 GEJ261656:GEK261657 GOF261656:GOG261657 GYB261656:GYC261657 HHX261656:HHY261657 HRT261656:HRU261657 IBP261656:IBQ261657 ILL261656:ILM261657 IVH261656:IVI261657 JFD261656:JFE261657 JOZ261656:JPA261657 JYV261656:JYW261657 KIR261656:KIS261657 KSN261656:KSO261657 LCJ261656:LCK261657 LMF261656:LMG261657 LWB261656:LWC261657 MFX261656:MFY261657 MPT261656:MPU261657 MZP261656:MZQ261657 NJL261656:NJM261657 NTH261656:NTI261657 ODD261656:ODE261657 OMZ261656:ONA261657 OWV261656:OWW261657 PGR261656:PGS261657 PQN261656:PQO261657 QAJ261656:QAK261657 QKF261656:QKG261657 QUB261656:QUC261657 RDX261656:RDY261657 RNT261656:RNU261657 RXP261656:RXQ261657 SHL261656:SHM261657 SRH261656:SRI261657 TBD261656:TBE261657 TKZ261656:TLA261657 TUV261656:TUW261657 UER261656:UES261657 UON261656:UOO261657 UYJ261656:UYK261657 VIF261656:VIG261657 VSB261656:VSC261657 WBX261656:WBY261657 WLT261656:WLU261657 WVP261656:WVQ261657 AB327192:AC327193 JD327192:JE327193 SZ327192:TA327193 ACV327192:ACW327193 AMR327192:AMS327193 AWN327192:AWO327193 BGJ327192:BGK327193 BQF327192:BQG327193 CAB327192:CAC327193 CJX327192:CJY327193 CTT327192:CTU327193 DDP327192:DDQ327193 DNL327192:DNM327193 DXH327192:DXI327193 EHD327192:EHE327193 EQZ327192:ERA327193 FAV327192:FAW327193 FKR327192:FKS327193 FUN327192:FUO327193 GEJ327192:GEK327193 GOF327192:GOG327193 GYB327192:GYC327193 HHX327192:HHY327193 HRT327192:HRU327193 IBP327192:IBQ327193 ILL327192:ILM327193 IVH327192:IVI327193 JFD327192:JFE327193 JOZ327192:JPA327193 JYV327192:JYW327193 KIR327192:KIS327193 KSN327192:KSO327193 LCJ327192:LCK327193 LMF327192:LMG327193 LWB327192:LWC327193 MFX327192:MFY327193 MPT327192:MPU327193 MZP327192:MZQ327193 NJL327192:NJM327193 NTH327192:NTI327193 ODD327192:ODE327193 OMZ327192:ONA327193 OWV327192:OWW327193 PGR327192:PGS327193 PQN327192:PQO327193 QAJ327192:QAK327193 QKF327192:QKG327193 QUB327192:QUC327193 RDX327192:RDY327193 RNT327192:RNU327193 RXP327192:RXQ327193 SHL327192:SHM327193 SRH327192:SRI327193 TBD327192:TBE327193 TKZ327192:TLA327193 TUV327192:TUW327193 UER327192:UES327193 UON327192:UOO327193 UYJ327192:UYK327193 VIF327192:VIG327193 VSB327192:VSC327193 WBX327192:WBY327193 WLT327192:WLU327193 WVP327192:WVQ327193 AB392728:AC392729 JD392728:JE392729 SZ392728:TA392729 ACV392728:ACW392729 AMR392728:AMS392729 AWN392728:AWO392729 BGJ392728:BGK392729 BQF392728:BQG392729 CAB392728:CAC392729 CJX392728:CJY392729 CTT392728:CTU392729 DDP392728:DDQ392729 DNL392728:DNM392729 DXH392728:DXI392729 EHD392728:EHE392729 EQZ392728:ERA392729 FAV392728:FAW392729 FKR392728:FKS392729 FUN392728:FUO392729 GEJ392728:GEK392729 GOF392728:GOG392729 GYB392728:GYC392729 HHX392728:HHY392729 HRT392728:HRU392729 IBP392728:IBQ392729 ILL392728:ILM392729 IVH392728:IVI392729 JFD392728:JFE392729 JOZ392728:JPA392729 JYV392728:JYW392729 KIR392728:KIS392729 KSN392728:KSO392729 LCJ392728:LCK392729 LMF392728:LMG392729 LWB392728:LWC392729 MFX392728:MFY392729 MPT392728:MPU392729 MZP392728:MZQ392729 NJL392728:NJM392729 NTH392728:NTI392729 ODD392728:ODE392729 OMZ392728:ONA392729 OWV392728:OWW392729 PGR392728:PGS392729 PQN392728:PQO392729 QAJ392728:QAK392729 QKF392728:QKG392729 QUB392728:QUC392729 RDX392728:RDY392729 RNT392728:RNU392729 RXP392728:RXQ392729 SHL392728:SHM392729 SRH392728:SRI392729 TBD392728:TBE392729 TKZ392728:TLA392729 TUV392728:TUW392729 UER392728:UES392729 UON392728:UOO392729 UYJ392728:UYK392729 VIF392728:VIG392729 VSB392728:VSC392729 WBX392728:WBY392729 WLT392728:WLU392729 WVP392728:WVQ392729 AB458264:AC458265 JD458264:JE458265 SZ458264:TA458265 ACV458264:ACW458265 AMR458264:AMS458265 AWN458264:AWO458265 BGJ458264:BGK458265 BQF458264:BQG458265 CAB458264:CAC458265 CJX458264:CJY458265 CTT458264:CTU458265 DDP458264:DDQ458265 DNL458264:DNM458265 DXH458264:DXI458265 EHD458264:EHE458265 EQZ458264:ERA458265 FAV458264:FAW458265 FKR458264:FKS458265 FUN458264:FUO458265 GEJ458264:GEK458265 GOF458264:GOG458265 GYB458264:GYC458265 HHX458264:HHY458265 HRT458264:HRU458265 IBP458264:IBQ458265 ILL458264:ILM458265 IVH458264:IVI458265 JFD458264:JFE458265 JOZ458264:JPA458265 JYV458264:JYW458265 KIR458264:KIS458265 KSN458264:KSO458265 LCJ458264:LCK458265 LMF458264:LMG458265 LWB458264:LWC458265 MFX458264:MFY458265 MPT458264:MPU458265 MZP458264:MZQ458265 NJL458264:NJM458265 NTH458264:NTI458265 ODD458264:ODE458265 OMZ458264:ONA458265 OWV458264:OWW458265 PGR458264:PGS458265 PQN458264:PQO458265 QAJ458264:QAK458265 QKF458264:QKG458265 QUB458264:QUC458265 RDX458264:RDY458265 RNT458264:RNU458265 RXP458264:RXQ458265 SHL458264:SHM458265 SRH458264:SRI458265 TBD458264:TBE458265 TKZ458264:TLA458265 TUV458264:TUW458265 UER458264:UES458265 UON458264:UOO458265 UYJ458264:UYK458265 VIF458264:VIG458265 VSB458264:VSC458265 WBX458264:WBY458265 WLT458264:WLU458265 WVP458264:WVQ458265 AB523800:AC523801 JD523800:JE523801 SZ523800:TA523801 ACV523800:ACW523801 AMR523800:AMS523801 AWN523800:AWO523801 BGJ523800:BGK523801 BQF523800:BQG523801 CAB523800:CAC523801 CJX523800:CJY523801 CTT523800:CTU523801 DDP523800:DDQ523801 DNL523800:DNM523801 DXH523800:DXI523801 EHD523800:EHE523801 EQZ523800:ERA523801 FAV523800:FAW523801 FKR523800:FKS523801 FUN523800:FUO523801 GEJ523800:GEK523801 GOF523800:GOG523801 GYB523800:GYC523801 HHX523800:HHY523801 HRT523800:HRU523801 IBP523800:IBQ523801 ILL523800:ILM523801 IVH523800:IVI523801 JFD523800:JFE523801 JOZ523800:JPA523801 JYV523800:JYW523801 KIR523800:KIS523801 KSN523800:KSO523801 LCJ523800:LCK523801 LMF523800:LMG523801 LWB523800:LWC523801 MFX523800:MFY523801 MPT523800:MPU523801 MZP523800:MZQ523801 NJL523800:NJM523801 NTH523800:NTI523801 ODD523800:ODE523801 OMZ523800:ONA523801 OWV523800:OWW523801 PGR523800:PGS523801 PQN523800:PQO523801 QAJ523800:QAK523801 QKF523800:QKG523801 QUB523800:QUC523801 RDX523800:RDY523801 RNT523800:RNU523801 RXP523800:RXQ523801 SHL523800:SHM523801 SRH523800:SRI523801 TBD523800:TBE523801 TKZ523800:TLA523801 TUV523800:TUW523801 UER523800:UES523801 UON523800:UOO523801 UYJ523800:UYK523801 VIF523800:VIG523801 VSB523800:VSC523801 WBX523800:WBY523801 WLT523800:WLU523801 WVP523800:WVQ523801 AB589336:AC589337 JD589336:JE589337 SZ589336:TA589337 ACV589336:ACW589337 AMR589336:AMS589337 AWN589336:AWO589337 BGJ589336:BGK589337 BQF589336:BQG589337 CAB589336:CAC589337 CJX589336:CJY589337 CTT589336:CTU589337 DDP589336:DDQ589337 DNL589336:DNM589337 DXH589336:DXI589337 EHD589336:EHE589337 EQZ589336:ERA589337 FAV589336:FAW589337 FKR589336:FKS589337 FUN589336:FUO589337 GEJ589336:GEK589337 GOF589336:GOG589337 GYB589336:GYC589337 HHX589336:HHY589337 HRT589336:HRU589337 IBP589336:IBQ589337 ILL589336:ILM589337 IVH589336:IVI589337 JFD589336:JFE589337 JOZ589336:JPA589337 JYV589336:JYW589337 KIR589336:KIS589337 KSN589336:KSO589337 LCJ589336:LCK589337 LMF589336:LMG589337 LWB589336:LWC589337 MFX589336:MFY589337 MPT589336:MPU589337 MZP589336:MZQ589337 NJL589336:NJM589337 NTH589336:NTI589337 ODD589336:ODE589337 OMZ589336:ONA589337 OWV589336:OWW589337 PGR589336:PGS589337 PQN589336:PQO589337 QAJ589336:QAK589337 QKF589336:QKG589337 QUB589336:QUC589337 RDX589336:RDY589337 RNT589336:RNU589337 RXP589336:RXQ589337 SHL589336:SHM589337 SRH589336:SRI589337 TBD589336:TBE589337 TKZ589336:TLA589337 TUV589336:TUW589337 UER589336:UES589337 UON589336:UOO589337 UYJ589336:UYK589337 VIF589336:VIG589337 VSB589336:VSC589337 WBX589336:WBY589337 WLT589336:WLU589337 WVP589336:WVQ589337 AB654872:AC654873 JD654872:JE654873 SZ654872:TA654873 ACV654872:ACW654873 AMR654872:AMS654873 AWN654872:AWO654873 BGJ654872:BGK654873 BQF654872:BQG654873 CAB654872:CAC654873 CJX654872:CJY654873 CTT654872:CTU654873 DDP654872:DDQ654873 DNL654872:DNM654873 DXH654872:DXI654873 EHD654872:EHE654873 EQZ654872:ERA654873 FAV654872:FAW654873 FKR654872:FKS654873 FUN654872:FUO654873 GEJ654872:GEK654873 GOF654872:GOG654873 GYB654872:GYC654873 HHX654872:HHY654873 HRT654872:HRU654873 IBP654872:IBQ654873 ILL654872:ILM654873 IVH654872:IVI654873 JFD654872:JFE654873 JOZ654872:JPA654873 JYV654872:JYW654873 KIR654872:KIS654873 KSN654872:KSO654873 LCJ654872:LCK654873 LMF654872:LMG654873 LWB654872:LWC654873 MFX654872:MFY654873 MPT654872:MPU654873 MZP654872:MZQ654873 NJL654872:NJM654873 NTH654872:NTI654873 ODD654872:ODE654873 OMZ654872:ONA654873 OWV654872:OWW654873 PGR654872:PGS654873 PQN654872:PQO654873 QAJ654872:QAK654873 QKF654872:QKG654873 QUB654872:QUC654873 RDX654872:RDY654873 RNT654872:RNU654873 RXP654872:RXQ654873 SHL654872:SHM654873 SRH654872:SRI654873 TBD654872:TBE654873 TKZ654872:TLA654873 TUV654872:TUW654873 UER654872:UES654873 UON654872:UOO654873 UYJ654872:UYK654873 VIF654872:VIG654873 VSB654872:VSC654873 WBX654872:WBY654873 WLT654872:WLU654873 WVP654872:WVQ654873 AB720408:AC720409 JD720408:JE720409 SZ720408:TA720409 ACV720408:ACW720409 AMR720408:AMS720409 AWN720408:AWO720409 BGJ720408:BGK720409 BQF720408:BQG720409 CAB720408:CAC720409 CJX720408:CJY720409 CTT720408:CTU720409 DDP720408:DDQ720409 DNL720408:DNM720409 DXH720408:DXI720409 EHD720408:EHE720409 EQZ720408:ERA720409 FAV720408:FAW720409 FKR720408:FKS720409 FUN720408:FUO720409 GEJ720408:GEK720409 GOF720408:GOG720409 GYB720408:GYC720409 HHX720408:HHY720409 HRT720408:HRU720409 IBP720408:IBQ720409 ILL720408:ILM720409 IVH720408:IVI720409 JFD720408:JFE720409 JOZ720408:JPA720409 JYV720408:JYW720409 KIR720408:KIS720409 KSN720408:KSO720409 LCJ720408:LCK720409 LMF720408:LMG720409 LWB720408:LWC720409 MFX720408:MFY720409 MPT720408:MPU720409 MZP720408:MZQ720409 NJL720408:NJM720409 NTH720408:NTI720409 ODD720408:ODE720409 OMZ720408:ONA720409 OWV720408:OWW720409 PGR720408:PGS720409 PQN720408:PQO720409 QAJ720408:QAK720409 QKF720408:QKG720409 QUB720408:QUC720409 RDX720408:RDY720409 RNT720408:RNU720409 RXP720408:RXQ720409 SHL720408:SHM720409 SRH720408:SRI720409 TBD720408:TBE720409 TKZ720408:TLA720409 TUV720408:TUW720409 UER720408:UES720409 UON720408:UOO720409 UYJ720408:UYK720409 VIF720408:VIG720409 VSB720408:VSC720409 WBX720408:WBY720409 WLT720408:WLU720409 WVP720408:WVQ720409 AB785944:AC785945 JD785944:JE785945 SZ785944:TA785945 ACV785944:ACW785945 AMR785944:AMS785945 AWN785944:AWO785945 BGJ785944:BGK785945 BQF785944:BQG785945 CAB785944:CAC785945 CJX785944:CJY785945 CTT785944:CTU785945 DDP785944:DDQ785945 DNL785944:DNM785945 DXH785944:DXI785945 EHD785944:EHE785945 EQZ785944:ERA785945 FAV785944:FAW785945 FKR785944:FKS785945 FUN785944:FUO785945 GEJ785944:GEK785945 GOF785944:GOG785945 GYB785944:GYC785945 HHX785944:HHY785945 HRT785944:HRU785945 IBP785944:IBQ785945 ILL785944:ILM785945 IVH785944:IVI785945 JFD785944:JFE785945 JOZ785944:JPA785945 JYV785944:JYW785945 KIR785944:KIS785945 KSN785944:KSO785945 LCJ785944:LCK785945 LMF785944:LMG785945 LWB785944:LWC785945 MFX785944:MFY785945 MPT785944:MPU785945 MZP785944:MZQ785945 NJL785944:NJM785945 NTH785944:NTI785945 ODD785944:ODE785945 OMZ785944:ONA785945 OWV785944:OWW785945 PGR785944:PGS785945 PQN785944:PQO785945 QAJ785944:QAK785945 QKF785944:QKG785945 QUB785944:QUC785945 RDX785944:RDY785945 RNT785944:RNU785945 RXP785944:RXQ785945 SHL785944:SHM785945 SRH785944:SRI785945 TBD785944:TBE785945 TKZ785944:TLA785945 TUV785944:TUW785945 UER785944:UES785945 UON785944:UOO785945 UYJ785944:UYK785945 VIF785944:VIG785945 VSB785944:VSC785945 WBX785944:WBY785945 WLT785944:WLU785945 WVP785944:WVQ785945 AB851480:AC851481 JD851480:JE851481 SZ851480:TA851481 ACV851480:ACW851481 AMR851480:AMS851481 AWN851480:AWO851481 BGJ851480:BGK851481 BQF851480:BQG851481 CAB851480:CAC851481 CJX851480:CJY851481 CTT851480:CTU851481 DDP851480:DDQ851481 DNL851480:DNM851481 DXH851480:DXI851481 EHD851480:EHE851481 EQZ851480:ERA851481 FAV851480:FAW851481 FKR851480:FKS851481 FUN851480:FUO851481 GEJ851480:GEK851481 GOF851480:GOG851481 GYB851480:GYC851481 HHX851480:HHY851481 HRT851480:HRU851481 IBP851480:IBQ851481 ILL851480:ILM851481 IVH851480:IVI851481 JFD851480:JFE851481 JOZ851480:JPA851481 JYV851480:JYW851481 KIR851480:KIS851481 KSN851480:KSO851481 LCJ851480:LCK851481 LMF851480:LMG851481 LWB851480:LWC851481 MFX851480:MFY851481 MPT851480:MPU851481 MZP851480:MZQ851481 NJL851480:NJM851481 NTH851480:NTI851481 ODD851480:ODE851481 OMZ851480:ONA851481 OWV851480:OWW851481 PGR851480:PGS851481 PQN851480:PQO851481 QAJ851480:QAK851481 QKF851480:QKG851481 QUB851480:QUC851481 RDX851480:RDY851481 RNT851480:RNU851481 RXP851480:RXQ851481 SHL851480:SHM851481 SRH851480:SRI851481 TBD851480:TBE851481 TKZ851480:TLA851481 TUV851480:TUW851481 UER851480:UES851481 UON851480:UOO851481 UYJ851480:UYK851481 VIF851480:VIG851481 VSB851480:VSC851481 WBX851480:WBY851481 WLT851480:WLU851481 WVP851480:WVQ851481 AB917016:AC917017 JD917016:JE917017 SZ917016:TA917017 ACV917016:ACW917017 AMR917016:AMS917017 AWN917016:AWO917017 BGJ917016:BGK917017 BQF917016:BQG917017 CAB917016:CAC917017 CJX917016:CJY917017 CTT917016:CTU917017 DDP917016:DDQ917017 DNL917016:DNM917017 DXH917016:DXI917017 EHD917016:EHE917017 EQZ917016:ERA917017 FAV917016:FAW917017 FKR917016:FKS917017 FUN917016:FUO917017 GEJ917016:GEK917017 GOF917016:GOG917017 GYB917016:GYC917017 HHX917016:HHY917017 HRT917016:HRU917017 IBP917016:IBQ917017 ILL917016:ILM917017 IVH917016:IVI917017 JFD917016:JFE917017 JOZ917016:JPA917017 JYV917016:JYW917017 KIR917016:KIS917017 KSN917016:KSO917017 LCJ917016:LCK917017 LMF917016:LMG917017 LWB917016:LWC917017 MFX917016:MFY917017 MPT917016:MPU917017 MZP917016:MZQ917017 NJL917016:NJM917017 NTH917016:NTI917017 ODD917016:ODE917017 OMZ917016:ONA917017 OWV917016:OWW917017 PGR917016:PGS917017 PQN917016:PQO917017 QAJ917016:QAK917017 QKF917016:QKG917017 QUB917016:QUC917017 RDX917016:RDY917017 RNT917016:RNU917017 RXP917016:RXQ917017 SHL917016:SHM917017 SRH917016:SRI917017 TBD917016:TBE917017 TKZ917016:TLA917017 TUV917016:TUW917017 UER917016:UES917017 UON917016:UOO917017 UYJ917016:UYK917017 VIF917016:VIG917017 VSB917016:VSC917017 WBX917016:WBY917017 WLT917016:WLU917017 WVP917016:WVQ917017 AB982552:AC982553 JD982552:JE982553 SZ982552:TA982553 ACV982552:ACW982553 AMR982552:AMS982553 AWN982552:AWO982553 BGJ982552:BGK982553 BQF982552:BQG982553 CAB982552:CAC982553 CJX982552:CJY982553 CTT982552:CTU982553 DDP982552:DDQ982553 DNL982552:DNM982553 DXH982552:DXI982553 EHD982552:EHE982553 EQZ982552:ERA982553 FAV982552:FAW982553 FKR982552:FKS982553 FUN982552:FUO982553 GEJ982552:GEK982553 GOF982552:GOG982553 GYB982552:GYC982553 HHX982552:HHY982553 HRT982552:HRU982553 IBP982552:IBQ982553 ILL982552:ILM982553 IVH982552:IVI982553 JFD982552:JFE982553 JOZ982552:JPA982553 JYV982552:JYW982553 KIR982552:KIS982553 KSN982552:KSO982553 LCJ982552:LCK982553 LMF982552:LMG982553 LWB982552:LWC982553 MFX982552:MFY982553 MPT982552:MPU982553 MZP982552:MZQ982553 NJL982552:NJM982553 NTH982552:NTI982553 ODD982552:ODE982553 OMZ982552:ONA982553 OWV982552:OWW982553 PGR982552:PGS982553 PQN982552:PQO982553 QAJ982552:QAK982553 QKF982552:QKG982553 QUB982552:QUC982553 RDX982552:RDY982553 RNT982552:RNU982553 RXP982552:RXQ982553 SHL982552:SHM982553 SRH982552:SRI982553 TBD982552:TBE982553 TKZ982552:TLA982553 TUV982552:TUW982553 UER982552:UES982553 UON982552:UOO982553 UYJ982552:UYK982553 VIF982552:VIG982553 VSB982552:VSC982553 WBX982552:WBY982553 WLT982552:WLU982553 WVP982552:WVQ982553 AD65055:AD65063 JF65055:JF65063 TB65055:TB65063 ACX65055:ACX65063 AMT65055:AMT65063 AWP65055:AWP65063 BGL65055:BGL65063 BQH65055:BQH65063 CAD65055:CAD65063 CJZ65055:CJZ65063 CTV65055:CTV65063 DDR65055:DDR65063 DNN65055:DNN65063 DXJ65055:DXJ65063 EHF65055:EHF65063 ERB65055:ERB65063 FAX65055:FAX65063 FKT65055:FKT65063 FUP65055:FUP65063 GEL65055:GEL65063 GOH65055:GOH65063 GYD65055:GYD65063 HHZ65055:HHZ65063 HRV65055:HRV65063 IBR65055:IBR65063 ILN65055:ILN65063 IVJ65055:IVJ65063 JFF65055:JFF65063 JPB65055:JPB65063 JYX65055:JYX65063 KIT65055:KIT65063 KSP65055:KSP65063 LCL65055:LCL65063 LMH65055:LMH65063 LWD65055:LWD65063 MFZ65055:MFZ65063 MPV65055:MPV65063 MZR65055:MZR65063 NJN65055:NJN65063 NTJ65055:NTJ65063 ODF65055:ODF65063 ONB65055:ONB65063 OWX65055:OWX65063 PGT65055:PGT65063 PQP65055:PQP65063 QAL65055:QAL65063 QKH65055:QKH65063 QUD65055:QUD65063 RDZ65055:RDZ65063 RNV65055:RNV65063 RXR65055:RXR65063 SHN65055:SHN65063 SRJ65055:SRJ65063 TBF65055:TBF65063 TLB65055:TLB65063 TUX65055:TUX65063 UET65055:UET65063 UOP65055:UOP65063 UYL65055:UYL65063 VIH65055:VIH65063 VSD65055:VSD65063 WBZ65055:WBZ65063 WLV65055:WLV65063 WVR65055:WVR65063 AD130591:AD130599 JF130591:JF130599 TB130591:TB130599 ACX130591:ACX130599 AMT130591:AMT130599 AWP130591:AWP130599 BGL130591:BGL130599 BQH130591:BQH130599 CAD130591:CAD130599 CJZ130591:CJZ130599 CTV130591:CTV130599 DDR130591:DDR130599 DNN130591:DNN130599 DXJ130591:DXJ130599 EHF130591:EHF130599 ERB130591:ERB130599 FAX130591:FAX130599 FKT130591:FKT130599 FUP130591:FUP130599 GEL130591:GEL130599 GOH130591:GOH130599 GYD130591:GYD130599 HHZ130591:HHZ130599 HRV130591:HRV130599 IBR130591:IBR130599 ILN130591:ILN130599 IVJ130591:IVJ130599 JFF130591:JFF130599 JPB130591:JPB130599 JYX130591:JYX130599 KIT130591:KIT130599 KSP130591:KSP130599 LCL130591:LCL130599 LMH130591:LMH130599 LWD130591:LWD130599 MFZ130591:MFZ130599 MPV130591:MPV130599 MZR130591:MZR130599 NJN130591:NJN130599 NTJ130591:NTJ130599 ODF130591:ODF130599 ONB130591:ONB130599 OWX130591:OWX130599 PGT130591:PGT130599 PQP130591:PQP130599 QAL130591:QAL130599 QKH130591:QKH130599 QUD130591:QUD130599 RDZ130591:RDZ130599 RNV130591:RNV130599 RXR130591:RXR130599 SHN130591:SHN130599 SRJ130591:SRJ130599 TBF130591:TBF130599 TLB130591:TLB130599 TUX130591:TUX130599 UET130591:UET130599 UOP130591:UOP130599 UYL130591:UYL130599 VIH130591:VIH130599 VSD130591:VSD130599 WBZ130591:WBZ130599 WLV130591:WLV130599 WVR130591:WVR130599 AD196127:AD196135 JF196127:JF196135 TB196127:TB196135 ACX196127:ACX196135 AMT196127:AMT196135 AWP196127:AWP196135 BGL196127:BGL196135 BQH196127:BQH196135 CAD196127:CAD196135 CJZ196127:CJZ196135 CTV196127:CTV196135 DDR196127:DDR196135 DNN196127:DNN196135 DXJ196127:DXJ196135 EHF196127:EHF196135 ERB196127:ERB196135 FAX196127:FAX196135 FKT196127:FKT196135 FUP196127:FUP196135 GEL196127:GEL196135 GOH196127:GOH196135 GYD196127:GYD196135 HHZ196127:HHZ196135 HRV196127:HRV196135 IBR196127:IBR196135 ILN196127:ILN196135 IVJ196127:IVJ196135 JFF196127:JFF196135 JPB196127:JPB196135 JYX196127:JYX196135 KIT196127:KIT196135 KSP196127:KSP196135 LCL196127:LCL196135 LMH196127:LMH196135 LWD196127:LWD196135 MFZ196127:MFZ196135 MPV196127:MPV196135 MZR196127:MZR196135 NJN196127:NJN196135 NTJ196127:NTJ196135 ODF196127:ODF196135 ONB196127:ONB196135 OWX196127:OWX196135 PGT196127:PGT196135 PQP196127:PQP196135 QAL196127:QAL196135 QKH196127:QKH196135 QUD196127:QUD196135 RDZ196127:RDZ196135 RNV196127:RNV196135 RXR196127:RXR196135 SHN196127:SHN196135 SRJ196127:SRJ196135 TBF196127:TBF196135 TLB196127:TLB196135 TUX196127:TUX196135 UET196127:UET196135 UOP196127:UOP196135 UYL196127:UYL196135 VIH196127:VIH196135 VSD196127:VSD196135 WBZ196127:WBZ196135 WLV196127:WLV196135 WVR196127:WVR196135 AD261663:AD261671 JF261663:JF261671 TB261663:TB261671 ACX261663:ACX261671 AMT261663:AMT261671 AWP261663:AWP261671 BGL261663:BGL261671 BQH261663:BQH261671 CAD261663:CAD261671 CJZ261663:CJZ261671 CTV261663:CTV261671 DDR261663:DDR261671 DNN261663:DNN261671 DXJ261663:DXJ261671 EHF261663:EHF261671 ERB261663:ERB261671 FAX261663:FAX261671 FKT261663:FKT261671 FUP261663:FUP261671 GEL261663:GEL261671 GOH261663:GOH261671 GYD261663:GYD261671 HHZ261663:HHZ261671 HRV261663:HRV261671 IBR261663:IBR261671 ILN261663:ILN261671 IVJ261663:IVJ261671 JFF261663:JFF261671 JPB261663:JPB261671 JYX261663:JYX261671 KIT261663:KIT261671 KSP261663:KSP261671 LCL261663:LCL261671 LMH261663:LMH261671 LWD261663:LWD261671 MFZ261663:MFZ261671 MPV261663:MPV261671 MZR261663:MZR261671 NJN261663:NJN261671 NTJ261663:NTJ261671 ODF261663:ODF261671 ONB261663:ONB261671 OWX261663:OWX261671 PGT261663:PGT261671 PQP261663:PQP261671 QAL261663:QAL261671 QKH261663:QKH261671 QUD261663:QUD261671 RDZ261663:RDZ261671 RNV261663:RNV261671 RXR261663:RXR261671 SHN261663:SHN261671 SRJ261663:SRJ261671 TBF261663:TBF261671 TLB261663:TLB261671 TUX261663:TUX261671 UET261663:UET261671 UOP261663:UOP261671 UYL261663:UYL261671 VIH261663:VIH261671 VSD261663:VSD261671 WBZ261663:WBZ261671 WLV261663:WLV261671 WVR261663:WVR261671 AD327199:AD327207 JF327199:JF327207 TB327199:TB327207 ACX327199:ACX327207 AMT327199:AMT327207 AWP327199:AWP327207 BGL327199:BGL327207 BQH327199:BQH327207 CAD327199:CAD327207 CJZ327199:CJZ327207 CTV327199:CTV327207 DDR327199:DDR327207 DNN327199:DNN327207 DXJ327199:DXJ327207 EHF327199:EHF327207 ERB327199:ERB327207 FAX327199:FAX327207 FKT327199:FKT327207 FUP327199:FUP327207 GEL327199:GEL327207 GOH327199:GOH327207 GYD327199:GYD327207 HHZ327199:HHZ327207 HRV327199:HRV327207 IBR327199:IBR327207 ILN327199:ILN327207 IVJ327199:IVJ327207 JFF327199:JFF327207 JPB327199:JPB327207 JYX327199:JYX327207 KIT327199:KIT327207 KSP327199:KSP327207 LCL327199:LCL327207 LMH327199:LMH327207 LWD327199:LWD327207 MFZ327199:MFZ327207 MPV327199:MPV327207 MZR327199:MZR327207 NJN327199:NJN327207 NTJ327199:NTJ327207 ODF327199:ODF327207 ONB327199:ONB327207 OWX327199:OWX327207 PGT327199:PGT327207 PQP327199:PQP327207 QAL327199:QAL327207 QKH327199:QKH327207 QUD327199:QUD327207 RDZ327199:RDZ327207 RNV327199:RNV327207 RXR327199:RXR327207 SHN327199:SHN327207 SRJ327199:SRJ327207 TBF327199:TBF327207 TLB327199:TLB327207 TUX327199:TUX327207 UET327199:UET327207 UOP327199:UOP327207 UYL327199:UYL327207 VIH327199:VIH327207 VSD327199:VSD327207 WBZ327199:WBZ327207 WLV327199:WLV327207 WVR327199:WVR327207 AD392735:AD392743 JF392735:JF392743 TB392735:TB392743 ACX392735:ACX392743 AMT392735:AMT392743 AWP392735:AWP392743 BGL392735:BGL392743 BQH392735:BQH392743 CAD392735:CAD392743 CJZ392735:CJZ392743 CTV392735:CTV392743 DDR392735:DDR392743 DNN392735:DNN392743 DXJ392735:DXJ392743 EHF392735:EHF392743 ERB392735:ERB392743 FAX392735:FAX392743 FKT392735:FKT392743 FUP392735:FUP392743 GEL392735:GEL392743 GOH392735:GOH392743 GYD392735:GYD392743 HHZ392735:HHZ392743 HRV392735:HRV392743 IBR392735:IBR392743 ILN392735:ILN392743 IVJ392735:IVJ392743 JFF392735:JFF392743 JPB392735:JPB392743 JYX392735:JYX392743 KIT392735:KIT392743 KSP392735:KSP392743 LCL392735:LCL392743 LMH392735:LMH392743 LWD392735:LWD392743 MFZ392735:MFZ392743 MPV392735:MPV392743 MZR392735:MZR392743 NJN392735:NJN392743 NTJ392735:NTJ392743 ODF392735:ODF392743 ONB392735:ONB392743 OWX392735:OWX392743 PGT392735:PGT392743 PQP392735:PQP392743 QAL392735:QAL392743 QKH392735:QKH392743 QUD392735:QUD392743 RDZ392735:RDZ392743 RNV392735:RNV392743 RXR392735:RXR392743 SHN392735:SHN392743 SRJ392735:SRJ392743 TBF392735:TBF392743 TLB392735:TLB392743 TUX392735:TUX392743 UET392735:UET392743 UOP392735:UOP392743 UYL392735:UYL392743 VIH392735:VIH392743 VSD392735:VSD392743 WBZ392735:WBZ392743 WLV392735:WLV392743 WVR392735:WVR392743 AD458271:AD458279 JF458271:JF458279 TB458271:TB458279 ACX458271:ACX458279 AMT458271:AMT458279 AWP458271:AWP458279 BGL458271:BGL458279 BQH458271:BQH458279 CAD458271:CAD458279 CJZ458271:CJZ458279 CTV458271:CTV458279 DDR458271:DDR458279 DNN458271:DNN458279 DXJ458271:DXJ458279 EHF458271:EHF458279 ERB458271:ERB458279 FAX458271:FAX458279 FKT458271:FKT458279 FUP458271:FUP458279 GEL458271:GEL458279 GOH458271:GOH458279 GYD458271:GYD458279 HHZ458271:HHZ458279 HRV458271:HRV458279 IBR458271:IBR458279 ILN458271:ILN458279 IVJ458271:IVJ458279 JFF458271:JFF458279 JPB458271:JPB458279 JYX458271:JYX458279 KIT458271:KIT458279 KSP458271:KSP458279 LCL458271:LCL458279 LMH458271:LMH458279 LWD458271:LWD458279 MFZ458271:MFZ458279 MPV458271:MPV458279 MZR458271:MZR458279 NJN458271:NJN458279 NTJ458271:NTJ458279 ODF458271:ODF458279 ONB458271:ONB458279 OWX458271:OWX458279 PGT458271:PGT458279 PQP458271:PQP458279 QAL458271:QAL458279 QKH458271:QKH458279 QUD458271:QUD458279 RDZ458271:RDZ458279 RNV458271:RNV458279 RXR458271:RXR458279 SHN458271:SHN458279 SRJ458271:SRJ458279 TBF458271:TBF458279 TLB458271:TLB458279 TUX458271:TUX458279 UET458271:UET458279 UOP458271:UOP458279 UYL458271:UYL458279 VIH458271:VIH458279 VSD458271:VSD458279 WBZ458271:WBZ458279 WLV458271:WLV458279 WVR458271:WVR458279 AD523807:AD523815 JF523807:JF523815 TB523807:TB523815 ACX523807:ACX523815 AMT523807:AMT523815 AWP523807:AWP523815 BGL523807:BGL523815 BQH523807:BQH523815 CAD523807:CAD523815 CJZ523807:CJZ523815 CTV523807:CTV523815 DDR523807:DDR523815 DNN523807:DNN523815 DXJ523807:DXJ523815 EHF523807:EHF523815 ERB523807:ERB523815 FAX523807:FAX523815 FKT523807:FKT523815 FUP523807:FUP523815 GEL523807:GEL523815 GOH523807:GOH523815 GYD523807:GYD523815 HHZ523807:HHZ523815 HRV523807:HRV523815 IBR523807:IBR523815 ILN523807:ILN523815 IVJ523807:IVJ523815 JFF523807:JFF523815 JPB523807:JPB523815 JYX523807:JYX523815 KIT523807:KIT523815 KSP523807:KSP523815 LCL523807:LCL523815 LMH523807:LMH523815 LWD523807:LWD523815 MFZ523807:MFZ523815 MPV523807:MPV523815 MZR523807:MZR523815 NJN523807:NJN523815 NTJ523807:NTJ523815 ODF523807:ODF523815 ONB523807:ONB523815 OWX523807:OWX523815 PGT523807:PGT523815 PQP523807:PQP523815 QAL523807:QAL523815 QKH523807:QKH523815 QUD523807:QUD523815 RDZ523807:RDZ523815 RNV523807:RNV523815 RXR523807:RXR523815 SHN523807:SHN523815 SRJ523807:SRJ523815 TBF523807:TBF523815 TLB523807:TLB523815 TUX523807:TUX523815 UET523807:UET523815 UOP523807:UOP523815 UYL523807:UYL523815 VIH523807:VIH523815 VSD523807:VSD523815 WBZ523807:WBZ523815 WLV523807:WLV523815 WVR523807:WVR523815 AD589343:AD589351 JF589343:JF589351 TB589343:TB589351 ACX589343:ACX589351 AMT589343:AMT589351 AWP589343:AWP589351 BGL589343:BGL589351 BQH589343:BQH589351 CAD589343:CAD589351 CJZ589343:CJZ589351 CTV589343:CTV589351 DDR589343:DDR589351 DNN589343:DNN589351 DXJ589343:DXJ589351 EHF589343:EHF589351 ERB589343:ERB589351 FAX589343:FAX589351 FKT589343:FKT589351 FUP589343:FUP589351 GEL589343:GEL589351 GOH589343:GOH589351 GYD589343:GYD589351 HHZ589343:HHZ589351 HRV589343:HRV589351 IBR589343:IBR589351 ILN589343:ILN589351 IVJ589343:IVJ589351 JFF589343:JFF589351 JPB589343:JPB589351 JYX589343:JYX589351 KIT589343:KIT589351 KSP589343:KSP589351 LCL589343:LCL589351 LMH589343:LMH589351 LWD589343:LWD589351 MFZ589343:MFZ589351 MPV589343:MPV589351 MZR589343:MZR589351 NJN589343:NJN589351 NTJ589343:NTJ589351 ODF589343:ODF589351 ONB589343:ONB589351 OWX589343:OWX589351 PGT589343:PGT589351 PQP589343:PQP589351 QAL589343:QAL589351 QKH589343:QKH589351 QUD589343:QUD589351 RDZ589343:RDZ589351 RNV589343:RNV589351 RXR589343:RXR589351 SHN589343:SHN589351 SRJ589343:SRJ589351 TBF589343:TBF589351 TLB589343:TLB589351 TUX589343:TUX589351 UET589343:UET589351 UOP589343:UOP589351 UYL589343:UYL589351 VIH589343:VIH589351 VSD589343:VSD589351 WBZ589343:WBZ589351 WLV589343:WLV589351 WVR589343:WVR589351 AD654879:AD654887 JF654879:JF654887 TB654879:TB654887 ACX654879:ACX654887 AMT654879:AMT654887 AWP654879:AWP654887 BGL654879:BGL654887 BQH654879:BQH654887 CAD654879:CAD654887 CJZ654879:CJZ654887 CTV654879:CTV654887 DDR654879:DDR654887 DNN654879:DNN654887 DXJ654879:DXJ654887 EHF654879:EHF654887 ERB654879:ERB654887 FAX654879:FAX654887 FKT654879:FKT654887 FUP654879:FUP654887 GEL654879:GEL654887 GOH654879:GOH654887 GYD654879:GYD654887 HHZ654879:HHZ654887 HRV654879:HRV654887 IBR654879:IBR654887 ILN654879:ILN654887 IVJ654879:IVJ654887 JFF654879:JFF654887 JPB654879:JPB654887 JYX654879:JYX654887 KIT654879:KIT654887 KSP654879:KSP654887 LCL654879:LCL654887 LMH654879:LMH654887 LWD654879:LWD654887 MFZ654879:MFZ654887 MPV654879:MPV654887 MZR654879:MZR654887 NJN654879:NJN654887 NTJ654879:NTJ654887 ODF654879:ODF654887 ONB654879:ONB654887 OWX654879:OWX654887 PGT654879:PGT654887 PQP654879:PQP654887 QAL654879:QAL654887 QKH654879:QKH654887 QUD654879:QUD654887 RDZ654879:RDZ654887 RNV654879:RNV654887 RXR654879:RXR654887 SHN654879:SHN654887 SRJ654879:SRJ654887 TBF654879:TBF654887 TLB654879:TLB654887 TUX654879:TUX654887 UET654879:UET654887 UOP654879:UOP654887 UYL654879:UYL654887 VIH654879:VIH654887 VSD654879:VSD654887 WBZ654879:WBZ654887 WLV654879:WLV654887 WVR654879:WVR654887 AD720415:AD720423 JF720415:JF720423 TB720415:TB720423 ACX720415:ACX720423 AMT720415:AMT720423 AWP720415:AWP720423 BGL720415:BGL720423 BQH720415:BQH720423 CAD720415:CAD720423 CJZ720415:CJZ720423 CTV720415:CTV720423 DDR720415:DDR720423 DNN720415:DNN720423 DXJ720415:DXJ720423 EHF720415:EHF720423 ERB720415:ERB720423 FAX720415:FAX720423 FKT720415:FKT720423 FUP720415:FUP720423 GEL720415:GEL720423 GOH720415:GOH720423 GYD720415:GYD720423 HHZ720415:HHZ720423 HRV720415:HRV720423 IBR720415:IBR720423 ILN720415:ILN720423 IVJ720415:IVJ720423 JFF720415:JFF720423 JPB720415:JPB720423 JYX720415:JYX720423 KIT720415:KIT720423 KSP720415:KSP720423 LCL720415:LCL720423 LMH720415:LMH720423 LWD720415:LWD720423 MFZ720415:MFZ720423 MPV720415:MPV720423 MZR720415:MZR720423 NJN720415:NJN720423 NTJ720415:NTJ720423 ODF720415:ODF720423 ONB720415:ONB720423 OWX720415:OWX720423 PGT720415:PGT720423 PQP720415:PQP720423 QAL720415:QAL720423 QKH720415:QKH720423 QUD720415:QUD720423 RDZ720415:RDZ720423 RNV720415:RNV720423 RXR720415:RXR720423 SHN720415:SHN720423 SRJ720415:SRJ720423 TBF720415:TBF720423 TLB720415:TLB720423 TUX720415:TUX720423 UET720415:UET720423 UOP720415:UOP720423 UYL720415:UYL720423 VIH720415:VIH720423 VSD720415:VSD720423 WBZ720415:WBZ720423 WLV720415:WLV720423 WVR720415:WVR720423 AD785951:AD785959 JF785951:JF785959 TB785951:TB785959 ACX785951:ACX785959 AMT785951:AMT785959 AWP785951:AWP785959 BGL785951:BGL785959 BQH785951:BQH785959 CAD785951:CAD785959 CJZ785951:CJZ785959 CTV785951:CTV785959 DDR785951:DDR785959 DNN785951:DNN785959 DXJ785951:DXJ785959 EHF785951:EHF785959 ERB785951:ERB785959 FAX785951:FAX785959 FKT785951:FKT785959 FUP785951:FUP785959 GEL785951:GEL785959 GOH785951:GOH785959 GYD785951:GYD785959 HHZ785951:HHZ785959 HRV785951:HRV785959 IBR785951:IBR785959 ILN785951:ILN785959 IVJ785951:IVJ785959 JFF785951:JFF785959 JPB785951:JPB785959 JYX785951:JYX785959 KIT785951:KIT785959 KSP785951:KSP785959 LCL785951:LCL785959 LMH785951:LMH785959 LWD785951:LWD785959 MFZ785951:MFZ785959 MPV785951:MPV785959 MZR785951:MZR785959 NJN785951:NJN785959 NTJ785951:NTJ785959 ODF785951:ODF785959 ONB785951:ONB785959 OWX785951:OWX785959 PGT785951:PGT785959 PQP785951:PQP785959 QAL785951:QAL785959 QKH785951:QKH785959 QUD785951:QUD785959 RDZ785951:RDZ785959 RNV785951:RNV785959 RXR785951:RXR785959 SHN785951:SHN785959 SRJ785951:SRJ785959 TBF785951:TBF785959 TLB785951:TLB785959 TUX785951:TUX785959 UET785951:UET785959 UOP785951:UOP785959 UYL785951:UYL785959 VIH785951:VIH785959 VSD785951:VSD785959 WBZ785951:WBZ785959 WLV785951:WLV785959 WVR785951:WVR785959 AD851487:AD851495 JF851487:JF851495 TB851487:TB851495 ACX851487:ACX851495 AMT851487:AMT851495 AWP851487:AWP851495 BGL851487:BGL851495 BQH851487:BQH851495 CAD851487:CAD851495 CJZ851487:CJZ851495 CTV851487:CTV851495 DDR851487:DDR851495 DNN851487:DNN851495 DXJ851487:DXJ851495 EHF851487:EHF851495 ERB851487:ERB851495 FAX851487:FAX851495 FKT851487:FKT851495 FUP851487:FUP851495 GEL851487:GEL851495 GOH851487:GOH851495 GYD851487:GYD851495 HHZ851487:HHZ851495 HRV851487:HRV851495 IBR851487:IBR851495 ILN851487:ILN851495 IVJ851487:IVJ851495 JFF851487:JFF851495 JPB851487:JPB851495 JYX851487:JYX851495 KIT851487:KIT851495 KSP851487:KSP851495 LCL851487:LCL851495 LMH851487:LMH851495 LWD851487:LWD851495 MFZ851487:MFZ851495 MPV851487:MPV851495 MZR851487:MZR851495 NJN851487:NJN851495 NTJ851487:NTJ851495 ODF851487:ODF851495 ONB851487:ONB851495 OWX851487:OWX851495 PGT851487:PGT851495 PQP851487:PQP851495 QAL851487:QAL851495 QKH851487:QKH851495 QUD851487:QUD851495 RDZ851487:RDZ851495 RNV851487:RNV851495 RXR851487:RXR851495 SHN851487:SHN851495 SRJ851487:SRJ851495 TBF851487:TBF851495 TLB851487:TLB851495 TUX851487:TUX851495 UET851487:UET851495 UOP851487:UOP851495 UYL851487:UYL851495 VIH851487:VIH851495 VSD851487:VSD851495 WBZ851487:WBZ851495 WLV851487:WLV851495 WVR851487:WVR851495 AD917023:AD917031 JF917023:JF917031 TB917023:TB917031 ACX917023:ACX917031 AMT917023:AMT917031 AWP917023:AWP917031 BGL917023:BGL917031 BQH917023:BQH917031 CAD917023:CAD917031 CJZ917023:CJZ917031 CTV917023:CTV917031 DDR917023:DDR917031 DNN917023:DNN917031 DXJ917023:DXJ917031 EHF917023:EHF917031 ERB917023:ERB917031 FAX917023:FAX917031 FKT917023:FKT917031 FUP917023:FUP917031 GEL917023:GEL917031 GOH917023:GOH917031 GYD917023:GYD917031 HHZ917023:HHZ917031 HRV917023:HRV917031 IBR917023:IBR917031 ILN917023:ILN917031 IVJ917023:IVJ917031 JFF917023:JFF917031 JPB917023:JPB917031 JYX917023:JYX917031 KIT917023:KIT917031 KSP917023:KSP917031 LCL917023:LCL917031 LMH917023:LMH917031 LWD917023:LWD917031 MFZ917023:MFZ917031 MPV917023:MPV917031 MZR917023:MZR917031 NJN917023:NJN917031 NTJ917023:NTJ917031 ODF917023:ODF917031 ONB917023:ONB917031 OWX917023:OWX917031 PGT917023:PGT917031 PQP917023:PQP917031 QAL917023:QAL917031 QKH917023:QKH917031 QUD917023:QUD917031 RDZ917023:RDZ917031 RNV917023:RNV917031 RXR917023:RXR917031 SHN917023:SHN917031 SRJ917023:SRJ917031 TBF917023:TBF917031 TLB917023:TLB917031 TUX917023:TUX917031 UET917023:UET917031 UOP917023:UOP917031 UYL917023:UYL917031 VIH917023:VIH917031 VSD917023:VSD917031 WBZ917023:WBZ917031 WLV917023:WLV917031 WVR917023:WVR917031 AD982559:AD982567 JF982559:JF982567 TB982559:TB982567 ACX982559:ACX982567 AMT982559:AMT982567 AWP982559:AWP982567 BGL982559:BGL982567 BQH982559:BQH982567 CAD982559:CAD982567 CJZ982559:CJZ982567 CTV982559:CTV982567 DDR982559:DDR982567 DNN982559:DNN982567 DXJ982559:DXJ982567 EHF982559:EHF982567 ERB982559:ERB982567 FAX982559:FAX982567 FKT982559:FKT982567 FUP982559:FUP982567 GEL982559:GEL982567 GOH982559:GOH982567 GYD982559:GYD982567 HHZ982559:HHZ982567 HRV982559:HRV982567 IBR982559:IBR982567 ILN982559:ILN982567 IVJ982559:IVJ982567 JFF982559:JFF982567 JPB982559:JPB982567 JYX982559:JYX982567 KIT982559:KIT982567 KSP982559:KSP982567 LCL982559:LCL982567 LMH982559:LMH982567 LWD982559:LWD982567 MFZ982559:MFZ982567 MPV982559:MPV982567 MZR982559:MZR982567 NJN982559:NJN982567 NTJ982559:NTJ982567 ODF982559:ODF982567 ONB982559:ONB982567 OWX982559:OWX982567 PGT982559:PGT982567 PQP982559:PQP982567 QAL982559:QAL982567 QKH982559:QKH982567 QUD982559:QUD982567 RDZ982559:RDZ982567 RNV982559:RNV982567 RXR982559:RXR982567 SHN982559:SHN982567 SRJ982559:SRJ982567 TBF982559:TBF982567 TLB982559:TLB982567 TUX982559:TUX982567 UET982559:UET982567 UOP982559:UOP982567 UYL982559:UYL982567 VIH982559:VIH982567 VSD982559:VSD982567 WBZ982559:WBZ982567 WLV982559:WLV982567 WVR982559:WVR982567 U65041:V65049 IW65041:IX65049 SS65041:ST65049 ACO65041:ACP65049 AMK65041:AML65049 AWG65041:AWH65049 BGC65041:BGD65049 BPY65041:BPZ65049 BZU65041:BZV65049 CJQ65041:CJR65049 CTM65041:CTN65049 DDI65041:DDJ65049 DNE65041:DNF65049 DXA65041:DXB65049 EGW65041:EGX65049 EQS65041:EQT65049 FAO65041:FAP65049 FKK65041:FKL65049 FUG65041:FUH65049 GEC65041:GED65049 GNY65041:GNZ65049 GXU65041:GXV65049 HHQ65041:HHR65049 HRM65041:HRN65049 IBI65041:IBJ65049 ILE65041:ILF65049 IVA65041:IVB65049 JEW65041:JEX65049 JOS65041:JOT65049 JYO65041:JYP65049 KIK65041:KIL65049 KSG65041:KSH65049 LCC65041:LCD65049 LLY65041:LLZ65049 LVU65041:LVV65049 MFQ65041:MFR65049 MPM65041:MPN65049 MZI65041:MZJ65049 NJE65041:NJF65049 NTA65041:NTB65049 OCW65041:OCX65049 OMS65041:OMT65049 OWO65041:OWP65049 PGK65041:PGL65049 PQG65041:PQH65049 QAC65041:QAD65049 QJY65041:QJZ65049 QTU65041:QTV65049 RDQ65041:RDR65049 RNM65041:RNN65049 RXI65041:RXJ65049 SHE65041:SHF65049 SRA65041:SRB65049 TAW65041:TAX65049 TKS65041:TKT65049 TUO65041:TUP65049 UEK65041:UEL65049 UOG65041:UOH65049 UYC65041:UYD65049 VHY65041:VHZ65049 VRU65041:VRV65049 WBQ65041:WBR65049 WLM65041:WLN65049 WVI65041:WVJ65049 U130577:V130585 IW130577:IX130585 SS130577:ST130585 ACO130577:ACP130585 AMK130577:AML130585 AWG130577:AWH130585 BGC130577:BGD130585 BPY130577:BPZ130585 BZU130577:BZV130585 CJQ130577:CJR130585 CTM130577:CTN130585 DDI130577:DDJ130585 DNE130577:DNF130585 DXA130577:DXB130585 EGW130577:EGX130585 EQS130577:EQT130585 FAO130577:FAP130585 FKK130577:FKL130585 FUG130577:FUH130585 GEC130577:GED130585 GNY130577:GNZ130585 GXU130577:GXV130585 HHQ130577:HHR130585 HRM130577:HRN130585 IBI130577:IBJ130585 ILE130577:ILF130585 IVA130577:IVB130585 JEW130577:JEX130585 JOS130577:JOT130585 JYO130577:JYP130585 KIK130577:KIL130585 KSG130577:KSH130585 LCC130577:LCD130585 LLY130577:LLZ130585 LVU130577:LVV130585 MFQ130577:MFR130585 MPM130577:MPN130585 MZI130577:MZJ130585 NJE130577:NJF130585 NTA130577:NTB130585 OCW130577:OCX130585 OMS130577:OMT130585 OWO130577:OWP130585 PGK130577:PGL130585 PQG130577:PQH130585 QAC130577:QAD130585 QJY130577:QJZ130585 QTU130577:QTV130585 RDQ130577:RDR130585 RNM130577:RNN130585 RXI130577:RXJ130585 SHE130577:SHF130585 SRA130577:SRB130585 TAW130577:TAX130585 TKS130577:TKT130585 TUO130577:TUP130585 UEK130577:UEL130585 UOG130577:UOH130585 UYC130577:UYD130585 VHY130577:VHZ130585 VRU130577:VRV130585 WBQ130577:WBR130585 WLM130577:WLN130585 WVI130577:WVJ130585 U196113:V196121 IW196113:IX196121 SS196113:ST196121 ACO196113:ACP196121 AMK196113:AML196121 AWG196113:AWH196121 BGC196113:BGD196121 BPY196113:BPZ196121 BZU196113:BZV196121 CJQ196113:CJR196121 CTM196113:CTN196121 DDI196113:DDJ196121 DNE196113:DNF196121 DXA196113:DXB196121 EGW196113:EGX196121 EQS196113:EQT196121 FAO196113:FAP196121 FKK196113:FKL196121 FUG196113:FUH196121 GEC196113:GED196121 GNY196113:GNZ196121 GXU196113:GXV196121 HHQ196113:HHR196121 HRM196113:HRN196121 IBI196113:IBJ196121 ILE196113:ILF196121 IVA196113:IVB196121 JEW196113:JEX196121 JOS196113:JOT196121 JYO196113:JYP196121 KIK196113:KIL196121 KSG196113:KSH196121 LCC196113:LCD196121 LLY196113:LLZ196121 LVU196113:LVV196121 MFQ196113:MFR196121 MPM196113:MPN196121 MZI196113:MZJ196121 NJE196113:NJF196121 NTA196113:NTB196121 OCW196113:OCX196121 OMS196113:OMT196121 OWO196113:OWP196121 PGK196113:PGL196121 PQG196113:PQH196121 QAC196113:QAD196121 QJY196113:QJZ196121 QTU196113:QTV196121 RDQ196113:RDR196121 RNM196113:RNN196121 RXI196113:RXJ196121 SHE196113:SHF196121 SRA196113:SRB196121 TAW196113:TAX196121 TKS196113:TKT196121 TUO196113:TUP196121 UEK196113:UEL196121 UOG196113:UOH196121 UYC196113:UYD196121 VHY196113:VHZ196121 VRU196113:VRV196121 WBQ196113:WBR196121 WLM196113:WLN196121 WVI196113:WVJ196121 U261649:V261657 IW261649:IX261657 SS261649:ST261657 ACO261649:ACP261657 AMK261649:AML261657 AWG261649:AWH261657 BGC261649:BGD261657 BPY261649:BPZ261657 BZU261649:BZV261657 CJQ261649:CJR261657 CTM261649:CTN261657 DDI261649:DDJ261657 DNE261649:DNF261657 DXA261649:DXB261657 EGW261649:EGX261657 EQS261649:EQT261657 FAO261649:FAP261657 FKK261649:FKL261657 FUG261649:FUH261657 GEC261649:GED261657 GNY261649:GNZ261657 GXU261649:GXV261657 HHQ261649:HHR261657 HRM261649:HRN261657 IBI261649:IBJ261657 ILE261649:ILF261657 IVA261649:IVB261657 JEW261649:JEX261657 JOS261649:JOT261657 JYO261649:JYP261657 KIK261649:KIL261657 KSG261649:KSH261657 LCC261649:LCD261657 LLY261649:LLZ261657 LVU261649:LVV261657 MFQ261649:MFR261657 MPM261649:MPN261657 MZI261649:MZJ261657 NJE261649:NJF261657 NTA261649:NTB261657 OCW261649:OCX261657 OMS261649:OMT261657 OWO261649:OWP261657 PGK261649:PGL261657 PQG261649:PQH261657 QAC261649:QAD261657 QJY261649:QJZ261657 QTU261649:QTV261657 RDQ261649:RDR261657 RNM261649:RNN261657 RXI261649:RXJ261657 SHE261649:SHF261657 SRA261649:SRB261657 TAW261649:TAX261657 TKS261649:TKT261657 TUO261649:TUP261657 UEK261649:UEL261657 UOG261649:UOH261657 UYC261649:UYD261657 VHY261649:VHZ261657 VRU261649:VRV261657 WBQ261649:WBR261657 WLM261649:WLN261657 WVI261649:WVJ261657 U327185:V327193 IW327185:IX327193 SS327185:ST327193 ACO327185:ACP327193 AMK327185:AML327193 AWG327185:AWH327193 BGC327185:BGD327193 BPY327185:BPZ327193 BZU327185:BZV327193 CJQ327185:CJR327193 CTM327185:CTN327193 DDI327185:DDJ327193 DNE327185:DNF327193 DXA327185:DXB327193 EGW327185:EGX327193 EQS327185:EQT327193 FAO327185:FAP327193 FKK327185:FKL327193 FUG327185:FUH327193 GEC327185:GED327193 GNY327185:GNZ327193 GXU327185:GXV327193 HHQ327185:HHR327193 HRM327185:HRN327193 IBI327185:IBJ327193 ILE327185:ILF327193 IVA327185:IVB327193 JEW327185:JEX327193 JOS327185:JOT327193 JYO327185:JYP327193 KIK327185:KIL327193 KSG327185:KSH327193 LCC327185:LCD327193 LLY327185:LLZ327193 LVU327185:LVV327193 MFQ327185:MFR327193 MPM327185:MPN327193 MZI327185:MZJ327193 NJE327185:NJF327193 NTA327185:NTB327193 OCW327185:OCX327193 OMS327185:OMT327193 OWO327185:OWP327193 PGK327185:PGL327193 PQG327185:PQH327193 QAC327185:QAD327193 QJY327185:QJZ327193 QTU327185:QTV327193 RDQ327185:RDR327193 RNM327185:RNN327193 RXI327185:RXJ327193 SHE327185:SHF327193 SRA327185:SRB327193 TAW327185:TAX327193 TKS327185:TKT327193 TUO327185:TUP327193 UEK327185:UEL327193 UOG327185:UOH327193 UYC327185:UYD327193 VHY327185:VHZ327193 VRU327185:VRV327193 WBQ327185:WBR327193 WLM327185:WLN327193 WVI327185:WVJ327193 U392721:V392729 IW392721:IX392729 SS392721:ST392729 ACO392721:ACP392729 AMK392721:AML392729 AWG392721:AWH392729 BGC392721:BGD392729 BPY392721:BPZ392729 BZU392721:BZV392729 CJQ392721:CJR392729 CTM392721:CTN392729 DDI392721:DDJ392729 DNE392721:DNF392729 DXA392721:DXB392729 EGW392721:EGX392729 EQS392721:EQT392729 FAO392721:FAP392729 FKK392721:FKL392729 FUG392721:FUH392729 GEC392721:GED392729 GNY392721:GNZ392729 GXU392721:GXV392729 HHQ392721:HHR392729 HRM392721:HRN392729 IBI392721:IBJ392729 ILE392721:ILF392729 IVA392721:IVB392729 JEW392721:JEX392729 JOS392721:JOT392729 JYO392721:JYP392729 KIK392721:KIL392729 KSG392721:KSH392729 LCC392721:LCD392729 LLY392721:LLZ392729 LVU392721:LVV392729 MFQ392721:MFR392729 MPM392721:MPN392729 MZI392721:MZJ392729 NJE392721:NJF392729 NTA392721:NTB392729 OCW392721:OCX392729 OMS392721:OMT392729 OWO392721:OWP392729 PGK392721:PGL392729 PQG392721:PQH392729 QAC392721:QAD392729 QJY392721:QJZ392729 QTU392721:QTV392729 RDQ392721:RDR392729 RNM392721:RNN392729 RXI392721:RXJ392729 SHE392721:SHF392729 SRA392721:SRB392729 TAW392721:TAX392729 TKS392721:TKT392729 TUO392721:TUP392729 UEK392721:UEL392729 UOG392721:UOH392729 UYC392721:UYD392729 VHY392721:VHZ392729 VRU392721:VRV392729 WBQ392721:WBR392729 WLM392721:WLN392729 WVI392721:WVJ392729 U458257:V458265 IW458257:IX458265 SS458257:ST458265 ACO458257:ACP458265 AMK458257:AML458265 AWG458257:AWH458265 BGC458257:BGD458265 BPY458257:BPZ458265 BZU458257:BZV458265 CJQ458257:CJR458265 CTM458257:CTN458265 DDI458257:DDJ458265 DNE458257:DNF458265 DXA458257:DXB458265 EGW458257:EGX458265 EQS458257:EQT458265 FAO458257:FAP458265 FKK458257:FKL458265 FUG458257:FUH458265 GEC458257:GED458265 GNY458257:GNZ458265 GXU458257:GXV458265 HHQ458257:HHR458265 HRM458257:HRN458265 IBI458257:IBJ458265 ILE458257:ILF458265 IVA458257:IVB458265 JEW458257:JEX458265 JOS458257:JOT458265 JYO458257:JYP458265 KIK458257:KIL458265 KSG458257:KSH458265 LCC458257:LCD458265 LLY458257:LLZ458265 LVU458257:LVV458265 MFQ458257:MFR458265 MPM458257:MPN458265 MZI458257:MZJ458265 NJE458257:NJF458265 NTA458257:NTB458265 OCW458257:OCX458265 OMS458257:OMT458265 OWO458257:OWP458265 PGK458257:PGL458265 PQG458257:PQH458265 QAC458257:QAD458265 QJY458257:QJZ458265 QTU458257:QTV458265 RDQ458257:RDR458265 RNM458257:RNN458265 RXI458257:RXJ458265 SHE458257:SHF458265 SRA458257:SRB458265 TAW458257:TAX458265 TKS458257:TKT458265 TUO458257:TUP458265 UEK458257:UEL458265 UOG458257:UOH458265 UYC458257:UYD458265 VHY458257:VHZ458265 VRU458257:VRV458265 WBQ458257:WBR458265 WLM458257:WLN458265 WVI458257:WVJ458265 U523793:V523801 IW523793:IX523801 SS523793:ST523801 ACO523793:ACP523801 AMK523793:AML523801 AWG523793:AWH523801 BGC523793:BGD523801 BPY523793:BPZ523801 BZU523793:BZV523801 CJQ523793:CJR523801 CTM523793:CTN523801 DDI523793:DDJ523801 DNE523793:DNF523801 DXA523793:DXB523801 EGW523793:EGX523801 EQS523793:EQT523801 FAO523793:FAP523801 FKK523793:FKL523801 FUG523793:FUH523801 GEC523793:GED523801 GNY523793:GNZ523801 GXU523793:GXV523801 HHQ523793:HHR523801 HRM523793:HRN523801 IBI523793:IBJ523801 ILE523793:ILF523801 IVA523793:IVB523801 JEW523793:JEX523801 JOS523793:JOT523801 JYO523793:JYP523801 KIK523793:KIL523801 KSG523793:KSH523801 LCC523793:LCD523801 LLY523793:LLZ523801 LVU523793:LVV523801 MFQ523793:MFR523801 MPM523793:MPN523801 MZI523793:MZJ523801 NJE523793:NJF523801 NTA523793:NTB523801 OCW523793:OCX523801 OMS523793:OMT523801 OWO523793:OWP523801 PGK523793:PGL523801 PQG523793:PQH523801 QAC523793:QAD523801 QJY523793:QJZ523801 QTU523793:QTV523801 RDQ523793:RDR523801 RNM523793:RNN523801 RXI523793:RXJ523801 SHE523793:SHF523801 SRA523793:SRB523801 TAW523793:TAX523801 TKS523793:TKT523801 TUO523793:TUP523801 UEK523793:UEL523801 UOG523793:UOH523801 UYC523793:UYD523801 VHY523793:VHZ523801 VRU523793:VRV523801 WBQ523793:WBR523801 WLM523793:WLN523801 WVI523793:WVJ523801 U589329:V589337 IW589329:IX589337 SS589329:ST589337 ACO589329:ACP589337 AMK589329:AML589337 AWG589329:AWH589337 BGC589329:BGD589337 BPY589329:BPZ589337 BZU589329:BZV589337 CJQ589329:CJR589337 CTM589329:CTN589337 DDI589329:DDJ589337 DNE589329:DNF589337 DXA589329:DXB589337 EGW589329:EGX589337 EQS589329:EQT589337 FAO589329:FAP589337 FKK589329:FKL589337 FUG589329:FUH589337 GEC589329:GED589337 GNY589329:GNZ589337 GXU589329:GXV589337 HHQ589329:HHR589337 HRM589329:HRN589337 IBI589329:IBJ589337 ILE589329:ILF589337 IVA589329:IVB589337 JEW589329:JEX589337 JOS589329:JOT589337 JYO589329:JYP589337 KIK589329:KIL589337 KSG589329:KSH589337 LCC589329:LCD589337 LLY589329:LLZ589337 LVU589329:LVV589337 MFQ589329:MFR589337 MPM589329:MPN589337 MZI589329:MZJ589337 NJE589329:NJF589337 NTA589329:NTB589337 OCW589329:OCX589337 OMS589329:OMT589337 OWO589329:OWP589337 PGK589329:PGL589337 PQG589329:PQH589337 QAC589329:QAD589337 QJY589329:QJZ589337 QTU589329:QTV589337 RDQ589329:RDR589337 RNM589329:RNN589337 RXI589329:RXJ589337 SHE589329:SHF589337 SRA589329:SRB589337 TAW589329:TAX589337 TKS589329:TKT589337 TUO589329:TUP589337 UEK589329:UEL589337 UOG589329:UOH589337 UYC589329:UYD589337 VHY589329:VHZ589337 VRU589329:VRV589337 WBQ589329:WBR589337 WLM589329:WLN589337 WVI589329:WVJ589337 U654865:V654873 IW654865:IX654873 SS654865:ST654873 ACO654865:ACP654873 AMK654865:AML654873 AWG654865:AWH654873 BGC654865:BGD654873 BPY654865:BPZ654873 BZU654865:BZV654873 CJQ654865:CJR654873 CTM654865:CTN654873 DDI654865:DDJ654873 DNE654865:DNF654873 DXA654865:DXB654873 EGW654865:EGX654873 EQS654865:EQT654873 FAO654865:FAP654873 FKK654865:FKL654873 FUG654865:FUH654873 GEC654865:GED654873 GNY654865:GNZ654873 GXU654865:GXV654873 HHQ654865:HHR654873 HRM654865:HRN654873 IBI654865:IBJ654873 ILE654865:ILF654873 IVA654865:IVB654873 JEW654865:JEX654873 JOS654865:JOT654873 JYO654865:JYP654873 KIK654865:KIL654873 KSG654865:KSH654873 LCC654865:LCD654873 LLY654865:LLZ654873 LVU654865:LVV654873 MFQ654865:MFR654873 MPM654865:MPN654873 MZI654865:MZJ654873 NJE654865:NJF654873 NTA654865:NTB654873 OCW654865:OCX654873 OMS654865:OMT654873 OWO654865:OWP654873 PGK654865:PGL654873 PQG654865:PQH654873 QAC654865:QAD654873 QJY654865:QJZ654873 QTU654865:QTV654873 RDQ654865:RDR654873 RNM654865:RNN654873 RXI654865:RXJ654873 SHE654865:SHF654873 SRA654865:SRB654873 TAW654865:TAX654873 TKS654865:TKT654873 TUO654865:TUP654873 UEK654865:UEL654873 UOG654865:UOH654873 UYC654865:UYD654873 VHY654865:VHZ654873 VRU654865:VRV654873 WBQ654865:WBR654873 WLM654865:WLN654873 WVI654865:WVJ654873 U720401:V720409 IW720401:IX720409 SS720401:ST720409 ACO720401:ACP720409 AMK720401:AML720409 AWG720401:AWH720409 BGC720401:BGD720409 BPY720401:BPZ720409 BZU720401:BZV720409 CJQ720401:CJR720409 CTM720401:CTN720409 DDI720401:DDJ720409 DNE720401:DNF720409 DXA720401:DXB720409 EGW720401:EGX720409 EQS720401:EQT720409 FAO720401:FAP720409 FKK720401:FKL720409 FUG720401:FUH720409 GEC720401:GED720409 GNY720401:GNZ720409 GXU720401:GXV720409 HHQ720401:HHR720409 HRM720401:HRN720409 IBI720401:IBJ720409 ILE720401:ILF720409 IVA720401:IVB720409 JEW720401:JEX720409 JOS720401:JOT720409 JYO720401:JYP720409 KIK720401:KIL720409 KSG720401:KSH720409 LCC720401:LCD720409 LLY720401:LLZ720409 LVU720401:LVV720409 MFQ720401:MFR720409 MPM720401:MPN720409 MZI720401:MZJ720409 NJE720401:NJF720409 NTA720401:NTB720409 OCW720401:OCX720409 OMS720401:OMT720409 OWO720401:OWP720409 PGK720401:PGL720409 PQG720401:PQH720409 QAC720401:QAD720409 QJY720401:QJZ720409 QTU720401:QTV720409 RDQ720401:RDR720409 RNM720401:RNN720409 RXI720401:RXJ720409 SHE720401:SHF720409 SRA720401:SRB720409 TAW720401:TAX720409 TKS720401:TKT720409 TUO720401:TUP720409 UEK720401:UEL720409 UOG720401:UOH720409 UYC720401:UYD720409 VHY720401:VHZ720409 VRU720401:VRV720409 WBQ720401:WBR720409 WLM720401:WLN720409 WVI720401:WVJ720409 U785937:V785945 IW785937:IX785945 SS785937:ST785945 ACO785937:ACP785945 AMK785937:AML785945 AWG785937:AWH785945 BGC785937:BGD785945 BPY785937:BPZ785945 BZU785937:BZV785945 CJQ785937:CJR785945 CTM785937:CTN785945 DDI785937:DDJ785945 DNE785937:DNF785945 DXA785937:DXB785945 EGW785937:EGX785945 EQS785937:EQT785945 FAO785937:FAP785945 FKK785937:FKL785945 FUG785937:FUH785945 GEC785937:GED785945 GNY785937:GNZ785945 GXU785937:GXV785945 HHQ785937:HHR785945 HRM785937:HRN785945 IBI785937:IBJ785945 ILE785937:ILF785945 IVA785937:IVB785945 JEW785937:JEX785945 JOS785937:JOT785945 JYO785937:JYP785945 KIK785937:KIL785945 KSG785937:KSH785945 LCC785937:LCD785945 LLY785937:LLZ785945 LVU785937:LVV785945 MFQ785937:MFR785945 MPM785937:MPN785945 MZI785937:MZJ785945 NJE785937:NJF785945 NTA785937:NTB785945 OCW785937:OCX785945 OMS785937:OMT785945 OWO785937:OWP785945 PGK785937:PGL785945 PQG785937:PQH785945 QAC785937:QAD785945 QJY785937:QJZ785945 QTU785937:QTV785945 RDQ785937:RDR785945 RNM785937:RNN785945 RXI785937:RXJ785945 SHE785937:SHF785945 SRA785937:SRB785945 TAW785937:TAX785945 TKS785937:TKT785945 TUO785937:TUP785945 UEK785937:UEL785945 UOG785937:UOH785945 UYC785937:UYD785945 VHY785937:VHZ785945 VRU785937:VRV785945 WBQ785937:WBR785945 WLM785937:WLN785945 WVI785937:WVJ785945 U851473:V851481 IW851473:IX851481 SS851473:ST851481 ACO851473:ACP851481 AMK851473:AML851481 AWG851473:AWH851481 BGC851473:BGD851481 BPY851473:BPZ851481 BZU851473:BZV851481 CJQ851473:CJR851481 CTM851473:CTN851481 DDI851473:DDJ851481 DNE851473:DNF851481 DXA851473:DXB851481 EGW851473:EGX851481 EQS851473:EQT851481 FAO851473:FAP851481 FKK851473:FKL851481 FUG851473:FUH851481 GEC851473:GED851481 GNY851473:GNZ851481 GXU851473:GXV851481 HHQ851473:HHR851481 HRM851473:HRN851481 IBI851473:IBJ851481 ILE851473:ILF851481 IVA851473:IVB851481 JEW851473:JEX851481 JOS851473:JOT851481 JYO851473:JYP851481 KIK851473:KIL851481 KSG851473:KSH851481 LCC851473:LCD851481 LLY851473:LLZ851481 LVU851473:LVV851481 MFQ851473:MFR851481 MPM851473:MPN851481 MZI851473:MZJ851481 NJE851473:NJF851481 NTA851473:NTB851481 OCW851473:OCX851481 OMS851473:OMT851481 OWO851473:OWP851481 PGK851473:PGL851481 PQG851473:PQH851481 QAC851473:QAD851481 QJY851473:QJZ851481 QTU851473:QTV851481 RDQ851473:RDR851481 RNM851473:RNN851481 RXI851473:RXJ851481 SHE851473:SHF851481 SRA851473:SRB851481 TAW851473:TAX851481 TKS851473:TKT851481 TUO851473:TUP851481 UEK851473:UEL851481 UOG851473:UOH851481 UYC851473:UYD851481 VHY851473:VHZ851481 VRU851473:VRV851481 WBQ851473:WBR851481 WLM851473:WLN851481 WVI851473:WVJ851481 U917009:V917017 IW917009:IX917017 SS917009:ST917017 ACO917009:ACP917017 AMK917009:AML917017 AWG917009:AWH917017 BGC917009:BGD917017 BPY917009:BPZ917017 BZU917009:BZV917017 CJQ917009:CJR917017 CTM917009:CTN917017 DDI917009:DDJ917017 DNE917009:DNF917017 DXA917009:DXB917017 EGW917009:EGX917017 EQS917009:EQT917017 FAO917009:FAP917017 FKK917009:FKL917017 FUG917009:FUH917017 GEC917009:GED917017 GNY917009:GNZ917017 GXU917009:GXV917017 HHQ917009:HHR917017 HRM917009:HRN917017 IBI917009:IBJ917017 ILE917009:ILF917017 IVA917009:IVB917017 JEW917009:JEX917017 JOS917009:JOT917017 JYO917009:JYP917017 KIK917009:KIL917017 KSG917009:KSH917017 LCC917009:LCD917017 LLY917009:LLZ917017 LVU917009:LVV917017 MFQ917009:MFR917017 MPM917009:MPN917017 MZI917009:MZJ917017 NJE917009:NJF917017 NTA917009:NTB917017 OCW917009:OCX917017 OMS917009:OMT917017 OWO917009:OWP917017 PGK917009:PGL917017 PQG917009:PQH917017 QAC917009:QAD917017 QJY917009:QJZ917017 QTU917009:QTV917017 RDQ917009:RDR917017 RNM917009:RNN917017 RXI917009:RXJ917017 SHE917009:SHF917017 SRA917009:SRB917017 TAW917009:TAX917017 TKS917009:TKT917017 TUO917009:TUP917017 UEK917009:UEL917017 UOG917009:UOH917017 UYC917009:UYD917017 VHY917009:VHZ917017 VRU917009:VRV917017 WBQ917009:WBR917017 WLM917009:WLN917017 WVI917009:WVJ917017 U982545:V982553 IW982545:IX982553 SS982545:ST982553 ACO982545:ACP982553 AMK982545:AML982553 AWG982545:AWH982553 BGC982545:BGD982553 BPY982545:BPZ982553 BZU982545:BZV982553 CJQ982545:CJR982553 CTM982545:CTN982553 DDI982545:DDJ982553 DNE982545:DNF982553 DXA982545:DXB982553 EGW982545:EGX982553 EQS982545:EQT982553 FAO982545:FAP982553 FKK982545:FKL982553 FUG982545:FUH982553 GEC982545:GED982553 GNY982545:GNZ982553 GXU982545:GXV982553 HHQ982545:HHR982553 HRM982545:HRN982553 IBI982545:IBJ982553 ILE982545:ILF982553 IVA982545:IVB982553 JEW982545:JEX982553 JOS982545:JOT982553 JYO982545:JYP982553 KIK982545:KIL982553 KSG982545:KSH982553 LCC982545:LCD982553 LLY982545:LLZ982553 LVU982545:LVV982553 MFQ982545:MFR982553 MPM982545:MPN982553 MZI982545:MZJ982553 NJE982545:NJF982553 NTA982545:NTB982553 OCW982545:OCX982553 OMS982545:OMT982553 OWO982545:OWP982553 PGK982545:PGL982553 PQG982545:PQH982553 QAC982545:QAD982553 QJY982545:QJZ982553 QTU982545:QTV982553 RDQ982545:RDR982553 RNM982545:RNN982553 RXI982545:RXJ982553 SHE982545:SHF982553 SRA982545:SRB982553 TAW982545:TAX982553 TKS982545:TKT982553 TUO982545:TUP982553 UEK982545:UEL982553 UOG982545:UOH982553 UYC982545:UYD982553 VHY982545:VHZ982553 VRU982545:VRV982553 WBQ982545:WBR982553 WLM982545:WLN982553 WVI982545:WVJ982553 WUT982555:WUU982558 AB65041:AC65046 JD65041:JE65046 SZ65041:TA65046 ACV65041:ACW65046 AMR65041:AMS65046 AWN65041:AWO65046 BGJ65041:BGK65046 BQF65041:BQG65046 CAB65041:CAC65046 CJX65041:CJY65046 CTT65041:CTU65046 DDP65041:DDQ65046 DNL65041:DNM65046 DXH65041:DXI65046 EHD65041:EHE65046 EQZ65041:ERA65046 FAV65041:FAW65046 FKR65041:FKS65046 FUN65041:FUO65046 GEJ65041:GEK65046 GOF65041:GOG65046 GYB65041:GYC65046 HHX65041:HHY65046 HRT65041:HRU65046 IBP65041:IBQ65046 ILL65041:ILM65046 IVH65041:IVI65046 JFD65041:JFE65046 JOZ65041:JPA65046 JYV65041:JYW65046 KIR65041:KIS65046 KSN65041:KSO65046 LCJ65041:LCK65046 LMF65041:LMG65046 LWB65041:LWC65046 MFX65041:MFY65046 MPT65041:MPU65046 MZP65041:MZQ65046 NJL65041:NJM65046 NTH65041:NTI65046 ODD65041:ODE65046 OMZ65041:ONA65046 OWV65041:OWW65046 PGR65041:PGS65046 PQN65041:PQO65046 QAJ65041:QAK65046 QKF65041:QKG65046 QUB65041:QUC65046 RDX65041:RDY65046 RNT65041:RNU65046 RXP65041:RXQ65046 SHL65041:SHM65046 SRH65041:SRI65046 TBD65041:TBE65046 TKZ65041:TLA65046 TUV65041:TUW65046 UER65041:UES65046 UON65041:UOO65046 UYJ65041:UYK65046 VIF65041:VIG65046 VSB65041:VSC65046 WBX65041:WBY65046 WLT65041:WLU65046 WVP65041:WVQ65046 AB130577:AC130582 JD130577:JE130582 SZ130577:TA130582 ACV130577:ACW130582 AMR130577:AMS130582 AWN130577:AWO130582 BGJ130577:BGK130582 BQF130577:BQG130582 CAB130577:CAC130582 CJX130577:CJY130582 CTT130577:CTU130582 DDP130577:DDQ130582 DNL130577:DNM130582 DXH130577:DXI130582 EHD130577:EHE130582 EQZ130577:ERA130582 FAV130577:FAW130582 FKR130577:FKS130582 FUN130577:FUO130582 GEJ130577:GEK130582 GOF130577:GOG130582 GYB130577:GYC130582 HHX130577:HHY130582 HRT130577:HRU130582 IBP130577:IBQ130582 ILL130577:ILM130582 IVH130577:IVI130582 JFD130577:JFE130582 JOZ130577:JPA130582 JYV130577:JYW130582 KIR130577:KIS130582 KSN130577:KSO130582 LCJ130577:LCK130582 LMF130577:LMG130582 LWB130577:LWC130582 MFX130577:MFY130582 MPT130577:MPU130582 MZP130577:MZQ130582 NJL130577:NJM130582 NTH130577:NTI130582 ODD130577:ODE130582 OMZ130577:ONA130582 OWV130577:OWW130582 PGR130577:PGS130582 PQN130577:PQO130582 QAJ130577:QAK130582 QKF130577:QKG130582 QUB130577:QUC130582 RDX130577:RDY130582 RNT130577:RNU130582 RXP130577:RXQ130582 SHL130577:SHM130582 SRH130577:SRI130582 TBD130577:TBE130582 TKZ130577:TLA130582 TUV130577:TUW130582 UER130577:UES130582 UON130577:UOO130582 UYJ130577:UYK130582 VIF130577:VIG130582 VSB130577:VSC130582 WBX130577:WBY130582 WLT130577:WLU130582 WVP130577:WVQ130582 AB196113:AC196118 JD196113:JE196118 SZ196113:TA196118 ACV196113:ACW196118 AMR196113:AMS196118 AWN196113:AWO196118 BGJ196113:BGK196118 BQF196113:BQG196118 CAB196113:CAC196118 CJX196113:CJY196118 CTT196113:CTU196118 DDP196113:DDQ196118 DNL196113:DNM196118 DXH196113:DXI196118 EHD196113:EHE196118 EQZ196113:ERA196118 FAV196113:FAW196118 FKR196113:FKS196118 FUN196113:FUO196118 GEJ196113:GEK196118 GOF196113:GOG196118 GYB196113:GYC196118 HHX196113:HHY196118 HRT196113:HRU196118 IBP196113:IBQ196118 ILL196113:ILM196118 IVH196113:IVI196118 JFD196113:JFE196118 JOZ196113:JPA196118 JYV196113:JYW196118 KIR196113:KIS196118 KSN196113:KSO196118 LCJ196113:LCK196118 LMF196113:LMG196118 LWB196113:LWC196118 MFX196113:MFY196118 MPT196113:MPU196118 MZP196113:MZQ196118 NJL196113:NJM196118 NTH196113:NTI196118 ODD196113:ODE196118 OMZ196113:ONA196118 OWV196113:OWW196118 PGR196113:PGS196118 PQN196113:PQO196118 QAJ196113:QAK196118 QKF196113:QKG196118 QUB196113:QUC196118 RDX196113:RDY196118 RNT196113:RNU196118 RXP196113:RXQ196118 SHL196113:SHM196118 SRH196113:SRI196118 TBD196113:TBE196118 TKZ196113:TLA196118 TUV196113:TUW196118 UER196113:UES196118 UON196113:UOO196118 UYJ196113:UYK196118 VIF196113:VIG196118 VSB196113:VSC196118 WBX196113:WBY196118 WLT196113:WLU196118 WVP196113:WVQ196118 AB261649:AC261654 JD261649:JE261654 SZ261649:TA261654 ACV261649:ACW261654 AMR261649:AMS261654 AWN261649:AWO261654 BGJ261649:BGK261654 BQF261649:BQG261654 CAB261649:CAC261654 CJX261649:CJY261654 CTT261649:CTU261654 DDP261649:DDQ261654 DNL261649:DNM261654 DXH261649:DXI261654 EHD261649:EHE261654 EQZ261649:ERA261654 FAV261649:FAW261654 FKR261649:FKS261654 FUN261649:FUO261654 GEJ261649:GEK261654 GOF261649:GOG261654 GYB261649:GYC261654 HHX261649:HHY261654 HRT261649:HRU261654 IBP261649:IBQ261654 ILL261649:ILM261654 IVH261649:IVI261654 JFD261649:JFE261654 JOZ261649:JPA261654 JYV261649:JYW261654 KIR261649:KIS261654 KSN261649:KSO261654 LCJ261649:LCK261654 LMF261649:LMG261654 LWB261649:LWC261654 MFX261649:MFY261654 MPT261649:MPU261654 MZP261649:MZQ261654 NJL261649:NJM261654 NTH261649:NTI261654 ODD261649:ODE261654 OMZ261649:ONA261654 OWV261649:OWW261654 PGR261649:PGS261654 PQN261649:PQO261654 QAJ261649:QAK261654 QKF261649:QKG261654 QUB261649:QUC261654 RDX261649:RDY261654 RNT261649:RNU261654 RXP261649:RXQ261654 SHL261649:SHM261654 SRH261649:SRI261654 TBD261649:TBE261654 TKZ261649:TLA261654 TUV261649:TUW261654 UER261649:UES261654 UON261649:UOO261654 UYJ261649:UYK261654 VIF261649:VIG261654 VSB261649:VSC261654 WBX261649:WBY261654 WLT261649:WLU261654 WVP261649:WVQ261654 AB327185:AC327190 JD327185:JE327190 SZ327185:TA327190 ACV327185:ACW327190 AMR327185:AMS327190 AWN327185:AWO327190 BGJ327185:BGK327190 BQF327185:BQG327190 CAB327185:CAC327190 CJX327185:CJY327190 CTT327185:CTU327190 DDP327185:DDQ327190 DNL327185:DNM327190 DXH327185:DXI327190 EHD327185:EHE327190 EQZ327185:ERA327190 FAV327185:FAW327190 FKR327185:FKS327190 FUN327185:FUO327190 GEJ327185:GEK327190 GOF327185:GOG327190 GYB327185:GYC327190 HHX327185:HHY327190 HRT327185:HRU327190 IBP327185:IBQ327190 ILL327185:ILM327190 IVH327185:IVI327190 JFD327185:JFE327190 JOZ327185:JPA327190 JYV327185:JYW327190 KIR327185:KIS327190 KSN327185:KSO327190 LCJ327185:LCK327190 LMF327185:LMG327190 LWB327185:LWC327190 MFX327185:MFY327190 MPT327185:MPU327190 MZP327185:MZQ327190 NJL327185:NJM327190 NTH327185:NTI327190 ODD327185:ODE327190 OMZ327185:ONA327190 OWV327185:OWW327190 PGR327185:PGS327190 PQN327185:PQO327190 QAJ327185:QAK327190 QKF327185:QKG327190 QUB327185:QUC327190 RDX327185:RDY327190 RNT327185:RNU327190 RXP327185:RXQ327190 SHL327185:SHM327190 SRH327185:SRI327190 TBD327185:TBE327190 TKZ327185:TLA327190 TUV327185:TUW327190 UER327185:UES327190 UON327185:UOO327190 UYJ327185:UYK327190 VIF327185:VIG327190 VSB327185:VSC327190 WBX327185:WBY327190 WLT327185:WLU327190 WVP327185:WVQ327190 AB392721:AC392726 JD392721:JE392726 SZ392721:TA392726 ACV392721:ACW392726 AMR392721:AMS392726 AWN392721:AWO392726 BGJ392721:BGK392726 BQF392721:BQG392726 CAB392721:CAC392726 CJX392721:CJY392726 CTT392721:CTU392726 DDP392721:DDQ392726 DNL392721:DNM392726 DXH392721:DXI392726 EHD392721:EHE392726 EQZ392721:ERA392726 FAV392721:FAW392726 FKR392721:FKS392726 FUN392721:FUO392726 GEJ392721:GEK392726 GOF392721:GOG392726 GYB392721:GYC392726 HHX392721:HHY392726 HRT392721:HRU392726 IBP392721:IBQ392726 ILL392721:ILM392726 IVH392721:IVI392726 JFD392721:JFE392726 JOZ392721:JPA392726 JYV392721:JYW392726 KIR392721:KIS392726 KSN392721:KSO392726 LCJ392721:LCK392726 LMF392721:LMG392726 LWB392721:LWC392726 MFX392721:MFY392726 MPT392721:MPU392726 MZP392721:MZQ392726 NJL392721:NJM392726 NTH392721:NTI392726 ODD392721:ODE392726 OMZ392721:ONA392726 OWV392721:OWW392726 PGR392721:PGS392726 PQN392721:PQO392726 QAJ392721:QAK392726 QKF392721:QKG392726 QUB392721:QUC392726 RDX392721:RDY392726 RNT392721:RNU392726 RXP392721:RXQ392726 SHL392721:SHM392726 SRH392721:SRI392726 TBD392721:TBE392726 TKZ392721:TLA392726 TUV392721:TUW392726 UER392721:UES392726 UON392721:UOO392726 UYJ392721:UYK392726 VIF392721:VIG392726 VSB392721:VSC392726 WBX392721:WBY392726 WLT392721:WLU392726 WVP392721:WVQ392726 AB458257:AC458262 JD458257:JE458262 SZ458257:TA458262 ACV458257:ACW458262 AMR458257:AMS458262 AWN458257:AWO458262 BGJ458257:BGK458262 BQF458257:BQG458262 CAB458257:CAC458262 CJX458257:CJY458262 CTT458257:CTU458262 DDP458257:DDQ458262 DNL458257:DNM458262 DXH458257:DXI458262 EHD458257:EHE458262 EQZ458257:ERA458262 FAV458257:FAW458262 FKR458257:FKS458262 FUN458257:FUO458262 GEJ458257:GEK458262 GOF458257:GOG458262 GYB458257:GYC458262 HHX458257:HHY458262 HRT458257:HRU458262 IBP458257:IBQ458262 ILL458257:ILM458262 IVH458257:IVI458262 JFD458257:JFE458262 JOZ458257:JPA458262 JYV458257:JYW458262 KIR458257:KIS458262 KSN458257:KSO458262 LCJ458257:LCK458262 LMF458257:LMG458262 LWB458257:LWC458262 MFX458257:MFY458262 MPT458257:MPU458262 MZP458257:MZQ458262 NJL458257:NJM458262 NTH458257:NTI458262 ODD458257:ODE458262 OMZ458257:ONA458262 OWV458257:OWW458262 PGR458257:PGS458262 PQN458257:PQO458262 QAJ458257:QAK458262 QKF458257:QKG458262 QUB458257:QUC458262 RDX458257:RDY458262 RNT458257:RNU458262 RXP458257:RXQ458262 SHL458257:SHM458262 SRH458257:SRI458262 TBD458257:TBE458262 TKZ458257:TLA458262 TUV458257:TUW458262 UER458257:UES458262 UON458257:UOO458262 UYJ458257:UYK458262 VIF458257:VIG458262 VSB458257:VSC458262 WBX458257:WBY458262 WLT458257:WLU458262 WVP458257:WVQ458262 AB523793:AC523798 JD523793:JE523798 SZ523793:TA523798 ACV523793:ACW523798 AMR523793:AMS523798 AWN523793:AWO523798 BGJ523793:BGK523798 BQF523793:BQG523798 CAB523793:CAC523798 CJX523793:CJY523798 CTT523793:CTU523798 DDP523793:DDQ523798 DNL523793:DNM523798 DXH523793:DXI523798 EHD523793:EHE523798 EQZ523793:ERA523798 FAV523793:FAW523798 FKR523793:FKS523798 FUN523793:FUO523798 GEJ523793:GEK523798 GOF523793:GOG523798 GYB523793:GYC523798 HHX523793:HHY523798 HRT523793:HRU523798 IBP523793:IBQ523798 ILL523793:ILM523798 IVH523793:IVI523798 JFD523793:JFE523798 JOZ523793:JPA523798 JYV523793:JYW523798 KIR523793:KIS523798 KSN523793:KSO523798 LCJ523793:LCK523798 LMF523793:LMG523798 LWB523793:LWC523798 MFX523793:MFY523798 MPT523793:MPU523798 MZP523793:MZQ523798 NJL523793:NJM523798 NTH523793:NTI523798 ODD523793:ODE523798 OMZ523793:ONA523798 OWV523793:OWW523798 PGR523793:PGS523798 PQN523793:PQO523798 QAJ523793:QAK523798 QKF523793:QKG523798 QUB523793:QUC523798 RDX523793:RDY523798 RNT523793:RNU523798 RXP523793:RXQ523798 SHL523793:SHM523798 SRH523793:SRI523798 TBD523793:TBE523798 TKZ523793:TLA523798 TUV523793:TUW523798 UER523793:UES523798 UON523793:UOO523798 UYJ523793:UYK523798 VIF523793:VIG523798 VSB523793:VSC523798 WBX523793:WBY523798 WLT523793:WLU523798 WVP523793:WVQ523798 AB589329:AC589334 JD589329:JE589334 SZ589329:TA589334 ACV589329:ACW589334 AMR589329:AMS589334 AWN589329:AWO589334 BGJ589329:BGK589334 BQF589329:BQG589334 CAB589329:CAC589334 CJX589329:CJY589334 CTT589329:CTU589334 DDP589329:DDQ589334 DNL589329:DNM589334 DXH589329:DXI589334 EHD589329:EHE589334 EQZ589329:ERA589334 FAV589329:FAW589334 FKR589329:FKS589334 FUN589329:FUO589334 GEJ589329:GEK589334 GOF589329:GOG589334 GYB589329:GYC589334 HHX589329:HHY589334 HRT589329:HRU589334 IBP589329:IBQ589334 ILL589329:ILM589334 IVH589329:IVI589334 JFD589329:JFE589334 JOZ589329:JPA589334 JYV589329:JYW589334 KIR589329:KIS589334 KSN589329:KSO589334 LCJ589329:LCK589334 LMF589329:LMG589334 LWB589329:LWC589334 MFX589329:MFY589334 MPT589329:MPU589334 MZP589329:MZQ589334 NJL589329:NJM589334 NTH589329:NTI589334 ODD589329:ODE589334 OMZ589329:ONA589334 OWV589329:OWW589334 PGR589329:PGS589334 PQN589329:PQO589334 QAJ589329:QAK589334 QKF589329:QKG589334 QUB589329:QUC589334 RDX589329:RDY589334 RNT589329:RNU589334 RXP589329:RXQ589334 SHL589329:SHM589334 SRH589329:SRI589334 TBD589329:TBE589334 TKZ589329:TLA589334 TUV589329:TUW589334 UER589329:UES589334 UON589329:UOO589334 UYJ589329:UYK589334 VIF589329:VIG589334 VSB589329:VSC589334 WBX589329:WBY589334 WLT589329:WLU589334 WVP589329:WVQ589334 AB654865:AC654870 JD654865:JE654870 SZ654865:TA654870 ACV654865:ACW654870 AMR654865:AMS654870 AWN654865:AWO654870 BGJ654865:BGK654870 BQF654865:BQG654870 CAB654865:CAC654870 CJX654865:CJY654870 CTT654865:CTU654870 DDP654865:DDQ654870 DNL654865:DNM654870 DXH654865:DXI654870 EHD654865:EHE654870 EQZ654865:ERA654870 FAV654865:FAW654870 FKR654865:FKS654870 FUN654865:FUO654870 GEJ654865:GEK654870 GOF654865:GOG654870 GYB654865:GYC654870 HHX654865:HHY654870 HRT654865:HRU654870 IBP654865:IBQ654870 ILL654865:ILM654870 IVH654865:IVI654870 JFD654865:JFE654870 JOZ654865:JPA654870 JYV654865:JYW654870 KIR654865:KIS654870 KSN654865:KSO654870 LCJ654865:LCK654870 LMF654865:LMG654870 LWB654865:LWC654870 MFX654865:MFY654870 MPT654865:MPU654870 MZP654865:MZQ654870 NJL654865:NJM654870 NTH654865:NTI654870 ODD654865:ODE654870 OMZ654865:ONA654870 OWV654865:OWW654870 PGR654865:PGS654870 PQN654865:PQO654870 QAJ654865:QAK654870 QKF654865:QKG654870 QUB654865:QUC654870 RDX654865:RDY654870 RNT654865:RNU654870 RXP654865:RXQ654870 SHL654865:SHM654870 SRH654865:SRI654870 TBD654865:TBE654870 TKZ654865:TLA654870 TUV654865:TUW654870 UER654865:UES654870 UON654865:UOO654870 UYJ654865:UYK654870 VIF654865:VIG654870 VSB654865:VSC654870 WBX654865:WBY654870 WLT654865:WLU654870 WVP654865:WVQ654870 AB720401:AC720406 JD720401:JE720406 SZ720401:TA720406 ACV720401:ACW720406 AMR720401:AMS720406 AWN720401:AWO720406 BGJ720401:BGK720406 BQF720401:BQG720406 CAB720401:CAC720406 CJX720401:CJY720406 CTT720401:CTU720406 DDP720401:DDQ720406 DNL720401:DNM720406 DXH720401:DXI720406 EHD720401:EHE720406 EQZ720401:ERA720406 FAV720401:FAW720406 FKR720401:FKS720406 FUN720401:FUO720406 GEJ720401:GEK720406 GOF720401:GOG720406 GYB720401:GYC720406 HHX720401:HHY720406 HRT720401:HRU720406 IBP720401:IBQ720406 ILL720401:ILM720406 IVH720401:IVI720406 JFD720401:JFE720406 JOZ720401:JPA720406 JYV720401:JYW720406 KIR720401:KIS720406 KSN720401:KSO720406 LCJ720401:LCK720406 LMF720401:LMG720406 LWB720401:LWC720406 MFX720401:MFY720406 MPT720401:MPU720406 MZP720401:MZQ720406 NJL720401:NJM720406 NTH720401:NTI720406 ODD720401:ODE720406 OMZ720401:ONA720406 OWV720401:OWW720406 PGR720401:PGS720406 PQN720401:PQO720406 QAJ720401:QAK720406 QKF720401:QKG720406 QUB720401:QUC720406 RDX720401:RDY720406 RNT720401:RNU720406 RXP720401:RXQ720406 SHL720401:SHM720406 SRH720401:SRI720406 TBD720401:TBE720406 TKZ720401:TLA720406 TUV720401:TUW720406 UER720401:UES720406 UON720401:UOO720406 UYJ720401:UYK720406 VIF720401:VIG720406 VSB720401:VSC720406 WBX720401:WBY720406 WLT720401:WLU720406 WVP720401:WVQ720406 AB785937:AC785942 JD785937:JE785942 SZ785937:TA785942 ACV785937:ACW785942 AMR785937:AMS785942 AWN785937:AWO785942 BGJ785937:BGK785942 BQF785937:BQG785942 CAB785937:CAC785942 CJX785937:CJY785942 CTT785937:CTU785942 DDP785937:DDQ785942 DNL785937:DNM785942 DXH785937:DXI785942 EHD785937:EHE785942 EQZ785937:ERA785942 FAV785937:FAW785942 FKR785937:FKS785942 FUN785937:FUO785942 GEJ785937:GEK785942 GOF785937:GOG785942 GYB785937:GYC785942 HHX785937:HHY785942 HRT785937:HRU785942 IBP785937:IBQ785942 ILL785937:ILM785942 IVH785937:IVI785942 JFD785937:JFE785942 JOZ785937:JPA785942 JYV785937:JYW785942 KIR785937:KIS785942 KSN785937:KSO785942 LCJ785937:LCK785942 LMF785937:LMG785942 LWB785937:LWC785942 MFX785937:MFY785942 MPT785937:MPU785942 MZP785937:MZQ785942 NJL785937:NJM785942 NTH785937:NTI785942 ODD785937:ODE785942 OMZ785937:ONA785942 OWV785937:OWW785942 PGR785937:PGS785942 PQN785937:PQO785942 QAJ785937:QAK785942 QKF785937:QKG785942 QUB785937:QUC785942 RDX785937:RDY785942 RNT785937:RNU785942 RXP785937:RXQ785942 SHL785937:SHM785942 SRH785937:SRI785942 TBD785937:TBE785942 TKZ785937:TLA785942 TUV785937:TUW785942 UER785937:UES785942 UON785937:UOO785942 UYJ785937:UYK785942 VIF785937:VIG785942 VSB785937:VSC785942 WBX785937:WBY785942 WLT785937:WLU785942 WVP785937:WVQ785942 AB851473:AC851478 JD851473:JE851478 SZ851473:TA851478 ACV851473:ACW851478 AMR851473:AMS851478 AWN851473:AWO851478 BGJ851473:BGK851478 BQF851473:BQG851478 CAB851473:CAC851478 CJX851473:CJY851478 CTT851473:CTU851478 DDP851473:DDQ851478 DNL851473:DNM851478 DXH851473:DXI851478 EHD851473:EHE851478 EQZ851473:ERA851478 FAV851473:FAW851478 FKR851473:FKS851478 FUN851473:FUO851478 GEJ851473:GEK851478 GOF851473:GOG851478 GYB851473:GYC851478 HHX851473:HHY851478 HRT851473:HRU851478 IBP851473:IBQ851478 ILL851473:ILM851478 IVH851473:IVI851478 JFD851473:JFE851478 JOZ851473:JPA851478 JYV851473:JYW851478 KIR851473:KIS851478 KSN851473:KSO851478 LCJ851473:LCK851478 LMF851473:LMG851478 LWB851473:LWC851478 MFX851473:MFY851478 MPT851473:MPU851478 MZP851473:MZQ851478 NJL851473:NJM851478 NTH851473:NTI851478 ODD851473:ODE851478 OMZ851473:ONA851478 OWV851473:OWW851478 PGR851473:PGS851478 PQN851473:PQO851478 QAJ851473:QAK851478 QKF851473:QKG851478 QUB851473:QUC851478 RDX851473:RDY851478 RNT851473:RNU851478 RXP851473:RXQ851478 SHL851473:SHM851478 SRH851473:SRI851478 TBD851473:TBE851478 TKZ851473:TLA851478 TUV851473:TUW851478 UER851473:UES851478 UON851473:UOO851478 UYJ851473:UYK851478 VIF851473:VIG851478 VSB851473:VSC851478 WBX851473:WBY851478 WLT851473:WLU851478 WVP851473:WVQ851478 AB917009:AC917014 JD917009:JE917014 SZ917009:TA917014 ACV917009:ACW917014 AMR917009:AMS917014 AWN917009:AWO917014 BGJ917009:BGK917014 BQF917009:BQG917014 CAB917009:CAC917014 CJX917009:CJY917014 CTT917009:CTU917014 DDP917009:DDQ917014 DNL917009:DNM917014 DXH917009:DXI917014 EHD917009:EHE917014 EQZ917009:ERA917014 FAV917009:FAW917014 FKR917009:FKS917014 FUN917009:FUO917014 GEJ917009:GEK917014 GOF917009:GOG917014 GYB917009:GYC917014 HHX917009:HHY917014 HRT917009:HRU917014 IBP917009:IBQ917014 ILL917009:ILM917014 IVH917009:IVI917014 JFD917009:JFE917014 JOZ917009:JPA917014 JYV917009:JYW917014 KIR917009:KIS917014 KSN917009:KSO917014 LCJ917009:LCK917014 LMF917009:LMG917014 LWB917009:LWC917014 MFX917009:MFY917014 MPT917009:MPU917014 MZP917009:MZQ917014 NJL917009:NJM917014 NTH917009:NTI917014 ODD917009:ODE917014 OMZ917009:ONA917014 OWV917009:OWW917014 PGR917009:PGS917014 PQN917009:PQO917014 QAJ917009:QAK917014 QKF917009:QKG917014 QUB917009:QUC917014 RDX917009:RDY917014 RNT917009:RNU917014 RXP917009:RXQ917014 SHL917009:SHM917014 SRH917009:SRI917014 TBD917009:TBE917014 TKZ917009:TLA917014 TUV917009:TUW917014 UER917009:UES917014 UON917009:UOO917014 UYJ917009:UYK917014 VIF917009:VIG917014 VSB917009:VSC917014 WBX917009:WBY917014 WLT917009:WLU917014 WVP917009:WVQ917014 AB982545:AC982550 JD982545:JE982550 SZ982545:TA982550 ACV982545:ACW982550 AMR982545:AMS982550 AWN982545:AWO982550 BGJ982545:BGK982550 BQF982545:BQG982550 CAB982545:CAC982550 CJX982545:CJY982550 CTT982545:CTU982550 DDP982545:DDQ982550 DNL982545:DNM982550 DXH982545:DXI982550 EHD982545:EHE982550 EQZ982545:ERA982550 FAV982545:FAW982550 FKR982545:FKS982550 FUN982545:FUO982550 GEJ982545:GEK982550 GOF982545:GOG982550 GYB982545:GYC982550 HHX982545:HHY982550 HRT982545:HRU982550 IBP982545:IBQ982550 ILL982545:ILM982550 IVH982545:IVI982550 JFD982545:JFE982550 JOZ982545:JPA982550 JYV982545:JYW982550 KIR982545:KIS982550 KSN982545:KSO982550 LCJ982545:LCK982550 LMF982545:LMG982550 LWB982545:LWC982550 MFX982545:MFY982550 MPT982545:MPU982550 MZP982545:MZQ982550 NJL982545:NJM982550 NTH982545:NTI982550 ODD982545:ODE982550 OMZ982545:ONA982550 OWV982545:OWW982550 PGR982545:PGS982550 PQN982545:PQO982550 QAJ982545:QAK982550 QKF982545:QKG982550 QUB982545:QUC982550 RDX982545:RDY982550 RNT982545:RNU982550 RXP982545:RXQ982550 SHL982545:SHM982550 SRH982545:SRI982550 TBD982545:TBE982550 TKZ982545:TLA982550 TUV982545:TUW982550 UER982545:UES982550 UON982545:UOO982550 UYJ982545:UYK982550 VIF982545:VIG982550 VSB982545:VSC982550 WBX982545:WBY982550 WLT982545:WLU982550 WVP982545:WVQ982550 F65051:G65054 IH65051:II65054 SD65051:SE65054 ABZ65051:ACA65054 ALV65051:ALW65054 AVR65051:AVS65054 BFN65051:BFO65054 BPJ65051:BPK65054 BZF65051:BZG65054 CJB65051:CJC65054 CSX65051:CSY65054 DCT65051:DCU65054 DMP65051:DMQ65054 DWL65051:DWM65054 EGH65051:EGI65054 EQD65051:EQE65054 EZZ65051:FAA65054 FJV65051:FJW65054 FTR65051:FTS65054 GDN65051:GDO65054 GNJ65051:GNK65054 GXF65051:GXG65054 HHB65051:HHC65054 HQX65051:HQY65054 IAT65051:IAU65054 IKP65051:IKQ65054 IUL65051:IUM65054 JEH65051:JEI65054 JOD65051:JOE65054 JXZ65051:JYA65054 KHV65051:KHW65054 KRR65051:KRS65054 LBN65051:LBO65054 LLJ65051:LLK65054 LVF65051:LVG65054 MFB65051:MFC65054 MOX65051:MOY65054 MYT65051:MYU65054 NIP65051:NIQ65054 NSL65051:NSM65054 OCH65051:OCI65054 OMD65051:OME65054 OVZ65051:OWA65054 PFV65051:PFW65054 PPR65051:PPS65054 PZN65051:PZO65054 QJJ65051:QJK65054 QTF65051:QTG65054 RDB65051:RDC65054 RMX65051:RMY65054 RWT65051:RWU65054 SGP65051:SGQ65054 SQL65051:SQM65054 TAH65051:TAI65054 TKD65051:TKE65054 TTZ65051:TUA65054 UDV65051:UDW65054 UNR65051:UNS65054 UXN65051:UXO65054 VHJ65051:VHK65054 VRF65051:VRG65054 WBB65051:WBC65054 WKX65051:WKY65054 WUT65051:WUU65054 F130587:G130590 IH130587:II130590 SD130587:SE130590 ABZ130587:ACA130590 ALV130587:ALW130590 AVR130587:AVS130590 BFN130587:BFO130590 BPJ130587:BPK130590 BZF130587:BZG130590 CJB130587:CJC130590 CSX130587:CSY130590 DCT130587:DCU130590 DMP130587:DMQ130590 DWL130587:DWM130590 EGH130587:EGI130590 EQD130587:EQE130590 EZZ130587:FAA130590 FJV130587:FJW130590 FTR130587:FTS130590 GDN130587:GDO130590 GNJ130587:GNK130590 GXF130587:GXG130590 HHB130587:HHC130590 HQX130587:HQY130590 IAT130587:IAU130590 IKP130587:IKQ130590 IUL130587:IUM130590 JEH130587:JEI130590 JOD130587:JOE130590 JXZ130587:JYA130590 KHV130587:KHW130590 KRR130587:KRS130590 LBN130587:LBO130590 LLJ130587:LLK130590 LVF130587:LVG130590 MFB130587:MFC130590 MOX130587:MOY130590 MYT130587:MYU130590 NIP130587:NIQ130590 NSL130587:NSM130590 OCH130587:OCI130590 OMD130587:OME130590 OVZ130587:OWA130590 PFV130587:PFW130590 PPR130587:PPS130590 PZN130587:PZO130590 QJJ130587:QJK130590 QTF130587:QTG130590 RDB130587:RDC130590 RMX130587:RMY130590 RWT130587:RWU130590 SGP130587:SGQ130590 SQL130587:SQM130590 TAH130587:TAI130590 TKD130587:TKE130590 TTZ130587:TUA130590 UDV130587:UDW130590 UNR130587:UNS130590 UXN130587:UXO130590 VHJ130587:VHK130590 VRF130587:VRG130590 WBB130587:WBC130590 WKX130587:WKY130590 WUT130587:WUU130590 F196123:G196126 IH196123:II196126 SD196123:SE196126 ABZ196123:ACA196126 ALV196123:ALW196126 AVR196123:AVS196126 BFN196123:BFO196126 BPJ196123:BPK196126 BZF196123:BZG196126 CJB196123:CJC196126 CSX196123:CSY196126 DCT196123:DCU196126 DMP196123:DMQ196126 DWL196123:DWM196126 EGH196123:EGI196126 EQD196123:EQE196126 EZZ196123:FAA196126 FJV196123:FJW196126 FTR196123:FTS196126 GDN196123:GDO196126 GNJ196123:GNK196126 GXF196123:GXG196126 HHB196123:HHC196126 HQX196123:HQY196126 IAT196123:IAU196126 IKP196123:IKQ196126 IUL196123:IUM196126 JEH196123:JEI196126 JOD196123:JOE196126 JXZ196123:JYA196126 KHV196123:KHW196126 KRR196123:KRS196126 LBN196123:LBO196126 LLJ196123:LLK196126 LVF196123:LVG196126 MFB196123:MFC196126 MOX196123:MOY196126 MYT196123:MYU196126 NIP196123:NIQ196126 NSL196123:NSM196126 OCH196123:OCI196126 OMD196123:OME196126 OVZ196123:OWA196126 PFV196123:PFW196126 PPR196123:PPS196126 PZN196123:PZO196126 QJJ196123:QJK196126 QTF196123:QTG196126 RDB196123:RDC196126 RMX196123:RMY196126 RWT196123:RWU196126 SGP196123:SGQ196126 SQL196123:SQM196126 TAH196123:TAI196126 TKD196123:TKE196126 TTZ196123:TUA196126 UDV196123:UDW196126 UNR196123:UNS196126 UXN196123:UXO196126 VHJ196123:VHK196126 VRF196123:VRG196126 WBB196123:WBC196126 WKX196123:WKY196126 WUT196123:WUU196126 F261659:G261662 IH261659:II261662 SD261659:SE261662 ABZ261659:ACA261662 ALV261659:ALW261662 AVR261659:AVS261662 BFN261659:BFO261662 BPJ261659:BPK261662 BZF261659:BZG261662 CJB261659:CJC261662 CSX261659:CSY261662 DCT261659:DCU261662 DMP261659:DMQ261662 DWL261659:DWM261662 EGH261659:EGI261662 EQD261659:EQE261662 EZZ261659:FAA261662 FJV261659:FJW261662 FTR261659:FTS261662 GDN261659:GDO261662 GNJ261659:GNK261662 GXF261659:GXG261662 HHB261659:HHC261662 HQX261659:HQY261662 IAT261659:IAU261662 IKP261659:IKQ261662 IUL261659:IUM261662 JEH261659:JEI261662 JOD261659:JOE261662 JXZ261659:JYA261662 KHV261659:KHW261662 KRR261659:KRS261662 LBN261659:LBO261662 LLJ261659:LLK261662 LVF261659:LVG261662 MFB261659:MFC261662 MOX261659:MOY261662 MYT261659:MYU261662 NIP261659:NIQ261662 NSL261659:NSM261662 OCH261659:OCI261662 OMD261659:OME261662 OVZ261659:OWA261662 PFV261659:PFW261662 PPR261659:PPS261662 PZN261659:PZO261662 QJJ261659:QJK261662 QTF261659:QTG261662 RDB261659:RDC261662 RMX261659:RMY261662 RWT261659:RWU261662 SGP261659:SGQ261662 SQL261659:SQM261662 TAH261659:TAI261662 TKD261659:TKE261662 TTZ261659:TUA261662 UDV261659:UDW261662 UNR261659:UNS261662 UXN261659:UXO261662 VHJ261659:VHK261662 VRF261659:VRG261662 WBB261659:WBC261662 WKX261659:WKY261662 WUT261659:WUU261662 F327195:G327198 IH327195:II327198 SD327195:SE327198 ABZ327195:ACA327198 ALV327195:ALW327198 AVR327195:AVS327198 BFN327195:BFO327198 BPJ327195:BPK327198 BZF327195:BZG327198 CJB327195:CJC327198 CSX327195:CSY327198 DCT327195:DCU327198 DMP327195:DMQ327198 DWL327195:DWM327198 EGH327195:EGI327198 EQD327195:EQE327198 EZZ327195:FAA327198 FJV327195:FJW327198 FTR327195:FTS327198 GDN327195:GDO327198 GNJ327195:GNK327198 GXF327195:GXG327198 HHB327195:HHC327198 HQX327195:HQY327198 IAT327195:IAU327198 IKP327195:IKQ327198 IUL327195:IUM327198 JEH327195:JEI327198 JOD327195:JOE327198 JXZ327195:JYA327198 KHV327195:KHW327198 KRR327195:KRS327198 LBN327195:LBO327198 LLJ327195:LLK327198 LVF327195:LVG327198 MFB327195:MFC327198 MOX327195:MOY327198 MYT327195:MYU327198 NIP327195:NIQ327198 NSL327195:NSM327198 OCH327195:OCI327198 OMD327195:OME327198 OVZ327195:OWA327198 PFV327195:PFW327198 PPR327195:PPS327198 PZN327195:PZO327198 QJJ327195:QJK327198 QTF327195:QTG327198 RDB327195:RDC327198 RMX327195:RMY327198 RWT327195:RWU327198 SGP327195:SGQ327198 SQL327195:SQM327198 TAH327195:TAI327198 TKD327195:TKE327198 TTZ327195:TUA327198 UDV327195:UDW327198 UNR327195:UNS327198 UXN327195:UXO327198 VHJ327195:VHK327198 VRF327195:VRG327198 WBB327195:WBC327198 WKX327195:WKY327198 WUT327195:WUU327198 F392731:G392734 IH392731:II392734 SD392731:SE392734 ABZ392731:ACA392734 ALV392731:ALW392734 AVR392731:AVS392734 BFN392731:BFO392734 BPJ392731:BPK392734 BZF392731:BZG392734 CJB392731:CJC392734 CSX392731:CSY392734 DCT392731:DCU392734 DMP392731:DMQ392734 DWL392731:DWM392734 EGH392731:EGI392734 EQD392731:EQE392734 EZZ392731:FAA392734 FJV392731:FJW392734 FTR392731:FTS392734 GDN392731:GDO392734 GNJ392731:GNK392734 GXF392731:GXG392734 HHB392731:HHC392734 HQX392731:HQY392734 IAT392731:IAU392734 IKP392731:IKQ392734 IUL392731:IUM392734 JEH392731:JEI392734 JOD392731:JOE392734 JXZ392731:JYA392734 KHV392731:KHW392734 KRR392731:KRS392734 LBN392731:LBO392734 LLJ392731:LLK392734 LVF392731:LVG392734 MFB392731:MFC392734 MOX392731:MOY392734 MYT392731:MYU392734 NIP392731:NIQ392734 NSL392731:NSM392734 OCH392731:OCI392734 OMD392731:OME392734 OVZ392731:OWA392734 PFV392731:PFW392734 PPR392731:PPS392734 PZN392731:PZO392734 QJJ392731:QJK392734 QTF392731:QTG392734 RDB392731:RDC392734 RMX392731:RMY392734 RWT392731:RWU392734 SGP392731:SGQ392734 SQL392731:SQM392734 TAH392731:TAI392734 TKD392731:TKE392734 TTZ392731:TUA392734 UDV392731:UDW392734 UNR392731:UNS392734 UXN392731:UXO392734 VHJ392731:VHK392734 VRF392731:VRG392734 WBB392731:WBC392734 WKX392731:WKY392734 WUT392731:WUU392734 F458267:G458270 IH458267:II458270 SD458267:SE458270 ABZ458267:ACA458270 ALV458267:ALW458270 AVR458267:AVS458270 BFN458267:BFO458270 BPJ458267:BPK458270 BZF458267:BZG458270 CJB458267:CJC458270 CSX458267:CSY458270 DCT458267:DCU458270 DMP458267:DMQ458270 DWL458267:DWM458270 EGH458267:EGI458270 EQD458267:EQE458270 EZZ458267:FAA458270 FJV458267:FJW458270 FTR458267:FTS458270 GDN458267:GDO458270 GNJ458267:GNK458270 GXF458267:GXG458270 HHB458267:HHC458270 HQX458267:HQY458270 IAT458267:IAU458270 IKP458267:IKQ458270 IUL458267:IUM458270 JEH458267:JEI458270 JOD458267:JOE458270 JXZ458267:JYA458270 KHV458267:KHW458270 KRR458267:KRS458270 LBN458267:LBO458270 LLJ458267:LLK458270 LVF458267:LVG458270 MFB458267:MFC458270 MOX458267:MOY458270 MYT458267:MYU458270 NIP458267:NIQ458270 NSL458267:NSM458270 OCH458267:OCI458270 OMD458267:OME458270 OVZ458267:OWA458270 PFV458267:PFW458270 PPR458267:PPS458270 PZN458267:PZO458270 QJJ458267:QJK458270 QTF458267:QTG458270 RDB458267:RDC458270 RMX458267:RMY458270 RWT458267:RWU458270 SGP458267:SGQ458270 SQL458267:SQM458270 TAH458267:TAI458270 TKD458267:TKE458270 TTZ458267:TUA458270 UDV458267:UDW458270 UNR458267:UNS458270 UXN458267:UXO458270 VHJ458267:VHK458270 VRF458267:VRG458270 WBB458267:WBC458270 WKX458267:WKY458270 WUT458267:WUU458270 F523803:G523806 IH523803:II523806 SD523803:SE523806 ABZ523803:ACA523806 ALV523803:ALW523806 AVR523803:AVS523806 BFN523803:BFO523806 BPJ523803:BPK523806 BZF523803:BZG523806 CJB523803:CJC523806 CSX523803:CSY523806 DCT523803:DCU523806 DMP523803:DMQ523806 DWL523803:DWM523806 EGH523803:EGI523806 EQD523803:EQE523806 EZZ523803:FAA523806 FJV523803:FJW523806 FTR523803:FTS523806 GDN523803:GDO523806 GNJ523803:GNK523806 GXF523803:GXG523806 HHB523803:HHC523806 HQX523803:HQY523806 IAT523803:IAU523806 IKP523803:IKQ523806 IUL523803:IUM523806 JEH523803:JEI523806 JOD523803:JOE523806 JXZ523803:JYA523806 KHV523803:KHW523806 KRR523803:KRS523806 LBN523803:LBO523806 LLJ523803:LLK523806 LVF523803:LVG523806 MFB523803:MFC523806 MOX523803:MOY523806 MYT523803:MYU523806 NIP523803:NIQ523806 NSL523803:NSM523806 OCH523803:OCI523806 OMD523803:OME523806 OVZ523803:OWA523806 PFV523803:PFW523806 PPR523803:PPS523806 PZN523803:PZO523806 QJJ523803:QJK523806 QTF523803:QTG523806 RDB523803:RDC523806 RMX523803:RMY523806 RWT523803:RWU523806 SGP523803:SGQ523806 SQL523803:SQM523806 TAH523803:TAI523806 TKD523803:TKE523806 TTZ523803:TUA523806 UDV523803:UDW523806 UNR523803:UNS523806 UXN523803:UXO523806 VHJ523803:VHK523806 VRF523803:VRG523806 WBB523803:WBC523806 WKX523803:WKY523806 WUT523803:WUU523806 F589339:G589342 IH589339:II589342 SD589339:SE589342 ABZ589339:ACA589342 ALV589339:ALW589342 AVR589339:AVS589342 BFN589339:BFO589342 BPJ589339:BPK589342 BZF589339:BZG589342 CJB589339:CJC589342 CSX589339:CSY589342 DCT589339:DCU589342 DMP589339:DMQ589342 DWL589339:DWM589342 EGH589339:EGI589342 EQD589339:EQE589342 EZZ589339:FAA589342 FJV589339:FJW589342 FTR589339:FTS589342 GDN589339:GDO589342 GNJ589339:GNK589342 GXF589339:GXG589342 HHB589339:HHC589342 HQX589339:HQY589342 IAT589339:IAU589342 IKP589339:IKQ589342 IUL589339:IUM589342 JEH589339:JEI589342 JOD589339:JOE589342 JXZ589339:JYA589342 KHV589339:KHW589342 KRR589339:KRS589342 LBN589339:LBO589342 LLJ589339:LLK589342 LVF589339:LVG589342 MFB589339:MFC589342 MOX589339:MOY589342 MYT589339:MYU589342 NIP589339:NIQ589342 NSL589339:NSM589342 OCH589339:OCI589342 OMD589339:OME589342 OVZ589339:OWA589342 PFV589339:PFW589342 PPR589339:PPS589342 PZN589339:PZO589342 QJJ589339:QJK589342 QTF589339:QTG589342 RDB589339:RDC589342 RMX589339:RMY589342 RWT589339:RWU589342 SGP589339:SGQ589342 SQL589339:SQM589342 TAH589339:TAI589342 TKD589339:TKE589342 TTZ589339:TUA589342 UDV589339:UDW589342 UNR589339:UNS589342 UXN589339:UXO589342 VHJ589339:VHK589342 VRF589339:VRG589342 WBB589339:WBC589342 WKX589339:WKY589342 WUT589339:WUU589342 F654875:G654878 IH654875:II654878 SD654875:SE654878 ABZ654875:ACA654878 ALV654875:ALW654878 AVR654875:AVS654878 BFN654875:BFO654878 BPJ654875:BPK654878 BZF654875:BZG654878 CJB654875:CJC654878 CSX654875:CSY654878 DCT654875:DCU654878 DMP654875:DMQ654878 DWL654875:DWM654878 EGH654875:EGI654878 EQD654875:EQE654878 EZZ654875:FAA654878 FJV654875:FJW654878 FTR654875:FTS654878 GDN654875:GDO654878 GNJ654875:GNK654878 GXF654875:GXG654878 HHB654875:HHC654878 HQX654875:HQY654878 IAT654875:IAU654878 IKP654875:IKQ654878 IUL654875:IUM654878 JEH654875:JEI654878 JOD654875:JOE654878 JXZ654875:JYA654878 KHV654875:KHW654878 KRR654875:KRS654878 LBN654875:LBO654878 LLJ654875:LLK654878 LVF654875:LVG654878 MFB654875:MFC654878 MOX654875:MOY654878 MYT654875:MYU654878 NIP654875:NIQ654878 NSL654875:NSM654878 OCH654875:OCI654878 OMD654875:OME654878 OVZ654875:OWA654878 PFV654875:PFW654878 PPR654875:PPS654878 PZN654875:PZO654878 QJJ654875:QJK654878 QTF654875:QTG654878 RDB654875:RDC654878 RMX654875:RMY654878 RWT654875:RWU654878 SGP654875:SGQ654878 SQL654875:SQM654878 TAH654875:TAI654878 TKD654875:TKE654878 TTZ654875:TUA654878 UDV654875:UDW654878 UNR654875:UNS654878 UXN654875:UXO654878 VHJ654875:VHK654878 VRF654875:VRG654878 WBB654875:WBC654878 WKX654875:WKY654878 WUT654875:WUU654878 F720411:G720414 IH720411:II720414 SD720411:SE720414 ABZ720411:ACA720414 ALV720411:ALW720414 AVR720411:AVS720414 BFN720411:BFO720414 BPJ720411:BPK720414 BZF720411:BZG720414 CJB720411:CJC720414 CSX720411:CSY720414 DCT720411:DCU720414 DMP720411:DMQ720414 DWL720411:DWM720414 EGH720411:EGI720414 EQD720411:EQE720414 EZZ720411:FAA720414 FJV720411:FJW720414 FTR720411:FTS720414 GDN720411:GDO720414 GNJ720411:GNK720414 GXF720411:GXG720414 HHB720411:HHC720414 HQX720411:HQY720414 IAT720411:IAU720414 IKP720411:IKQ720414 IUL720411:IUM720414 JEH720411:JEI720414 JOD720411:JOE720414 JXZ720411:JYA720414 KHV720411:KHW720414 KRR720411:KRS720414 LBN720411:LBO720414 LLJ720411:LLK720414 LVF720411:LVG720414 MFB720411:MFC720414 MOX720411:MOY720414 MYT720411:MYU720414 NIP720411:NIQ720414 NSL720411:NSM720414 OCH720411:OCI720414 OMD720411:OME720414 OVZ720411:OWA720414 PFV720411:PFW720414 PPR720411:PPS720414 PZN720411:PZO720414 QJJ720411:QJK720414 QTF720411:QTG720414 RDB720411:RDC720414 RMX720411:RMY720414 RWT720411:RWU720414 SGP720411:SGQ720414 SQL720411:SQM720414 TAH720411:TAI720414 TKD720411:TKE720414 TTZ720411:TUA720414 UDV720411:UDW720414 UNR720411:UNS720414 UXN720411:UXO720414 VHJ720411:VHK720414 VRF720411:VRG720414 WBB720411:WBC720414 WKX720411:WKY720414 WUT720411:WUU720414 F785947:G785950 IH785947:II785950 SD785947:SE785950 ABZ785947:ACA785950 ALV785947:ALW785950 AVR785947:AVS785950 BFN785947:BFO785950 BPJ785947:BPK785950 BZF785947:BZG785950 CJB785947:CJC785950 CSX785947:CSY785950 DCT785947:DCU785950 DMP785947:DMQ785950 DWL785947:DWM785950 EGH785947:EGI785950 EQD785947:EQE785950 EZZ785947:FAA785950 FJV785947:FJW785950 FTR785947:FTS785950 GDN785947:GDO785950 GNJ785947:GNK785950 GXF785947:GXG785950 HHB785947:HHC785950 HQX785947:HQY785950 IAT785947:IAU785950 IKP785947:IKQ785950 IUL785947:IUM785950 JEH785947:JEI785950 JOD785947:JOE785950 JXZ785947:JYA785950 KHV785947:KHW785950 KRR785947:KRS785950 LBN785947:LBO785950 LLJ785947:LLK785950 LVF785947:LVG785950 MFB785947:MFC785950 MOX785947:MOY785950 MYT785947:MYU785950 NIP785947:NIQ785950 NSL785947:NSM785950 OCH785947:OCI785950 OMD785947:OME785950 OVZ785947:OWA785950 PFV785947:PFW785950 PPR785947:PPS785950 PZN785947:PZO785950 QJJ785947:QJK785950 QTF785947:QTG785950 RDB785947:RDC785950 RMX785947:RMY785950 RWT785947:RWU785950 SGP785947:SGQ785950 SQL785947:SQM785950 TAH785947:TAI785950 TKD785947:TKE785950 TTZ785947:TUA785950 UDV785947:UDW785950 UNR785947:UNS785950 UXN785947:UXO785950 VHJ785947:VHK785950 VRF785947:VRG785950 WBB785947:WBC785950 WKX785947:WKY785950 WUT785947:WUU785950 F851483:G851486 IH851483:II851486 SD851483:SE851486 ABZ851483:ACA851486 ALV851483:ALW851486 AVR851483:AVS851486 BFN851483:BFO851486 BPJ851483:BPK851486 BZF851483:BZG851486 CJB851483:CJC851486 CSX851483:CSY851486 DCT851483:DCU851486 DMP851483:DMQ851486 DWL851483:DWM851486 EGH851483:EGI851486 EQD851483:EQE851486 EZZ851483:FAA851486 FJV851483:FJW851486 FTR851483:FTS851486 GDN851483:GDO851486 GNJ851483:GNK851486 GXF851483:GXG851486 HHB851483:HHC851486 HQX851483:HQY851486 IAT851483:IAU851486 IKP851483:IKQ851486 IUL851483:IUM851486 JEH851483:JEI851486 JOD851483:JOE851486 JXZ851483:JYA851486 KHV851483:KHW851486 KRR851483:KRS851486 LBN851483:LBO851486 LLJ851483:LLK851486 LVF851483:LVG851486 MFB851483:MFC851486 MOX851483:MOY851486 MYT851483:MYU851486 NIP851483:NIQ851486 NSL851483:NSM851486 OCH851483:OCI851486 OMD851483:OME851486 OVZ851483:OWA851486 PFV851483:PFW851486 PPR851483:PPS851486 PZN851483:PZO851486 QJJ851483:QJK851486 QTF851483:QTG851486 RDB851483:RDC851486 RMX851483:RMY851486 RWT851483:RWU851486 SGP851483:SGQ851486 SQL851483:SQM851486 TAH851483:TAI851486 TKD851483:TKE851486 TTZ851483:TUA851486 UDV851483:UDW851486 UNR851483:UNS851486 UXN851483:UXO851486 VHJ851483:VHK851486 VRF851483:VRG851486 WBB851483:WBC851486 WKX851483:WKY851486 WUT851483:WUU851486 F917019:G917022 IH917019:II917022 SD917019:SE917022 ABZ917019:ACA917022 ALV917019:ALW917022 AVR917019:AVS917022 BFN917019:BFO917022 BPJ917019:BPK917022 BZF917019:BZG917022 CJB917019:CJC917022 CSX917019:CSY917022 DCT917019:DCU917022 DMP917019:DMQ917022 DWL917019:DWM917022 EGH917019:EGI917022 EQD917019:EQE917022 EZZ917019:FAA917022 FJV917019:FJW917022 FTR917019:FTS917022 GDN917019:GDO917022 GNJ917019:GNK917022 GXF917019:GXG917022 HHB917019:HHC917022 HQX917019:HQY917022 IAT917019:IAU917022 IKP917019:IKQ917022 IUL917019:IUM917022 JEH917019:JEI917022 JOD917019:JOE917022 JXZ917019:JYA917022 KHV917019:KHW917022 KRR917019:KRS917022 LBN917019:LBO917022 LLJ917019:LLK917022 LVF917019:LVG917022 MFB917019:MFC917022 MOX917019:MOY917022 MYT917019:MYU917022 NIP917019:NIQ917022 NSL917019:NSM917022 OCH917019:OCI917022 OMD917019:OME917022 OVZ917019:OWA917022 PFV917019:PFW917022 PPR917019:PPS917022 PZN917019:PZO917022 QJJ917019:QJK917022 QTF917019:QTG917022 RDB917019:RDC917022 RMX917019:RMY917022 RWT917019:RWU917022 SGP917019:SGQ917022 SQL917019:SQM917022 TAH917019:TAI917022 TKD917019:TKE917022 TTZ917019:TUA917022 UDV917019:UDW917022 UNR917019:UNS917022 UXN917019:UXO917022 VHJ917019:VHK917022 VRF917019:VRG917022 WBB917019:WBC917022 WKX917019:WKY917022 WUT917019:WUU917022 F982555:G982558 IH982555:II982558 SD982555:SE982558 ABZ982555:ACA982558 ALV982555:ALW982558 AVR982555:AVS982558 BFN982555:BFO982558 BPJ982555:BPK982558 BZF982555:BZG982558 CJB982555:CJC982558 CSX982555:CSY982558 DCT982555:DCU982558 DMP982555:DMQ982558 DWL982555:DWM982558 EGH982555:EGI982558 EQD982555:EQE982558 EZZ982555:FAA982558 FJV982555:FJW982558 FTR982555:FTS982558 GDN982555:GDO982558 GNJ982555:GNK982558 GXF982555:GXG982558 HHB982555:HHC982558 HQX982555:HQY982558 IAT982555:IAU982558 IKP982555:IKQ982558 IUL982555:IUM982558 JEH982555:JEI982558 JOD982555:JOE982558 JXZ982555:JYA982558 KHV982555:KHW982558 KRR982555:KRS982558 LBN982555:LBO982558 LLJ982555:LLK982558 LVF982555:LVG982558 MFB982555:MFC982558 MOX982555:MOY982558 MYT982555:MYU982558 NIP982555:NIQ982558 NSL982555:NSM982558 OCH982555:OCI982558 OMD982555:OME982558 OVZ982555:OWA982558 PFV982555:PFW982558 PPR982555:PPS982558 PZN982555:PZO982558 QJJ982555:QJK982558 QTF982555:QTG982558 RDB982555:RDC982558 RMX982555:RMY982558 RWT982555:RWU982558 SGP982555:SGQ982558 SQL982555:SQM982558 TAH982555:TAI982558 TKD982555:TKE982558 TTZ982555:TUA982558 UDV982555:UDW982558 UNR982555:UNS982558 UXN982555:UXO982558 VHJ982555:VHK982558 VRF982555:VRG982558 WBB982555:WBC982558">
      <formula1>#REF!</formula1>
    </dataValidation>
  </dataValidations>
  <printOptions horizontalCentered="1"/>
  <pageMargins left="0.98425196850393704" right="0.39370078740157483" top="0.39370078740157483" bottom="1.1811023622047245" header="0.39370078740157483" footer="0.19685039370078741"/>
  <pageSetup paperSize="9" scale="60" fitToHeight="0" orientation="portrait" r:id="rId1"/>
  <headerFooter>
    <oddHeader>&amp;LDIOB/DEOC</oddHeader>
    <oddFooter>&amp;LCarimbo e Assinatura
Responsável Teécnico
&amp;Z&amp;F&amp;CCarimbo e Assinatura
Responsável pela Verificação
&amp;RCarimbo e Assinatura 
Responsável pela Aprovação
Página  &amp;P de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M44"/>
  <sheetViews>
    <sheetView showGridLines="0" view="pageBreakPreview" zoomScaleNormal="100" zoomScaleSheetLayoutView="100" workbookViewId="0">
      <selection activeCell="E23" sqref="E23:I27"/>
    </sheetView>
  </sheetViews>
  <sheetFormatPr defaultRowHeight="14.25" customHeight="1"/>
  <cols>
    <col min="1" max="1" width="13.28515625" style="256" customWidth="1"/>
    <col min="2" max="2" width="49.5703125" style="256" bestFit="1" customWidth="1"/>
    <col min="3" max="3" width="15.140625" style="256" bestFit="1" customWidth="1"/>
    <col min="4" max="4" width="11" style="256" bestFit="1" customWidth="1"/>
    <col min="5" max="5" width="14" style="260" customWidth="1"/>
    <col min="6" max="6" width="23.42578125" style="256" customWidth="1"/>
    <col min="7" max="8" width="12" style="256" bestFit="1" customWidth="1"/>
    <col min="9" max="9" width="15.140625" style="256" bestFit="1" customWidth="1"/>
    <col min="10" max="10" width="9.140625" style="256"/>
    <col min="11" max="11" width="25.140625" style="256" bestFit="1" customWidth="1"/>
    <col min="12" max="16384" width="9.140625" style="256"/>
  </cols>
  <sheetData>
    <row r="1" spans="1:13" s="254" customFormat="1" ht="33" customHeight="1">
      <c r="A1" s="714" t="s">
        <v>20897</v>
      </c>
      <c r="B1" s="714"/>
      <c r="C1" s="714"/>
      <c r="D1" s="714"/>
      <c r="E1" s="714"/>
      <c r="F1" s="714"/>
      <c r="G1" s="255"/>
      <c r="H1" s="255"/>
      <c r="I1" s="255"/>
    </row>
    <row r="2" spans="1:13" s="254" customFormat="1" ht="37.5" customHeight="1">
      <c r="A2" s="715" t="str">
        <f>DADOS!D18</f>
        <v>identificação da tipologia ou infraestrutura</v>
      </c>
      <c r="B2" s="715"/>
      <c r="C2" s="715"/>
      <c r="D2" s="715"/>
      <c r="E2" s="715"/>
      <c r="F2" s="715"/>
      <c r="G2" s="472"/>
      <c r="H2" s="716"/>
      <c r="I2" s="716"/>
    </row>
    <row r="3" spans="1:13" s="254" customFormat="1" ht="14.25" customHeight="1">
      <c r="A3" s="472"/>
      <c r="B3" s="472"/>
      <c r="C3" s="472"/>
      <c r="D3" s="472"/>
      <c r="E3" s="476"/>
      <c r="F3" s="472"/>
      <c r="G3" s="472"/>
      <c r="H3" s="472"/>
      <c r="I3" s="472"/>
    </row>
    <row r="4" spans="1:13" s="254" customFormat="1" ht="14.25" customHeight="1">
      <c r="A4" s="472"/>
      <c r="B4" s="472"/>
      <c r="C4" s="472"/>
      <c r="D4" s="472"/>
      <c r="E4" s="476"/>
      <c r="F4" s="472"/>
      <c r="G4" s="472"/>
      <c r="H4" s="472"/>
      <c r="I4" s="472"/>
    </row>
    <row r="5" spans="1:13" s="254" customFormat="1" ht="14.25" customHeight="1" thickBot="1">
      <c r="A5" s="717" t="s">
        <v>2675</v>
      </c>
      <c r="B5" s="717" t="s">
        <v>5018</v>
      </c>
      <c r="C5" s="718" t="s">
        <v>20898</v>
      </c>
      <c r="D5" s="512"/>
      <c r="E5" s="720" t="s">
        <v>20899</v>
      </c>
      <c r="F5" s="720"/>
      <c r="G5" s="720"/>
      <c r="H5" s="720"/>
      <c r="I5" s="513"/>
    </row>
    <row r="6" spans="1:13" s="254" customFormat="1" ht="14.25" customHeight="1" thickBot="1">
      <c r="A6" s="717"/>
      <c r="B6" s="717"/>
      <c r="C6" s="719"/>
      <c r="D6" s="512"/>
      <c r="E6" s="514"/>
      <c r="F6" s="514" t="s">
        <v>5019</v>
      </c>
      <c r="G6" s="514" t="s">
        <v>5020</v>
      </c>
      <c r="H6" s="514" t="s">
        <v>5021</v>
      </c>
      <c r="I6" s="512"/>
    </row>
    <row r="7" spans="1:13" s="254" customFormat="1" ht="14.25" customHeight="1" thickBot="1">
      <c r="A7" s="515">
        <v>1</v>
      </c>
      <c r="B7" s="516" t="s">
        <v>20900</v>
      </c>
      <c r="C7" s="517">
        <v>0</v>
      </c>
      <c r="D7" s="518"/>
      <c r="E7" s="519" t="s">
        <v>5022</v>
      </c>
      <c r="F7" s="519">
        <v>0.03</v>
      </c>
      <c r="G7" s="519">
        <v>0.04</v>
      </c>
      <c r="H7" s="519">
        <v>5.5E-2</v>
      </c>
      <c r="I7" s="520"/>
    </row>
    <row r="8" spans="1:13" s="254" customFormat="1" ht="14.25" customHeight="1" thickBot="1">
      <c r="A8" s="515">
        <v>2</v>
      </c>
      <c r="B8" s="516" t="s">
        <v>20901</v>
      </c>
      <c r="C8" s="517">
        <v>0</v>
      </c>
      <c r="D8" s="518"/>
      <c r="E8" s="519" t="s">
        <v>5023</v>
      </c>
      <c r="F8" s="519">
        <v>8.0000000000000002E-3</v>
      </c>
      <c r="G8" s="519">
        <v>8.0000000000000002E-3</v>
      </c>
      <c r="H8" s="519">
        <v>0.01</v>
      </c>
      <c r="I8" s="520"/>
    </row>
    <row r="9" spans="1:13" s="254" customFormat="1" ht="14.25" customHeight="1" thickBot="1">
      <c r="A9" s="515">
        <v>3</v>
      </c>
      <c r="B9" s="516" t="s">
        <v>20902</v>
      </c>
      <c r="C9" s="517">
        <v>0</v>
      </c>
      <c r="D9" s="518"/>
      <c r="E9" s="519" t="s">
        <v>5024</v>
      </c>
      <c r="F9" s="519">
        <v>9.7000000000000003E-3</v>
      </c>
      <c r="G9" s="519">
        <v>1.2699999999999999E-2</v>
      </c>
      <c r="H9" s="519">
        <v>1.2699999999999999E-2</v>
      </c>
      <c r="I9" s="520"/>
    </row>
    <row r="10" spans="1:13" s="254" customFormat="1" ht="14.25" customHeight="1" thickBot="1">
      <c r="A10" s="515">
        <v>4</v>
      </c>
      <c r="B10" s="516" t="s">
        <v>20903</v>
      </c>
      <c r="C10" s="517">
        <v>0</v>
      </c>
      <c r="D10" s="518"/>
      <c r="E10" s="519" t="s">
        <v>5025</v>
      </c>
      <c r="F10" s="519">
        <v>5.8999999999999999E-3</v>
      </c>
      <c r="G10" s="519">
        <v>1.23E-2</v>
      </c>
      <c r="H10" s="519">
        <v>1.3899999999999999E-2</v>
      </c>
      <c r="I10" s="520"/>
    </row>
    <row r="11" spans="1:13" s="254" customFormat="1" ht="14.25" customHeight="1" thickBot="1">
      <c r="A11" s="515">
        <v>5</v>
      </c>
      <c r="B11" s="516" t="s">
        <v>20904</v>
      </c>
      <c r="C11" s="517">
        <v>0</v>
      </c>
      <c r="D11" s="518"/>
      <c r="E11" s="519" t="s">
        <v>2945</v>
      </c>
      <c r="F11" s="519">
        <v>6.1600000000000002E-2</v>
      </c>
      <c r="G11" s="519">
        <v>7.3999999999999996E-2</v>
      </c>
      <c r="H11" s="519">
        <v>8.9599999999999999E-2</v>
      </c>
      <c r="I11" s="520"/>
    </row>
    <row r="12" spans="1:13" ht="14.25" customHeight="1" thickBot="1">
      <c r="A12" s="515">
        <v>6</v>
      </c>
      <c r="B12" s="521" t="s">
        <v>20905</v>
      </c>
      <c r="C12" s="522">
        <f>SUM(C13:C16)</f>
        <v>0</v>
      </c>
      <c r="D12" s="518"/>
      <c r="E12" s="518"/>
      <c r="F12" s="518"/>
      <c r="G12" s="518"/>
      <c r="H12" s="518"/>
      <c r="I12" s="518"/>
      <c r="J12" s="254"/>
      <c r="K12" s="254"/>
      <c r="L12" s="254"/>
      <c r="M12" s="254"/>
    </row>
    <row r="13" spans="1:13" s="257" customFormat="1" ht="14.25" customHeight="1" thickBot="1">
      <c r="A13" s="515" t="s">
        <v>5026</v>
      </c>
      <c r="B13" s="521" t="s">
        <v>20906</v>
      </c>
      <c r="C13" s="517">
        <v>0</v>
      </c>
      <c r="D13" s="518"/>
      <c r="E13" s="523" t="s">
        <v>5030</v>
      </c>
      <c r="F13" s="519">
        <v>0.2034</v>
      </c>
      <c r="G13" s="519">
        <v>0.22120000000000001</v>
      </c>
      <c r="H13" s="519">
        <v>0.25</v>
      </c>
      <c r="I13" s="518"/>
      <c r="J13" s="254"/>
      <c r="K13" s="254"/>
      <c r="L13" s="254"/>
      <c r="M13" s="254"/>
    </row>
    <row r="14" spans="1:13" s="257" customFormat="1" ht="14.25" customHeight="1" thickBot="1">
      <c r="A14" s="515" t="s">
        <v>5027</v>
      </c>
      <c r="B14" s="521" t="s">
        <v>20907</v>
      </c>
      <c r="C14" s="517">
        <v>0</v>
      </c>
      <c r="D14" s="518"/>
      <c r="E14" s="523" t="s">
        <v>5031</v>
      </c>
      <c r="F14" s="519">
        <v>0.2601</v>
      </c>
      <c r="G14" s="519">
        <v>0.2787</v>
      </c>
      <c r="H14" s="519">
        <v>0.30890000000000001</v>
      </c>
      <c r="I14" s="518"/>
      <c r="J14" s="254"/>
      <c r="K14" s="254"/>
      <c r="L14" s="254"/>
      <c r="M14" s="254"/>
    </row>
    <row r="15" spans="1:13" ht="14.25" customHeight="1">
      <c r="A15" s="515" t="s">
        <v>5028</v>
      </c>
      <c r="B15" s="521" t="s">
        <v>20908</v>
      </c>
      <c r="C15" s="517">
        <v>0</v>
      </c>
      <c r="D15" s="518"/>
      <c r="E15" s="518"/>
      <c r="F15" s="518"/>
      <c r="G15" s="518"/>
      <c r="H15" s="518"/>
      <c r="I15" s="518"/>
      <c r="J15" s="254"/>
      <c r="K15" s="254"/>
      <c r="L15" s="254"/>
      <c r="M15" s="254"/>
    </row>
    <row r="16" spans="1:13" ht="14.25" customHeight="1">
      <c r="A16" s="515" t="s">
        <v>5029</v>
      </c>
      <c r="B16" s="521" t="s">
        <v>20909</v>
      </c>
      <c r="C16" s="522">
        <v>0</v>
      </c>
      <c r="D16" s="518"/>
      <c r="E16" s="721" t="s">
        <v>5032</v>
      </c>
      <c r="F16" s="721"/>
      <c r="G16" s="721"/>
      <c r="H16" s="721"/>
      <c r="I16" s="518"/>
      <c r="J16" s="254"/>
      <c r="K16" s="254"/>
      <c r="L16" s="254"/>
      <c r="M16" s="254"/>
    </row>
    <row r="17" spans="1:13" ht="14.25" customHeight="1">
      <c r="A17" s="722" t="s">
        <v>816</v>
      </c>
      <c r="B17" s="723"/>
      <c r="C17" s="524">
        <f>TRUNC((((1+$C7+$C8+$C9)*(1+$C10)*(1+$C11)/(1-$C12)))-1,4)</f>
        <v>0</v>
      </c>
      <c r="D17" s="518"/>
      <c r="E17" s="525"/>
      <c r="F17" s="525"/>
      <c r="G17" s="518"/>
      <c r="H17" s="518"/>
      <c r="I17" s="518"/>
      <c r="J17" s="254"/>
      <c r="K17" s="254"/>
      <c r="L17" s="254"/>
      <c r="M17" s="254"/>
    </row>
    <row r="18" spans="1:13" ht="14.25" customHeight="1">
      <c r="A18" s="518"/>
      <c r="B18" s="518"/>
      <c r="C18" s="518"/>
      <c r="D18" s="518"/>
      <c r="E18" s="525"/>
      <c r="F18" s="525"/>
      <c r="G18" s="518"/>
      <c r="H18" s="518"/>
      <c r="I18" s="518"/>
      <c r="J18" s="254"/>
      <c r="K18" s="254"/>
      <c r="L18" s="254"/>
      <c r="M18" s="254"/>
    </row>
    <row r="19" spans="1:13" ht="14.25" customHeight="1">
      <c r="A19" s="526"/>
      <c r="B19" s="518"/>
      <c r="C19" s="518"/>
      <c r="D19" s="518"/>
      <c r="E19" s="518"/>
      <c r="F19" s="518"/>
      <c r="G19" s="518"/>
      <c r="H19" s="518"/>
      <c r="I19" s="518"/>
      <c r="J19" s="254"/>
      <c r="K19" s="254"/>
      <c r="L19" s="254"/>
      <c r="M19" s="254"/>
    </row>
    <row r="20" spans="1:13" ht="14.25" customHeight="1">
      <c r="A20" s="527" t="s">
        <v>20910</v>
      </c>
      <c r="B20" s="518"/>
      <c r="C20" s="518"/>
      <c r="D20" s="518"/>
      <c r="E20" s="518"/>
      <c r="F20" s="518"/>
      <c r="G20" s="518"/>
      <c r="H20" s="518"/>
      <c r="I20" s="518"/>
      <c r="J20" s="254"/>
      <c r="K20" s="254"/>
      <c r="L20" s="254"/>
      <c r="M20" s="254"/>
    </row>
    <row r="21" spans="1:13" ht="14.25" customHeight="1">
      <c r="A21" s="526"/>
      <c r="B21" s="518"/>
      <c r="C21" s="518"/>
      <c r="D21" s="518"/>
      <c r="E21" s="518"/>
      <c r="F21" s="528"/>
      <c r="G21" s="528"/>
      <c r="H21" s="528"/>
      <c r="I21" s="528"/>
      <c r="J21" s="254"/>
      <c r="K21" s="254"/>
      <c r="L21" s="254"/>
      <c r="M21" s="254"/>
    </row>
    <row r="22" spans="1:13" ht="14.25" customHeight="1" thickBot="1">
      <c r="A22" s="529" t="s">
        <v>20911</v>
      </c>
      <c r="B22" s="518"/>
      <c r="C22" s="518"/>
      <c r="D22" s="518"/>
      <c r="E22" s="529" t="s">
        <v>20912</v>
      </c>
      <c r="F22" s="530"/>
      <c r="G22" s="530"/>
      <c r="H22" s="530"/>
      <c r="I22" s="530"/>
      <c r="J22" s="254"/>
      <c r="K22" s="254"/>
      <c r="L22" s="254"/>
      <c r="M22" s="254"/>
    </row>
    <row r="23" spans="1:13" ht="17.25" customHeight="1">
      <c r="A23" s="724" t="s">
        <v>20913</v>
      </c>
      <c r="B23" s="725"/>
      <c r="C23" s="726"/>
      <c r="D23" s="518"/>
      <c r="E23" s="733" t="s">
        <v>20914</v>
      </c>
      <c r="F23" s="734"/>
      <c r="G23" s="734"/>
      <c r="H23" s="734"/>
      <c r="I23" s="735"/>
      <c r="J23" s="254"/>
      <c r="K23" s="254"/>
      <c r="L23" s="254"/>
      <c r="M23" s="254"/>
    </row>
    <row r="24" spans="1:13" ht="17.25" customHeight="1">
      <c r="A24" s="727"/>
      <c r="B24" s="728"/>
      <c r="C24" s="729"/>
      <c r="D24" s="518"/>
      <c r="E24" s="736"/>
      <c r="F24" s="737"/>
      <c r="G24" s="737"/>
      <c r="H24" s="737"/>
      <c r="I24" s="738"/>
      <c r="J24" s="254"/>
      <c r="K24" s="254"/>
      <c r="L24" s="254"/>
      <c r="M24" s="254"/>
    </row>
    <row r="25" spans="1:13" ht="17.25" customHeight="1">
      <c r="A25" s="727"/>
      <c r="B25" s="728"/>
      <c r="C25" s="729"/>
      <c r="D25" s="518"/>
      <c r="E25" s="736"/>
      <c r="F25" s="737"/>
      <c r="G25" s="737"/>
      <c r="H25" s="737"/>
      <c r="I25" s="738"/>
      <c r="J25" s="254"/>
      <c r="K25" s="254"/>
      <c r="L25" s="254"/>
      <c r="M25" s="254"/>
    </row>
    <row r="26" spans="1:13" ht="17.25" customHeight="1">
      <c r="A26" s="727"/>
      <c r="B26" s="728"/>
      <c r="C26" s="729"/>
      <c r="D26" s="518"/>
      <c r="E26" s="736"/>
      <c r="F26" s="737"/>
      <c r="G26" s="737"/>
      <c r="H26" s="737"/>
      <c r="I26" s="738"/>
      <c r="J26" s="254"/>
      <c r="K26" s="254"/>
      <c r="L26" s="254"/>
      <c r="M26" s="254"/>
    </row>
    <row r="27" spans="1:13" ht="17.25" customHeight="1" thickBot="1">
      <c r="A27" s="727"/>
      <c r="B27" s="728"/>
      <c r="C27" s="729"/>
      <c r="D27" s="518"/>
      <c r="E27" s="739"/>
      <c r="F27" s="740"/>
      <c r="G27" s="740"/>
      <c r="H27" s="740"/>
      <c r="I27" s="741"/>
      <c r="J27" s="254"/>
      <c r="K27" s="254"/>
      <c r="L27" s="254"/>
      <c r="M27" s="254"/>
    </row>
    <row r="28" spans="1:13" ht="17.25" customHeight="1" thickBot="1">
      <c r="A28" s="727"/>
      <c r="B28" s="728"/>
      <c r="C28" s="729"/>
      <c r="D28" s="518"/>
      <c r="E28" s="529" t="s">
        <v>20915</v>
      </c>
      <c r="F28" s="518"/>
      <c r="G28" s="518"/>
      <c r="H28" s="518"/>
      <c r="I28" s="518"/>
      <c r="J28" s="254"/>
      <c r="K28" s="254"/>
      <c r="L28" s="254"/>
      <c r="M28" s="254"/>
    </row>
    <row r="29" spans="1:13" ht="17.25" customHeight="1" thickBot="1">
      <c r="A29" s="730"/>
      <c r="B29" s="731"/>
      <c r="C29" s="732"/>
      <c r="D29" s="518"/>
      <c r="E29" s="742" t="s">
        <v>20916</v>
      </c>
      <c r="F29" s="743"/>
      <c r="G29" s="743"/>
      <c r="H29" s="743"/>
      <c r="I29" s="744"/>
      <c r="J29" s="254"/>
      <c r="K29" s="254"/>
      <c r="L29" s="254"/>
      <c r="M29" s="254"/>
    </row>
    <row r="30" spans="1:13" ht="17.25" customHeight="1" thickBot="1">
      <c r="A30" s="529" t="s">
        <v>20917</v>
      </c>
      <c r="B30" s="518"/>
      <c r="C30" s="518"/>
      <c r="D30" s="518"/>
      <c r="E30" s="745"/>
      <c r="F30" s="746"/>
      <c r="G30" s="746"/>
      <c r="H30" s="746"/>
      <c r="I30" s="747"/>
      <c r="J30" s="254"/>
      <c r="K30" s="254"/>
      <c r="L30" s="254"/>
      <c r="M30" s="254"/>
    </row>
    <row r="31" spans="1:13" ht="16.5" customHeight="1">
      <c r="A31" s="733" t="s">
        <v>20918</v>
      </c>
      <c r="B31" s="734"/>
      <c r="C31" s="735"/>
      <c r="D31" s="518"/>
      <c r="E31" s="745"/>
      <c r="F31" s="746"/>
      <c r="G31" s="746"/>
      <c r="H31" s="746"/>
      <c r="I31" s="747"/>
      <c r="J31" s="254"/>
      <c r="K31" s="254"/>
      <c r="L31" s="254"/>
      <c r="M31" s="254"/>
    </row>
    <row r="32" spans="1:13" ht="16.5" customHeight="1">
      <c r="A32" s="736"/>
      <c r="B32" s="737"/>
      <c r="C32" s="738"/>
      <c r="D32" s="518"/>
      <c r="E32" s="745"/>
      <c r="F32" s="746"/>
      <c r="G32" s="746"/>
      <c r="H32" s="746"/>
      <c r="I32" s="747"/>
      <c r="J32" s="254"/>
      <c r="K32" s="254"/>
      <c r="L32" s="254"/>
      <c r="M32" s="254"/>
    </row>
    <row r="33" spans="1:13" ht="16.5" customHeight="1">
      <c r="A33" s="736"/>
      <c r="B33" s="737"/>
      <c r="C33" s="738"/>
      <c r="D33" s="518"/>
      <c r="E33" s="745"/>
      <c r="F33" s="746"/>
      <c r="G33" s="746"/>
      <c r="H33" s="746"/>
      <c r="I33" s="747"/>
      <c r="J33" s="254"/>
      <c r="K33" s="254"/>
      <c r="L33" s="254"/>
      <c r="M33" s="254"/>
    </row>
    <row r="34" spans="1:13" ht="16.5" customHeight="1">
      <c r="A34" s="736"/>
      <c r="B34" s="737"/>
      <c r="C34" s="738"/>
      <c r="D34" s="518"/>
      <c r="E34" s="745"/>
      <c r="F34" s="746"/>
      <c r="G34" s="746"/>
      <c r="H34" s="746"/>
      <c r="I34" s="747"/>
      <c r="J34" s="254"/>
      <c r="K34" s="254"/>
      <c r="L34" s="254"/>
      <c r="M34" s="254"/>
    </row>
    <row r="35" spans="1:13" ht="16.5" customHeight="1" thickBot="1">
      <c r="A35" s="739"/>
      <c r="B35" s="740"/>
      <c r="C35" s="741"/>
      <c r="D35" s="518"/>
      <c r="E35" s="748"/>
      <c r="F35" s="749"/>
      <c r="G35" s="749"/>
      <c r="H35" s="749"/>
      <c r="I35" s="750"/>
      <c r="J35" s="254"/>
      <c r="K35" s="254"/>
      <c r="L35" s="254"/>
      <c r="M35" s="254"/>
    </row>
    <row r="36" spans="1:13" ht="14.25" customHeight="1">
      <c r="A36" s="518"/>
      <c r="B36" s="518"/>
      <c r="C36" s="518"/>
      <c r="D36" s="518"/>
      <c r="E36" s="518"/>
      <c r="F36" s="518"/>
      <c r="G36" s="518"/>
      <c r="H36" s="518"/>
      <c r="I36" s="518"/>
      <c r="J36" s="254"/>
      <c r="K36" s="254"/>
      <c r="L36" s="254"/>
      <c r="M36" s="254"/>
    </row>
    <row r="37" spans="1:13" ht="14.25" customHeight="1">
      <c r="A37" s="518"/>
      <c r="B37" s="518"/>
      <c r="C37" s="518"/>
      <c r="D37" s="518"/>
      <c r="E37" s="518"/>
      <c r="F37" s="518"/>
      <c r="G37" s="518"/>
      <c r="H37" s="518"/>
      <c r="I37" s="518"/>
      <c r="J37" s="254"/>
      <c r="K37" s="254"/>
      <c r="L37" s="254"/>
      <c r="M37" s="254"/>
    </row>
    <row r="38" spans="1:13" ht="14.25" customHeight="1">
      <c r="A38" s="518"/>
      <c r="B38" s="518"/>
      <c r="C38" s="518"/>
      <c r="D38" s="518"/>
      <c r="E38" s="518"/>
      <c r="F38" s="518"/>
      <c r="G38" s="518"/>
      <c r="H38" s="518"/>
      <c r="I38" s="518"/>
      <c r="J38" s="254"/>
      <c r="K38" s="254"/>
      <c r="L38" s="254"/>
      <c r="M38" s="254"/>
    </row>
    <row r="39" spans="1:13" ht="14.25" customHeight="1">
      <c r="A39" s="518"/>
      <c r="B39" s="518"/>
      <c r="C39" s="518"/>
      <c r="D39" s="518"/>
      <c r="E39" s="518"/>
      <c r="F39" s="518"/>
      <c r="G39" s="532"/>
      <c r="H39" s="533">
        <f>DADOS!D31</f>
        <v>0</v>
      </c>
      <c r="I39" s="532"/>
      <c r="J39" s="254"/>
      <c r="K39" s="254"/>
      <c r="L39" s="254"/>
      <c r="M39" s="254"/>
    </row>
    <row r="40" spans="1:13" ht="14.25" customHeight="1">
      <c r="A40" s="518"/>
      <c r="B40" s="518"/>
      <c r="C40" s="518"/>
      <c r="D40" s="518"/>
      <c r="E40" s="518"/>
      <c r="F40" s="518"/>
      <c r="G40" s="518"/>
      <c r="H40" s="531">
        <f>DADOS!D35</f>
        <v>0</v>
      </c>
      <c r="I40" s="518"/>
      <c r="J40" s="254"/>
      <c r="K40" s="254"/>
      <c r="L40" s="254"/>
      <c r="M40" s="254"/>
    </row>
    <row r="41" spans="1:13" ht="14.25" customHeight="1">
      <c r="A41" s="258"/>
      <c r="B41" s="258"/>
      <c r="C41" s="258"/>
      <c r="D41" s="258"/>
      <c r="E41" s="259"/>
      <c r="F41" s="604"/>
      <c r="G41" s="604"/>
      <c r="H41" s="604"/>
      <c r="I41" s="258"/>
      <c r="J41" s="254"/>
      <c r="K41" s="254"/>
      <c r="L41" s="254"/>
      <c r="M41" s="254"/>
    </row>
    <row r="42" spans="1:13" ht="14.25" customHeight="1">
      <c r="A42" s="258"/>
      <c r="B42" s="258"/>
      <c r="C42" s="258"/>
      <c r="D42" s="258"/>
      <c r="E42" s="259"/>
      <c r="F42" s="604"/>
      <c r="G42" s="604"/>
      <c r="H42" s="604"/>
      <c r="I42" s="258"/>
      <c r="J42" s="254"/>
      <c r="K42" s="254"/>
      <c r="L42" s="254"/>
      <c r="M42" s="254"/>
    </row>
    <row r="43" spans="1:13" ht="14.25" customHeight="1">
      <c r="A43" s="258"/>
      <c r="B43" s="332"/>
      <c r="C43" s="332"/>
      <c r="D43" s="332"/>
      <c r="E43" s="333"/>
      <c r="F43" s="604"/>
      <c r="G43" s="604"/>
      <c r="H43" s="604"/>
      <c r="I43" s="258"/>
      <c r="J43" s="254"/>
      <c r="K43" s="254"/>
      <c r="L43" s="254"/>
      <c r="M43" s="254"/>
    </row>
    <row r="44" spans="1:13" ht="14.25" customHeight="1">
      <c r="A44" s="258"/>
      <c r="B44" s="258"/>
      <c r="C44" s="258"/>
      <c r="D44" s="258"/>
      <c r="E44" s="259"/>
      <c r="F44" s="258"/>
      <c r="G44" s="258"/>
      <c r="H44" s="258"/>
      <c r="I44" s="258"/>
      <c r="J44" s="254"/>
      <c r="K44" s="254"/>
      <c r="L44" s="254"/>
      <c r="M44" s="254"/>
    </row>
  </sheetData>
  <mergeCells count="16">
    <mergeCell ref="F43:H43"/>
    <mergeCell ref="F42:H42"/>
    <mergeCell ref="F41:H41"/>
    <mergeCell ref="A1:F1"/>
    <mergeCell ref="A2:F2"/>
    <mergeCell ref="H2:I2"/>
    <mergeCell ref="A5:A6"/>
    <mergeCell ref="B5:B6"/>
    <mergeCell ref="C5:C6"/>
    <mergeCell ref="E5:H5"/>
    <mergeCell ref="E16:H16"/>
    <mergeCell ref="A17:B17"/>
    <mergeCell ref="A23:C29"/>
    <mergeCell ref="E23:I27"/>
    <mergeCell ref="E29:I35"/>
    <mergeCell ref="A31:C35"/>
  </mergeCells>
  <printOptions horizontalCentered="1" verticalCentered="1"/>
  <pageMargins left="0.39370078740157483" right="0.39370078740157483" top="0.74803149606299213" bottom="0.74803149606299213" header="0.31496062992125984" footer="0.31496062992125984"/>
  <pageSetup paperSize="9" scale="71" orientation="landscape" r:id="rId1"/>
  <headerFooter alignWithMargins="0">
    <oddHeader>&amp;R&amp;A</oddHeader>
    <oddFooter>&amp;L&amp;8Impressão em &amp;P de &amp;N
&amp;Z&amp;F&amp;RPágina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pageSetUpPr fitToPage="1"/>
  </sheetPr>
  <dimension ref="A1:R378"/>
  <sheetViews>
    <sheetView showGridLines="0" view="pageBreakPreview" zoomScale="90" zoomScaleNormal="80" zoomScaleSheetLayoutView="90" workbookViewId="0">
      <pane ySplit="8" topLeftCell="A9" activePane="bottomLeft" state="frozen"/>
      <selection pane="bottomLeft" activeCell="H73" sqref="H73"/>
    </sheetView>
  </sheetViews>
  <sheetFormatPr defaultRowHeight="15"/>
  <cols>
    <col min="1" max="1" width="15.42578125" style="240" customWidth="1"/>
    <col min="2" max="2" width="15.140625" style="34" customWidth="1"/>
    <col min="3" max="3" width="10.85546875" style="34" customWidth="1"/>
    <col min="4" max="4" width="71.140625" style="169" customWidth="1"/>
    <col min="5" max="5" width="10.85546875" style="38" bestFit="1" customWidth="1"/>
    <col min="6" max="6" width="10.5703125" style="435" customWidth="1"/>
    <col min="7" max="7" width="8.42578125" style="118" bestFit="1" customWidth="1"/>
    <col min="8" max="8" width="14" style="224" customWidth="1"/>
    <col min="9" max="9" width="10.7109375" style="224" customWidth="1"/>
    <col min="10" max="10" width="15.140625" style="119" customWidth="1"/>
    <col min="11" max="11" width="18.42578125" customWidth="1"/>
    <col min="12" max="12" width="14.42578125" style="440" customWidth="1"/>
    <col min="13" max="13" width="11.5703125" style="441" customWidth="1"/>
    <col min="14" max="23" width="11.5703125" customWidth="1"/>
    <col min="24" max="24" width="13.5703125" customWidth="1"/>
    <col min="25" max="29" width="11.5703125" customWidth="1"/>
    <col min="30" max="32" width="9.140625" customWidth="1"/>
    <col min="33" max="33" width="11.5703125" customWidth="1"/>
    <col min="34" max="34" width="14" customWidth="1"/>
    <col min="35" max="35" width="11.5703125" customWidth="1"/>
    <col min="36" max="37" width="14.85546875" customWidth="1"/>
    <col min="38" max="46" width="9.140625" customWidth="1"/>
  </cols>
  <sheetData>
    <row r="1" spans="1:14" ht="15.75">
      <c r="A1" s="236"/>
      <c r="B1" s="33"/>
      <c r="C1" s="33"/>
      <c r="D1" s="463" t="s">
        <v>20878</v>
      </c>
      <c r="E1" s="41"/>
      <c r="F1" s="431"/>
      <c r="G1" s="222"/>
      <c r="H1" s="223"/>
      <c r="I1" s="223"/>
      <c r="J1" s="116"/>
      <c r="K1" s="229"/>
    </row>
    <row r="2" spans="1:14">
      <c r="A2" s="237"/>
      <c r="D2" s="325" t="s">
        <v>20929</v>
      </c>
      <c r="E2" s="167" t="s">
        <v>2669</v>
      </c>
      <c r="F2" s="751" t="str">
        <f>IF('FOLHA FECHAMENTO'!$C$10&lt;&gt;"",'FOLHA FECHAMENTO'!$C$10," ")</f>
        <v>identificação da tipologia ou infraestrutura</v>
      </c>
      <c r="G2" s="751"/>
      <c r="H2" s="751"/>
      <c r="I2" s="167" t="s">
        <v>2672</v>
      </c>
      <c r="J2" s="251" t="str">
        <f>IF('FOLHA FECHAMENTO'!$L$9&lt;&gt;"",'FOLHA FECHAMENTO'!$L$9," ")</f>
        <v xml:space="preserve"> </v>
      </c>
      <c r="K2" s="252"/>
    </row>
    <row r="3" spans="1:14">
      <c r="A3" s="237"/>
      <c r="D3" s="325" t="s">
        <v>20879</v>
      </c>
      <c r="E3" s="167" t="s">
        <v>2682</v>
      </c>
      <c r="F3" s="751" t="str">
        <f>IF(DADOS!$D$22&lt;&gt;"",DADOS!$D$22," ")</f>
        <v>LOBATO</v>
      </c>
      <c r="G3" s="751"/>
      <c r="I3" s="167" t="s">
        <v>20834</v>
      </c>
      <c r="J3" s="253" t="str">
        <f>IF('FOLHA FECHAMENTO'!$K$10&lt;&gt;"",'FOLHA FECHAMENTO'!$K$10," ")</f>
        <v>CONSTRUÇÃO</v>
      </c>
      <c r="K3" s="252"/>
    </row>
    <row r="4" spans="1:14">
      <c r="A4" s="237"/>
      <c r="D4" s="247"/>
      <c r="E4" s="167" t="s">
        <v>1240</v>
      </c>
      <c r="F4" s="751" t="str">
        <f>IF(DADOS!$D$39&lt;&gt;"",DADOS!$D$39," ")</f>
        <v xml:space="preserve"> </v>
      </c>
      <c r="G4" s="751"/>
      <c r="H4" s="751"/>
      <c r="I4" s="167" t="s">
        <v>5639</v>
      </c>
      <c r="J4" s="309" t="str">
        <f>IF(DADOS!D31&lt;&gt;"",DADOS!D31," ")</f>
        <v xml:space="preserve"> </v>
      </c>
      <c r="K4" s="252"/>
    </row>
    <row r="5" spans="1:14">
      <c r="A5" s="238"/>
      <c r="B5" s="36"/>
      <c r="C5" s="36"/>
      <c r="D5" s="248"/>
      <c r="E5" s="315"/>
      <c r="F5" s="432"/>
      <c r="G5" s="310"/>
      <c r="H5" s="311"/>
      <c r="I5" s="312"/>
      <c r="J5" s="313"/>
      <c r="K5" s="314"/>
    </row>
    <row r="6" spans="1:14" ht="17.25">
      <c r="A6" s="759" t="s">
        <v>5651</v>
      </c>
      <c r="B6" s="760"/>
      <c r="C6" s="760"/>
      <c r="D6" s="760"/>
      <c r="E6" s="760"/>
      <c r="F6" s="760"/>
      <c r="G6" s="760"/>
      <c r="H6" s="760"/>
      <c r="I6" s="760"/>
      <c r="J6" s="760"/>
      <c r="K6" s="760"/>
    </row>
    <row r="7" spans="1:14" ht="24.75" customHeight="1">
      <c r="A7" s="752" t="s">
        <v>2263</v>
      </c>
      <c r="B7" s="753"/>
      <c r="C7" s="754" t="s">
        <v>5650</v>
      </c>
      <c r="D7" s="761" t="s">
        <v>2264</v>
      </c>
      <c r="E7" s="763" t="s">
        <v>2265</v>
      </c>
      <c r="F7" s="765" t="s">
        <v>2266</v>
      </c>
      <c r="G7" s="767" t="s">
        <v>2267</v>
      </c>
      <c r="H7" s="756" t="s">
        <v>2680</v>
      </c>
      <c r="I7" s="757"/>
      <c r="J7" s="758"/>
      <c r="K7" s="769" t="s">
        <v>2268</v>
      </c>
    </row>
    <row r="8" spans="1:14" ht="24">
      <c r="A8" s="239" t="s">
        <v>814</v>
      </c>
      <c r="B8" s="221" t="s">
        <v>5649</v>
      </c>
      <c r="C8" s="755"/>
      <c r="D8" s="762"/>
      <c r="E8" s="764"/>
      <c r="F8" s="766"/>
      <c r="G8" s="768"/>
      <c r="H8" s="117" t="s">
        <v>2844</v>
      </c>
      <c r="I8" s="117" t="s">
        <v>2679</v>
      </c>
      <c r="J8" s="117" t="s">
        <v>2666</v>
      </c>
      <c r="K8" s="770"/>
    </row>
    <row r="9" spans="1:14" s="94" customFormat="1" ht="15.75">
      <c r="A9" s="275" t="s">
        <v>20857</v>
      </c>
      <c r="B9" s="275"/>
      <c r="C9" s="232"/>
      <c r="D9" s="233"/>
      <c r="E9" s="234"/>
      <c r="F9" s="433"/>
      <c r="G9" s="276"/>
      <c r="H9" s="235">
        <f>ROUND(SUM(H10:H15),2)</f>
        <v>0</v>
      </c>
      <c r="I9" s="235">
        <f>ROUND(SUM(I10:I15),2)</f>
        <v>0</v>
      </c>
      <c r="J9" s="235">
        <f>H9+I9</f>
        <v>0</v>
      </c>
      <c r="K9" s="168"/>
      <c r="L9" s="443"/>
      <c r="M9" s="442"/>
      <c r="N9" s="37"/>
    </row>
    <row r="10" spans="1:14" s="37" customFormat="1">
      <c r="A10" s="277"/>
      <c r="B10" s="278"/>
      <c r="C10" s="279"/>
      <c r="D10" s="280" t="str">
        <f>IF($B10="",IFERROR(VLOOKUP($A10,SERVIÇOS!$A:$F,2,0),IFERROR(VLOOKUP($A10,$C:$J,2,0),"")),IFERROR(VLOOKUP($B10,INSUMOS!$A:$D,2,0),IFERROR(VLOOKUP($B10,COTAÇÕES!$A:$O,2,0),"")))</f>
        <v/>
      </c>
      <c r="E10" s="316" t="str">
        <f>IF($B10="",IFERROR(VLOOKUP($A10,SERVIÇOS!$A:$F,3,0),IFERROR(VLOOKUP($A10,$C:$J,3,0),"")),IFERROR(VLOOKUP($B10,INSUMOS!$A:$D,3,0),IFERROR(VLOOKUP($B10,COTAÇÕES!$A:$O,3,0),"")))</f>
        <v/>
      </c>
      <c r="F10" s="434"/>
      <c r="G10" s="281" t="str">
        <f>IF($B10="",IFERROR(VLOOKUP($A10,SERVIÇOS!$A:$F,6,0),IFERROR(VLOOKUP($A10,$C:$J,8,0),"")),IFERROR(VLOOKUP($B10,INSUMOS!$A:$D,4,0),IFERROR(VLOOKUP($B10,COTAÇÕES!$A:$O,14,0),"")))</f>
        <v/>
      </c>
      <c r="H10" s="282">
        <f>ROUND(IF($B10="",IFERROR(VLOOKUP($A10,SERVIÇOS!$A:$F,4,0),IFERROR(VLOOKUP($A10,$C:$J,6,0),)),IFERROR(VLOOKUP($B10,INSUMOS!$A:$D,4,0),IFERROR(VLOOKUP($B10,COTAÇÕES!$A:$O,14,0),)))*$F10,2)</f>
        <v>0</v>
      </c>
      <c r="I10" s="282">
        <f>ROUND(IF($B10="",IFERROR(VLOOKUP($A10,SERVIÇOS!$A:$F,5,0),IFERROR(VLOOKUP($A10,$C:$J,7,0),)),0)*$F10,2)</f>
        <v>0</v>
      </c>
      <c r="J10" s="283">
        <f t="shared" ref="J10:J11" si="0">H10+I10</f>
        <v>0</v>
      </c>
      <c r="K10" s="306"/>
      <c r="L10" s="442"/>
      <c r="M10" s="442"/>
    </row>
    <row r="11" spans="1:14" s="37" customFormat="1">
      <c r="A11" s="277"/>
      <c r="B11" s="278"/>
      <c r="C11" s="279"/>
      <c r="D11" s="280" t="str">
        <f>IF($B11="",IFERROR(VLOOKUP($A11,SERVIÇOS!$A:$F,2,0),IFERROR(VLOOKUP($A11,$C:$J,2,0),"")),IFERROR(VLOOKUP($B11,INSUMOS!$A:$D,2,0),IFERROR(VLOOKUP($B11,COTAÇÕES!$A:$O,2,0),"")))</f>
        <v/>
      </c>
      <c r="E11" s="316" t="str">
        <f>IF($B11="",IFERROR(VLOOKUP($A11,SERVIÇOS!$A:$F,3,0),IFERROR(VLOOKUP($A11,$C:$J,3,0),"")),IFERROR(VLOOKUP($B11,INSUMOS!$A:$D,3,0),IFERROR(VLOOKUP($B11,COTAÇÕES!$A:$O,3,0),"")))</f>
        <v/>
      </c>
      <c r="F11" s="434"/>
      <c r="G11" s="281" t="str">
        <f>IF($B11="",IFERROR(VLOOKUP($A11,SERVIÇOS!$A:$F,6,0),IFERROR(VLOOKUP($A11,$C:$J,8,0),"")),IFERROR(VLOOKUP($B11,INSUMOS!$A:$D,4,0),IFERROR(VLOOKUP($B11,COTAÇÕES!$A:$O,14,0),"")))</f>
        <v/>
      </c>
      <c r="H11" s="282">
        <f>ROUND(IF($B11="",IFERROR(VLOOKUP($A11,SERVIÇOS!$A:$F,4,0),IFERROR(VLOOKUP($A11,$C:$J,6,0),)),IFERROR(VLOOKUP($B11,INSUMOS!$A:$D,4,0),IFERROR(VLOOKUP($B11,COTAÇÕES!$A:$O,14,0),)))*$F11,2)</f>
        <v>0</v>
      </c>
      <c r="I11" s="282">
        <f>ROUND(IF($B11="",IFERROR(VLOOKUP($A11,SERVIÇOS!$A:$F,5,0),IFERROR(VLOOKUP($A11,$C:$J,7,0),)),0)*$F11,2)</f>
        <v>0</v>
      </c>
      <c r="J11" s="283">
        <f t="shared" si="0"/>
        <v>0</v>
      </c>
      <c r="K11" s="306"/>
      <c r="L11" s="442"/>
      <c r="M11" s="442"/>
    </row>
    <row r="12" spans="1:14" s="37" customFormat="1">
      <c r="A12" s="277"/>
      <c r="B12" s="278"/>
      <c r="C12" s="279"/>
      <c r="D12" s="280" t="str">
        <f>IF($B12="",IFERROR(VLOOKUP($A12,SERVIÇOS!$A:$F,2,0),IFERROR(VLOOKUP($A12,$C:$J,2,0),"")),IFERROR(VLOOKUP($B12,INSUMOS!$A:$D,2,0),IFERROR(VLOOKUP($B12,COTAÇÕES!$A:$O,2,0),"")))</f>
        <v/>
      </c>
      <c r="E12" s="316" t="str">
        <f>IF($B12="",IFERROR(VLOOKUP($A12,SERVIÇOS!$A:$F,3,0),IFERROR(VLOOKUP($A12,$C:$J,3,0),"")),IFERROR(VLOOKUP($B12,INSUMOS!$A:$D,3,0),IFERROR(VLOOKUP($B12,COTAÇÕES!$A:$O,3,0),"")))</f>
        <v/>
      </c>
      <c r="F12" s="434"/>
      <c r="G12" s="281" t="str">
        <f>IF($B12="",IFERROR(VLOOKUP($A12,SERVIÇOS!$A:$F,6,0),IFERROR(VLOOKUP($A12,$C:$J,8,0),"")),IFERROR(VLOOKUP($B12,INSUMOS!$A:$D,4,0),IFERROR(VLOOKUP($B12,COTAÇÕES!$A:$O,14,0),"")))</f>
        <v/>
      </c>
      <c r="H12" s="282">
        <f>ROUND(IF($B12="",IFERROR(VLOOKUP($A12,SERVIÇOS!$A:$F,4,0),IFERROR(VLOOKUP($A12,$C:$J,6,0),)),IFERROR(VLOOKUP($B12,INSUMOS!$A:$D,4,0),IFERROR(VLOOKUP($B12,COTAÇÕES!$A:$O,14,0),)))*$F12,2)</f>
        <v>0</v>
      </c>
      <c r="I12" s="282">
        <f>ROUND(IF($B12="",IFERROR(VLOOKUP($A12,SERVIÇOS!$A:$F,5,0),IFERROR(VLOOKUP($A12,$C:$J,7,0),)),0)*$F12,2)</f>
        <v>0</v>
      </c>
      <c r="J12" s="283">
        <f t="shared" ref="J12:J20" si="1">H12+I12</f>
        <v>0</v>
      </c>
      <c r="K12" s="306"/>
      <c r="L12" s="442"/>
      <c r="M12" s="442"/>
    </row>
    <row r="13" spans="1:14" s="37" customFormat="1">
      <c r="A13" s="277"/>
      <c r="B13" s="278"/>
      <c r="C13" s="279"/>
      <c r="D13" s="280" t="str">
        <f>IF($B13="",IFERROR(VLOOKUP($A13,SERVIÇOS!$A:$F,2,0),IFERROR(VLOOKUP($A13,$C:$J,2,0),"")),IFERROR(VLOOKUP($B13,INSUMOS!$A:$D,2,0),IFERROR(VLOOKUP($B13,COTAÇÕES!$A:$O,2,0),"")))</f>
        <v/>
      </c>
      <c r="E13" s="316" t="str">
        <f>IF($B13="",IFERROR(VLOOKUP($A13,SERVIÇOS!$A:$F,3,0),IFERROR(VLOOKUP($A13,$C:$J,3,0),"")),IFERROR(VLOOKUP($B13,INSUMOS!$A:$D,3,0),IFERROR(VLOOKUP($B13,COTAÇÕES!$A:$O,3,0),"")))</f>
        <v/>
      </c>
      <c r="F13" s="434"/>
      <c r="G13" s="281" t="str">
        <f>IF($B13="",IFERROR(VLOOKUP($A13,SERVIÇOS!$A:$F,6,0),IFERROR(VLOOKUP($A13,$C:$J,8,0),"")),IFERROR(VLOOKUP($B13,INSUMOS!$A:$D,4,0),IFERROR(VLOOKUP($B13,COTAÇÕES!$A:$O,14,0),"")))</f>
        <v/>
      </c>
      <c r="H13" s="282">
        <f>ROUND(IF($B13="",IFERROR(VLOOKUP($A13,SERVIÇOS!$A:$F,4,0),IFERROR(VLOOKUP($A13,$C:$J,6,0),)),IFERROR(VLOOKUP($B13,INSUMOS!$A:$D,4,0),IFERROR(VLOOKUP($B13,COTAÇÕES!$A:$O,14,0),)))*$F13,2)</f>
        <v>0</v>
      </c>
      <c r="I13" s="282">
        <f>ROUND(IF($B13="",IFERROR(VLOOKUP($A13,SERVIÇOS!$A:$F,5,0),IFERROR(VLOOKUP($A13,$C:$J,7,0),)),0)*$F13,2)</f>
        <v>0</v>
      </c>
      <c r="J13" s="283">
        <f t="shared" si="1"/>
        <v>0</v>
      </c>
      <c r="K13" s="306"/>
      <c r="L13" s="442"/>
      <c r="M13" s="442"/>
    </row>
    <row r="14" spans="1:14" s="37" customFormat="1">
      <c r="A14" s="277"/>
      <c r="B14" s="278"/>
      <c r="C14" s="279"/>
      <c r="D14" s="280" t="str">
        <f>IF($B14="",IFERROR(VLOOKUP($A14,SERVIÇOS!$A:$F,2,0),IFERROR(VLOOKUP($A14,$C:$J,2,0),"")),IFERROR(VLOOKUP($B14,INSUMOS!$A:$D,2,0),IFERROR(VLOOKUP($B14,COTAÇÕES!$A:$O,2,0),"")))</f>
        <v/>
      </c>
      <c r="E14" s="316" t="str">
        <f>IF($B14="",IFERROR(VLOOKUP($A14,SERVIÇOS!$A:$F,3,0),IFERROR(VLOOKUP($A14,$C:$J,3,0),"")),IFERROR(VLOOKUP($B14,INSUMOS!$A:$D,3,0),IFERROR(VLOOKUP($B14,COTAÇÕES!$A:$O,3,0),"")))</f>
        <v/>
      </c>
      <c r="F14" s="434"/>
      <c r="G14" s="281" t="str">
        <f>IF($B14="",IFERROR(VLOOKUP($A14,SERVIÇOS!$A:$F,6,0),IFERROR(VLOOKUP($A14,$C:$J,8,0),"")),IFERROR(VLOOKUP($B14,INSUMOS!$A:$D,4,0),IFERROR(VLOOKUP($B14,COTAÇÕES!$A:$O,14,0),"")))</f>
        <v/>
      </c>
      <c r="H14" s="282">
        <f>ROUND(IF($B14="",IFERROR(VLOOKUP($A14,SERVIÇOS!$A:$F,4,0),IFERROR(VLOOKUP($A14,$C:$J,6,0),)),IFERROR(VLOOKUP($B14,INSUMOS!$A:$D,4,0),IFERROR(VLOOKUP($B14,COTAÇÕES!$A:$O,14,0),)))*$F14,2)</f>
        <v>0</v>
      </c>
      <c r="I14" s="282">
        <f>ROUND(IF($B14="",IFERROR(VLOOKUP($A14,SERVIÇOS!$A:$F,5,0),IFERROR(VLOOKUP($A14,$C:$J,7,0),)),0)*$F14,2)</f>
        <v>0</v>
      </c>
      <c r="J14" s="283">
        <f t="shared" si="1"/>
        <v>0</v>
      </c>
      <c r="K14" s="306"/>
      <c r="L14" s="442"/>
      <c r="M14" s="442"/>
    </row>
    <row r="15" spans="1:14" s="37" customFormat="1">
      <c r="A15" s="277"/>
      <c r="B15" s="278"/>
      <c r="C15" s="279"/>
      <c r="D15" s="280" t="str">
        <f>IF($B15="",IFERROR(VLOOKUP($A15,SERVIÇOS!$A:$F,2,0),IFERROR(VLOOKUP($A15,$C:$J,2,0),"")),IFERROR(VLOOKUP($B15,INSUMOS!$A:$D,2,0),IFERROR(VLOOKUP($B15,COTAÇÕES!$A:$O,2,0),"")))</f>
        <v/>
      </c>
      <c r="E15" s="316" t="str">
        <f>IF($B15="",IFERROR(VLOOKUP($A15,SERVIÇOS!$A:$F,3,0),IFERROR(VLOOKUP($A15,$C:$J,3,0),"")),IFERROR(VLOOKUP($B15,INSUMOS!$A:$D,3,0),IFERROR(VLOOKUP($B15,COTAÇÕES!$A:$O,3,0),"")))</f>
        <v/>
      </c>
      <c r="F15" s="434"/>
      <c r="G15" s="281" t="str">
        <f>IF($B15="",IFERROR(VLOOKUP($A15,SERVIÇOS!$A:$F,6,0),IFERROR(VLOOKUP($A15,$C:$J,8,0),"")),IFERROR(VLOOKUP($B15,INSUMOS!$A:$D,4,0),IFERROR(VLOOKUP($B15,COTAÇÕES!$A:$O,14,0),"")))</f>
        <v/>
      </c>
      <c r="H15" s="282">
        <f>ROUND(IF($B15="",IFERROR(VLOOKUP($A15,SERVIÇOS!$A:$F,4,0),IFERROR(VLOOKUP($A15,$C:$J,6,0),)),IFERROR(VLOOKUP($B15,INSUMOS!$A:$D,4,0),IFERROR(VLOOKUP($B15,COTAÇÕES!$A:$O,14,0),)))*$F15,2)</f>
        <v>0</v>
      </c>
      <c r="I15" s="282">
        <f>ROUND(IF($B15="",IFERROR(VLOOKUP($A15,SERVIÇOS!$A:$F,5,0),IFERROR(VLOOKUP($A15,$C:$J,7,0),)),0)*$F15,2)</f>
        <v>0</v>
      </c>
      <c r="J15" s="283">
        <f t="shared" si="1"/>
        <v>0</v>
      </c>
      <c r="K15" s="306"/>
      <c r="L15" s="442"/>
      <c r="M15" s="442"/>
    </row>
    <row r="16" spans="1:14" s="37" customFormat="1" ht="15.75">
      <c r="A16" s="275" t="s">
        <v>20858</v>
      </c>
      <c r="B16" s="275"/>
      <c r="C16" s="396"/>
      <c r="D16" s="233"/>
      <c r="E16" s="234"/>
      <c r="F16" s="433"/>
      <c r="G16" s="168"/>
      <c r="H16" s="235">
        <f>ROUND(SUM(H17:H20),2)</f>
        <v>0</v>
      </c>
      <c r="I16" s="235">
        <f>ROUND(SUM(I17:I20),2)</f>
        <v>0</v>
      </c>
      <c r="J16" s="436">
        <f>H16+I16</f>
        <v>0</v>
      </c>
      <c r="K16" s="168"/>
      <c r="L16" s="443"/>
      <c r="M16" s="442"/>
    </row>
    <row r="17" spans="1:18" s="37" customFormat="1">
      <c r="A17" s="277"/>
      <c r="B17" s="278"/>
      <c r="C17" s="279"/>
      <c r="D17" s="280" t="str">
        <f>IF($B17="",IFERROR(VLOOKUP($A17,SERVIÇOS!$A:$F,2,0),IFERROR(VLOOKUP($A17,$C:$J,2,0),"")),IFERROR(VLOOKUP($B17,INSUMOS!$A:$D,2,0),IFERROR(VLOOKUP($B17,COTAÇÕES!$A:$O,2,0),"")))</f>
        <v/>
      </c>
      <c r="E17" s="316" t="str">
        <f>IF($B17="",IFERROR(VLOOKUP($A17,SERVIÇOS!$A:$F,3,0),IFERROR(VLOOKUP($A17,$C:$J,3,0),"")),IFERROR(VLOOKUP($B17,INSUMOS!$A:$D,3,0),IFERROR(VLOOKUP($B17,COTAÇÕES!$A:$O,3,0),"")))</f>
        <v/>
      </c>
      <c r="F17" s="434"/>
      <c r="G17" s="281" t="str">
        <f>IF($B17="",IFERROR(VLOOKUP($A17,SERVIÇOS!$A:$F,6,0),IFERROR(VLOOKUP($A17,$C:$J,8,0),"")),IFERROR(VLOOKUP($B17,INSUMOS!$A:$D,4,0),IFERROR(VLOOKUP($B17,COTAÇÕES!$A:$O,14,0),"")))</f>
        <v/>
      </c>
      <c r="H17" s="282">
        <f>ROUND(IF($B17="",IFERROR(VLOOKUP($A17,SERVIÇOS!$A:$F,4,0),IFERROR(VLOOKUP($A17,$C:$J,6,0),)),IFERROR(VLOOKUP($B17,INSUMOS!$A:$D,4,0),IFERROR(VLOOKUP($B17,COTAÇÕES!$A:$O,14,0),)))*$F17,2)</f>
        <v>0</v>
      </c>
      <c r="I17" s="282">
        <f>ROUND(IF($B17="",IFERROR(VLOOKUP($A17,SERVIÇOS!$A:$F,5,0),IFERROR(VLOOKUP($A17,$C:$J,7,0),)),0)*$F17,2)</f>
        <v>0</v>
      </c>
      <c r="J17" s="283">
        <f t="shared" si="1"/>
        <v>0</v>
      </c>
      <c r="K17" s="306"/>
      <c r="L17" s="442"/>
      <c r="M17" s="442"/>
    </row>
    <row r="18" spans="1:18" s="37" customFormat="1">
      <c r="A18" s="277"/>
      <c r="B18" s="278"/>
      <c r="C18" s="279"/>
      <c r="D18" s="280" t="str">
        <f>IF($B18="",IFERROR(VLOOKUP($A18,SERVIÇOS!$A:$F,2,0),IFERROR(VLOOKUP($A18,$C:$J,2,0),"")),IFERROR(VLOOKUP($B18,INSUMOS!$A:$D,2,0),IFERROR(VLOOKUP($B18,COTAÇÕES!$A:$O,2,0),"")))</f>
        <v/>
      </c>
      <c r="E18" s="316" t="str">
        <f>IF($B18="",IFERROR(VLOOKUP($A18,SERVIÇOS!$A:$F,3,0),IFERROR(VLOOKUP($A18,$C:$J,3,0),"")),IFERROR(VLOOKUP($B18,INSUMOS!$A:$D,3,0),IFERROR(VLOOKUP($B18,COTAÇÕES!$A:$O,3,0),"")))</f>
        <v/>
      </c>
      <c r="F18" s="434"/>
      <c r="G18" s="281" t="str">
        <f>IF($B18="",IFERROR(VLOOKUP($A18,SERVIÇOS!$A:$F,6,0),IFERROR(VLOOKUP($A18,$C:$J,8,0),"")),IFERROR(VLOOKUP($B18,INSUMOS!$A:$D,4,0),IFERROR(VLOOKUP($B18,COTAÇÕES!$A:$O,14,0),"")))</f>
        <v/>
      </c>
      <c r="H18" s="282">
        <f>ROUND(IF($B18="",IFERROR(VLOOKUP($A18,SERVIÇOS!$A:$F,4,0),IFERROR(VLOOKUP($A18,$C:$J,6,0),)),IFERROR(VLOOKUP($B18,INSUMOS!$A:$D,4,0),IFERROR(VLOOKUP($B18,COTAÇÕES!$A:$O,14,0),)))*$F18,2)</f>
        <v>0</v>
      </c>
      <c r="I18" s="282">
        <f>ROUND(IF($B18="",IFERROR(VLOOKUP($A18,SERVIÇOS!$A:$F,5,0),IFERROR(VLOOKUP($A18,$C:$J,7,0),)),0)*$F18,2)</f>
        <v>0</v>
      </c>
      <c r="J18" s="283">
        <f t="shared" si="1"/>
        <v>0</v>
      </c>
      <c r="K18" s="306"/>
      <c r="L18" s="442"/>
      <c r="M18" s="442"/>
    </row>
    <row r="19" spans="1:18" s="37" customFormat="1">
      <c r="A19" s="278"/>
      <c r="B19" s="278"/>
      <c r="C19" s="279"/>
      <c r="D19" s="280" t="str">
        <f>IF($B19="",IFERROR(VLOOKUP($A19,SERVIÇOS!$A:$F,2,0),IFERROR(VLOOKUP($A19,$C:$J,2,0),"")),IFERROR(VLOOKUP($B19,INSUMOS!$A:$D,2,0),IFERROR(VLOOKUP($B19,COTAÇÕES!$A:$O,2,0),"")))</f>
        <v/>
      </c>
      <c r="E19" s="316" t="str">
        <f>IF($B19="",IFERROR(VLOOKUP($A19,SERVIÇOS!$A:$F,3,0),IFERROR(VLOOKUP($A19,$C:$J,3,0),"")),IFERROR(VLOOKUP($B19,INSUMOS!$A:$D,3,0),IFERROR(VLOOKUP($B19,COTAÇÕES!$A:$O,3,0),"")))</f>
        <v/>
      </c>
      <c r="F19" s="434"/>
      <c r="G19" s="281" t="str">
        <f>IF($B19="",IFERROR(VLOOKUP($A19,SERVIÇOS!$A:$F,6,0),IFERROR(VLOOKUP($A19,$C:$J,8,0),"")),IFERROR(VLOOKUP($B19,INSUMOS!$A:$D,4,0),IFERROR(VLOOKUP($B19,COTAÇÕES!$A:$O,14,0),"")))</f>
        <v/>
      </c>
      <c r="H19" s="282">
        <f>ROUND(IF($B19="",IFERROR(VLOOKUP($A19,SERVIÇOS!$A:$F,4,0),IFERROR(VLOOKUP($A19,$C:$J,6,0),)),IFERROR(VLOOKUP($B19,INSUMOS!$A:$D,4,0),IFERROR(VLOOKUP($B19,COTAÇÕES!$A:$O,14,0),)))*$F19,2)</f>
        <v>0</v>
      </c>
      <c r="I19" s="282">
        <f>ROUND(IF($B19="",IFERROR(VLOOKUP($A19,SERVIÇOS!$A:$F,5,0),IFERROR(VLOOKUP($A19,$C:$J,7,0),)),0)*$F19,2)</f>
        <v>0</v>
      </c>
      <c r="J19" s="283">
        <f t="shared" si="1"/>
        <v>0</v>
      </c>
      <c r="K19" s="306"/>
      <c r="L19" s="442"/>
      <c r="M19" s="442"/>
    </row>
    <row r="20" spans="1:18" s="37" customFormat="1">
      <c r="A20" s="278"/>
      <c r="B20" s="278"/>
      <c r="C20" s="279"/>
      <c r="D20" s="280" t="str">
        <f>IF($B20="",IFERROR(VLOOKUP($A20,SERVIÇOS!$A:$F,2,0),IFERROR(VLOOKUP($A20,$C:$J,2,0),"")),IFERROR(VLOOKUP($B20,INSUMOS!$A:$D,2,0),IFERROR(VLOOKUP($B20,COTAÇÕES!$A:$O,2,0),"")))</f>
        <v/>
      </c>
      <c r="E20" s="316" t="str">
        <f>IF($B20="",IFERROR(VLOOKUP($A20,SERVIÇOS!$A:$F,3,0),IFERROR(VLOOKUP($A20,$C:$J,3,0),"")),IFERROR(VLOOKUP($B20,INSUMOS!$A:$D,3,0),IFERROR(VLOOKUP($B20,COTAÇÕES!$A:$O,3,0),"")))</f>
        <v/>
      </c>
      <c r="F20" s="434"/>
      <c r="G20" s="281" t="str">
        <f>IF($B20="",IFERROR(VLOOKUP($A20,SERVIÇOS!$A:$F,6,0),IFERROR(VLOOKUP($A20,$C:$J,8,0),"")),IFERROR(VLOOKUP($B20,INSUMOS!$A:$D,4,0),IFERROR(VLOOKUP($B20,COTAÇÕES!$A:$O,14,0),"")))</f>
        <v/>
      </c>
      <c r="H20" s="282">
        <f>ROUND(IF($B20="",IFERROR(VLOOKUP($A20,SERVIÇOS!$A:$F,4,0),IFERROR(VLOOKUP($A20,$C:$J,6,0),)),IFERROR(VLOOKUP($B20,INSUMOS!$A:$D,4,0),IFERROR(VLOOKUP($B20,COTAÇÕES!$A:$O,14,0),)))*$F20,2)</f>
        <v>0</v>
      </c>
      <c r="I20" s="282">
        <f>ROUND(IF($B20="",IFERROR(VLOOKUP($A20,SERVIÇOS!$A:$F,5,0),IFERROR(VLOOKUP($A20,$C:$J,7,0),)),0)*$F20,2)</f>
        <v>0</v>
      </c>
      <c r="J20" s="283">
        <f t="shared" si="1"/>
        <v>0</v>
      </c>
      <c r="K20" s="306"/>
      <c r="L20" s="442"/>
      <c r="M20" s="442"/>
      <c r="R20" s="410"/>
    </row>
    <row r="21" spans="1:18">
      <c r="A21" s="274"/>
    </row>
    <row r="22" spans="1:18">
      <c r="A22" s="274"/>
    </row>
    <row r="23" spans="1:18">
      <c r="A23" s="274"/>
    </row>
    <row r="24" spans="1:18">
      <c r="A24" s="274"/>
    </row>
    <row r="25" spans="1:18">
      <c r="A25" s="274"/>
    </row>
    <row r="26" spans="1:18">
      <c r="A26" s="274"/>
    </row>
    <row r="27" spans="1:18">
      <c r="A27" s="274"/>
    </row>
    <row r="28" spans="1:18">
      <c r="A28" s="274"/>
    </row>
    <row r="29" spans="1:18">
      <c r="A29" s="274"/>
    </row>
    <row r="30" spans="1:18">
      <c r="A30" s="274"/>
    </row>
    <row r="31" spans="1:18">
      <c r="A31" s="274"/>
    </row>
    <row r="32" spans="1:18">
      <c r="A32" s="274"/>
    </row>
    <row r="33" spans="1:1">
      <c r="A33" s="274"/>
    </row>
    <row r="34" spans="1:1">
      <c r="A34" s="274"/>
    </row>
    <row r="35" spans="1:1">
      <c r="A35" s="274"/>
    </row>
    <row r="36" spans="1:1">
      <c r="A36" s="274"/>
    </row>
    <row r="37" spans="1:1">
      <c r="A37" s="274"/>
    </row>
    <row r="38" spans="1:1">
      <c r="A38" s="274"/>
    </row>
    <row r="39" spans="1:1">
      <c r="A39" s="274"/>
    </row>
    <row r="40" spans="1:1">
      <c r="A40" s="274"/>
    </row>
    <row r="41" spans="1:1">
      <c r="A41" s="274"/>
    </row>
    <row r="42" spans="1:1">
      <c r="A42" s="274"/>
    </row>
    <row r="43" spans="1:1">
      <c r="A43" s="274"/>
    </row>
    <row r="44" spans="1:1">
      <c r="A44" s="274"/>
    </row>
    <row r="45" spans="1:1">
      <c r="A45" s="274"/>
    </row>
    <row r="46" spans="1:1">
      <c r="A46" s="274"/>
    </row>
    <row r="47" spans="1:1">
      <c r="A47" s="274"/>
    </row>
    <row r="48" spans="1:1">
      <c r="A48" s="274"/>
    </row>
    <row r="49" spans="1:1">
      <c r="A49" s="274"/>
    </row>
    <row r="50" spans="1:1">
      <c r="A50" s="274"/>
    </row>
    <row r="51" spans="1:1">
      <c r="A51" s="274"/>
    </row>
    <row r="52" spans="1:1">
      <c r="A52" s="274"/>
    </row>
    <row r="53" spans="1:1">
      <c r="A53" s="274"/>
    </row>
    <row r="54" spans="1:1">
      <c r="A54" s="274"/>
    </row>
    <row r="55" spans="1:1">
      <c r="A55" s="274"/>
    </row>
    <row r="56" spans="1:1">
      <c r="A56" s="274"/>
    </row>
    <row r="57" spans="1:1">
      <c r="A57" s="274"/>
    </row>
    <row r="58" spans="1:1">
      <c r="A58" s="274"/>
    </row>
    <row r="59" spans="1:1">
      <c r="A59" s="274"/>
    </row>
    <row r="60" spans="1:1">
      <c r="A60" s="274"/>
    </row>
    <row r="61" spans="1:1">
      <c r="A61" s="274"/>
    </row>
    <row r="62" spans="1:1">
      <c r="A62" s="274"/>
    </row>
    <row r="63" spans="1:1">
      <c r="A63" s="274"/>
    </row>
    <row r="64" spans="1:1">
      <c r="A64" s="274"/>
    </row>
    <row r="65" spans="1:1">
      <c r="A65" s="274"/>
    </row>
    <row r="66" spans="1:1">
      <c r="A66" s="274"/>
    </row>
    <row r="67" spans="1:1">
      <c r="A67" s="274"/>
    </row>
    <row r="68" spans="1:1">
      <c r="A68" s="274"/>
    </row>
    <row r="69" spans="1:1">
      <c r="A69" s="274"/>
    </row>
    <row r="70" spans="1:1">
      <c r="A70" s="274"/>
    </row>
    <row r="71" spans="1:1">
      <c r="A71" s="274"/>
    </row>
    <row r="72" spans="1:1">
      <c r="A72" s="274"/>
    </row>
    <row r="73" spans="1:1">
      <c r="A73" s="274"/>
    </row>
    <row r="74" spans="1:1">
      <c r="A74" s="274"/>
    </row>
    <row r="75" spans="1:1">
      <c r="A75" s="274"/>
    </row>
    <row r="76" spans="1:1">
      <c r="A76" s="274"/>
    </row>
    <row r="77" spans="1:1">
      <c r="A77" s="274"/>
    </row>
    <row r="78" spans="1:1">
      <c r="A78" s="274"/>
    </row>
    <row r="79" spans="1:1">
      <c r="A79" s="274"/>
    </row>
    <row r="80" spans="1:1">
      <c r="A80" s="274"/>
    </row>
    <row r="81" spans="1:1">
      <c r="A81" s="274"/>
    </row>
    <row r="82" spans="1:1">
      <c r="A82" s="274"/>
    </row>
    <row r="83" spans="1:1">
      <c r="A83" s="274"/>
    </row>
    <row r="84" spans="1:1">
      <c r="A84" s="274"/>
    </row>
    <row r="85" spans="1:1">
      <c r="A85" s="274"/>
    </row>
    <row r="86" spans="1:1">
      <c r="A86" s="274"/>
    </row>
    <row r="87" spans="1:1">
      <c r="A87" s="274"/>
    </row>
    <row r="88" spans="1:1">
      <c r="A88" s="274"/>
    </row>
    <row r="89" spans="1:1">
      <c r="A89" s="274"/>
    </row>
    <row r="90" spans="1:1">
      <c r="A90" s="274"/>
    </row>
    <row r="91" spans="1:1">
      <c r="A91" s="274"/>
    </row>
    <row r="92" spans="1:1">
      <c r="A92" s="274"/>
    </row>
    <row r="93" spans="1:1">
      <c r="A93" s="274"/>
    </row>
    <row r="94" spans="1:1">
      <c r="A94" s="274"/>
    </row>
    <row r="95" spans="1:1">
      <c r="A95" s="274"/>
    </row>
    <row r="96" spans="1:1">
      <c r="A96" s="274"/>
    </row>
    <row r="97" spans="1:1">
      <c r="A97" s="274"/>
    </row>
    <row r="98" spans="1:1">
      <c r="A98" s="274"/>
    </row>
    <row r="99" spans="1:1">
      <c r="A99" s="274"/>
    </row>
    <row r="100" spans="1:1">
      <c r="A100" s="274"/>
    </row>
    <row r="101" spans="1:1">
      <c r="A101" s="274"/>
    </row>
    <row r="102" spans="1:1">
      <c r="A102" s="274"/>
    </row>
    <row r="103" spans="1:1">
      <c r="A103" s="274"/>
    </row>
    <row r="104" spans="1:1">
      <c r="A104" s="274"/>
    </row>
    <row r="105" spans="1:1">
      <c r="A105" s="274"/>
    </row>
    <row r="106" spans="1:1">
      <c r="A106" s="274"/>
    </row>
    <row r="107" spans="1:1">
      <c r="A107" s="274"/>
    </row>
    <row r="108" spans="1:1">
      <c r="A108" s="274"/>
    </row>
    <row r="109" spans="1:1">
      <c r="A109" s="274"/>
    </row>
    <row r="110" spans="1:1">
      <c r="A110" s="274"/>
    </row>
    <row r="111" spans="1:1">
      <c r="A111" s="274"/>
    </row>
    <row r="112" spans="1:1">
      <c r="A112" s="274"/>
    </row>
    <row r="113" spans="1:1">
      <c r="A113" s="274"/>
    </row>
    <row r="114" spans="1:1">
      <c r="A114" s="274"/>
    </row>
    <row r="115" spans="1:1">
      <c r="A115" s="274"/>
    </row>
    <row r="116" spans="1:1">
      <c r="A116" s="274"/>
    </row>
    <row r="117" spans="1:1">
      <c r="A117" s="274"/>
    </row>
    <row r="118" spans="1:1">
      <c r="A118" s="274"/>
    </row>
    <row r="119" spans="1:1">
      <c r="A119" s="274"/>
    </row>
    <row r="120" spans="1:1">
      <c r="A120" s="274"/>
    </row>
    <row r="121" spans="1:1">
      <c r="A121" s="274"/>
    </row>
    <row r="122" spans="1:1">
      <c r="A122" s="274"/>
    </row>
    <row r="123" spans="1:1">
      <c r="A123" s="274"/>
    </row>
    <row r="124" spans="1:1">
      <c r="A124" s="274"/>
    </row>
    <row r="125" spans="1:1">
      <c r="A125" s="274"/>
    </row>
    <row r="126" spans="1:1">
      <c r="A126" s="274"/>
    </row>
    <row r="127" spans="1:1">
      <c r="A127" s="274"/>
    </row>
    <row r="128" spans="1:1">
      <c r="A128" s="274"/>
    </row>
    <row r="129" spans="1:1">
      <c r="A129" s="274"/>
    </row>
    <row r="130" spans="1:1">
      <c r="A130" s="274"/>
    </row>
    <row r="131" spans="1:1">
      <c r="A131" s="274"/>
    </row>
    <row r="132" spans="1:1">
      <c r="A132" s="274"/>
    </row>
    <row r="133" spans="1:1">
      <c r="A133" s="274"/>
    </row>
    <row r="134" spans="1:1">
      <c r="A134" s="274"/>
    </row>
    <row r="135" spans="1:1">
      <c r="A135" s="274"/>
    </row>
    <row r="136" spans="1:1">
      <c r="A136" s="274"/>
    </row>
    <row r="137" spans="1:1">
      <c r="A137" s="274"/>
    </row>
    <row r="138" spans="1:1">
      <c r="A138" s="274"/>
    </row>
    <row r="139" spans="1:1">
      <c r="A139" s="274"/>
    </row>
    <row r="140" spans="1:1">
      <c r="A140" s="274"/>
    </row>
    <row r="141" spans="1:1">
      <c r="A141" s="274"/>
    </row>
    <row r="142" spans="1:1">
      <c r="A142" s="274"/>
    </row>
    <row r="143" spans="1:1">
      <c r="A143" s="274"/>
    </row>
    <row r="144" spans="1:1">
      <c r="A144" s="274"/>
    </row>
    <row r="145" spans="1:1">
      <c r="A145" s="274"/>
    </row>
    <row r="146" spans="1:1">
      <c r="A146" s="274"/>
    </row>
    <row r="147" spans="1:1">
      <c r="A147" s="274"/>
    </row>
    <row r="148" spans="1:1">
      <c r="A148" s="274"/>
    </row>
    <row r="149" spans="1:1">
      <c r="A149" s="274"/>
    </row>
    <row r="150" spans="1:1">
      <c r="A150" s="274"/>
    </row>
    <row r="151" spans="1:1">
      <c r="A151" s="274"/>
    </row>
    <row r="152" spans="1:1">
      <c r="A152" s="274"/>
    </row>
    <row r="153" spans="1:1">
      <c r="A153" s="274"/>
    </row>
    <row r="154" spans="1:1">
      <c r="A154" s="274"/>
    </row>
    <row r="155" spans="1:1">
      <c r="A155" s="274"/>
    </row>
    <row r="156" spans="1:1">
      <c r="A156" s="274"/>
    </row>
    <row r="157" spans="1:1">
      <c r="A157" s="274"/>
    </row>
    <row r="158" spans="1:1">
      <c r="A158" s="274"/>
    </row>
    <row r="159" spans="1:1">
      <c r="A159" s="274"/>
    </row>
    <row r="160" spans="1:1">
      <c r="A160" s="274"/>
    </row>
    <row r="161" spans="1:1">
      <c r="A161" s="274"/>
    </row>
    <row r="162" spans="1:1">
      <c r="A162" s="274"/>
    </row>
    <row r="163" spans="1:1">
      <c r="A163" s="274"/>
    </row>
    <row r="164" spans="1:1">
      <c r="A164" s="274"/>
    </row>
    <row r="165" spans="1:1">
      <c r="A165" s="274"/>
    </row>
    <row r="166" spans="1:1">
      <c r="A166" s="274"/>
    </row>
    <row r="167" spans="1:1">
      <c r="A167" s="274"/>
    </row>
    <row r="168" spans="1:1">
      <c r="A168" s="274"/>
    </row>
    <row r="169" spans="1:1">
      <c r="A169" s="274"/>
    </row>
    <row r="170" spans="1:1">
      <c r="A170" s="274"/>
    </row>
    <row r="171" spans="1:1">
      <c r="A171" s="274"/>
    </row>
    <row r="172" spans="1:1">
      <c r="A172" s="274"/>
    </row>
    <row r="173" spans="1:1">
      <c r="A173" s="274"/>
    </row>
    <row r="174" spans="1:1">
      <c r="A174" s="274"/>
    </row>
    <row r="175" spans="1:1">
      <c r="A175" s="274"/>
    </row>
    <row r="176" spans="1:1">
      <c r="A176" s="274"/>
    </row>
    <row r="177" spans="1:1">
      <c r="A177" s="274"/>
    </row>
    <row r="178" spans="1:1">
      <c r="A178" s="274"/>
    </row>
    <row r="179" spans="1:1">
      <c r="A179" s="274"/>
    </row>
    <row r="180" spans="1:1">
      <c r="A180" s="274"/>
    </row>
    <row r="181" spans="1:1">
      <c r="A181" s="274"/>
    </row>
    <row r="182" spans="1:1">
      <c r="A182" s="274"/>
    </row>
    <row r="183" spans="1:1">
      <c r="A183" s="274"/>
    </row>
    <row r="184" spans="1:1">
      <c r="A184" s="274"/>
    </row>
    <row r="185" spans="1:1">
      <c r="A185" s="274"/>
    </row>
    <row r="186" spans="1:1">
      <c r="A186" s="274"/>
    </row>
    <row r="187" spans="1:1">
      <c r="A187" s="274"/>
    </row>
    <row r="188" spans="1:1">
      <c r="A188" s="274"/>
    </row>
    <row r="189" spans="1:1">
      <c r="A189" s="274"/>
    </row>
    <row r="190" spans="1:1">
      <c r="A190" s="274"/>
    </row>
    <row r="191" spans="1:1">
      <c r="A191" s="274"/>
    </row>
    <row r="192" spans="1:1">
      <c r="A192" s="274"/>
    </row>
    <row r="193" spans="1:1">
      <c r="A193" s="274"/>
    </row>
    <row r="194" spans="1:1">
      <c r="A194" s="274"/>
    </row>
    <row r="195" spans="1:1">
      <c r="A195" s="274"/>
    </row>
    <row r="196" spans="1:1">
      <c r="A196" s="274"/>
    </row>
    <row r="197" spans="1:1">
      <c r="A197" s="274"/>
    </row>
    <row r="198" spans="1:1">
      <c r="A198" s="274"/>
    </row>
    <row r="199" spans="1:1">
      <c r="A199" s="274"/>
    </row>
    <row r="200" spans="1:1">
      <c r="A200" s="274"/>
    </row>
    <row r="201" spans="1:1">
      <c r="A201" s="274"/>
    </row>
    <row r="202" spans="1:1">
      <c r="A202" s="274"/>
    </row>
    <row r="203" spans="1:1">
      <c r="A203" s="274"/>
    </row>
    <row r="204" spans="1:1">
      <c r="A204" s="274"/>
    </row>
    <row r="205" spans="1:1">
      <c r="A205" s="274"/>
    </row>
    <row r="206" spans="1:1">
      <c r="A206" s="274"/>
    </row>
    <row r="207" spans="1:1">
      <c r="A207" s="274"/>
    </row>
    <row r="208" spans="1:1">
      <c r="A208" s="274"/>
    </row>
    <row r="209" spans="1:1">
      <c r="A209" s="274"/>
    </row>
    <row r="210" spans="1:1">
      <c r="A210" s="274"/>
    </row>
    <row r="211" spans="1:1">
      <c r="A211" s="274"/>
    </row>
    <row r="212" spans="1:1">
      <c r="A212" s="274"/>
    </row>
    <row r="213" spans="1:1">
      <c r="A213" s="274"/>
    </row>
    <row r="214" spans="1:1">
      <c r="A214" s="274"/>
    </row>
    <row r="215" spans="1:1">
      <c r="A215" s="274"/>
    </row>
    <row r="216" spans="1:1">
      <c r="A216" s="274"/>
    </row>
    <row r="217" spans="1:1">
      <c r="A217" s="274"/>
    </row>
    <row r="218" spans="1:1">
      <c r="A218" s="274"/>
    </row>
    <row r="219" spans="1:1">
      <c r="A219" s="274"/>
    </row>
    <row r="220" spans="1:1">
      <c r="A220" s="274"/>
    </row>
    <row r="221" spans="1:1">
      <c r="A221" s="274"/>
    </row>
    <row r="222" spans="1:1">
      <c r="A222" s="274"/>
    </row>
    <row r="223" spans="1:1">
      <c r="A223" s="274"/>
    </row>
    <row r="224" spans="1:1">
      <c r="A224" s="274"/>
    </row>
    <row r="225" spans="1:1">
      <c r="A225" s="274"/>
    </row>
    <row r="226" spans="1:1">
      <c r="A226" s="274"/>
    </row>
    <row r="227" spans="1:1">
      <c r="A227" s="274"/>
    </row>
    <row r="228" spans="1:1">
      <c r="A228" s="274"/>
    </row>
    <row r="229" spans="1:1">
      <c r="A229" s="274"/>
    </row>
    <row r="230" spans="1:1">
      <c r="A230" s="274"/>
    </row>
    <row r="231" spans="1:1">
      <c r="A231" s="274"/>
    </row>
    <row r="232" spans="1:1">
      <c r="A232" s="274"/>
    </row>
    <row r="233" spans="1:1">
      <c r="A233" s="274"/>
    </row>
    <row r="234" spans="1:1">
      <c r="A234" s="274"/>
    </row>
    <row r="235" spans="1:1">
      <c r="A235" s="274"/>
    </row>
    <row r="236" spans="1:1">
      <c r="A236" s="274"/>
    </row>
    <row r="237" spans="1:1">
      <c r="A237" s="274"/>
    </row>
    <row r="238" spans="1:1">
      <c r="A238" s="274"/>
    </row>
    <row r="239" spans="1:1">
      <c r="A239" s="274"/>
    </row>
    <row r="240" spans="1:1">
      <c r="A240" s="274"/>
    </row>
    <row r="241" spans="1:1">
      <c r="A241" s="274"/>
    </row>
    <row r="242" spans="1:1">
      <c r="A242" s="274"/>
    </row>
    <row r="243" spans="1:1">
      <c r="A243" s="274"/>
    </row>
    <row r="244" spans="1:1">
      <c r="A244" s="274"/>
    </row>
    <row r="245" spans="1:1">
      <c r="A245" s="274"/>
    </row>
    <row r="246" spans="1:1">
      <c r="A246" s="274"/>
    </row>
    <row r="247" spans="1:1">
      <c r="A247" s="274"/>
    </row>
    <row r="248" spans="1:1">
      <c r="A248" s="274"/>
    </row>
    <row r="249" spans="1:1">
      <c r="A249" s="274"/>
    </row>
    <row r="250" spans="1:1">
      <c r="A250" s="274"/>
    </row>
    <row r="251" spans="1:1">
      <c r="A251" s="274"/>
    </row>
    <row r="252" spans="1:1">
      <c r="A252" s="274"/>
    </row>
    <row r="253" spans="1:1">
      <c r="A253" s="274"/>
    </row>
    <row r="254" spans="1:1">
      <c r="A254" s="274"/>
    </row>
    <row r="255" spans="1:1">
      <c r="A255" s="274"/>
    </row>
    <row r="256" spans="1:1">
      <c r="A256" s="274"/>
    </row>
    <row r="257" spans="1:1">
      <c r="A257" s="274"/>
    </row>
    <row r="258" spans="1:1">
      <c r="A258" s="274"/>
    </row>
    <row r="259" spans="1:1">
      <c r="A259" s="274"/>
    </row>
    <row r="260" spans="1:1">
      <c r="A260" s="274"/>
    </row>
    <row r="261" spans="1:1">
      <c r="A261" s="274"/>
    </row>
    <row r="262" spans="1:1">
      <c r="A262" s="274"/>
    </row>
    <row r="263" spans="1:1">
      <c r="A263" s="274"/>
    </row>
    <row r="264" spans="1:1">
      <c r="A264" s="274"/>
    </row>
    <row r="265" spans="1:1">
      <c r="A265" s="274"/>
    </row>
    <row r="266" spans="1:1">
      <c r="A266" s="274"/>
    </row>
    <row r="267" spans="1:1">
      <c r="A267" s="274"/>
    </row>
    <row r="268" spans="1:1">
      <c r="A268" s="274"/>
    </row>
    <row r="269" spans="1:1">
      <c r="A269" s="274"/>
    </row>
    <row r="270" spans="1:1">
      <c r="A270" s="274"/>
    </row>
    <row r="271" spans="1:1">
      <c r="A271" s="274"/>
    </row>
    <row r="272" spans="1:1">
      <c r="A272" s="274"/>
    </row>
    <row r="273" spans="1:1">
      <c r="A273" s="274"/>
    </row>
    <row r="274" spans="1:1">
      <c r="A274" s="274"/>
    </row>
    <row r="275" spans="1:1">
      <c r="A275" s="274"/>
    </row>
    <row r="276" spans="1:1">
      <c r="A276" s="274"/>
    </row>
    <row r="277" spans="1:1">
      <c r="A277" s="274"/>
    </row>
    <row r="278" spans="1:1">
      <c r="A278" s="274"/>
    </row>
    <row r="279" spans="1:1">
      <c r="A279" s="274"/>
    </row>
    <row r="280" spans="1:1">
      <c r="A280" s="274"/>
    </row>
    <row r="281" spans="1:1">
      <c r="A281" s="274"/>
    </row>
    <row r="282" spans="1:1">
      <c r="A282" s="274"/>
    </row>
    <row r="283" spans="1:1">
      <c r="A283" s="274"/>
    </row>
    <row r="284" spans="1:1">
      <c r="A284" s="274"/>
    </row>
    <row r="285" spans="1:1">
      <c r="A285" s="274"/>
    </row>
    <row r="286" spans="1:1">
      <c r="A286" s="274"/>
    </row>
    <row r="287" spans="1:1">
      <c r="A287" s="274"/>
    </row>
    <row r="288" spans="1:1">
      <c r="A288" s="274"/>
    </row>
    <row r="289" spans="1:1">
      <c r="A289" s="274"/>
    </row>
    <row r="290" spans="1:1">
      <c r="A290" s="274"/>
    </row>
    <row r="291" spans="1:1">
      <c r="A291" s="274"/>
    </row>
    <row r="292" spans="1:1">
      <c r="A292" s="274"/>
    </row>
    <row r="293" spans="1:1">
      <c r="A293" s="274"/>
    </row>
    <row r="294" spans="1:1">
      <c r="A294" s="274"/>
    </row>
    <row r="295" spans="1:1">
      <c r="A295" s="274"/>
    </row>
    <row r="296" spans="1:1">
      <c r="A296" s="274"/>
    </row>
    <row r="297" spans="1:1">
      <c r="A297" s="274"/>
    </row>
    <row r="298" spans="1:1">
      <c r="A298" s="274"/>
    </row>
    <row r="299" spans="1:1">
      <c r="A299" s="274"/>
    </row>
    <row r="300" spans="1:1">
      <c r="A300" s="274"/>
    </row>
    <row r="301" spans="1:1">
      <c r="A301" s="274"/>
    </row>
    <row r="302" spans="1:1">
      <c r="A302" s="274"/>
    </row>
    <row r="303" spans="1:1">
      <c r="A303" s="274"/>
    </row>
    <row r="304" spans="1:1">
      <c r="A304" s="274"/>
    </row>
    <row r="305" spans="1:1">
      <c r="A305" s="274"/>
    </row>
    <row r="306" spans="1:1">
      <c r="A306" s="274"/>
    </row>
    <row r="307" spans="1:1">
      <c r="A307" s="274"/>
    </row>
    <row r="308" spans="1:1">
      <c r="A308" s="274"/>
    </row>
    <row r="309" spans="1:1">
      <c r="A309" s="274"/>
    </row>
    <row r="310" spans="1:1">
      <c r="A310" s="274"/>
    </row>
    <row r="311" spans="1:1">
      <c r="A311" s="274"/>
    </row>
    <row r="312" spans="1:1">
      <c r="A312" s="274"/>
    </row>
    <row r="313" spans="1:1">
      <c r="A313" s="274"/>
    </row>
    <row r="314" spans="1:1">
      <c r="A314" s="274"/>
    </row>
    <row r="315" spans="1:1">
      <c r="A315" s="274"/>
    </row>
    <row r="316" spans="1:1">
      <c r="A316" s="274"/>
    </row>
    <row r="317" spans="1:1">
      <c r="A317" s="274"/>
    </row>
    <row r="318" spans="1:1">
      <c r="A318" s="274"/>
    </row>
    <row r="319" spans="1:1">
      <c r="A319" s="274"/>
    </row>
    <row r="320" spans="1:1">
      <c r="A320" s="274"/>
    </row>
    <row r="321" spans="1:1">
      <c r="A321" s="274"/>
    </row>
    <row r="322" spans="1:1">
      <c r="A322" s="274"/>
    </row>
    <row r="323" spans="1:1">
      <c r="A323" s="274"/>
    </row>
    <row r="324" spans="1:1">
      <c r="A324" s="274"/>
    </row>
    <row r="325" spans="1:1">
      <c r="A325" s="274"/>
    </row>
    <row r="326" spans="1:1">
      <c r="A326" s="274"/>
    </row>
    <row r="327" spans="1:1">
      <c r="A327" s="274"/>
    </row>
    <row r="328" spans="1:1">
      <c r="A328" s="274"/>
    </row>
    <row r="329" spans="1:1">
      <c r="A329" s="274"/>
    </row>
    <row r="330" spans="1:1">
      <c r="A330" s="274"/>
    </row>
    <row r="331" spans="1:1">
      <c r="A331" s="274"/>
    </row>
    <row r="332" spans="1:1">
      <c r="A332" s="274"/>
    </row>
    <row r="333" spans="1:1">
      <c r="A333" s="274"/>
    </row>
    <row r="334" spans="1:1">
      <c r="A334" s="274"/>
    </row>
    <row r="335" spans="1:1">
      <c r="A335" s="274"/>
    </row>
    <row r="336" spans="1:1">
      <c r="A336" s="274"/>
    </row>
    <row r="337" spans="1:1">
      <c r="A337" s="274"/>
    </row>
    <row r="338" spans="1:1">
      <c r="A338" s="274"/>
    </row>
    <row r="339" spans="1:1">
      <c r="A339" s="274"/>
    </row>
    <row r="340" spans="1:1">
      <c r="A340" s="274"/>
    </row>
    <row r="341" spans="1:1">
      <c r="A341" s="274"/>
    </row>
    <row r="342" spans="1:1">
      <c r="A342" s="274"/>
    </row>
    <row r="343" spans="1:1">
      <c r="A343" s="274"/>
    </row>
    <row r="344" spans="1:1">
      <c r="A344" s="274"/>
    </row>
    <row r="345" spans="1:1">
      <c r="A345" s="274"/>
    </row>
    <row r="346" spans="1:1">
      <c r="A346" s="274"/>
    </row>
    <row r="347" spans="1:1">
      <c r="A347" s="274"/>
    </row>
    <row r="348" spans="1:1">
      <c r="A348" s="274"/>
    </row>
    <row r="349" spans="1:1">
      <c r="A349" s="274"/>
    </row>
    <row r="350" spans="1:1">
      <c r="A350" s="274"/>
    </row>
    <row r="351" spans="1:1">
      <c r="A351" s="274"/>
    </row>
    <row r="352" spans="1:1">
      <c r="A352" s="274"/>
    </row>
    <row r="353" spans="1:1">
      <c r="A353" s="274"/>
    </row>
    <row r="354" spans="1:1">
      <c r="A354" s="274"/>
    </row>
    <row r="355" spans="1:1">
      <c r="A355" s="274"/>
    </row>
    <row r="356" spans="1:1">
      <c r="A356" s="274"/>
    </row>
    <row r="357" spans="1:1">
      <c r="A357" s="274"/>
    </row>
    <row r="358" spans="1:1">
      <c r="A358" s="274"/>
    </row>
    <row r="359" spans="1:1">
      <c r="A359" s="274"/>
    </row>
    <row r="360" spans="1:1">
      <c r="A360" s="274"/>
    </row>
    <row r="361" spans="1:1">
      <c r="A361" s="274"/>
    </row>
    <row r="362" spans="1:1">
      <c r="A362" s="274"/>
    </row>
    <row r="363" spans="1:1">
      <c r="A363" s="274"/>
    </row>
    <row r="364" spans="1:1">
      <c r="A364" s="274"/>
    </row>
    <row r="365" spans="1:1">
      <c r="A365" s="274"/>
    </row>
    <row r="366" spans="1:1">
      <c r="A366" s="274"/>
    </row>
    <row r="367" spans="1:1">
      <c r="A367" s="274"/>
    </row>
    <row r="368" spans="1:1">
      <c r="A368" s="274"/>
    </row>
    <row r="369" spans="1:1">
      <c r="A369" s="274"/>
    </row>
    <row r="370" spans="1:1">
      <c r="A370" s="274"/>
    </row>
    <row r="371" spans="1:1">
      <c r="A371" s="274"/>
    </row>
    <row r="372" spans="1:1">
      <c r="A372" s="274"/>
    </row>
    <row r="373" spans="1:1">
      <c r="A373" s="274"/>
    </row>
    <row r="374" spans="1:1">
      <c r="A374" s="274"/>
    </row>
    <row r="375" spans="1:1">
      <c r="A375" s="274"/>
    </row>
    <row r="376" spans="1:1">
      <c r="A376" s="274"/>
    </row>
    <row r="377" spans="1:1">
      <c r="A377" s="274"/>
    </row>
    <row r="378" spans="1:1">
      <c r="A378" s="274"/>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214" operator="equal">
      <formula>"INSERIR CÓDIGO!"</formula>
    </cfRule>
  </conditionalFormatting>
  <conditionalFormatting sqref="D16">
    <cfRule type="cellIs" dxfId="1" priority="210" operator="equal">
      <formula>"INSERIR CÓDIGO!"</formula>
    </cfRule>
  </conditionalFormatting>
  <conditionalFormatting sqref="C1:C1048576">
    <cfRule type="duplicateValues" dxfId="0" priority="217"/>
  </conditionalFormatting>
  <printOptions horizontalCentered="1"/>
  <pageMargins left="0.78740157480314965" right="0.39370078740157483" top="0.78740157480314965" bottom="0.98425196850393704" header="0.39370078740157483" footer="0.39370078740157483"/>
  <pageSetup paperSize="9" scale="45" fitToHeight="0" orientation="portrait" r:id="rId1"/>
  <headerFooter>
    <oddHeader>&amp;R&amp;A</oddHeader>
    <oddFooter>&amp;L&amp;9Página &amp;P de &amp;N
Impressão em &amp;D às 
&amp;T
&amp;Z&amp;F&amp;RThania Elvis de Oliveira Bana
CREA-PR  117905/D</oddFooter>
  </headerFooter>
  <ignoredErrors>
    <ignoredError sqref="H16:I16"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I7051"/>
  <sheetViews>
    <sheetView zoomScaleNormal="100" zoomScaleSheetLayoutView="100" workbookViewId="0">
      <pane ySplit="4" topLeftCell="A5" activePane="bottomLeft" state="frozen"/>
      <selection pane="bottomLeft" activeCell="G17" sqref="G17"/>
    </sheetView>
  </sheetViews>
  <sheetFormatPr defaultRowHeight="15"/>
  <cols>
    <col min="1" max="1" width="8.85546875" style="105" customWidth="1"/>
    <col min="2" max="2" width="86.140625" style="29" customWidth="1"/>
    <col min="3" max="3" width="8.140625" style="30" customWidth="1"/>
    <col min="4" max="4" width="13.5703125" style="138" customWidth="1"/>
    <col min="5" max="6" width="13.5703125" style="139" customWidth="1"/>
    <col min="7" max="16384" width="9.140625" style="107"/>
  </cols>
  <sheetData>
    <row r="1" spans="1:6" s="106" customFormat="1" ht="61.5" customHeight="1" thickBot="1">
      <c r="A1" s="225"/>
      <c r="B1" s="26"/>
      <c r="C1" s="226"/>
      <c r="D1" s="135"/>
      <c r="E1" s="135"/>
      <c r="F1" s="135"/>
    </row>
    <row r="2" spans="1:6" ht="15.75" thickBot="1">
      <c r="A2" s="771" t="s">
        <v>2269</v>
      </c>
      <c r="B2" s="773" t="s">
        <v>2676</v>
      </c>
      <c r="C2" s="775" t="s">
        <v>2272</v>
      </c>
      <c r="D2" s="776" t="s">
        <v>2270</v>
      </c>
      <c r="E2" s="777"/>
      <c r="F2" s="777"/>
    </row>
    <row r="3" spans="1:6" ht="30.75" thickBot="1">
      <c r="A3" s="772"/>
      <c r="B3" s="774"/>
      <c r="C3" s="774"/>
      <c r="D3" s="136" t="s">
        <v>2678</v>
      </c>
      <c r="E3" s="136" t="s">
        <v>2679</v>
      </c>
      <c r="F3" s="137" t="s">
        <v>2666</v>
      </c>
    </row>
    <row r="4" spans="1:6" s="320" customFormat="1">
      <c r="A4" s="327"/>
      <c r="B4" s="328"/>
      <c r="C4" s="328"/>
      <c r="D4" s="329"/>
      <c r="E4" s="329"/>
      <c r="F4" s="329"/>
    </row>
    <row r="5" spans="1:6" ht="15" customHeight="1">
      <c r="A5" s="261"/>
      <c r="B5" s="262" t="s">
        <v>184</v>
      </c>
      <c r="C5" s="263"/>
      <c r="D5" s="264"/>
      <c r="E5" s="264"/>
      <c r="F5" s="264"/>
    </row>
    <row r="6" spans="1:6" ht="15" customHeight="1">
      <c r="A6" s="261"/>
      <c r="B6" s="265" t="s">
        <v>185</v>
      </c>
      <c r="C6" s="263"/>
      <c r="D6" s="264"/>
      <c r="E6" s="264"/>
      <c r="F6" s="264"/>
    </row>
    <row r="7" spans="1:6" ht="15" customHeight="1">
      <c r="A7" s="266">
        <v>88236</v>
      </c>
      <c r="B7" s="267" t="s">
        <v>2340</v>
      </c>
      <c r="C7" s="268" t="s">
        <v>2637</v>
      </c>
      <c r="D7" s="269">
        <v>0.45</v>
      </c>
      <c r="E7" s="269">
        <v>0</v>
      </c>
      <c r="F7" s="269" t="s">
        <v>15888</v>
      </c>
    </row>
    <row r="8" spans="1:6" ht="15" customHeight="1">
      <c r="A8" s="266">
        <v>88237</v>
      </c>
      <c r="B8" s="267" t="s">
        <v>2341</v>
      </c>
      <c r="C8" s="268" t="s">
        <v>2637</v>
      </c>
      <c r="D8" s="269">
        <v>1.01</v>
      </c>
      <c r="E8" s="269">
        <v>0</v>
      </c>
      <c r="F8" s="269" t="s">
        <v>11302</v>
      </c>
    </row>
    <row r="9" spans="1:6" ht="15" customHeight="1">
      <c r="A9" s="266">
        <v>88238</v>
      </c>
      <c r="B9" s="267" t="s">
        <v>1861</v>
      </c>
      <c r="C9" s="268" t="s">
        <v>2637</v>
      </c>
      <c r="D9" s="269">
        <v>5.32</v>
      </c>
      <c r="E9" s="269">
        <v>11.2</v>
      </c>
      <c r="F9" s="269" t="s">
        <v>20748</v>
      </c>
    </row>
    <row r="10" spans="1:6" ht="15" customHeight="1">
      <c r="A10" s="266">
        <v>88239</v>
      </c>
      <c r="B10" s="267" t="s">
        <v>1862</v>
      </c>
      <c r="C10" s="268" t="s">
        <v>2637</v>
      </c>
      <c r="D10" s="269">
        <v>5.32</v>
      </c>
      <c r="E10" s="269">
        <v>12.68</v>
      </c>
      <c r="F10" s="269" t="s">
        <v>13805</v>
      </c>
    </row>
    <row r="11" spans="1:6" ht="15" customHeight="1">
      <c r="A11" s="266">
        <v>88240</v>
      </c>
      <c r="B11" s="267" t="s">
        <v>1863</v>
      </c>
      <c r="C11" s="268" t="s">
        <v>2637</v>
      </c>
      <c r="D11" s="269">
        <v>5.3199999999999985</v>
      </c>
      <c r="E11" s="269">
        <v>10.76</v>
      </c>
      <c r="F11" s="269" t="s">
        <v>17161</v>
      </c>
    </row>
    <row r="12" spans="1:6" ht="15" customHeight="1">
      <c r="A12" s="266">
        <v>88241</v>
      </c>
      <c r="B12" s="267" t="s">
        <v>1864</v>
      </c>
      <c r="C12" s="268" t="s">
        <v>2637</v>
      </c>
      <c r="D12" s="269">
        <v>5.32</v>
      </c>
      <c r="E12" s="269">
        <v>11.59</v>
      </c>
      <c r="F12" s="269" t="s">
        <v>20288</v>
      </c>
    </row>
    <row r="13" spans="1:6" ht="15" customHeight="1">
      <c r="A13" s="266">
        <v>88242</v>
      </c>
      <c r="B13" s="267" t="s">
        <v>1865</v>
      </c>
      <c r="C13" s="268" t="s">
        <v>2637</v>
      </c>
      <c r="D13" s="269">
        <v>5.3199999999999985</v>
      </c>
      <c r="E13" s="269">
        <v>11.42</v>
      </c>
      <c r="F13" s="269" t="s">
        <v>20749</v>
      </c>
    </row>
    <row r="14" spans="1:6" ht="15" customHeight="1">
      <c r="A14" s="266">
        <v>88243</v>
      </c>
      <c r="B14" s="267" t="s">
        <v>1866</v>
      </c>
      <c r="C14" s="268" t="s">
        <v>2637</v>
      </c>
      <c r="D14" s="269">
        <v>5.3199999999999985</v>
      </c>
      <c r="E14" s="269">
        <v>14.72</v>
      </c>
      <c r="F14" s="269" t="s">
        <v>12937</v>
      </c>
    </row>
    <row r="15" spans="1:6" ht="15" customHeight="1">
      <c r="A15" s="266">
        <v>88245</v>
      </c>
      <c r="B15" s="267" t="s">
        <v>1867</v>
      </c>
      <c r="C15" s="268" t="s">
        <v>2637</v>
      </c>
      <c r="D15" s="269">
        <v>5.32</v>
      </c>
      <c r="E15" s="269">
        <v>16.079999999999998</v>
      </c>
      <c r="F15" s="269" t="s">
        <v>13318</v>
      </c>
    </row>
    <row r="16" spans="1:6" ht="15" customHeight="1">
      <c r="A16" s="266">
        <v>88246</v>
      </c>
      <c r="B16" s="267" t="s">
        <v>1868</v>
      </c>
      <c r="C16" s="268" t="s">
        <v>2637</v>
      </c>
      <c r="D16" s="269">
        <v>5.32</v>
      </c>
      <c r="E16" s="269">
        <v>14.93</v>
      </c>
      <c r="F16" s="269" t="s">
        <v>14725</v>
      </c>
    </row>
    <row r="17" spans="1:6" ht="15" customHeight="1">
      <c r="A17" s="266">
        <v>88247</v>
      </c>
      <c r="B17" s="267" t="s">
        <v>1869</v>
      </c>
      <c r="C17" s="268" t="s">
        <v>2637</v>
      </c>
      <c r="D17" s="269">
        <v>5.32</v>
      </c>
      <c r="E17" s="269">
        <v>11.52</v>
      </c>
      <c r="F17" s="269" t="s">
        <v>20750</v>
      </c>
    </row>
    <row r="18" spans="1:6" ht="15" customHeight="1">
      <c r="A18" s="266">
        <v>88248</v>
      </c>
      <c r="B18" s="267" t="s">
        <v>1870</v>
      </c>
      <c r="C18" s="268" t="s">
        <v>2637</v>
      </c>
      <c r="D18" s="269">
        <v>5.32</v>
      </c>
      <c r="E18" s="269">
        <v>11.45</v>
      </c>
      <c r="F18" s="269" t="s">
        <v>17797</v>
      </c>
    </row>
    <row r="19" spans="1:6" ht="15" customHeight="1">
      <c r="A19" s="266">
        <v>88249</v>
      </c>
      <c r="B19" s="267" t="s">
        <v>1871</v>
      </c>
      <c r="C19" s="268" t="s">
        <v>2637</v>
      </c>
      <c r="D19" s="269">
        <v>5.32</v>
      </c>
      <c r="E19" s="269">
        <v>20.07</v>
      </c>
      <c r="F19" s="269" t="s">
        <v>12523</v>
      </c>
    </row>
    <row r="20" spans="1:6" ht="15" customHeight="1">
      <c r="A20" s="266">
        <v>88250</v>
      </c>
      <c r="B20" s="267" t="s">
        <v>1872</v>
      </c>
      <c r="C20" s="268" t="s">
        <v>2637</v>
      </c>
      <c r="D20" s="269">
        <v>5.3199999999999985</v>
      </c>
      <c r="E20" s="269">
        <v>10.72</v>
      </c>
      <c r="F20" s="269" t="s">
        <v>17625</v>
      </c>
    </row>
    <row r="21" spans="1:6" ht="15" customHeight="1">
      <c r="A21" s="266">
        <v>88251</v>
      </c>
      <c r="B21" s="267" t="s">
        <v>1873</v>
      </c>
      <c r="C21" s="268" t="s">
        <v>2637</v>
      </c>
      <c r="D21" s="269">
        <v>5.32</v>
      </c>
      <c r="E21" s="269">
        <v>12.02</v>
      </c>
      <c r="F21" s="269" t="s">
        <v>13263</v>
      </c>
    </row>
    <row r="22" spans="1:6" ht="15" customHeight="1">
      <c r="A22" s="266">
        <v>88252</v>
      </c>
      <c r="B22" s="267" t="s">
        <v>1874</v>
      </c>
      <c r="C22" s="268" t="s">
        <v>2637</v>
      </c>
      <c r="D22" s="269">
        <v>5.32</v>
      </c>
      <c r="E22" s="269">
        <v>12.2</v>
      </c>
      <c r="F22" s="269" t="s">
        <v>20630</v>
      </c>
    </row>
    <row r="23" spans="1:6" ht="15" customHeight="1">
      <c r="A23" s="266">
        <v>88253</v>
      </c>
      <c r="B23" s="267" t="s">
        <v>1875</v>
      </c>
      <c r="C23" s="268" t="s">
        <v>2637</v>
      </c>
      <c r="D23" s="269">
        <v>5.3199999999999994</v>
      </c>
      <c r="E23" s="269">
        <v>6.54</v>
      </c>
      <c r="F23" s="269" t="s">
        <v>14122</v>
      </c>
    </row>
    <row r="24" spans="1:6" ht="15" customHeight="1">
      <c r="A24" s="266">
        <v>88255</v>
      </c>
      <c r="B24" s="267" t="s">
        <v>1876</v>
      </c>
      <c r="C24" s="268" t="s">
        <v>2637</v>
      </c>
      <c r="D24" s="269">
        <v>5.32</v>
      </c>
      <c r="E24" s="269">
        <v>25.55</v>
      </c>
      <c r="F24" s="269" t="s">
        <v>20751</v>
      </c>
    </row>
    <row r="25" spans="1:6" ht="15" customHeight="1">
      <c r="A25" s="266">
        <v>88256</v>
      </c>
      <c r="B25" s="267" t="s">
        <v>1877</v>
      </c>
      <c r="C25" s="268" t="s">
        <v>2637</v>
      </c>
      <c r="D25" s="269">
        <v>5.32</v>
      </c>
      <c r="E25" s="269">
        <v>16.12</v>
      </c>
      <c r="F25" s="269" t="s">
        <v>18141</v>
      </c>
    </row>
    <row r="26" spans="1:6" ht="15" customHeight="1">
      <c r="A26" s="266">
        <v>88257</v>
      </c>
      <c r="B26" s="267" t="s">
        <v>1878</v>
      </c>
      <c r="C26" s="268" t="s">
        <v>2637</v>
      </c>
      <c r="D26" s="269">
        <v>5.32</v>
      </c>
      <c r="E26" s="269">
        <v>14.36</v>
      </c>
      <c r="F26" s="269" t="s">
        <v>20752</v>
      </c>
    </row>
    <row r="27" spans="1:6" ht="15" customHeight="1">
      <c r="A27" s="266">
        <v>88258</v>
      </c>
      <c r="B27" s="267" t="s">
        <v>20753</v>
      </c>
      <c r="C27" s="268" t="s">
        <v>2637</v>
      </c>
      <c r="D27" s="269">
        <v>4.870000000000001</v>
      </c>
      <c r="E27" s="269">
        <v>11.01</v>
      </c>
      <c r="F27" s="269" t="s">
        <v>13208</v>
      </c>
    </row>
    <row r="28" spans="1:6" ht="15" customHeight="1">
      <c r="A28" s="266">
        <v>88259</v>
      </c>
      <c r="B28" s="267" t="s">
        <v>1879</v>
      </c>
      <c r="C28" s="268" t="s">
        <v>2637</v>
      </c>
      <c r="D28" s="269">
        <v>5.32</v>
      </c>
      <c r="E28" s="269">
        <v>19.64</v>
      </c>
      <c r="F28" s="269" t="s">
        <v>20754</v>
      </c>
    </row>
    <row r="29" spans="1:6" ht="15" customHeight="1">
      <c r="A29" s="266">
        <v>88260</v>
      </c>
      <c r="B29" s="267" t="s">
        <v>1880</v>
      </c>
      <c r="C29" s="268" t="s">
        <v>2637</v>
      </c>
      <c r="D29" s="269">
        <v>5.32</v>
      </c>
      <c r="E29" s="269">
        <v>13.77</v>
      </c>
      <c r="F29" s="269" t="s">
        <v>13290</v>
      </c>
    </row>
    <row r="30" spans="1:6" ht="15" customHeight="1">
      <c r="A30" s="266">
        <v>88261</v>
      </c>
      <c r="B30" s="267" t="s">
        <v>1881</v>
      </c>
      <c r="C30" s="268" t="s">
        <v>2637</v>
      </c>
      <c r="D30" s="269">
        <v>5.32</v>
      </c>
      <c r="E30" s="269">
        <v>13.46</v>
      </c>
      <c r="F30" s="269" t="s">
        <v>20106</v>
      </c>
    </row>
    <row r="31" spans="1:6" ht="15" customHeight="1">
      <c r="A31" s="266">
        <v>88262</v>
      </c>
      <c r="B31" s="267" t="s">
        <v>1882</v>
      </c>
      <c r="C31" s="268" t="s">
        <v>2637</v>
      </c>
      <c r="D31" s="269">
        <v>5.32</v>
      </c>
      <c r="E31" s="269">
        <v>16.079999999999998</v>
      </c>
      <c r="F31" s="269" t="s">
        <v>13318</v>
      </c>
    </row>
    <row r="32" spans="1:6" ht="15" customHeight="1">
      <c r="A32" s="266">
        <v>88263</v>
      </c>
      <c r="B32" s="267" t="s">
        <v>1883</v>
      </c>
      <c r="C32" s="268" t="s">
        <v>2637</v>
      </c>
      <c r="D32" s="269">
        <v>5.3199999999999985</v>
      </c>
      <c r="E32" s="269">
        <v>10.55</v>
      </c>
      <c r="F32" s="269" t="s">
        <v>16025</v>
      </c>
    </row>
    <row r="33" spans="1:6" ht="15" customHeight="1">
      <c r="A33" s="266">
        <v>88264</v>
      </c>
      <c r="B33" s="267" t="s">
        <v>1884</v>
      </c>
      <c r="C33" s="268" t="s">
        <v>2637</v>
      </c>
      <c r="D33" s="269">
        <v>5.32</v>
      </c>
      <c r="E33" s="269">
        <v>16.41</v>
      </c>
      <c r="F33" s="269" t="s">
        <v>14978</v>
      </c>
    </row>
    <row r="34" spans="1:6" ht="15" customHeight="1">
      <c r="A34" s="266">
        <v>88265</v>
      </c>
      <c r="B34" s="267" t="s">
        <v>1885</v>
      </c>
      <c r="C34" s="268" t="s">
        <v>2637</v>
      </c>
      <c r="D34" s="269">
        <v>5.32</v>
      </c>
      <c r="E34" s="269">
        <v>16.61</v>
      </c>
      <c r="F34" s="269" t="s">
        <v>12583</v>
      </c>
    </row>
    <row r="35" spans="1:6" ht="15" customHeight="1">
      <c r="A35" s="266">
        <v>88266</v>
      </c>
      <c r="B35" s="267" t="s">
        <v>1886</v>
      </c>
      <c r="C35" s="268" t="s">
        <v>2637</v>
      </c>
      <c r="D35" s="269">
        <v>5.32</v>
      </c>
      <c r="E35" s="269">
        <v>20.7</v>
      </c>
      <c r="F35" s="269" t="s">
        <v>18427</v>
      </c>
    </row>
    <row r="36" spans="1:6" ht="15" customHeight="1">
      <c r="A36" s="266">
        <v>88267</v>
      </c>
      <c r="B36" s="267" t="s">
        <v>1887</v>
      </c>
      <c r="C36" s="268" t="s">
        <v>2637</v>
      </c>
      <c r="D36" s="269">
        <v>5.3199999999999967</v>
      </c>
      <c r="E36" s="269">
        <v>16.170000000000002</v>
      </c>
      <c r="F36" s="269" t="s">
        <v>11341</v>
      </c>
    </row>
    <row r="37" spans="1:6" ht="15" customHeight="1">
      <c r="A37" s="266">
        <v>88268</v>
      </c>
      <c r="B37" s="267" t="s">
        <v>1888</v>
      </c>
      <c r="C37" s="268" t="s">
        <v>2637</v>
      </c>
      <c r="D37" s="269">
        <v>5.32</v>
      </c>
      <c r="E37" s="269">
        <v>16.86</v>
      </c>
      <c r="F37" s="269" t="s">
        <v>20755</v>
      </c>
    </row>
    <row r="38" spans="1:6" ht="15" customHeight="1">
      <c r="A38" s="266">
        <v>88269</v>
      </c>
      <c r="B38" s="267" t="s">
        <v>1889</v>
      </c>
      <c r="C38" s="268" t="s">
        <v>2637</v>
      </c>
      <c r="D38" s="269">
        <v>5.32</v>
      </c>
      <c r="E38" s="269">
        <v>16.079999999999998</v>
      </c>
      <c r="F38" s="269" t="s">
        <v>13318</v>
      </c>
    </row>
    <row r="39" spans="1:6" ht="15" customHeight="1">
      <c r="A39" s="266">
        <v>88270</v>
      </c>
      <c r="B39" s="267" t="s">
        <v>1890</v>
      </c>
      <c r="C39" s="268" t="s">
        <v>2637</v>
      </c>
      <c r="D39" s="269">
        <v>5.32</v>
      </c>
      <c r="E39" s="269">
        <v>16.600000000000001</v>
      </c>
      <c r="F39" s="269" t="s">
        <v>15782</v>
      </c>
    </row>
    <row r="40" spans="1:6" ht="15" customHeight="1">
      <c r="A40" s="266">
        <v>88272</v>
      </c>
      <c r="B40" s="267" t="s">
        <v>1891</v>
      </c>
      <c r="C40" s="268" t="s">
        <v>2637</v>
      </c>
      <c r="D40" s="269">
        <v>5.32</v>
      </c>
      <c r="E40" s="269">
        <v>10.32</v>
      </c>
      <c r="F40" s="269" t="s">
        <v>18065</v>
      </c>
    </row>
    <row r="41" spans="1:6" ht="15" customHeight="1">
      <c r="A41" s="266">
        <v>88273</v>
      </c>
      <c r="B41" s="267" t="s">
        <v>1892</v>
      </c>
      <c r="C41" s="268" t="s">
        <v>2637</v>
      </c>
      <c r="D41" s="269">
        <v>5.32</v>
      </c>
      <c r="E41" s="269">
        <v>16.47</v>
      </c>
      <c r="F41" s="269" t="s">
        <v>12919</v>
      </c>
    </row>
    <row r="42" spans="1:6" ht="15" customHeight="1">
      <c r="A42" s="266">
        <v>88274</v>
      </c>
      <c r="B42" s="267" t="s">
        <v>1893</v>
      </c>
      <c r="C42" s="268" t="s">
        <v>2637</v>
      </c>
      <c r="D42" s="269">
        <v>5.32</v>
      </c>
      <c r="E42" s="269">
        <v>19.52</v>
      </c>
      <c r="F42" s="269" t="s">
        <v>14309</v>
      </c>
    </row>
    <row r="43" spans="1:6" ht="15" customHeight="1">
      <c r="A43" s="266">
        <v>88275</v>
      </c>
      <c r="B43" s="267" t="s">
        <v>1894</v>
      </c>
      <c r="C43" s="268" t="s">
        <v>2637</v>
      </c>
      <c r="D43" s="269">
        <v>5.32</v>
      </c>
      <c r="E43" s="269">
        <v>18.71</v>
      </c>
      <c r="F43" s="269" t="s">
        <v>19271</v>
      </c>
    </row>
    <row r="44" spans="1:6" ht="15" customHeight="1">
      <c r="A44" s="266">
        <v>88277</v>
      </c>
      <c r="B44" s="267" t="s">
        <v>1895</v>
      </c>
      <c r="C44" s="268" t="s">
        <v>2637</v>
      </c>
      <c r="D44" s="269">
        <v>5.32</v>
      </c>
      <c r="E44" s="269">
        <v>18.75</v>
      </c>
      <c r="F44" s="269" t="s">
        <v>12020</v>
      </c>
    </row>
    <row r="45" spans="1:6" ht="15" customHeight="1">
      <c r="A45" s="266">
        <v>88278</v>
      </c>
      <c r="B45" s="267" t="s">
        <v>1896</v>
      </c>
      <c r="C45" s="268" t="s">
        <v>2637</v>
      </c>
      <c r="D45" s="269">
        <v>5.3199999999999985</v>
      </c>
      <c r="E45" s="269">
        <v>15.15</v>
      </c>
      <c r="F45" s="269" t="s">
        <v>20756</v>
      </c>
    </row>
    <row r="46" spans="1:6" ht="15" customHeight="1">
      <c r="A46" s="266">
        <v>88279</v>
      </c>
      <c r="B46" s="267" t="s">
        <v>1897</v>
      </c>
      <c r="C46" s="268" t="s">
        <v>2637</v>
      </c>
      <c r="D46" s="269">
        <v>5.32</v>
      </c>
      <c r="E46" s="269">
        <v>18.809999999999999</v>
      </c>
      <c r="F46" s="269" t="s">
        <v>20672</v>
      </c>
    </row>
    <row r="47" spans="1:6" ht="15" customHeight="1">
      <c r="A47" s="266">
        <v>88281</v>
      </c>
      <c r="B47" s="267" t="s">
        <v>1898</v>
      </c>
      <c r="C47" s="268" t="s">
        <v>2637</v>
      </c>
      <c r="D47" s="269">
        <v>3.8600000000000012</v>
      </c>
      <c r="E47" s="269">
        <v>12.76</v>
      </c>
      <c r="F47" s="269" t="s">
        <v>20757</v>
      </c>
    </row>
    <row r="48" spans="1:6" ht="15" customHeight="1">
      <c r="A48" s="266">
        <v>88282</v>
      </c>
      <c r="B48" s="267" t="s">
        <v>1899</v>
      </c>
      <c r="C48" s="268" t="s">
        <v>2637</v>
      </c>
      <c r="D48" s="269">
        <v>3.8600000000000012</v>
      </c>
      <c r="E48" s="269">
        <v>13.53</v>
      </c>
      <c r="F48" s="269" t="s">
        <v>12034</v>
      </c>
    </row>
    <row r="49" spans="1:6" ht="15" customHeight="1">
      <c r="A49" s="266">
        <v>88283</v>
      </c>
      <c r="B49" s="267" t="s">
        <v>1900</v>
      </c>
      <c r="C49" s="268" t="s">
        <v>2637</v>
      </c>
      <c r="D49" s="269">
        <v>3.8599999999999994</v>
      </c>
      <c r="E49" s="269">
        <v>18.09</v>
      </c>
      <c r="F49" s="269" t="s">
        <v>20758</v>
      </c>
    </row>
    <row r="50" spans="1:6" ht="15" customHeight="1">
      <c r="A50" s="266">
        <v>88284</v>
      </c>
      <c r="B50" s="267" t="s">
        <v>1901</v>
      </c>
      <c r="C50" s="268" t="s">
        <v>2637</v>
      </c>
      <c r="D50" s="269">
        <v>3.8600000000000012</v>
      </c>
      <c r="E50" s="269">
        <v>14.76</v>
      </c>
      <c r="F50" s="269" t="s">
        <v>17739</v>
      </c>
    </row>
    <row r="51" spans="1:6" ht="15" customHeight="1">
      <c r="A51" s="266">
        <v>88285</v>
      </c>
      <c r="B51" s="267" t="s">
        <v>1902</v>
      </c>
      <c r="C51" s="268" t="s">
        <v>2637</v>
      </c>
      <c r="D51" s="269">
        <v>3.8600000000000012</v>
      </c>
      <c r="E51" s="269">
        <v>15.31</v>
      </c>
      <c r="F51" s="269" t="s">
        <v>20759</v>
      </c>
    </row>
    <row r="52" spans="1:6" ht="15" customHeight="1">
      <c r="A52" s="266">
        <v>88286</v>
      </c>
      <c r="B52" s="267" t="s">
        <v>1903</v>
      </c>
      <c r="C52" s="268" t="s">
        <v>2637</v>
      </c>
      <c r="D52" s="269">
        <v>3.8599999999999994</v>
      </c>
      <c r="E52" s="269">
        <v>15.86</v>
      </c>
      <c r="F52" s="269" t="s">
        <v>19328</v>
      </c>
    </row>
    <row r="53" spans="1:6" ht="15" customHeight="1">
      <c r="A53" s="266">
        <v>88288</v>
      </c>
      <c r="B53" s="267" t="s">
        <v>2342</v>
      </c>
      <c r="C53" s="268" t="s">
        <v>2637</v>
      </c>
      <c r="D53" s="269">
        <v>5.32</v>
      </c>
      <c r="E53" s="269">
        <v>8.24</v>
      </c>
      <c r="F53" s="269" t="s">
        <v>14215</v>
      </c>
    </row>
    <row r="54" spans="1:6" ht="15" customHeight="1">
      <c r="A54" s="266">
        <v>88291</v>
      </c>
      <c r="B54" s="267" t="s">
        <v>1904</v>
      </c>
      <c r="C54" s="268" t="s">
        <v>2637</v>
      </c>
      <c r="D54" s="269">
        <v>4.870000000000001</v>
      </c>
      <c r="E54" s="269">
        <v>12.23</v>
      </c>
      <c r="F54" s="269" t="s">
        <v>17842</v>
      </c>
    </row>
    <row r="55" spans="1:6" ht="15" customHeight="1">
      <c r="A55" s="266">
        <v>88292</v>
      </c>
      <c r="B55" s="267" t="s">
        <v>1905</v>
      </c>
      <c r="C55" s="268" t="s">
        <v>2637</v>
      </c>
      <c r="D55" s="269">
        <v>4.870000000000001</v>
      </c>
      <c r="E55" s="269">
        <v>13.34</v>
      </c>
      <c r="F55" s="269" t="s">
        <v>12026</v>
      </c>
    </row>
    <row r="56" spans="1:6" ht="15" customHeight="1">
      <c r="A56" s="266">
        <v>88293</v>
      </c>
      <c r="B56" s="267" t="s">
        <v>1906</v>
      </c>
      <c r="C56" s="268" t="s">
        <v>2637</v>
      </c>
      <c r="D56" s="269">
        <v>4.8699999999999992</v>
      </c>
      <c r="E56" s="269">
        <v>15.06</v>
      </c>
      <c r="F56" s="269" t="s">
        <v>20760</v>
      </c>
    </row>
    <row r="57" spans="1:6" ht="15" customHeight="1">
      <c r="A57" s="266">
        <v>88294</v>
      </c>
      <c r="B57" s="267" t="s">
        <v>1907</v>
      </c>
      <c r="C57" s="268" t="s">
        <v>2637</v>
      </c>
      <c r="D57" s="269">
        <v>4.870000000000001</v>
      </c>
      <c r="E57" s="269">
        <v>16.559999999999999</v>
      </c>
      <c r="F57" s="269" t="s">
        <v>14260</v>
      </c>
    </row>
    <row r="58" spans="1:6" ht="15" customHeight="1">
      <c r="A58" s="266">
        <v>88295</v>
      </c>
      <c r="B58" s="267" t="s">
        <v>2604</v>
      </c>
      <c r="C58" s="268" t="s">
        <v>2637</v>
      </c>
      <c r="D58" s="269">
        <v>4.870000000000001</v>
      </c>
      <c r="E58" s="269">
        <v>15.25</v>
      </c>
      <c r="F58" s="269" t="s">
        <v>18646</v>
      </c>
    </row>
    <row r="59" spans="1:6" ht="15" customHeight="1">
      <c r="A59" s="266">
        <v>88296</v>
      </c>
      <c r="B59" s="267" t="s">
        <v>2605</v>
      </c>
      <c r="C59" s="268" t="s">
        <v>2637</v>
      </c>
      <c r="D59" s="269">
        <v>4.8700000000000045</v>
      </c>
      <c r="E59" s="269">
        <v>37.65</v>
      </c>
      <c r="F59" s="269" t="s">
        <v>14656</v>
      </c>
    </row>
    <row r="60" spans="1:6" ht="15" customHeight="1">
      <c r="A60" s="266">
        <v>88297</v>
      </c>
      <c r="B60" s="267" t="s">
        <v>2606</v>
      </c>
      <c r="C60" s="268" t="s">
        <v>2637</v>
      </c>
      <c r="D60" s="269">
        <v>4.8699999999999974</v>
      </c>
      <c r="E60" s="269">
        <v>16.28</v>
      </c>
      <c r="F60" s="269" t="s">
        <v>12150</v>
      </c>
    </row>
    <row r="61" spans="1:6" ht="15" customHeight="1">
      <c r="A61" s="266">
        <v>88298</v>
      </c>
      <c r="B61" s="267" t="s">
        <v>2607</v>
      </c>
      <c r="C61" s="268" t="s">
        <v>2637</v>
      </c>
      <c r="D61" s="269">
        <v>4.8699999999999992</v>
      </c>
      <c r="E61" s="269">
        <v>13.06</v>
      </c>
      <c r="F61" s="269" t="s">
        <v>11812</v>
      </c>
    </row>
    <row r="62" spans="1:6" ht="15" customHeight="1">
      <c r="A62" s="266">
        <v>88299</v>
      </c>
      <c r="B62" s="267" t="s">
        <v>2352</v>
      </c>
      <c r="C62" s="268" t="s">
        <v>2637</v>
      </c>
      <c r="D62" s="269">
        <v>4.8699999999999992</v>
      </c>
      <c r="E62" s="269">
        <v>15.33</v>
      </c>
      <c r="F62" s="269" t="s">
        <v>12800</v>
      </c>
    </row>
    <row r="63" spans="1:6" ht="30" customHeight="1">
      <c r="A63" s="266">
        <v>88300</v>
      </c>
      <c r="B63" s="267" t="s">
        <v>2343</v>
      </c>
      <c r="C63" s="268" t="s">
        <v>2637</v>
      </c>
      <c r="D63" s="269">
        <v>4.870000000000001</v>
      </c>
      <c r="E63" s="269">
        <v>18.8</v>
      </c>
      <c r="F63" s="269" t="s">
        <v>20761</v>
      </c>
    </row>
    <row r="64" spans="1:6" ht="15" customHeight="1">
      <c r="A64" s="266">
        <v>88301</v>
      </c>
      <c r="B64" s="267" t="s">
        <v>2353</v>
      </c>
      <c r="C64" s="268" t="s">
        <v>2637</v>
      </c>
      <c r="D64" s="269">
        <v>4.870000000000001</v>
      </c>
      <c r="E64" s="269">
        <v>15.55</v>
      </c>
      <c r="F64" s="269" t="s">
        <v>20762</v>
      </c>
    </row>
    <row r="65" spans="1:6" ht="15" customHeight="1">
      <c r="A65" s="266">
        <v>88302</v>
      </c>
      <c r="B65" s="267" t="s">
        <v>2354</v>
      </c>
      <c r="C65" s="268" t="s">
        <v>2637</v>
      </c>
      <c r="D65" s="269">
        <v>4.870000000000001</v>
      </c>
      <c r="E65" s="269">
        <v>15.82</v>
      </c>
      <c r="F65" s="269" t="s">
        <v>20763</v>
      </c>
    </row>
    <row r="66" spans="1:6" ht="15" customHeight="1">
      <c r="A66" s="266">
        <v>88303</v>
      </c>
      <c r="B66" s="267" t="s">
        <v>2355</v>
      </c>
      <c r="C66" s="268" t="s">
        <v>2637</v>
      </c>
      <c r="D66" s="269">
        <v>4.870000000000001</v>
      </c>
      <c r="E66" s="269">
        <v>13.8</v>
      </c>
      <c r="F66" s="269" t="s">
        <v>18547</v>
      </c>
    </row>
    <row r="67" spans="1:6" ht="15" customHeight="1">
      <c r="A67" s="266">
        <v>88304</v>
      </c>
      <c r="B67" s="267" t="s">
        <v>2356</v>
      </c>
      <c r="C67" s="268" t="s">
        <v>2637</v>
      </c>
      <c r="D67" s="269">
        <v>4.870000000000001</v>
      </c>
      <c r="E67" s="269">
        <v>13.59</v>
      </c>
      <c r="F67" s="269" t="s">
        <v>20764</v>
      </c>
    </row>
    <row r="68" spans="1:6" ht="15" customHeight="1">
      <c r="A68" s="266">
        <v>88306</v>
      </c>
      <c r="B68" s="267" t="s">
        <v>2357</v>
      </c>
      <c r="C68" s="268" t="s">
        <v>2637</v>
      </c>
      <c r="D68" s="269">
        <v>4.870000000000001</v>
      </c>
      <c r="E68" s="269">
        <v>18.809999999999999</v>
      </c>
      <c r="F68" s="269" t="s">
        <v>15683</v>
      </c>
    </row>
    <row r="69" spans="1:6" ht="15" customHeight="1">
      <c r="A69" s="266">
        <v>88307</v>
      </c>
      <c r="B69" s="267" t="s">
        <v>2358</v>
      </c>
      <c r="C69" s="268" t="s">
        <v>2637</v>
      </c>
      <c r="D69" s="269">
        <v>4.870000000000001</v>
      </c>
      <c r="E69" s="269">
        <v>14.79</v>
      </c>
      <c r="F69" s="269" t="s">
        <v>18586</v>
      </c>
    </row>
    <row r="70" spans="1:6" ht="15" customHeight="1">
      <c r="A70" s="266">
        <v>88308</v>
      </c>
      <c r="B70" s="267" t="s">
        <v>2359</v>
      </c>
      <c r="C70" s="268" t="s">
        <v>2637</v>
      </c>
      <c r="D70" s="269">
        <v>5.32</v>
      </c>
      <c r="E70" s="269">
        <v>16.12</v>
      </c>
      <c r="F70" s="269" t="s">
        <v>18141</v>
      </c>
    </row>
    <row r="71" spans="1:6" ht="15" customHeight="1">
      <c r="A71" s="266">
        <v>88309</v>
      </c>
      <c r="B71" s="267" t="s">
        <v>2360</v>
      </c>
      <c r="C71" s="268" t="s">
        <v>2637</v>
      </c>
      <c r="D71" s="269">
        <v>5.32</v>
      </c>
      <c r="E71" s="269">
        <v>16.21</v>
      </c>
      <c r="F71" s="430">
        <v>21.53</v>
      </c>
    </row>
    <row r="72" spans="1:6" ht="15" customHeight="1">
      <c r="A72" s="266">
        <v>88310</v>
      </c>
      <c r="B72" s="267" t="s">
        <v>2361</v>
      </c>
      <c r="C72" s="268" t="s">
        <v>2637</v>
      </c>
      <c r="D72" s="269">
        <v>5.32</v>
      </c>
      <c r="E72" s="269">
        <v>16.12</v>
      </c>
      <c r="F72" s="269" t="s">
        <v>18141</v>
      </c>
    </row>
    <row r="73" spans="1:6" ht="15" customHeight="1">
      <c r="A73" s="266">
        <v>88311</v>
      </c>
      <c r="B73" s="267" t="s">
        <v>2362</v>
      </c>
      <c r="C73" s="268" t="s">
        <v>2637</v>
      </c>
      <c r="D73" s="269">
        <v>5.32</v>
      </c>
      <c r="E73" s="269">
        <v>16.559999999999999</v>
      </c>
      <c r="F73" s="269" t="s">
        <v>20765</v>
      </c>
    </row>
    <row r="74" spans="1:6" ht="15" customHeight="1">
      <c r="A74" s="266">
        <v>88312</v>
      </c>
      <c r="B74" s="267" t="s">
        <v>2363</v>
      </c>
      <c r="C74" s="268" t="s">
        <v>2637</v>
      </c>
      <c r="D74" s="269">
        <v>5.32</v>
      </c>
      <c r="E74" s="269">
        <v>17.34</v>
      </c>
      <c r="F74" s="269" t="s">
        <v>12341</v>
      </c>
    </row>
    <row r="75" spans="1:6" ht="15" customHeight="1">
      <c r="A75" s="266">
        <v>88313</v>
      </c>
      <c r="B75" s="267" t="s">
        <v>2364</v>
      </c>
      <c r="C75" s="268" t="s">
        <v>2637</v>
      </c>
      <c r="D75" s="269">
        <v>5.3199999999999985</v>
      </c>
      <c r="E75" s="269">
        <v>12.01</v>
      </c>
      <c r="F75" s="269" t="s">
        <v>13128</v>
      </c>
    </row>
    <row r="76" spans="1:6" ht="15" customHeight="1">
      <c r="A76" s="266">
        <v>88314</v>
      </c>
      <c r="B76" s="267" t="s">
        <v>2365</v>
      </c>
      <c r="C76" s="268" t="s">
        <v>2637</v>
      </c>
      <c r="D76" s="269">
        <v>5.32</v>
      </c>
      <c r="E76" s="269">
        <v>10.67</v>
      </c>
      <c r="F76" s="269" t="s">
        <v>19729</v>
      </c>
    </row>
    <row r="77" spans="1:6" ht="15" customHeight="1">
      <c r="A77" s="266">
        <v>88315</v>
      </c>
      <c r="B77" s="267" t="s">
        <v>2366</v>
      </c>
      <c r="C77" s="268" t="s">
        <v>2637</v>
      </c>
      <c r="D77" s="269">
        <v>5.32</v>
      </c>
      <c r="E77" s="269">
        <v>16.079999999999998</v>
      </c>
      <c r="F77" s="269" t="s">
        <v>13318</v>
      </c>
    </row>
    <row r="78" spans="1:6">
      <c r="A78" s="266">
        <v>88316</v>
      </c>
      <c r="B78" s="267" t="s">
        <v>2367</v>
      </c>
      <c r="C78" s="268" t="s">
        <v>2637</v>
      </c>
      <c r="D78" s="269">
        <v>5.3200000000000021</v>
      </c>
      <c r="E78" s="269">
        <v>11.44</v>
      </c>
      <c r="F78" s="430">
        <v>16.760000000000002</v>
      </c>
    </row>
    <row r="79" spans="1:6" ht="15" customHeight="1">
      <c r="A79" s="266">
        <v>88317</v>
      </c>
      <c r="B79" s="267" t="s">
        <v>2368</v>
      </c>
      <c r="C79" s="268" t="s">
        <v>2637</v>
      </c>
      <c r="D79" s="269">
        <v>5.32</v>
      </c>
      <c r="E79" s="269">
        <v>16.559999999999999</v>
      </c>
      <c r="F79" s="269" t="s">
        <v>20765</v>
      </c>
    </row>
    <row r="80" spans="1:6" ht="15" customHeight="1">
      <c r="A80" s="266">
        <v>88318</v>
      </c>
      <c r="B80" s="267" t="s">
        <v>2369</v>
      </c>
      <c r="C80" s="268" t="s">
        <v>2637</v>
      </c>
      <c r="D80" s="269">
        <v>5.32</v>
      </c>
      <c r="E80" s="269">
        <v>13.3</v>
      </c>
      <c r="F80" s="269" t="s">
        <v>17739</v>
      </c>
    </row>
    <row r="81" spans="1:6" ht="15" customHeight="1">
      <c r="A81" s="266">
        <v>88320</v>
      </c>
      <c r="B81" s="267" t="s">
        <v>2370</v>
      </c>
      <c r="C81" s="268" t="s">
        <v>2637</v>
      </c>
      <c r="D81" s="269">
        <v>5.32</v>
      </c>
      <c r="E81" s="269">
        <v>19.739999999999998</v>
      </c>
      <c r="F81" s="269" t="s">
        <v>15979</v>
      </c>
    </row>
    <row r="82" spans="1:6" ht="15" customHeight="1">
      <c r="A82" s="266">
        <v>88321</v>
      </c>
      <c r="B82" s="267" t="s">
        <v>2371</v>
      </c>
      <c r="C82" s="268" t="s">
        <v>2637</v>
      </c>
      <c r="D82" s="269">
        <v>5.32</v>
      </c>
      <c r="E82" s="269">
        <v>24.69</v>
      </c>
      <c r="F82" s="269" t="s">
        <v>17860</v>
      </c>
    </row>
    <row r="83" spans="1:6" ht="15" customHeight="1">
      <c r="A83" s="266">
        <v>88322</v>
      </c>
      <c r="B83" s="267" t="s">
        <v>2372</v>
      </c>
      <c r="C83" s="268" t="s">
        <v>2637</v>
      </c>
      <c r="D83" s="269">
        <v>5.3199999999999985</v>
      </c>
      <c r="E83" s="269">
        <v>11.67</v>
      </c>
      <c r="F83" s="269" t="s">
        <v>20766</v>
      </c>
    </row>
    <row r="84" spans="1:6" ht="15" customHeight="1">
      <c r="A84" s="266">
        <v>88323</v>
      </c>
      <c r="B84" s="267" t="s">
        <v>2373</v>
      </c>
      <c r="C84" s="268" t="s">
        <v>2637</v>
      </c>
      <c r="D84" s="269">
        <v>5.3199999999999985</v>
      </c>
      <c r="E84" s="269">
        <v>14.83</v>
      </c>
      <c r="F84" s="269" t="s">
        <v>19810</v>
      </c>
    </row>
    <row r="85" spans="1:6" ht="15" customHeight="1">
      <c r="A85" s="266">
        <v>88324</v>
      </c>
      <c r="B85" s="267" t="s">
        <v>2374</v>
      </c>
      <c r="C85" s="268" t="s">
        <v>2637</v>
      </c>
      <c r="D85" s="269">
        <v>5.32</v>
      </c>
      <c r="E85" s="269">
        <v>17.45</v>
      </c>
      <c r="F85" s="269" t="s">
        <v>13252</v>
      </c>
    </row>
    <row r="86" spans="1:6" ht="15" customHeight="1">
      <c r="A86" s="266">
        <v>88325</v>
      </c>
      <c r="B86" s="267" t="s">
        <v>2375</v>
      </c>
      <c r="C86" s="268" t="s">
        <v>2637</v>
      </c>
      <c r="D86" s="269">
        <v>5.32</v>
      </c>
      <c r="E86" s="269">
        <v>19.239999999999998</v>
      </c>
      <c r="F86" s="269" t="s">
        <v>20767</v>
      </c>
    </row>
    <row r="87" spans="1:6" ht="15" customHeight="1">
      <c r="A87" s="266">
        <v>88326</v>
      </c>
      <c r="B87" s="267" t="s">
        <v>2376</v>
      </c>
      <c r="C87" s="268" t="s">
        <v>2637</v>
      </c>
      <c r="D87" s="269">
        <v>3.8599999999999994</v>
      </c>
      <c r="E87" s="269">
        <v>16.11</v>
      </c>
      <c r="F87" s="269" t="s">
        <v>20768</v>
      </c>
    </row>
    <row r="88" spans="1:6" ht="15" customHeight="1">
      <c r="A88" s="266">
        <v>88377</v>
      </c>
      <c r="B88" s="267" t="s">
        <v>2377</v>
      </c>
      <c r="C88" s="268" t="s">
        <v>2637</v>
      </c>
      <c r="D88" s="269">
        <v>4.8699999999999992</v>
      </c>
      <c r="E88" s="269">
        <v>11.81</v>
      </c>
      <c r="F88" s="269" t="s">
        <v>19770</v>
      </c>
    </row>
    <row r="89" spans="1:6" ht="15" customHeight="1">
      <c r="A89" s="266">
        <v>88441</v>
      </c>
      <c r="B89" s="267" t="s">
        <v>2378</v>
      </c>
      <c r="C89" s="268" t="s">
        <v>2637</v>
      </c>
      <c r="D89" s="269">
        <v>5.3199999999999985</v>
      </c>
      <c r="E89" s="269">
        <v>15.47</v>
      </c>
      <c r="F89" s="269" t="s">
        <v>20769</v>
      </c>
    </row>
    <row r="90" spans="1:6" ht="15" customHeight="1">
      <c r="A90" s="266">
        <v>88597</v>
      </c>
      <c r="B90" s="267" t="s">
        <v>2379</v>
      </c>
      <c r="C90" s="268" t="s">
        <v>2637</v>
      </c>
      <c r="D90" s="269">
        <v>3.860000000000003</v>
      </c>
      <c r="E90" s="269">
        <v>20.9</v>
      </c>
      <c r="F90" s="269" t="s">
        <v>20770</v>
      </c>
    </row>
    <row r="91" spans="1:6" ht="15" customHeight="1">
      <c r="A91" s="266">
        <v>90766</v>
      </c>
      <c r="B91" s="267" t="s">
        <v>2380</v>
      </c>
      <c r="C91" s="268" t="s">
        <v>2637</v>
      </c>
      <c r="D91" s="269">
        <v>3.870000000000001</v>
      </c>
      <c r="E91" s="269">
        <v>16.04</v>
      </c>
      <c r="F91" s="269" t="s">
        <v>20771</v>
      </c>
    </row>
    <row r="92" spans="1:6" ht="15" customHeight="1">
      <c r="A92" s="266">
        <v>90767</v>
      </c>
      <c r="B92" s="267" t="s">
        <v>2381</v>
      </c>
      <c r="C92" s="268" t="s">
        <v>2637</v>
      </c>
      <c r="D92" s="269">
        <v>3.8699999999999992</v>
      </c>
      <c r="E92" s="269">
        <v>13.81</v>
      </c>
      <c r="F92" s="269" t="s">
        <v>12189</v>
      </c>
    </row>
    <row r="93" spans="1:6" ht="15" customHeight="1">
      <c r="A93" s="266">
        <v>90768</v>
      </c>
      <c r="B93" s="267" t="s">
        <v>1736</v>
      </c>
      <c r="C93" s="268" t="s">
        <v>2637</v>
      </c>
      <c r="D93" s="269">
        <v>0.39999999999999858</v>
      </c>
      <c r="E93" s="269">
        <v>54.35</v>
      </c>
      <c r="F93" s="269" t="s">
        <v>20772</v>
      </c>
    </row>
    <row r="94" spans="1:6" ht="15" customHeight="1">
      <c r="A94" s="266">
        <v>90769</v>
      </c>
      <c r="B94" s="267" t="s">
        <v>2382</v>
      </c>
      <c r="C94" s="268" t="s">
        <v>2637</v>
      </c>
      <c r="D94" s="269">
        <v>0.39999999999999147</v>
      </c>
      <c r="E94" s="269">
        <v>77.180000000000007</v>
      </c>
      <c r="F94" s="269" t="s">
        <v>20773</v>
      </c>
    </row>
    <row r="95" spans="1:6" ht="15" customHeight="1">
      <c r="A95" s="266">
        <v>90770</v>
      </c>
      <c r="B95" s="267" t="s">
        <v>1737</v>
      </c>
      <c r="C95" s="268" t="s">
        <v>2637</v>
      </c>
      <c r="D95" s="269">
        <v>0.40000000000000568</v>
      </c>
      <c r="E95" s="269">
        <v>102.02</v>
      </c>
      <c r="F95" s="269" t="s">
        <v>20774</v>
      </c>
    </row>
    <row r="96" spans="1:6" ht="15" customHeight="1">
      <c r="A96" s="266">
        <v>90771</v>
      </c>
      <c r="B96" s="267" t="s">
        <v>2383</v>
      </c>
      <c r="C96" s="268" t="s">
        <v>2637</v>
      </c>
      <c r="D96" s="269">
        <v>3.8599999999999994</v>
      </c>
      <c r="E96" s="269">
        <v>20.260000000000002</v>
      </c>
      <c r="F96" s="269" t="s">
        <v>20775</v>
      </c>
    </row>
    <row r="97" spans="1:6" ht="15" customHeight="1">
      <c r="A97" s="266">
        <v>90772</v>
      </c>
      <c r="B97" s="267" t="s">
        <v>1738</v>
      </c>
      <c r="C97" s="268" t="s">
        <v>2637</v>
      </c>
      <c r="D97" s="269">
        <v>3.8600000000000012</v>
      </c>
      <c r="E97" s="269">
        <v>12.35</v>
      </c>
      <c r="F97" s="269" t="s">
        <v>18908</v>
      </c>
    </row>
    <row r="98" spans="1:6" ht="15" customHeight="1">
      <c r="A98" s="266">
        <v>90773</v>
      </c>
      <c r="B98" s="267" t="s">
        <v>2384</v>
      </c>
      <c r="C98" s="268" t="s">
        <v>2637</v>
      </c>
      <c r="D98" s="269">
        <v>3.8599999999999994</v>
      </c>
      <c r="E98" s="269">
        <v>13.04</v>
      </c>
      <c r="F98" s="269" t="s">
        <v>14510</v>
      </c>
    </row>
    <row r="99" spans="1:6" ht="15" customHeight="1">
      <c r="A99" s="266">
        <v>90775</v>
      </c>
      <c r="B99" s="267" t="s">
        <v>2385</v>
      </c>
      <c r="C99" s="268" t="s">
        <v>2637</v>
      </c>
      <c r="D99" s="269">
        <v>0.39000000000000057</v>
      </c>
      <c r="E99" s="269">
        <v>18.39</v>
      </c>
      <c r="F99" s="269" t="s">
        <v>20106</v>
      </c>
    </row>
    <row r="100" spans="1:6" ht="15" customHeight="1">
      <c r="A100" s="266">
        <v>90776</v>
      </c>
      <c r="B100" s="267" t="s">
        <v>2386</v>
      </c>
      <c r="C100" s="268" t="s">
        <v>2637</v>
      </c>
      <c r="D100" s="269">
        <v>3.870000000000001</v>
      </c>
      <c r="E100" s="269">
        <v>31.23</v>
      </c>
      <c r="F100" s="269" t="s">
        <v>12315</v>
      </c>
    </row>
    <row r="101" spans="1:6" ht="15" customHeight="1">
      <c r="A101" s="266">
        <v>90777</v>
      </c>
      <c r="B101" s="267" t="s">
        <v>1739</v>
      </c>
      <c r="C101" s="268" t="s">
        <v>2637</v>
      </c>
      <c r="D101" s="269">
        <v>0.40000000000000568</v>
      </c>
      <c r="E101" s="269">
        <v>74.099999999999994</v>
      </c>
      <c r="F101" s="269" t="s">
        <v>20776</v>
      </c>
    </row>
    <row r="102" spans="1:6" ht="15" customHeight="1">
      <c r="A102" s="266">
        <v>90778</v>
      </c>
      <c r="B102" s="267" t="s">
        <v>2387</v>
      </c>
      <c r="C102" s="268" t="s">
        <v>2637</v>
      </c>
      <c r="D102" s="269">
        <v>0.40000000000000568</v>
      </c>
      <c r="E102" s="269">
        <v>84.33</v>
      </c>
      <c r="F102" s="269" t="s">
        <v>20777</v>
      </c>
    </row>
    <row r="103" spans="1:6" ht="15" customHeight="1">
      <c r="A103" s="266">
        <v>90779</v>
      </c>
      <c r="B103" s="267" t="s">
        <v>1385</v>
      </c>
      <c r="C103" s="268" t="s">
        <v>2637</v>
      </c>
      <c r="D103" s="269">
        <v>0.40000000000000568</v>
      </c>
      <c r="E103" s="269">
        <v>115.27</v>
      </c>
      <c r="F103" s="269" t="s">
        <v>20778</v>
      </c>
    </row>
    <row r="104" spans="1:6" ht="15" customHeight="1">
      <c r="A104" s="266">
        <v>90780</v>
      </c>
      <c r="B104" s="267" t="s">
        <v>2388</v>
      </c>
      <c r="C104" s="268" t="s">
        <v>2637</v>
      </c>
      <c r="D104" s="269">
        <v>0.40000000000000568</v>
      </c>
      <c r="E104" s="269">
        <v>47.37</v>
      </c>
      <c r="F104" s="269" t="s">
        <v>20779</v>
      </c>
    </row>
    <row r="105" spans="1:6" ht="15" customHeight="1">
      <c r="A105" s="266">
        <v>90781</v>
      </c>
      <c r="B105" s="267" t="s">
        <v>1386</v>
      </c>
      <c r="C105" s="268" t="s">
        <v>2637</v>
      </c>
      <c r="D105" s="269">
        <v>3.870000000000001</v>
      </c>
      <c r="E105" s="269">
        <v>16.079999999999998</v>
      </c>
      <c r="F105" s="269" t="s">
        <v>17627</v>
      </c>
    </row>
    <row r="106" spans="1:6" ht="15" customHeight="1">
      <c r="A106" s="266">
        <v>91677</v>
      </c>
      <c r="B106" s="267" t="s">
        <v>1387</v>
      </c>
      <c r="C106" s="268" t="s">
        <v>2637</v>
      </c>
      <c r="D106" s="269">
        <v>0.40000000000000568</v>
      </c>
      <c r="E106" s="269">
        <v>74.16</v>
      </c>
      <c r="F106" s="269" t="s">
        <v>19944</v>
      </c>
    </row>
    <row r="107" spans="1:6" ht="15" customHeight="1">
      <c r="A107" s="266">
        <v>91678</v>
      </c>
      <c r="B107" s="267" t="s">
        <v>1388</v>
      </c>
      <c r="C107" s="268" t="s">
        <v>2637</v>
      </c>
      <c r="D107" s="269">
        <v>0.40000000000000568</v>
      </c>
      <c r="E107" s="269">
        <v>50.05</v>
      </c>
      <c r="F107" s="269" t="s">
        <v>13901</v>
      </c>
    </row>
    <row r="108" spans="1:6" ht="15" customHeight="1">
      <c r="A108" s="266">
        <v>93556</v>
      </c>
      <c r="B108" s="267" t="s">
        <v>1389</v>
      </c>
      <c r="C108" s="268" t="s">
        <v>1289</v>
      </c>
      <c r="D108" s="269">
        <v>94.76</v>
      </c>
      <c r="E108" s="269">
        <v>0</v>
      </c>
      <c r="F108" s="269" t="s">
        <v>20780</v>
      </c>
    </row>
    <row r="109" spans="1:6" ht="15" customHeight="1">
      <c r="A109" s="266">
        <v>93557</v>
      </c>
      <c r="B109" s="267" t="s">
        <v>1390</v>
      </c>
      <c r="C109" s="268" t="s">
        <v>1289</v>
      </c>
      <c r="D109" s="269">
        <v>198.23</v>
      </c>
      <c r="E109" s="269">
        <v>0</v>
      </c>
      <c r="F109" s="269" t="s">
        <v>20781</v>
      </c>
    </row>
    <row r="110" spans="1:6" ht="15" customHeight="1">
      <c r="A110" s="266">
        <v>93558</v>
      </c>
      <c r="B110" s="267" t="s">
        <v>1391</v>
      </c>
      <c r="C110" s="268" t="s">
        <v>1289</v>
      </c>
      <c r="D110" s="269">
        <v>727.87999999999965</v>
      </c>
      <c r="E110" s="269">
        <v>2893.36</v>
      </c>
      <c r="F110" s="269" t="s">
        <v>20782</v>
      </c>
    </row>
    <row r="111" spans="1:6" ht="15" customHeight="1">
      <c r="A111" s="266">
        <v>93559</v>
      </c>
      <c r="B111" s="267" t="s">
        <v>2379</v>
      </c>
      <c r="C111" s="268" t="s">
        <v>1289</v>
      </c>
      <c r="D111" s="269">
        <v>727.87999999999965</v>
      </c>
      <c r="E111" s="269">
        <v>2622.61</v>
      </c>
      <c r="F111" s="269" t="s">
        <v>20783</v>
      </c>
    </row>
    <row r="112" spans="1:6" ht="15" customHeight="1">
      <c r="A112" s="266">
        <v>93560</v>
      </c>
      <c r="B112" s="267" t="s">
        <v>2384</v>
      </c>
      <c r="C112" s="268" t="s">
        <v>1289</v>
      </c>
      <c r="D112" s="269">
        <v>727.87999999999988</v>
      </c>
      <c r="E112" s="269">
        <v>1637.34</v>
      </c>
      <c r="F112" s="269" t="s">
        <v>20784</v>
      </c>
    </row>
    <row r="113" spans="1:6" ht="15" customHeight="1">
      <c r="A113" s="266">
        <v>93561</v>
      </c>
      <c r="B113" s="267" t="s">
        <v>2385</v>
      </c>
      <c r="C113" s="268" t="s">
        <v>1289</v>
      </c>
      <c r="D113" s="269">
        <v>601.11000000000013</v>
      </c>
      <c r="E113" s="269">
        <v>2307.9</v>
      </c>
      <c r="F113" s="269" t="s">
        <v>20785</v>
      </c>
    </row>
    <row r="114" spans="1:6" ht="15" customHeight="1">
      <c r="A114" s="266">
        <v>93562</v>
      </c>
      <c r="B114" s="267" t="s">
        <v>2383</v>
      </c>
      <c r="C114" s="268" t="s">
        <v>1289</v>
      </c>
      <c r="D114" s="269">
        <v>727.88000000000011</v>
      </c>
      <c r="E114" s="269">
        <v>2542.75</v>
      </c>
      <c r="F114" s="269" t="s">
        <v>20786</v>
      </c>
    </row>
    <row r="115" spans="1:6" ht="15" customHeight="1">
      <c r="A115" s="266">
        <v>93563</v>
      </c>
      <c r="B115" s="267" t="s">
        <v>2380</v>
      </c>
      <c r="C115" s="268" t="s">
        <v>1289</v>
      </c>
      <c r="D115" s="269">
        <v>737.77</v>
      </c>
      <c r="E115" s="269">
        <v>2810.7</v>
      </c>
      <c r="F115" s="269" t="s">
        <v>20787</v>
      </c>
    </row>
    <row r="116" spans="1:6" ht="15" customHeight="1">
      <c r="A116" s="266">
        <v>93564</v>
      </c>
      <c r="B116" s="267" t="s">
        <v>2381</v>
      </c>
      <c r="C116" s="268" t="s">
        <v>1289</v>
      </c>
      <c r="D116" s="269">
        <v>737.77</v>
      </c>
      <c r="E116" s="269">
        <v>2413.79</v>
      </c>
      <c r="F116" s="269" t="s">
        <v>20788</v>
      </c>
    </row>
    <row r="117" spans="1:6" ht="15" customHeight="1">
      <c r="A117" s="266">
        <v>93565</v>
      </c>
      <c r="B117" s="267" t="s">
        <v>1739</v>
      </c>
      <c r="C117" s="268" t="s">
        <v>1289</v>
      </c>
      <c r="D117" s="269">
        <v>83.229999999999563</v>
      </c>
      <c r="E117" s="269">
        <v>12979.93</v>
      </c>
      <c r="F117" s="269" t="s">
        <v>20789</v>
      </c>
    </row>
    <row r="118" spans="1:6" ht="15" customHeight="1">
      <c r="A118" s="266">
        <v>93566</v>
      </c>
      <c r="B118" s="267" t="s">
        <v>1738</v>
      </c>
      <c r="C118" s="268" t="s">
        <v>1289</v>
      </c>
      <c r="D118" s="269">
        <v>727.88000000000011</v>
      </c>
      <c r="E118" s="269">
        <v>2169.98</v>
      </c>
      <c r="F118" s="269" t="s">
        <v>20790</v>
      </c>
    </row>
    <row r="119" spans="1:6" ht="15" customHeight="1">
      <c r="A119" s="266">
        <v>93567</v>
      </c>
      <c r="B119" s="267" t="s">
        <v>2387</v>
      </c>
      <c r="C119" s="268" t="s">
        <v>1289</v>
      </c>
      <c r="D119" s="269">
        <v>83.229999999999563</v>
      </c>
      <c r="E119" s="269">
        <v>14773.82</v>
      </c>
      <c r="F119" s="269" t="s">
        <v>20791</v>
      </c>
    </row>
    <row r="120" spans="1:6" ht="15" customHeight="1">
      <c r="A120" s="266">
        <v>93568</v>
      </c>
      <c r="B120" s="267" t="s">
        <v>1385</v>
      </c>
      <c r="C120" s="268" t="s">
        <v>1289</v>
      </c>
      <c r="D120" s="269">
        <v>83.230000000003201</v>
      </c>
      <c r="E120" s="269">
        <v>20195.419999999998</v>
      </c>
      <c r="F120" s="269" t="s">
        <v>20792</v>
      </c>
    </row>
    <row r="121" spans="1:6" ht="15" customHeight="1">
      <c r="A121" s="266">
        <v>93569</v>
      </c>
      <c r="B121" s="267" t="s">
        <v>1392</v>
      </c>
      <c r="C121" s="268" t="s">
        <v>1289</v>
      </c>
      <c r="D121" s="269">
        <v>83.229999999999563</v>
      </c>
      <c r="E121" s="269">
        <v>9529.58</v>
      </c>
      <c r="F121" s="269" t="s">
        <v>20793</v>
      </c>
    </row>
    <row r="122" spans="1:6" ht="15" customHeight="1">
      <c r="A122" s="266">
        <v>93570</v>
      </c>
      <c r="B122" s="267" t="s">
        <v>1393</v>
      </c>
      <c r="C122" s="268" t="s">
        <v>1289</v>
      </c>
      <c r="D122" s="269">
        <v>83.229999999999563</v>
      </c>
      <c r="E122" s="269">
        <v>13535.98</v>
      </c>
      <c r="F122" s="269" t="s">
        <v>20794</v>
      </c>
    </row>
    <row r="123" spans="1:6" ht="15" customHeight="1">
      <c r="A123" s="266">
        <v>93571</v>
      </c>
      <c r="B123" s="267" t="s">
        <v>1394</v>
      </c>
      <c r="C123" s="268" t="s">
        <v>1289</v>
      </c>
      <c r="D123" s="269">
        <v>83.230000000003201</v>
      </c>
      <c r="E123" s="269">
        <v>17895.759999999998</v>
      </c>
      <c r="F123" s="269" t="s">
        <v>20795</v>
      </c>
    </row>
    <row r="124" spans="1:6" ht="15" customHeight="1">
      <c r="A124" s="266">
        <v>93572</v>
      </c>
      <c r="B124" s="267" t="s">
        <v>1395</v>
      </c>
      <c r="C124" s="268" t="s">
        <v>1289</v>
      </c>
      <c r="D124" s="269">
        <v>737.77000000000044</v>
      </c>
      <c r="E124" s="269">
        <v>5459.82</v>
      </c>
      <c r="F124" s="269" t="s">
        <v>20796</v>
      </c>
    </row>
    <row r="125" spans="1:6">
      <c r="A125" s="266">
        <v>94295</v>
      </c>
      <c r="B125" s="267" t="s">
        <v>2388</v>
      </c>
      <c r="C125" s="268" t="s">
        <v>1289</v>
      </c>
      <c r="D125" s="269">
        <v>83.230000000001382</v>
      </c>
      <c r="E125" s="269">
        <v>8286.6299999999992</v>
      </c>
      <c r="F125" s="269" t="s">
        <v>20797</v>
      </c>
    </row>
    <row r="126" spans="1:6">
      <c r="A126" s="266">
        <v>94296</v>
      </c>
      <c r="B126" s="267" t="s">
        <v>1386</v>
      </c>
      <c r="C126" s="268" t="s">
        <v>1289</v>
      </c>
      <c r="D126" s="269">
        <v>737.77</v>
      </c>
      <c r="E126" s="269">
        <v>2952.37</v>
      </c>
      <c r="F126" s="269" t="s">
        <v>20798</v>
      </c>
    </row>
    <row r="127" spans="1:6">
      <c r="A127" s="261"/>
      <c r="B127" s="318" t="s">
        <v>20830</v>
      </c>
      <c r="C127" s="263"/>
      <c r="D127" s="264" t="s">
        <v>2552</v>
      </c>
      <c r="E127" s="264" t="s">
        <v>2552</v>
      </c>
      <c r="F127" s="264"/>
    </row>
    <row r="128" spans="1:6" ht="30">
      <c r="A128" s="266" t="s">
        <v>2551</v>
      </c>
      <c r="B128" s="267" t="s">
        <v>801</v>
      </c>
      <c r="C128" s="268" t="s">
        <v>2538</v>
      </c>
      <c r="D128" s="269">
        <v>22.16</v>
      </c>
      <c r="E128" s="269">
        <v>28.77</v>
      </c>
      <c r="F128" s="269" t="s">
        <v>12048</v>
      </c>
    </row>
    <row r="129" spans="1:6">
      <c r="A129" s="266">
        <v>98458</v>
      </c>
      <c r="B129" s="267" t="s">
        <v>15606</v>
      </c>
      <c r="C129" s="268" t="s">
        <v>2538</v>
      </c>
      <c r="D129" s="269">
        <v>64.849999999999994</v>
      </c>
      <c r="E129" s="269">
        <v>13</v>
      </c>
      <c r="F129" s="269" t="s">
        <v>15607</v>
      </c>
    </row>
    <row r="130" spans="1:6">
      <c r="A130" s="266">
        <v>98459</v>
      </c>
      <c r="B130" s="267" t="s">
        <v>15608</v>
      </c>
      <c r="C130" s="268" t="s">
        <v>2538</v>
      </c>
      <c r="D130" s="269">
        <v>71.94</v>
      </c>
      <c r="E130" s="269">
        <v>12.08</v>
      </c>
      <c r="F130" s="269" t="s">
        <v>15609</v>
      </c>
    </row>
    <row r="131" spans="1:6" ht="30">
      <c r="A131" s="266">
        <v>92235</v>
      </c>
      <c r="B131" s="267" t="s">
        <v>1398</v>
      </c>
      <c r="C131" s="268" t="s">
        <v>2538</v>
      </c>
      <c r="D131" s="269">
        <v>24.950000000000003</v>
      </c>
      <c r="E131" s="269">
        <v>28.75</v>
      </c>
      <c r="F131" s="269" t="s">
        <v>14489</v>
      </c>
    </row>
    <row r="132" spans="1:6">
      <c r="A132" s="266">
        <v>85423</v>
      </c>
      <c r="B132" s="267" t="s">
        <v>1396</v>
      </c>
      <c r="C132" s="268" t="s">
        <v>2538</v>
      </c>
      <c r="D132" s="269">
        <v>4.16</v>
      </c>
      <c r="E132" s="269">
        <v>3.09</v>
      </c>
      <c r="F132" s="269" t="s">
        <v>13779</v>
      </c>
    </row>
    <row r="133" spans="1:6" ht="30">
      <c r="A133" s="266">
        <v>85424</v>
      </c>
      <c r="B133" s="267" t="s">
        <v>1397</v>
      </c>
      <c r="C133" s="268" t="s">
        <v>2538</v>
      </c>
      <c r="D133" s="269">
        <v>7.9000000000000021</v>
      </c>
      <c r="E133" s="269">
        <v>13.95</v>
      </c>
      <c r="F133" s="269" t="s">
        <v>12118</v>
      </c>
    </row>
    <row r="134" spans="1:6">
      <c r="A134" s="266">
        <v>97062</v>
      </c>
      <c r="B134" s="267" t="s">
        <v>20595</v>
      </c>
      <c r="C134" s="268" t="s">
        <v>2538</v>
      </c>
      <c r="D134" s="269">
        <v>3.3300000000000005</v>
      </c>
      <c r="E134" s="269">
        <v>2.11</v>
      </c>
      <c r="F134" s="269" t="s">
        <v>20596</v>
      </c>
    </row>
    <row r="135" spans="1:6">
      <c r="A135" s="266">
        <v>97046</v>
      </c>
      <c r="B135" s="267" t="s">
        <v>20590</v>
      </c>
      <c r="C135" s="268" t="s">
        <v>2538</v>
      </c>
      <c r="D135" s="269">
        <v>0.18</v>
      </c>
      <c r="E135" s="269">
        <v>0.04</v>
      </c>
      <c r="F135" s="269" t="s">
        <v>15795</v>
      </c>
    </row>
    <row r="136" spans="1:6" ht="30">
      <c r="A136" s="266">
        <v>97047</v>
      </c>
      <c r="B136" s="267" t="s">
        <v>20591</v>
      </c>
      <c r="C136" s="268" t="s">
        <v>2538</v>
      </c>
      <c r="D136" s="269">
        <v>7.0000000000000007E-2</v>
      </c>
      <c r="E136" s="269">
        <v>0.01</v>
      </c>
      <c r="F136" s="269" t="s">
        <v>12964</v>
      </c>
    </row>
    <row r="137" spans="1:6" ht="30">
      <c r="A137" s="266">
        <v>97048</v>
      </c>
      <c r="B137" s="267" t="s">
        <v>20592</v>
      </c>
      <c r="C137" s="268" t="s">
        <v>2538</v>
      </c>
      <c r="D137" s="269">
        <v>4.9999999999999996E-2</v>
      </c>
      <c r="E137" s="269">
        <v>0.01</v>
      </c>
      <c r="F137" s="269" t="s">
        <v>11654</v>
      </c>
    </row>
    <row r="138" spans="1:6" ht="30">
      <c r="A138" s="266">
        <v>97066</v>
      </c>
      <c r="B138" s="267" t="s">
        <v>20600</v>
      </c>
      <c r="C138" s="268" t="s">
        <v>2538</v>
      </c>
      <c r="D138" s="269">
        <v>31.83</v>
      </c>
      <c r="E138" s="269">
        <v>19.21</v>
      </c>
      <c r="F138" s="269" t="s">
        <v>20601</v>
      </c>
    </row>
    <row r="139" spans="1:6" ht="30">
      <c r="A139" s="266">
        <v>97067</v>
      </c>
      <c r="B139" s="267" t="s">
        <v>20602</v>
      </c>
      <c r="C139" s="268" t="s">
        <v>2537</v>
      </c>
      <c r="D139" s="269">
        <v>339.08</v>
      </c>
      <c r="E139" s="269">
        <v>163.82</v>
      </c>
      <c r="F139" s="269" t="s">
        <v>20603</v>
      </c>
    </row>
    <row r="140" spans="1:6">
      <c r="A140" s="261"/>
      <c r="B140" s="265" t="s">
        <v>186</v>
      </c>
      <c r="C140" s="263"/>
      <c r="D140" s="264" t="s">
        <v>2552</v>
      </c>
      <c r="E140" s="264" t="s">
        <v>2552</v>
      </c>
      <c r="F140" s="264"/>
    </row>
    <row r="141" spans="1:6">
      <c r="A141" s="266">
        <v>41598</v>
      </c>
      <c r="B141" s="267" t="s">
        <v>1399</v>
      </c>
      <c r="C141" s="268" t="s">
        <v>2535</v>
      </c>
      <c r="D141" s="269">
        <v>1162.51</v>
      </c>
      <c r="E141" s="269">
        <v>222.8</v>
      </c>
      <c r="F141" s="269" t="s">
        <v>17928</v>
      </c>
    </row>
    <row r="142" spans="1:6" ht="30" customHeight="1">
      <c r="A142" s="266">
        <v>97741</v>
      </c>
      <c r="B142" s="267" t="s">
        <v>19644</v>
      </c>
      <c r="C142" s="268" t="s">
        <v>2535</v>
      </c>
      <c r="D142" s="269">
        <v>75.210000000000008</v>
      </c>
      <c r="E142" s="269">
        <v>40.130000000000003</v>
      </c>
      <c r="F142" s="269" t="s">
        <v>19645</v>
      </c>
    </row>
    <row r="143" spans="1:6" ht="30" customHeight="1">
      <c r="A143" s="261"/>
      <c r="B143" s="318" t="s">
        <v>20817</v>
      </c>
      <c r="C143" s="263"/>
      <c r="D143" s="264" t="s">
        <v>2552</v>
      </c>
      <c r="E143" s="264" t="s">
        <v>2552</v>
      </c>
      <c r="F143" s="264"/>
    </row>
    <row r="144" spans="1:6" ht="30" customHeight="1">
      <c r="A144" s="266">
        <v>93206</v>
      </c>
      <c r="B144" s="267" t="s">
        <v>1400</v>
      </c>
      <c r="C144" s="268" t="s">
        <v>2538</v>
      </c>
      <c r="D144" s="269">
        <v>489.71000000000004</v>
      </c>
      <c r="E144" s="269">
        <v>279.27</v>
      </c>
      <c r="F144" s="269" t="s">
        <v>15559</v>
      </c>
    </row>
    <row r="145" spans="1:6" ht="30" customHeight="1">
      <c r="A145" s="266">
        <v>93207</v>
      </c>
      <c r="B145" s="267" t="s">
        <v>1401</v>
      </c>
      <c r="C145" s="268" t="s">
        <v>2538</v>
      </c>
      <c r="D145" s="269">
        <v>526.43000000000006</v>
      </c>
      <c r="E145" s="269">
        <v>160.16</v>
      </c>
      <c r="F145" s="269" t="s">
        <v>15560</v>
      </c>
    </row>
    <row r="146" spans="1:6" ht="30" customHeight="1">
      <c r="A146" s="266">
        <v>93208</v>
      </c>
      <c r="B146" s="267" t="s">
        <v>1402</v>
      </c>
      <c r="C146" s="268" t="s">
        <v>2538</v>
      </c>
      <c r="D146" s="269">
        <v>406.59</v>
      </c>
      <c r="E146" s="269">
        <v>114.29</v>
      </c>
      <c r="F146" s="269" t="s">
        <v>15561</v>
      </c>
    </row>
    <row r="147" spans="1:6" ht="30" customHeight="1">
      <c r="A147" s="266">
        <v>93209</v>
      </c>
      <c r="B147" s="267" t="s">
        <v>1403</v>
      </c>
      <c r="C147" s="268" t="s">
        <v>2538</v>
      </c>
      <c r="D147" s="269">
        <v>394.18000000000006</v>
      </c>
      <c r="E147" s="269">
        <v>208.14</v>
      </c>
      <c r="F147" s="269" t="s">
        <v>15562</v>
      </c>
    </row>
    <row r="148" spans="1:6" ht="30" customHeight="1">
      <c r="A148" s="266">
        <v>93210</v>
      </c>
      <c r="B148" s="267" t="s">
        <v>1404</v>
      </c>
      <c r="C148" s="268" t="s">
        <v>2538</v>
      </c>
      <c r="D148" s="269">
        <v>265.23</v>
      </c>
      <c r="E148" s="269">
        <v>93.52</v>
      </c>
      <c r="F148" s="269" t="s">
        <v>15563</v>
      </c>
    </row>
    <row r="149" spans="1:6" ht="30" customHeight="1">
      <c r="A149" s="266">
        <v>93211</v>
      </c>
      <c r="B149" s="267" t="s">
        <v>1405</v>
      </c>
      <c r="C149" s="268" t="s">
        <v>2538</v>
      </c>
      <c r="D149" s="269">
        <v>252.61999999999998</v>
      </c>
      <c r="E149" s="269">
        <v>120.16</v>
      </c>
      <c r="F149" s="269" t="s">
        <v>15564</v>
      </c>
    </row>
    <row r="150" spans="1:6" ht="30" customHeight="1">
      <c r="A150" s="266">
        <v>93212</v>
      </c>
      <c r="B150" s="267" t="s">
        <v>1406</v>
      </c>
      <c r="C150" s="268" t="s">
        <v>2538</v>
      </c>
      <c r="D150" s="269">
        <v>466.1</v>
      </c>
      <c r="E150" s="269">
        <v>164.1</v>
      </c>
      <c r="F150" s="269" t="s">
        <v>15565</v>
      </c>
    </row>
    <row r="151" spans="1:6" ht="30" customHeight="1">
      <c r="A151" s="266">
        <v>93213</v>
      </c>
      <c r="B151" s="267" t="s">
        <v>1407</v>
      </c>
      <c r="C151" s="268" t="s">
        <v>2538</v>
      </c>
      <c r="D151" s="269">
        <v>473.10999999999996</v>
      </c>
      <c r="E151" s="269">
        <v>226.19</v>
      </c>
      <c r="F151" s="269" t="s">
        <v>15566</v>
      </c>
    </row>
    <row r="152" spans="1:6" ht="30" customHeight="1">
      <c r="A152" s="266">
        <v>93214</v>
      </c>
      <c r="B152" s="267" t="s">
        <v>1408</v>
      </c>
      <c r="C152" s="268" t="s">
        <v>2535</v>
      </c>
      <c r="D152" s="269">
        <v>3635.76</v>
      </c>
      <c r="E152" s="269">
        <v>264.39</v>
      </c>
      <c r="F152" s="269" t="s">
        <v>15567</v>
      </c>
    </row>
    <row r="153" spans="1:6" ht="30" customHeight="1">
      <c r="A153" s="266">
        <v>93243</v>
      </c>
      <c r="B153" s="267" t="s">
        <v>15568</v>
      </c>
      <c r="C153" s="268" t="s">
        <v>2535</v>
      </c>
      <c r="D153" s="269">
        <v>5516.31</v>
      </c>
      <c r="E153" s="269">
        <v>349.75</v>
      </c>
      <c r="F153" s="269" t="s">
        <v>15569</v>
      </c>
    </row>
    <row r="154" spans="1:6" ht="30" customHeight="1">
      <c r="A154" s="266">
        <v>93582</v>
      </c>
      <c r="B154" s="267" t="s">
        <v>1409</v>
      </c>
      <c r="C154" s="268" t="s">
        <v>2538</v>
      </c>
      <c r="D154" s="269">
        <v>130.08000000000001</v>
      </c>
      <c r="E154" s="269">
        <v>40.94</v>
      </c>
      <c r="F154" s="269" t="s">
        <v>15570</v>
      </c>
    </row>
    <row r="155" spans="1:6" ht="30" customHeight="1">
      <c r="A155" s="266">
        <v>93583</v>
      </c>
      <c r="B155" s="267" t="s">
        <v>1410</v>
      </c>
      <c r="C155" s="268" t="s">
        <v>2538</v>
      </c>
      <c r="D155" s="269">
        <v>215.85999999999999</v>
      </c>
      <c r="E155" s="269">
        <v>69.400000000000006</v>
      </c>
      <c r="F155" s="269" t="s">
        <v>15571</v>
      </c>
    </row>
    <row r="156" spans="1:6" ht="30" customHeight="1">
      <c r="A156" s="266">
        <v>93584</v>
      </c>
      <c r="B156" s="267" t="s">
        <v>1411</v>
      </c>
      <c r="C156" s="268" t="s">
        <v>2538</v>
      </c>
      <c r="D156" s="269">
        <v>400.68000000000006</v>
      </c>
      <c r="E156" s="269">
        <v>125.15</v>
      </c>
      <c r="F156" s="269" t="s">
        <v>15572</v>
      </c>
    </row>
    <row r="157" spans="1:6" ht="30" customHeight="1">
      <c r="A157" s="266">
        <v>93585</v>
      </c>
      <c r="B157" s="267" t="s">
        <v>2397</v>
      </c>
      <c r="C157" s="268" t="s">
        <v>2538</v>
      </c>
      <c r="D157" s="269">
        <v>575.87</v>
      </c>
      <c r="E157" s="269">
        <v>154.22</v>
      </c>
      <c r="F157" s="269" t="s">
        <v>15573</v>
      </c>
    </row>
    <row r="158" spans="1:6" ht="30" customHeight="1">
      <c r="A158" s="266">
        <v>98441</v>
      </c>
      <c r="B158" s="267" t="s">
        <v>15574</v>
      </c>
      <c r="C158" s="268" t="s">
        <v>2538</v>
      </c>
      <c r="D158" s="269">
        <v>66.05</v>
      </c>
      <c r="E158" s="269">
        <v>16.23</v>
      </c>
      <c r="F158" s="269" t="s">
        <v>15575</v>
      </c>
    </row>
    <row r="159" spans="1:6" ht="30" customHeight="1">
      <c r="A159" s="266">
        <v>98442</v>
      </c>
      <c r="B159" s="267" t="s">
        <v>15576</v>
      </c>
      <c r="C159" s="268" t="s">
        <v>2538</v>
      </c>
      <c r="D159" s="269">
        <v>66.73</v>
      </c>
      <c r="E159" s="269">
        <v>18.190000000000001</v>
      </c>
      <c r="F159" s="269" t="s">
        <v>15577</v>
      </c>
    </row>
    <row r="160" spans="1:6" ht="30" customHeight="1">
      <c r="A160" s="266">
        <v>98443</v>
      </c>
      <c r="B160" s="267" t="s">
        <v>15578</v>
      </c>
      <c r="C160" s="268" t="s">
        <v>2538</v>
      </c>
      <c r="D160" s="269">
        <v>61.11</v>
      </c>
      <c r="E160" s="269">
        <v>8.69</v>
      </c>
      <c r="F160" s="269" t="s">
        <v>15579</v>
      </c>
    </row>
    <row r="161" spans="1:6" ht="30" customHeight="1">
      <c r="A161" s="266">
        <v>98444</v>
      </c>
      <c r="B161" s="267" t="s">
        <v>15580</v>
      </c>
      <c r="C161" s="268" t="s">
        <v>2538</v>
      </c>
      <c r="D161" s="269">
        <v>61.570000000000007</v>
      </c>
      <c r="E161" s="269">
        <v>10.11</v>
      </c>
      <c r="F161" s="269" t="s">
        <v>15581</v>
      </c>
    </row>
    <row r="162" spans="1:6" ht="30" customHeight="1">
      <c r="A162" s="266">
        <v>98445</v>
      </c>
      <c r="B162" s="267" t="s">
        <v>15582</v>
      </c>
      <c r="C162" s="268" t="s">
        <v>2538</v>
      </c>
      <c r="D162" s="269">
        <v>76.23</v>
      </c>
      <c r="E162" s="269">
        <v>23.55</v>
      </c>
      <c r="F162" s="269" t="s">
        <v>15583</v>
      </c>
    </row>
    <row r="163" spans="1:6" ht="30" customHeight="1">
      <c r="A163" s="266">
        <v>98446</v>
      </c>
      <c r="B163" s="267" t="s">
        <v>15584</v>
      </c>
      <c r="C163" s="268" t="s">
        <v>2538</v>
      </c>
      <c r="D163" s="269">
        <v>92.29</v>
      </c>
      <c r="E163" s="269">
        <v>38.58</v>
      </c>
      <c r="F163" s="269" t="s">
        <v>15585</v>
      </c>
    </row>
    <row r="164" spans="1:6" ht="30" customHeight="1">
      <c r="A164" s="266">
        <v>98447</v>
      </c>
      <c r="B164" s="267" t="s">
        <v>15586</v>
      </c>
      <c r="C164" s="268" t="s">
        <v>2538</v>
      </c>
      <c r="D164" s="269">
        <v>69.27</v>
      </c>
      <c r="E164" s="269">
        <v>13.31</v>
      </c>
      <c r="F164" s="269" t="s">
        <v>15587</v>
      </c>
    </row>
    <row r="165" spans="1:6" ht="30" customHeight="1">
      <c r="A165" s="266">
        <v>98448</v>
      </c>
      <c r="B165" s="267" t="s">
        <v>15588</v>
      </c>
      <c r="C165" s="268" t="s">
        <v>2538</v>
      </c>
      <c r="D165" s="269">
        <v>82.210000000000008</v>
      </c>
      <c r="E165" s="269">
        <v>23.97</v>
      </c>
      <c r="F165" s="269" t="s">
        <v>15589</v>
      </c>
    </row>
    <row r="166" spans="1:6" ht="30" customHeight="1">
      <c r="A166" s="266">
        <v>98449</v>
      </c>
      <c r="B166" s="267" t="s">
        <v>15590</v>
      </c>
      <c r="C166" s="268" t="s">
        <v>2538</v>
      </c>
      <c r="D166" s="269">
        <v>82.04</v>
      </c>
      <c r="E166" s="269">
        <v>19.11</v>
      </c>
      <c r="F166" s="269" t="s">
        <v>15591</v>
      </c>
    </row>
    <row r="167" spans="1:6" ht="30" customHeight="1">
      <c r="A167" s="266">
        <v>98450</v>
      </c>
      <c r="B167" s="267" t="s">
        <v>15592</v>
      </c>
      <c r="C167" s="268" t="s">
        <v>2538</v>
      </c>
      <c r="D167" s="269">
        <v>83.05</v>
      </c>
      <c r="E167" s="269">
        <v>21.97</v>
      </c>
      <c r="F167" s="269" t="s">
        <v>15593</v>
      </c>
    </row>
    <row r="168" spans="1:6" ht="30" customHeight="1">
      <c r="A168" s="266">
        <v>98451</v>
      </c>
      <c r="B168" s="267" t="s">
        <v>15594</v>
      </c>
      <c r="C168" s="268" t="s">
        <v>2538</v>
      </c>
      <c r="D168" s="269">
        <v>76.5</v>
      </c>
      <c r="E168" s="269">
        <v>9.8800000000000008</v>
      </c>
      <c r="F168" s="269" t="s">
        <v>15595</v>
      </c>
    </row>
    <row r="169" spans="1:6" ht="30" customHeight="1">
      <c r="A169" s="266">
        <v>98452</v>
      </c>
      <c r="B169" s="267" t="s">
        <v>15596</v>
      </c>
      <c r="C169" s="268" t="s">
        <v>2538</v>
      </c>
      <c r="D169" s="269">
        <v>77.09</v>
      </c>
      <c r="E169" s="269">
        <v>11.63</v>
      </c>
      <c r="F169" s="269" t="s">
        <v>15597</v>
      </c>
    </row>
    <row r="170" spans="1:6" ht="30" customHeight="1">
      <c r="A170" s="266">
        <v>98453</v>
      </c>
      <c r="B170" s="267" t="s">
        <v>15598</v>
      </c>
      <c r="C170" s="268" t="s">
        <v>2538</v>
      </c>
      <c r="D170" s="269">
        <v>93.429999999999993</v>
      </c>
      <c r="E170" s="269">
        <v>29.73</v>
      </c>
      <c r="F170" s="269" t="s">
        <v>15599</v>
      </c>
    </row>
    <row r="171" spans="1:6" ht="30" customHeight="1">
      <c r="A171" s="266">
        <v>98454</v>
      </c>
      <c r="B171" s="267" t="s">
        <v>15600</v>
      </c>
      <c r="C171" s="268" t="s">
        <v>2538</v>
      </c>
      <c r="D171" s="269">
        <v>112.46000000000001</v>
      </c>
      <c r="E171" s="269">
        <v>52.82</v>
      </c>
      <c r="F171" s="269" t="s">
        <v>15601</v>
      </c>
    </row>
    <row r="172" spans="1:6" ht="15" customHeight="1">
      <c r="A172" s="266">
        <v>98455</v>
      </c>
      <c r="B172" s="267" t="s">
        <v>15602</v>
      </c>
      <c r="C172" s="268" t="s">
        <v>2538</v>
      </c>
      <c r="D172" s="269">
        <v>85.9</v>
      </c>
      <c r="E172" s="269">
        <v>17.77</v>
      </c>
      <c r="F172" s="269" t="s">
        <v>15603</v>
      </c>
    </row>
    <row r="173" spans="1:6" ht="30" customHeight="1">
      <c r="A173" s="266">
        <v>98456</v>
      </c>
      <c r="B173" s="267" t="s">
        <v>15604</v>
      </c>
      <c r="C173" s="268" t="s">
        <v>2538</v>
      </c>
      <c r="D173" s="269">
        <v>101.62</v>
      </c>
      <c r="E173" s="269">
        <v>35.93</v>
      </c>
      <c r="F173" s="269" t="s">
        <v>15605</v>
      </c>
    </row>
    <row r="174" spans="1:6" ht="30" customHeight="1">
      <c r="A174" s="266">
        <v>98460</v>
      </c>
      <c r="B174" s="267" t="s">
        <v>15610</v>
      </c>
      <c r="C174" s="268" t="s">
        <v>2538</v>
      </c>
      <c r="D174" s="269">
        <v>59.489999999999995</v>
      </c>
      <c r="E174" s="269">
        <v>5.56</v>
      </c>
      <c r="F174" s="269" t="s">
        <v>15611</v>
      </c>
    </row>
    <row r="175" spans="1:6" ht="45" customHeight="1">
      <c r="A175" s="266">
        <v>98461</v>
      </c>
      <c r="B175" s="267" t="s">
        <v>15612</v>
      </c>
      <c r="C175" s="268" t="s">
        <v>2535</v>
      </c>
      <c r="D175" s="269">
        <v>3156.36</v>
      </c>
      <c r="E175" s="269">
        <v>157.79</v>
      </c>
      <c r="F175" s="269" t="s">
        <v>15613</v>
      </c>
    </row>
    <row r="176" spans="1:6" ht="30">
      <c r="A176" s="266">
        <v>98462</v>
      </c>
      <c r="B176" s="267" t="s">
        <v>15614</v>
      </c>
      <c r="C176" s="268" t="s">
        <v>2535</v>
      </c>
      <c r="D176" s="269">
        <v>4608.9599999999991</v>
      </c>
      <c r="E176" s="269">
        <v>239.52</v>
      </c>
      <c r="F176" s="269" t="s">
        <v>15615</v>
      </c>
    </row>
    <row r="177" spans="1:6" ht="45" customHeight="1">
      <c r="A177" s="266">
        <v>97010</v>
      </c>
      <c r="B177" s="267" t="s">
        <v>20564</v>
      </c>
      <c r="C177" s="268" t="s">
        <v>2537</v>
      </c>
      <c r="D177" s="269">
        <v>30.97</v>
      </c>
      <c r="E177" s="269">
        <v>10.25</v>
      </c>
      <c r="F177" s="269" t="s">
        <v>20565</v>
      </c>
    </row>
    <row r="178" spans="1:6" ht="45" customHeight="1">
      <c r="A178" s="266">
        <v>97011</v>
      </c>
      <c r="B178" s="267" t="s">
        <v>20566</v>
      </c>
      <c r="C178" s="268" t="s">
        <v>2537</v>
      </c>
      <c r="D178" s="269">
        <v>22.360000000000003</v>
      </c>
      <c r="E178" s="269">
        <v>10.27</v>
      </c>
      <c r="F178" s="269" t="s">
        <v>20567</v>
      </c>
    </row>
    <row r="179" spans="1:6" ht="30" customHeight="1">
      <c r="A179" s="266">
        <v>97012</v>
      </c>
      <c r="B179" s="267" t="s">
        <v>20568</v>
      </c>
      <c r="C179" s="268" t="s">
        <v>2537</v>
      </c>
      <c r="D179" s="269">
        <v>18.04</v>
      </c>
      <c r="E179" s="269">
        <v>10.29</v>
      </c>
      <c r="F179" s="269" t="s">
        <v>20569</v>
      </c>
    </row>
    <row r="180" spans="1:6" ht="45" customHeight="1">
      <c r="A180" s="266">
        <v>97013</v>
      </c>
      <c r="B180" s="267" t="s">
        <v>20570</v>
      </c>
      <c r="C180" s="268" t="s">
        <v>2537</v>
      </c>
      <c r="D180" s="269">
        <v>36.660000000000004</v>
      </c>
      <c r="E180" s="269">
        <v>10.9</v>
      </c>
      <c r="F180" s="269" t="s">
        <v>20571</v>
      </c>
    </row>
    <row r="181" spans="1:6" ht="45" customHeight="1">
      <c r="A181" s="266">
        <v>97014</v>
      </c>
      <c r="B181" s="267" t="s">
        <v>20572</v>
      </c>
      <c r="C181" s="268" t="s">
        <v>2537</v>
      </c>
      <c r="D181" s="269">
        <v>26.15</v>
      </c>
      <c r="E181" s="269">
        <v>10.92</v>
      </c>
      <c r="F181" s="269" t="s">
        <v>20573</v>
      </c>
    </row>
    <row r="182" spans="1:6" ht="30" customHeight="1">
      <c r="A182" s="266">
        <v>97015</v>
      </c>
      <c r="B182" s="267" t="s">
        <v>20574</v>
      </c>
      <c r="C182" s="268" t="s">
        <v>2537</v>
      </c>
      <c r="D182" s="269">
        <v>20.810000000000002</v>
      </c>
      <c r="E182" s="269">
        <v>10.94</v>
      </c>
      <c r="F182" s="269" t="s">
        <v>14341</v>
      </c>
    </row>
    <row r="183" spans="1:6" ht="45" customHeight="1">
      <c r="A183" s="266">
        <v>97016</v>
      </c>
      <c r="B183" s="267" t="s">
        <v>20575</v>
      </c>
      <c r="C183" s="268" t="s">
        <v>2537</v>
      </c>
      <c r="D183" s="269">
        <v>28.96</v>
      </c>
      <c r="E183" s="269">
        <v>6.4</v>
      </c>
      <c r="F183" s="269" t="s">
        <v>15988</v>
      </c>
    </row>
    <row r="184" spans="1:6" ht="60" customHeight="1">
      <c r="A184" s="266">
        <v>97017</v>
      </c>
      <c r="B184" s="267" t="s">
        <v>20576</v>
      </c>
      <c r="C184" s="268" t="s">
        <v>2537</v>
      </c>
      <c r="D184" s="269">
        <v>20.8</v>
      </c>
      <c r="E184" s="269">
        <v>6.41</v>
      </c>
      <c r="F184" s="269" t="s">
        <v>20577</v>
      </c>
    </row>
    <row r="185" spans="1:6" ht="60" customHeight="1">
      <c r="A185" s="266">
        <v>97018</v>
      </c>
      <c r="B185" s="267" t="s">
        <v>20578</v>
      </c>
      <c r="C185" s="268" t="s">
        <v>2537</v>
      </c>
      <c r="D185" s="269">
        <v>16.549999999999997</v>
      </c>
      <c r="E185" s="269">
        <v>6.42</v>
      </c>
      <c r="F185" s="269" t="s">
        <v>15882</v>
      </c>
    </row>
    <row r="186" spans="1:6" ht="60" customHeight="1">
      <c r="A186" s="266">
        <v>97031</v>
      </c>
      <c r="B186" s="267" t="s">
        <v>20579</v>
      </c>
      <c r="C186" s="268" t="s">
        <v>2537</v>
      </c>
      <c r="D186" s="269">
        <v>46.239999999999995</v>
      </c>
      <c r="E186" s="269">
        <v>10.41</v>
      </c>
      <c r="F186" s="269" t="s">
        <v>20580</v>
      </c>
    </row>
    <row r="187" spans="1:6" ht="60" customHeight="1">
      <c r="A187" s="266">
        <v>97032</v>
      </c>
      <c r="B187" s="267" t="s">
        <v>20581</v>
      </c>
      <c r="C187" s="268" t="s">
        <v>2537</v>
      </c>
      <c r="D187" s="269">
        <v>26.029999999999998</v>
      </c>
      <c r="E187" s="269">
        <v>10.45</v>
      </c>
      <c r="F187" s="269" t="s">
        <v>20582</v>
      </c>
    </row>
    <row r="188" spans="1:6" ht="30" customHeight="1">
      <c r="A188" s="266">
        <v>97033</v>
      </c>
      <c r="B188" s="267" t="s">
        <v>20583</v>
      </c>
      <c r="C188" s="268" t="s">
        <v>2537</v>
      </c>
      <c r="D188" s="269">
        <v>51.76</v>
      </c>
      <c r="E188" s="269">
        <v>9.81</v>
      </c>
      <c r="F188" s="269" t="s">
        <v>20584</v>
      </c>
    </row>
    <row r="189" spans="1:6" ht="30" customHeight="1">
      <c r="A189" s="266">
        <v>97034</v>
      </c>
      <c r="B189" s="267" t="s">
        <v>20585</v>
      </c>
      <c r="C189" s="268" t="s">
        <v>2537</v>
      </c>
      <c r="D189" s="269">
        <v>28.43</v>
      </c>
      <c r="E189" s="269">
        <v>9.83</v>
      </c>
      <c r="F189" s="269" t="s">
        <v>14593</v>
      </c>
    </row>
    <row r="190" spans="1:6" ht="30" customHeight="1">
      <c r="A190" s="266">
        <v>97039</v>
      </c>
      <c r="B190" s="267" t="s">
        <v>20586</v>
      </c>
      <c r="C190" s="268" t="s">
        <v>2538</v>
      </c>
      <c r="D190" s="269">
        <v>17.14</v>
      </c>
      <c r="E190" s="269">
        <v>10.119999999999999</v>
      </c>
      <c r="F190" s="269" t="s">
        <v>18694</v>
      </c>
    </row>
    <row r="191" spans="1:6" ht="30">
      <c r="A191" s="266">
        <v>97040</v>
      </c>
      <c r="B191" s="267" t="s">
        <v>20587</v>
      </c>
      <c r="C191" s="268" t="s">
        <v>2538</v>
      </c>
      <c r="D191" s="269">
        <v>4.53</v>
      </c>
      <c r="E191" s="269">
        <v>6.31</v>
      </c>
      <c r="F191" s="269" t="s">
        <v>14743</v>
      </c>
    </row>
    <row r="192" spans="1:6" ht="15" customHeight="1">
      <c r="A192" s="266">
        <v>97041</v>
      </c>
      <c r="B192" s="267" t="s">
        <v>20588</v>
      </c>
      <c r="C192" s="268" t="s">
        <v>2538</v>
      </c>
      <c r="D192" s="269">
        <v>102.88</v>
      </c>
      <c r="E192" s="269">
        <v>16.54</v>
      </c>
      <c r="F192" s="269" t="s">
        <v>20589</v>
      </c>
    </row>
    <row r="193" spans="1:6" ht="15" customHeight="1">
      <c r="A193" s="261"/>
      <c r="B193" s="265" t="s">
        <v>1291</v>
      </c>
      <c r="C193" s="263"/>
      <c r="D193" s="264" t="s">
        <v>2552</v>
      </c>
      <c r="E193" s="264" t="s">
        <v>2552</v>
      </c>
      <c r="F193" s="264"/>
    </row>
    <row r="194" spans="1:6">
      <c r="A194" s="266" t="s">
        <v>1292</v>
      </c>
      <c r="B194" s="267" t="s">
        <v>2398</v>
      </c>
      <c r="C194" s="268" t="s">
        <v>2538</v>
      </c>
      <c r="D194" s="269">
        <v>314.68</v>
      </c>
      <c r="E194" s="269">
        <v>39.42</v>
      </c>
      <c r="F194" s="269" t="s">
        <v>15616</v>
      </c>
    </row>
    <row r="195" spans="1:6" ht="15" customHeight="1">
      <c r="A195" s="266" t="s">
        <v>1293</v>
      </c>
      <c r="B195" s="267" t="s">
        <v>797</v>
      </c>
      <c r="C195" s="268" t="s">
        <v>2535</v>
      </c>
      <c r="D195" s="269">
        <v>95.25</v>
      </c>
      <c r="E195" s="269">
        <v>4.57</v>
      </c>
      <c r="F195" s="269" t="s">
        <v>20604</v>
      </c>
    </row>
    <row r="196" spans="1:6" ht="15" customHeight="1">
      <c r="A196" s="261"/>
      <c r="B196" s="265" t="s">
        <v>187</v>
      </c>
      <c r="C196" s="263"/>
      <c r="D196" s="264" t="s">
        <v>2552</v>
      </c>
      <c r="E196" s="264" t="s">
        <v>2552</v>
      </c>
      <c r="F196" s="264"/>
    </row>
    <row r="197" spans="1:6" ht="15" customHeight="1">
      <c r="A197" s="266" t="s">
        <v>1625</v>
      </c>
      <c r="B197" s="267" t="s">
        <v>2399</v>
      </c>
      <c r="C197" s="268" t="s">
        <v>2537</v>
      </c>
      <c r="D197" s="269">
        <v>1.1800000000000002</v>
      </c>
      <c r="E197" s="269">
        <v>1.46</v>
      </c>
      <c r="F197" s="269" t="s">
        <v>12400</v>
      </c>
    </row>
    <row r="198" spans="1:6">
      <c r="A198" s="266">
        <v>97051</v>
      </c>
      <c r="B198" s="267" t="s">
        <v>20593</v>
      </c>
      <c r="C198" s="268" t="s">
        <v>2537</v>
      </c>
      <c r="D198" s="269">
        <v>0.19</v>
      </c>
      <c r="E198" s="269">
        <v>0.34</v>
      </c>
      <c r="F198" s="269" t="s">
        <v>13556</v>
      </c>
    </row>
    <row r="199" spans="1:6" ht="30" customHeight="1">
      <c r="A199" s="266">
        <v>97053</v>
      </c>
      <c r="B199" s="267" t="s">
        <v>20594</v>
      </c>
      <c r="C199" s="268" t="s">
        <v>2537</v>
      </c>
      <c r="D199" s="269">
        <v>21.02</v>
      </c>
      <c r="E199" s="269">
        <v>4.3899999999999997</v>
      </c>
      <c r="F199" s="269" t="s">
        <v>17837</v>
      </c>
    </row>
    <row r="200" spans="1:6">
      <c r="A200" s="261"/>
      <c r="B200" s="265" t="s">
        <v>1626</v>
      </c>
      <c r="C200" s="263"/>
      <c r="D200" s="264" t="s">
        <v>2552</v>
      </c>
      <c r="E200" s="264" t="s">
        <v>2552</v>
      </c>
      <c r="F200" s="264"/>
    </row>
    <row r="201" spans="1:6" ht="30">
      <c r="A201" s="266">
        <v>78472</v>
      </c>
      <c r="B201" s="267" t="s">
        <v>2400</v>
      </c>
      <c r="C201" s="268" t="s">
        <v>2538</v>
      </c>
      <c r="D201" s="269">
        <v>0.10999999999999999</v>
      </c>
      <c r="E201" s="269">
        <v>0.2</v>
      </c>
      <c r="F201" s="269" t="s">
        <v>13853</v>
      </c>
    </row>
    <row r="202" spans="1:6" ht="15" customHeight="1">
      <c r="A202" s="261"/>
      <c r="B202" s="262" t="s">
        <v>2837</v>
      </c>
      <c r="C202" s="263"/>
      <c r="D202" s="264" t="s">
        <v>2552</v>
      </c>
      <c r="E202" s="264" t="s">
        <v>2552</v>
      </c>
      <c r="F202" s="264"/>
    </row>
    <row r="203" spans="1:6" ht="15" customHeight="1">
      <c r="A203" s="261"/>
      <c r="B203" s="265" t="s">
        <v>2640</v>
      </c>
      <c r="C203" s="263"/>
      <c r="D203" s="264" t="s">
        <v>2552</v>
      </c>
      <c r="E203" s="264" t="s">
        <v>2552</v>
      </c>
      <c r="F203" s="264"/>
    </row>
    <row r="204" spans="1:6" ht="15" customHeight="1">
      <c r="A204" s="266" t="s">
        <v>2638</v>
      </c>
      <c r="B204" s="267" t="s">
        <v>798</v>
      </c>
      <c r="C204" s="268" t="s">
        <v>2538</v>
      </c>
      <c r="D204" s="269">
        <v>0.3600000000000001</v>
      </c>
      <c r="E204" s="269">
        <v>0.98</v>
      </c>
      <c r="F204" s="269" t="s">
        <v>11453</v>
      </c>
    </row>
    <row r="205" spans="1:6" ht="15" customHeight="1">
      <c r="A205" s="266" t="s">
        <v>2642</v>
      </c>
      <c r="B205" s="267" t="s">
        <v>1036</v>
      </c>
      <c r="C205" s="268" t="s">
        <v>2538</v>
      </c>
      <c r="D205" s="269">
        <v>1.2600000000000002</v>
      </c>
      <c r="E205" s="269">
        <v>2.93</v>
      </c>
      <c r="F205" s="269" t="s">
        <v>15429</v>
      </c>
    </row>
    <row r="206" spans="1:6" ht="30" customHeight="1">
      <c r="A206" s="266">
        <v>98524</v>
      </c>
      <c r="B206" s="267" t="s">
        <v>20723</v>
      </c>
      <c r="C206" s="268" t="s">
        <v>2538</v>
      </c>
      <c r="D206" s="269">
        <v>0.64000000000000012</v>
      </c>
      <c r="E206" s="269">
        <v>2.0499999999999998</v>
      </c>
      <c r="F206" s="269" t="s">
        <v>15427</v>
      </c>
    </row>
    <row r="207" spans="1:6" ht="30" customHeight="1">
      <c r="A207" s="266">
        <v>98519</v>
      </c>
      <c r="B207" s="267" t="s">
        <v>20718</v>
      </c>
      <c r="C207" s="268" t="s">
        <v>2538</v>
      </c>
      <c r="D207" s="269">
        <v>0.40999999999999992</v>
      </c>
      <c r="E207" s="269">
        <v>1.25</v>
      </c>
      <c r="F207" s="269" t="s">
        <v>11129</v>
      </c>
    </row>
    <row r="208" spans="1:6" ht="30" customHeight="1">
      <c r="A208" s="266" t="s">
        <v>2641</v>
      </c>
      <c r="B208" s="267" t="s">
        <v>2401</v>
      </c>
      <c r="C208" s="268" t="s">
        <v>2538</v>
      </c>
      <c r="D208" s="269">
        <v>0.47000000000000003</v>
      </c>
      <c r="E208" s="269">
        <v>0.08</v>
      </c>
      <c r="F208" s="269" t="s">
        <v>11565</v>
      </c>
    </row>
    <row r="209" spans="1:6" ht="30" customHeight="1">
      <c r="A209" s="266">
        <v>98525</v>
      </c>
      <c r="B209" s="267" t="s">
        <v>20728</v>
      </c>
      <c r="C209" s="268" t="s">
        <v>2538</v>
      </c>
      <c r="D209" s="269">
        <v>9.9999999999999978E-2</v>
      </c>
      <c r="E209" s="269">
        <v>0.19</v>
      </c>
      <c r="F209" s="269" t="s">
        <v>11969</v>
      </c>
    </row>
    <row r="210" spans="1:6" ht="15" customHeight="1">
      <c r="A210" s="266">
        <v>73672</v>
      </c>
      <c r="B210" s="267" t="s">
        <v>2402</v>
      </c>
      <c r="C210" s="268" t="s">
        <v>2538</v>
      </c>
      <c r="D210" s="269">
        <v>0.29000000000000004</v>
      </c>
      <c r="E210" s="269">
        <v>0.04</v>
      </c>
      <c r="F210" s="269" t="s">
        <v>11140</v>
      </c>
    </row>
    <row r="211" spans="1:6" ht="15" customHeight="1">
      <c r="A211" s="266" t="s">
        <v>2639</v>
      </c>
      <c r="B211" s="267" t="s">
        <v>2403</v>
      </c>
      <c r="C211" s="268" t="s">
        <v>2538</v>
      </c>
      <c r="D211" s="269">
        <v>0.09</v>
      </c>
      <c r="E211" s="269">
        <v>0.04</v>
      </c>
      <c r="F211" s="269" t="s">
        <v>15832</v>
      </c>
    </row>
    <row r="212" spans="1:6" ht="15" customHeight="1">
      <c r="A212" s="266" t="s">
        <v>2819</v>
      </c>
      <c r="B212" s="267" t="s">
        <v>1296</v>
      </c>
      <c r="C212" s="268" t="s">
        <v>2538</v>
      </c>
      <c r="D212" s="269">
        <v>0.26</v>
      </c>
      <c r="E212" s="269">
        <v>7.0000000000000007E-2</v>
      </c>
      <c r="F212" s="269" t="s">
        <v>11140</v>
      </c>
    </row>
    <row r="213" spans="1:6" ht="30" customHeight="1">
      <c r="A213" s="266">
        <v>85331</v>
      </c>
      <c r="B213" s="267" t="s">
        <v>799</v>
      </c>
      <c r="C213" s="268" t="s">
        <v>2538</v>
      </c>
      <c r="D213" s="269">
        <v>0.35000000000000009</v>
      </c>
      <c r="E213" s="269">
        <v>0.94</v>
      </c>
      <c r="F213" s="269" t="s">
        <v>13223</v>
      </c>
    </row>
    <row r="214" spans="1:6" ht="30" customHeight="1">
      <c r="A214" s="266">
        <v>85422</v>
      </c>
      <c r="B214" s="267" t="s">
        <v>800</v>
      </c>
      <c r="C214" s="268" t="s">
        <v>2538</v>
      </c>
      <c r="D214" s="269">
        <v>2.0600000000000005</v>
      </c>
      <c r="E214" s="269">
        <v>4.6399999999999997</v>
      </c>
      <c r="F214" s="269" t="s">
        <v>15661</v>
      </c>
    </row>
    <row r="215" spans="1:6" ht="30" customHeight="1">
      <c r="A215" s="266">
        <v>98526</v>
      </c>
      <c r="B215" s="267" t="s">
        <v>20729</v>
      </c>
      <c r="C215" s="268" t="s">
        <v>2535</v>
      </c>
      <c r="D215" s="269">
        <v>28.8</v>
      </c>
      <c r="E215" s="269">
        <v>29.62</v>
      </c>
      <c r="F215" s="269" t="s">
        <v>14895</v>
      </c>
    </row>
    <row r="216" spans="1:6" ht="30">
      <c r="A216" s="266">
        <v>98527</v>
      </c>
      <c r="B216" s="267" t="s">
        <v>20730</v>
      </c>
      <c r="C216" s="268" t="s">
        <v>2535</v>
      </c>
      <c r="D216" s="269">
        <v>62.140000000000008</v>
      </c>
      <c r="E216" s="269">
        <v>63.62</v>
      </c>
      <c r="F216" s="269" t="s">
        <v>20731</v>
      </c>
    </row>
    <row r="217" spans="1:6" ht="15" customHeight="1">
      <c r="A217" s="266">
        <v>98528</v>
      </c>
      <c r="B217" s="267" t="s">
        <v>20732</v>
      </c>
      <c r="C217" s="268" t="s">
        <v>2535</v>
      </c>
      <c r="D217" s="269">
        <v>91.019999999999982</v>
      </c>
      <c r="E217" s="269">
        <v>92.9</v>
      </c>
      <c r="F217" s="269" t="s">
        <v>20733</v>
      </c>
    </row>
    <row r="218" spans="1:6" ht="30" customHeight="1">
      <c r="A218" s="261"/>
      <c r="B218" s="265" t="s">
        <v>189</v>
      </c>
      <c r="C218" s="263"/>
      <c r="D218" s="264" t="s">
        <v>2552</v>
      </c>
      <c r="E218" s="264" t="s">
        <v>2552</v>
      </c>
      <c r="F218" s="264"/>
    </row>
    <row r="219" spans="1:6" ht="15" customHeight="1">
      <c r="A219" s="266">
        <v>99058</v>
      </c>
      <c r="B219" s="267" t="s">
        <v>20684</v>
      </c>
      <c r="C219" s="268" t="s">
        <v>2535</v>
      </c>
      <c r="D219" s="269">
        <v>2.17</v>
      </c>
      <c r="E219" s="269">
        <v>4.63</v>
      </c>
      <c r="F219" s="269" t="s">
        <v>13303</v>
      </c>
    </row>
    <row r="220" spans="1:6" ht="15" customHeight="1">
      <c r="A220" s="266">
        <v>99059</v>
      </c>
      <c r="B220" s="267" t="s">
        <v>20685</v>
      </c>
      <c r="C220" s="268" t="s">
        <v>2537</v>
      </c>
      <c r="D220" s="269">
        <v>17.57</v>
      </c>
      <c r="E220" s="269">
        <v>19.28</v>
      </c>
      <c r="F220" s="269" t="s">
        <v>20686</v>
      </c>
    </row>
    <row r="221" spans="1:6" ht="15" customHeight="1">
      <c r="A221" s="266">
        <v>99060</v>
      </c>
      <c r="B221" s="267" t="s">
        <v>20687</v>
      </c>
      <c r="C221" s="268" t="s">
        <v>2535</v>
      </c>
      <c r="D221" s="269">
        <v>44.739999999999995</v>
      </c>
      <c r="E221" s="269">
        <v>52.39</v>
      </c>
      <c r="F221" s="269" t="s">
        <v>20688</v>
      </c>
    </row>
    <row r="222" spans="1:6" ht="15" customHeight="1">
      <c r="A222" s="266">
        <v>99061</v>
      </c>
      <c r="B222" s="267" t="s">
        <v>20689</v>
      </c>
      <c r="C222" s="268" t="s">
        <v>2535</v>
      </c>
      <c r="D222" s="269">
        <v>27.42</v>
      </c>
      <c r="E222" s="269">
        <v>38.299999999999997</v>
      </c>
      <c r="F222" s="269" t="s">
        <v>19905</v>
      </c>
    </row>
    <row r="223" spans="1:6" ht="15" customHeight="1">
      <c r="A223" s="266">
        <v>99062</v>
      </c>
      <c r="B223" s="267" t="s">
        <v>20690</v>
      </c>
      <c r="C223" s="268" t="s">
        <v>2535</v>
      </c>
      <c r="D223" s="269">
        <v>0.43999999999999995</v>
      </c>
      <c r="E223" s="269">
        <v>1.55</v>
      </c>
      <c r="F223" s="269" t="s">
        <v>13926</v>
      </c>
    </row>
    <row r="224" spans="1:6">
      <c r="A224" s="266">
        <v>99063</v>
      </c>
      <c r="B224" s="267" t="s">
        <v>20691</v>
      </c>
      <c r="C224" s="268" t="s">
        <v>2537</v>
      </c>
      <c r="D224" s="269">
        <v>1.25</v>
      </c>
      <c r="E224" s="269">
        <v>2.0299999999999998</v>
      </c>
      <c r="F224" s="269" t="s">
        <v>12010</v>
      </c>
    </row>
    <row r="225" spans="1:6" ht="45" customHeight="1">
      <c r="A225" s="266">
        <v>99064</v>
      </c>
      <c r="B225" s="267" t="s">
        <v>20692</v>
      </c>
      <c r="C225" s="268" t="s">
        <v>2537</v>
      </c>
      <c r="D225" s="269">
        <v>7.0000000000000007E-2</v>
      </c>
      <c r="E225" s="269">
        <v>0.27</v>
      </c>
      <c r="F225" s="269" t="s">
        <v>12887</v>
      </c>
    </row>
    <row r="226" spans="1:6" ht="30" customHeight="1">
      <c r="A226" s="261"/>
      <c r="B226" s="265" t="s">
        <v>2820</v>
      </c>
      <c r="C226" s="263"/>
      <c r="D226" s="264" t="s">
        <v>2552</v>
      </c>
      <c r="E226" s="264" t="s">
        <v>2552</v>
      </c>
      <c r="F226" s="264"/>
    </row>
    <row r="227" spans="1:6" ht="30" customHeight="1">
      <c r="A227" s="266">
        <v>97063</v>
      </c>
      <c r="B227" s="267" t="s">
        <v>20597</v>
      </c>
      <c r="C227" s="268" t="s">
        <v>2538</v>
      </c>
      <c r="D227" s="269">
        <v>2.2599999999999998</v>
      </c>
      <c r="E227" s="269">
        <v>7.32</v>
      </c>
      <c r="F227" s="269" t="s">
        <v>18524</v>
      </c>
    </row>
    <row r="228" spans="1:6" ht="30">
      <c r="A228" s="266">
        <v>97064</v>
      </c>
      <c r="B228" s="267" t="s">
        <v>20598</v>
      </c>
      <c r="C228" s="268" t="s">
        <v>2537</v>
      </c>
      <c r="D228" s="269">
        <v>4.3399999999999981</v>
      </c>
      <c r="E228" s="269">
        <v>13.72</v>
      </c>
      <c r="F228" s="269" t="s">
        <v>17738</v>
      </c>
    </row>
    <row r="229" spans="1:6" ht="30">
      <c r="A229" s="266">
        <v>97065</v>
      </c>
      <c r="B229" s="267" t="s">
        <v>20599</v>
      </c>
      <c r="C229" s="268" t="s">
        <v>2533</v>
      </c>
      <c r="D229" s="269">
        <v>1.4299999999999997</v>
      </c>
      <c r="E229" s="269">
        <v>5.2</v>
      </c>
      <c r="F229" s="269" t="s">
        <v>18412</v>
      </c>
    </row>
    <row r="230" spans="1:6" ht="15" customHeight="1">
      <c r="A230" s="261"/>
      <c r="B230" s="265" t="s">
        <v>1181</v>
      </c>
      <c r="C230" s="263"/>
      <c r="D230" s="264" t="s">
        <v>2552</v>
      </c>
      <c r="E230" s="264" t="s">
        <v>2552</v>
      </c>
      <c r="F230" s="264"/>
    </row>
    <row r="231" spans="1:6" ht="15" customHeight="1">
      <c r="A231" s="261"/>
      <c r="B231" s="265" t="s">
        <v>2821</v>
      </c>
      <c r="C231" s="263"/>
      <c r="D231" s="264" t="s">
        <v>2552</v>
      </c>
      <c r="E231" s="264" t="s">
        <v>2552</v>
      </c>
      <c r="F231" s="264"/>
    </row>
    <row r="232" spans="1:6" ht="30" customHeight="1">
      <c r="A232" s="266" t="s">
        <v>2822</v>
      </c>
      <c r="B232" s="267" t="s">
        <v>2404</v>
      </c>
      <c r="C232" s="268" t="s">
        <v>2538</v>
      </c>
      <c r="D232" s="269">
        <v>32.480000000000004</v>
      </c>
      <c r="E232" s="269">
        <v>25.26</v>
      </c>
      <c r="F232" s="269" t="s">
        <v>20605</v>
      </c>
    </row>
    <row r="233" spans="1:6">
      <c r="A233" s="266" t="s">
        <v>2823</v>
      </c>
      <c r="B233" s="267" t="s">
        <v>2405</v>
      </c>
      <c r="C233" s="268" t="s">
        <v>2538</v>
      </c>
      <c r="D233" s="269">
        <v>25.529999999999998</v>
      </c>
      <c r="E233" s="269">
        <v>25.27</v>
      </c>
      <c r="F233" s="269" t="s">
        <v>20606</v>
      </c>
    </row>
    <row r="234" spans="1:6" ht="30">
      <c r="A234" s="266">
        <v>84126</v>
      </c>
      <c r="B234" s="267" t="s">
        <v>2406</v>
      </c>
      <c r="C234" s="268" t="s">
        <v>2538</v>
      </c>
      <c r="D234" s="269">
        <v>20.51</v>
      </c>
      <c r="E234" s="269">
        <v>17.190000000000001</v>
      </c>
      <c r="F234" s="269" t="s">
        <v>12460</v>
      </c>
    </row>
    <row r="235" spans="1:6" ht="15" customHeight="1">
      <c r="A235" s="261"/>
      <c r="B235" s="262" t="s">
        <v>2644</v>
      </c>
      <c r="C235" s="263"/>
      <c r="D235" s="264" t="s">
        <v>2552</v>
      </c>
      <c r="E235" s="264" t="s">
        <v>2552</v>
      </c>
      <c r="F235" s="264"/>
    </row>
    <row r="236" spans="1:6" ht="30" customHeight="1">
      <c r="A236" s="261"/>
      <c r="B236" s="265" t="s">
        <v>190</v>
      </c>
      <c r="C236" s="263"/>
      <c r="D236" s="264" t="s">
        <v>2552</v>
      </c>
      <c r="E236" s="264" t="s">
        <v>2552</v>
      </c>
      <c r="F236" s="264"/>
    </row>
    <row r="237" spans="1:6" ht="30" customHeight="1">
      <c r="A237" s="266">
        <v>93358</v>
      </c>
      <c r="B237" s="267" t="s">
        <v>19766</v>
      </c>
      <c r="C237" s="268" t="s">
        <v>2533</v>
      </c>
      <c r="D237" s="269">
        <v>20.919999999999995</v>
      </c>
      <c r="E237" s="269">
        <v>45.38</v>
      </c>
      <c r="F237" s="269" t="s">
        <v>19767</v>
      </c>
    </row>
    <row r="238" spans="1:6" ht="15" customHeight="1">
      <c r="A238" s="266">
        <v>96522</v>
      </c>
      <c r="B238" s="267" t="s">
        <v>19736</v>
      </c>
      <c r="C238" s="268" t="s">
        <v>2533</v>
      </c>
      <c r="D238" s="269">
        <v>34.459999999999994</v>
      </c>
      <c r="E238" s="269">
        <v>85.87</v>
      </c>
      <c r="F238" s="269" t="s">
        <v>19737</v>
      </c>
    </row>
    <row r="239" spans="1:6" ht="30" customHeight="1">
      <c r="A239" s="266">
        <v>96523</v>
      </c>
      <c r="B239" s="267" t="s">
        <v>19738</v>
      </c>
      <c r="C239" s="268" t="s">
        <v>2533</v>
      </c>
      <c r="D239" s="269">
        <v>22.380000000000003</v>
      </c>
      <c r="E239" s="269">
        <v>54.37</v>
      </c>
      <c r="F239" s="269" t="s">
        <v>19739</v>
      </c>
    </row>
    <row r="240" spans="1:6" ht="30" customHeight="1">
      <c r="A240" s="266">
        <v>96526</v>
      </c>
      <c r="B240" s="267" t="s">
        <v>19742</v>
      </c>
      <c r="C240" s="268" t="s">
        <v>2533</v>
      </c>
      <c r="D240" s="269">
        <v>69.199999999999989</v>
      </c>
      <c r="E240" s="269">
        <v>173.81</v>
      </c>
      <c r="F240" s="269" t="s">
        <v>19743</v>
      </c>
    </row>
    <row r="241" spans="1:6" ht="15" customHeight="1">
      <c r="A241" s="266">
        <v>96527</v>
      </c>
      <c r="B241" s="267" t="s">
        <v>19744</v>
      </c>
      <c r="C241" s="268" t="s">
        <v>2533</v>
      </c>
      <c r="D241" s="269">
        <v>29.600000000000009</v>
      </c>
      <c r="E241" s="269">
        <v>71.16</v>
      </c>
      <c r="F241" s="269" t="s">
        <v>19745</v>
      </c>
    </row>
    <row r="242" spans="1:6" ht="30" customHeight="1">
      <c r="A242" s="266" t="s">
        <v>2645</v>
      </c>
      <c r="B242" s="267" t="s">
        <v>2407</v>
      </c>
      <c r="C242" s="268" t="s">
        <v>2533</v>
      </c>
      <c r="D242" s="269">
        <v>53.199999999999989</v>
      </c>
      <c r="E242" s="269">
        <v>114.4</v>
      </c>
      <c r="F242" s="269" t="s">
        <v>19753</v>
      </c>
    </row>
    <row r="243" spans="1:6" ht="30" customHeight="1">
      <c r="A243" s="266" t="s">
        <v>2651</v>
      </c>
      <c r="B243" s="267" t="s">
        <v>393</v>
      </c>
      <c r="C243" s="268" t="s">
        <v>2533</v>
      </c>
      <c r="D243" s="269">
        <v>79.800000000000011</v>
      </c>
      <c r="E243" s="269">
        <v>171.6</v>
      </c>
      <c r="F243" s="269" t="s">
        <v>19754</v>
      </c>
    </row>
    <row r="244" spans="1:6" ht="30" customHeight="1">
      <c r="A244" s="266">
        <v>94097</v>
      </c>
      <c r="B244" s="267" t="s">
        <v>2408</v>
      </c>
      <c r="C244" s="268" t="s">
        <v>2538</v>
      </c>
      <c r="D244" s="269">
        <v>1.2299999999999995</v>
      </c>
      <c r="E244" s="269">
        <v>3.74</v>
      </c>
      <c r="F244" s="269" t="s">
        <v>19819</v>
      </c>
    </row>
    <row r="245" spans="1:6" ht="30" customHeight="1">
      <c r="A245" s="266">
        <v>94098</v>
      </c>
      <c r="B245" s="267" t="s">
        <v>2409</v>
      </c>
      <c r="C245" s="268" t="s">
        <v>2538</v>
      </c>
      <c r="D245" s="269">
        <v>1.4300000000000006</v>
      </c>
      <c r="E245" s="269">
        <v>4.26</v>
      </c>
      <c r="F245" s="269" t="s">
        <v>14900</v>
      </c>
    </row>
    <row r="246" spans="1:6" ht="15" customHeight="1">
      <c r="A246" s="266">
        <v>94099</v>
      </c>
      <c r="B246" s="267" t="s">
        <v>1431</v>
      </c>
      <c r="C246" s="268" t="s">
        <v>2538</v>
      </c>
      <c r="D246" s="269">
        <v>0.56000000000000005</v>
      </c>
      <c r="E246" s="269">
        <v>1.94</v>
      </c>
      <c r="F246" s="269" t="s">
        <v>13432</v>
      </c>
    </row>
    <row r="247" spans="1:6" ht="15" customHeight="1">
      <c r="A247" s="266">
        <v>94100</v>
      </c>
      <c r="B247" s="267" t="s">
        <v>1432</v>
      </c>
      <c r="C247" s="268" t="s">
        <v>2538</v>
      </c>
      <c r="D247" s="269">
        <v>0.76000000000000023</v>
      </c>
      <c r="E247" s="269">
        <v>2.44</v>
      </c>
      <c r="F247" s="269" t="s">
        <v>11575</v>
      </c>
    </row>
    <row r="248" spans="1:6">
      <c r="A248" s="266">
        <v>95606</v>
      </c>
      <c r="B248" s="267" t="s">
        <v>1433</v>
      </c>
      <c r="C248" s="268" t="s">
        <v>2533</v>
      </c>
      <c r="D248" s="269">
        <v>0.96</v>
      </c>
      <c r="E248" s="269">
        <v>0.24</v>
      </c>
      <c r="F248" s="269" t="s">
        <v>12486</v>
      </c>
    </row>
    <row r="249" spans="1:6" ht="15" customHeight="1">
      <c r="A249" s="266">
        <v>97082</v>
      </c>
      <c r="B249" s="267" t="s">
        <v>17036</v>
      </c>
      <c r="C249" s="268" t="s">
        <v>2533</v>
      </c>
      <c r="D249" s="269">
        <v>15.350000000000001</v>
      </c>
      <c r="E249" s="269">
        <v>33.32</v>
      </c>
      <c r="F249" s="269" t="s">
        <v>17037</v>
      </c>
    </row>
    <row r="250" spans="1:6" ht="30" customHeight="1">
      <c r="A250" s="261"/>
      <c r="B250" s="318" t="s">
        <v>191</v>
      </c>
      <c r="C250" s="263"/>
      <c r="D250" s="264" t="s">
        <v>2552</v>
      </c>
      <c r="E250" s="264" t="s">
        <v>2552</v>
      </c>
      <c r="F250" s="264"/>
    </row>
    <row r="251" spans="1:6" ht="30" customHeight="1">
      <c r="A251" s="266">
        <v>79473</v>
      </c>
      <c r="B251" s="267" t="s">
        <v>1297</v>
      </c>
      <c r="C251" s="268" t="s">
        <v>2533</v>
      </c>
      <c r="D251" s="269">
        <v>4.5199999999999996</v>
      </c>
      <c r="E251" s="269">
        <v>0.52</v>
      </c>
      <c r="F251" s="269" t="s">
        <v>11758</v>
      </c>
    </row>
    <row r="252" spans="1:6" ht="30" customHeight="1">
      <c r="A252" s="266" t="s">
        <v>2201</v>
      </c>
      <c r="B252" s="267" t="s">
        <v>1434</v>
      </c>
      <c r="C252" s="268" t="s">
        <v>2533</v>
      </c>
      <c r="D252" s="269">
        <v>2.4000000000000004</v>
      </c>
      <c r="E252" s="269">
        <v>0.53</v>
      </c>
      <c r="F252" s="269" t="s">
        <v>12775</v>
      </c>
    </row>
    <row r="253" spans="1:6" ht="30" customHeight="1">
      <c r="A253" s="266" t="s">
        <v>2110</v>
      </c>
      <c r="B253" s="267" t="s">
        <v>1435</v>
      </c>
      <c r="C253" s="268" t="s">
        <v>2533</v>
      </c>
      <c r="D253" s="269">
        <v>3.96</v>
      </c>
      <c r="E253" s="269">
        <v>0.53</v>
      </c>
      <c r="F253" s="269" t="s">
        <v>18497</v>
      </c>
    </row>
    <row r="254" spans="1:6" ht="30" customHeight="1">
      <c r="A254" s="266" t="s">
        <v>2111</v>
      </c>
      <c r="B254" s="267" t="s">
        <v>1436</v>
      </c>
      <c r="C254" s="268" t="s">
        <v>2533</v>
      </c>
      <c r="D254" s="269">
        <v>1.3399999999999999</v>
      </c>
      <c r="E254" s="269">
        <v>0.08</v>
      </c>
      <c r="F254" s="269" t="s">
        <v>12794</v>
      </c>
    </row>
    <row r="255" spans="1:6" ht="30" customHeight="1">
      <c r="A255" s="266" t="s">
        <v>2112</v>
      </c>
      <c r="B255" s="267" t="s">
        <v>1437</v>
      </c>
      <c r="C255" s="268" t="s">
        <v>2533</v>
      </c>
      <c r="D255" s="269">
        <v>2.59</v>
      </c>
      <c r="E255" s="269">
        <v>0.18</v>
      </c>
      <c r="F255" s="269" t="s">
        <v>11133</v>
      </c>
    </row>
    <row r="256" spans="1:6" ht="30" customHeight="1">
      <c r="A256" s="266" t="s">
        <v>2113</v>
      </c>
      <c r="B256" s="267" t="s">
        <v>1438</v>
      </c>
      <c r="C256" s="268" t="s">
        <v>2533</v>
      </c>
      <c r="D256" s="269">
        <v>1.21</v>
      </c>
      <c r="E256" s="269">
        <v>0.21</v>
      </c>
      <c r="F256" s="269" t="s">
        <v>12794</v>
      </c>
    </row>
    <row r="257" spans="1:6" ht="30" customHeight="1">
      <c r="A257" s="266">
        <v>72915</v>
      </c>
      <c r="B257" s="267" t="s">
        <v>1439</v>
      </c>
      <c r="C257" s="268" t="s">
        <v>2533</v>
      </c>
      <c r="D257" s="269">
        <v>7.6199999999999992</v>
      </c>
      <c r="E257" s="269">
        <v>2.48</v>
      </c>
      <c r="F257" s="269" t="s">
        <v>12494</v>
      </c>
    </row>
    <row r="258" spans="1:6" ht="30" customHeight="1">
      <c r="A258" s="266">
        <v>72917</v>
      </c>
      <c r="B258" s="267" t="s">
        <v>1440</v>
      </c>
      <c r="C258" s="268" t="s">
        <v>2533</v>
      </c>
      <c r="D258" s="269">
        <v>8.6999999999999993</v>
      </c>
      <c r="E258" s="269">
        <v>2.84</v>
      </c>
      <c r="F258" s="269" t="s">
        <v>12972</v>
      </c>
    </row>
    <row r="259" spans="1:6" ht="30" customHeight="1">
      <c r="A259" s="266">
        <v>72918</v>
      </c>
      <c r="B259" s="267" t="s">
        <v>1441</v>
      </c>
      <c r="C259" s="268" t="s">
        <v>2533</v>
      </c>
      <c r="D259" s="269">
        <v>10.15</v>
      </c>
      <c r="E259" s="269">
        <v>3.31</v>
      </c>
      <c r="F259" s="269" t="s">
        <v>19752</v>
      </c>
    </row>
    <row r="260" spans="1:6" ht="30" customHeight="1">
      <c r="A260" s="266">
        <v>83343</v>
      </c>
      <c r="B260" s="267" t="s">
        <v>1442</v>
      </c>
      <c r="C260" s="268" t="s">
        <v>2533</v>
      </c>
      <c r="D260" s="269">
        <v>9.34</v>
      </c>
      <c r="E260" s="269">
        <v>3.38</v>
      </c>
      <c r="F260" s="269" t="s">
        <v>19755</v>
      </c>
    </row>
    <row r="261" spans="1:6" ht="15" customHeight="1">
      <c r="A261" s="266">
        <v>83336</v>
      </c>
      <c r="B261" s="267" t="s">
        <v>1443</v>
      </c>
      <c r="C261" s="268" t="s">
        <v>2533</v>
      </c>
      <c r="D261" s="269">
        <v>3</v>
      </c>
      <c r="E261" s="269">
        <v>1.24</v>
      </c>
      <c r="F261" s="269" t="s">
        <v>12487</v>
      </c>
    </row>
    <row r="262" spans="1:6" ht="60" customHeight="1">
      <c r="A262" s="266">
        <v>83338</v>
      </c>
      <c r="B262" s="267" t="s">
        <v>1444</v>
      </c>
      <c r="C262" s="268" t="s">
        <v>2533</v>
      </c>
      <c r="D262" s="269">
        <v>1.7799999999999998</v>
      </c>
      <c r="E262" s="269">
        <v>0.54</v>
      </c>
      <c r="F262" s="269" t="s">
        <v>19727</v>
      </c>
    </row>
    <row r="263" spans="1:6" ht="60" customHeight="1">
      <c r="A263" s="266">
        <v>79480</v>
      </c>
      <c r="B263" s="267" t="s">
        <v>1445</v>
      </c>
      <c r="C263" s="268" t="s">
        <v>2533</v>
      </c>
      <c r="D263" s="269">
        <v>1.79</v>
      </c>
      <c r="E263" s="269">
        <v>0.31</v>
      </c>
      <c r="F263" s="269" t="s">
        <v>19726</v>
      </c>
    </row>
    <row r="264" spans="1:6" ht="60" customHeight="1">
      <c r="A264" s="266">
        <v>98116</v>
      </c>
      <c r="B264" s="267" t="s">
        <v>19748</v>
      </c>
      <c r="C264" s="268" t="s">
        <v>2533</v>
      </c>
      <c r="D264" s="269">
        <v>10.130000000000001</v>
      </c>
      <c r="E264" s="269">
        <v>1.1100000000000001</v>
      </c>
      <c r="F264" s="269" t="s">
        <v>13387</v>
      </c>
    </row>
    <row r="265" spans="1:6" ht="60" customHeight="1">
      <c r="A265" s="266">
        <v>98117</v>
      </c>
      <c r="B265" s="267" t="s">
        <v>19749</v>
      </c>
      <c r="C265" s="268" t="s">
        <v>2533</v>
      </c>
      <c r="D265" s="269">
        <v>9.5</v>
      </c>
      <c r="E265" s="269">
        <v>1.05</v>
      </c>
      <c r="F265" s="269" t="s">
        <v>11403</v>
      </c>
    </row>
    <row r="266" spans="1:6" ht="60" customHeight="1">
      <c r="A266" s="266">
        <v>98118</v>
      </c>
      <c r="B266" s="267" t="s">
        <v>19750</v>
      </c>
      <c r="C266" s="268" t="s">
        <v>2533</v>
      </c>
      <c r="D266" s="269">
        <v>9.51</v>
      </c>
      <c r="E266" s="269">
        <v>1.06</v>
      </c>
      <c r="F266" s="269" t="s">
        <v>14722</v>
      </c>
    </row>
    <row r="267" spans="1:6" ht="60" customHeight="1">
      <c r="A267" s="266">
        <v>98119</v>
      </c>
      <c r="B267" s="267" t="s">
        <v>19751</v>
      </c>
      <c r="C267" s="268" t="s">
        <v>2533</v>
      </c>
      <c r="D267" s="269">
        <v>8.48</v>
      </c>
      <c r="E267" s="269">
        <v>0.84</v>
      </c>
      <c r="F267" s="269" t="s">
        <v>13605</v>
      </c>
    </row>
    <row r="268" spans="1:6" ht="60" customHeight="1">
      <c r="A268" s="266">
        <v>89885</v>
      </c>
      <c r="B268" s="267" t="s">
        <v>1298</v>
      </c>
      <c r="C268" s="268" t="s">
        <v>2533</v>
      </c>
      <c r="D268" s="269">
        <v>6.3500000000000005</v>
      </c>
      <c r="E268" s="269">
        <v>0.93</v>
      </c>
      <c r="F268" s="269" t="s">
        <v>11510</v>
      </c>
    </row>
    <row r="269" spans="1:6" ht="60" customHeight="1">
      <c r="A269" s="266">
        <v>89886</v>
      </c>
      <c r="B269" s="267" t="s">
        <v>1299</v>
      </c>
      <c r="C269" s="268" t="s">
        <v>2533</v>
      </c>
      <c r="D269" s="269">
        <v>6.38</v>
      </c>
      <c r="E269" s="269">
        <v>0.93</v>
      </c>
      <c r="F269" s="269" t="s">
        <v>11179</v>
      </c>
    </row>
    <row r="270" spans="1:6" ht="60" customHeight="1">
      <c r="A270" s="266">
        <v>89887</v>
      </c>
      <c r="B270" s="267" t="s">
        <v>1300</v>
      </c>
      <c r="C270" s="268" t="s">
        <v>2533</v>
      </c>
      <c r="D270" s="269">
        <v>6.6400000000000006</v>
      </c>
      <c r="E270" s="269">
        <v>0.93</v>
      </c>
      <c r="F270" s="269" t="s">
        <v>18086</v>
      </c>
    </row>
    <row r="271" spans="1:6" ht="60" customHeight="1">
      <c r="A271" s="266">
        <v>89888</v>
      </c>
      <c r="B271" s="267" t="s">
        <v>1301</v>
      </c>
      <c r="C271" s="268" t="s">
        <v>2533</v>
      </c>
      <c r="D271" s="269">
        <v>6.5500000000000007</v>
      </c>
      <c r="E271" s="269">
        <v>0.94</v>
      </c>
      <c r="F271" s="269" t="s">
        <v>13248</v>
      </c>
    </row>
    <row r="272" spans="1:6" ht="60" customHeight="1">
      <c r="A272" s="266">
        <v>89889</v>
      </c>
      <c r="B272" s="267" t="s">
        <v>1302</v>
      </c>
      <c r="C272" s="268" t="s">
        <v>2533</v>
      </c>
      <c r="D272" s="269">
        <v>6.83</v>
      </c>
      <c r="E272" s="269">
        <v>0.93</v>
      </c>
      <c r="F272" s="269" t="s">
        <v>12426</v>
      </c>
    </row>
    <row r="273" spans="1:6" ht="60" customHeight="1">
      <c r="A273" s="266">
        <v>89890</v>
      </c>
      <c r="B273" s="267" t="s">
        <v>1303</v>
      </c>
      <c r="C273" s="268" t="s">
        <v>2533</v>
      </c>
      <c r="D273" s="269">
        <v>9.65</v>
      </c>
      <c r="E273" s="269">
        <v>1.1100000000000001</v>
      </c>
      <c r="F273" s="269" t="s">
        <v>18449</v>
      </c>
    </row>
    <row r="274" spans="1:6" ht="60" customHeight="1">
      <c r="A274" s="266">
        <v>89893</v>
      </c>
      <c r="B274" s="267" t="s">
        <v>1643</v>
      </c>
      <c r="C274" s="268" t="s">
        <v>2533</v>
      </c>
      <c r="D274" s="269">
        <v>11.940000000000001</v>
      </c>
      <c r="E274" s="269">
        <v>1.29</v>
      </c>
      <c r="F274" s="269" t="s">
        <v>13129</v>
      </c>
    </row>
    <row r="275" spans="1:6" ht="60" customHeight="1">
      <c r="A275" s="266">
        <v>89894</v>
      </c>
      <c r="B275" s="267" t="s">
        <v>1644</v>
      </c>
      <c r="C275" s="268" t="s">
        <v>2533</v>
      </c>
      <c r="D275" s="269">
        <v>13.23</v>
      </c>
      <c r="E275" s="269">
        <v>1.48</v>
      </c>
      <c r="F275" s="269" t="s">
        <v>19728</v>
      </c>
    </row>
    <row r="276" spans="1:6" ht="60" customHeight="1">
      <c r="A276" s="266">
        <v>89895</v>
      </c>
      <c r="B276" s="267" t="s">
        <v>1645</v>
      </c>
      <c r="C276" s="268" t="s">
        <v>2533</v>
      </c>
      <c r="D276" s="269">
        <v>16.200000000000003</v>
      </c>
      <c r="E276" s="269">
        <v>1.65</v>
      </c>
      <c r="F276" s="269" t="s">
        <v>13480</v>
      </c>
    </row>
    <row r="277" spans="1:6" ht="60" customHeight="1">
      <c r="A277" s="266">
        <v>89903</v>
      </c>
      <c r="B277" s="267" t="s">
        <v>1311</v>
      </c>
      <c r="C277" s="268" t="s">
        <v>2533</v>
      </c>
      <c r="D277" s="269">
        <v>5.73</v>
      </c>
      <c r="E277" s="269">
        <v>0.71</v>
      </c>
      <c r="F277" s="269" t="s">
        <v>12516</v>
      </c>
    </row>
    <row r="278" spans="1:6" ht="60" customHeight="1">
      <c r="A278" s="266">
        <v>89904</v>
      </c>
      <c r="B278" s="267" t="s">
        <v>1312</v>
      </c>
      <c r="C278" s="268" t="s">
        <v>2533</v>
      </c>
      <c r="D278" s="269">
        <v>5.76</v>
      </c>
      <c r="E278" s="269">
        <v>0.71</v>
      </c>
      <c r="F278" s="269" t="s">
        <v>11202</v>
      </c>
    </row>
    <row r="279" spans="1:6" ht="60" customHeight="1">
      <c r="A279" s="266">
        <v>89905</v>
      </c>
      <c r="B279" s="267" t="s">
        <v>1313</v>
      </c>
      <c r="C279" s="268" t="s">
        <v>2533</v>
      </c>
      <c r="D279" s="269">
        <v>5.98</v>
      </c>
      <c r="E279" s="269">
        <v>0.71</v>
      </c>
      <c r="F279" s="269" t="s">
        <v>12200</v>
      </c>
    </row>
    <row r="280" spans="1:6" ht="60" customHeight="1">
      <c r="A280" s="266">
        <v>89906</v>
      </c>
      <c r="B280" s="267" t="s">
        <v>1314</v>
      </c>
      <c r="C280" s="268" t="s">
        <v>2533</v>
      </c>
      <c r="D280" s="269">
        <v>5.91</v>
      </c>
      <c r="E280" s="269">
        <v>0.71</v>
      </c>
      <c r="F280" s="269" t="s">
        <v>12102</v>
      </c>
    </row>
    <row r="281" spans="1:6" ht="60" customHeight="1">
      <c r="A281" s="266">
        <v>89907</v>
      </c>
      <c r="B281" s="267" t="s">
        <v>1315</v>
      </c>
      <c r="C281" s="268" t="s">
        <v>2533</v>
      </c>
      <c r="D281" s="269">
        <v>6.5600000000000005</v>
      </c>
      <c r="E281" s="269">
        <v>0.88</v>
      </c>
      <c r="F281" s="269" t="s">
        <v>11203</v>
      </c>
    </row>
    <row r="282" spans="1:6" ht="60" customHeight="1">
      <c r="A282" s="266">
        <v>89908</v>
      </c>
      <c r="B282" s="267" t="s">
        <v>1316</v>
      </c>
      <c r="C282" s="268" t="s">
        <v>2533</v>
      </c>
      <c r="D282" s="269">
        <v>9.09</v>
      </c>
      <c r="E282" s="269">
        <v>1.05</v>
      </c>
      <c r="F282" s="269" t="s">
        <v>12366</v>
      </c>
    </row>
    <row r="283" spans="1:6" ht="60" customHeight="1">
      <c r="A283" s="266">
        <v>89911</v>
      </c>
      <c r="B283" s="267" t="s">
        <v>1317</v>
      </c>
      <c r="C283" s="268" t="s">
        <v>2533</v>
      </c>
      <c r="D283" s="269">
        <v>11.129999999999999</v>
      </c>
      <c r="E283" s="269">
        <v>1.22</v>
      </c>
      <c r="F283" s="269" t="s">
        <v>13322</v>
      </c>
    </row>
    <row r="284" spans="1:6" ht="60" customHeight="1">
      <c r="A284" s="266">
        <v>89912</v>
      </c>
      <c r="B284" s="267" t="s">
        <v>1318</v>
      </c>
      <c r="C284" s="268" t="s">
        <v>2533</v>
      </c>
      <c r="D284" s="269">
        <v>11.95</v>
      </c>
      <c r="E284" s="269">
        <v>1.22</v>
      </c>
      <c r="F284" s="269" t="s">
        <v>13280</v>
      </c>
    </row>
    <row r="285" spans="1:6" ht="60" customHeight="1">
      <c r="A285" s="266">
        <v>89913</v>
      </c>
      <c r="B285" s="267" t="s">
        <v>716</v>
      </c>
      <c r="C285" s="268" t="s">
        <v>2533</v>
      </c>
      <c r="D285" s="269">
        <v>14.61</v>
      </c>
      <c r="E285" s="269">
        <v>1.38</v>
      </c>
      <c r="F285" s="269" t="s">
        <v>19729</v>
      </c>
    </row>
    <row r="286" spans="1:6" ht="60" customHeight="1">
      <c r="A286" s="266">
        <v>89921</v>
      </c>
      <c r="B286" s="267" t="s">
        <v>717</v>
      </c>
      <c r="C286" s="268" t="s">
        <v>2533</v>
      </c>
      <c r="D286" s="269">
        <v>5.28</v>
      </c>
      <c r="E286" s="269">
        <v>0.67</v>
      </c>
      <c r="F286" s="269" t="s">
        <v>14988</v>
      </c>
    </row>
    <row r="287" spans="1:6" ht="60" customHeight="1">
      <c r="A287" s="266">
        <v>89922</v>
      </c>
      <c r="B287" s="267" t="s">
        <v>718</v>
      </c>
      <c r="C287" s="268" t="s">
        <v>2533</v>
      </c>
      <c r="D287" s="269">
        <v>5.32</v>
      </c>
      <c r="E287" s="269">
        <v>0.67</v>
      </c>
      <c r="F287" s="269" t="s">
        <v>13934</v>
      </c>
    </row>
    <row r="288" spans="1:6" ht="60" customHeight="1">
      <c r="A288" s="266">
        <v>89923</v>
      </c>
      <c r="B288" s="267" t="s">
        <v>719</v>
      </c>
      <c r="C288" s="268" t="s">
        <v>2533</v>
      </c>
      <c r="D288" s="269">
        <v>5.5600000000000005</v>
      </c>
      <c r="E288" s="269">
        <v>0.67</v>
      </c>
      <c r="F288" s="269" t="s">
        <v>19730</v>
      </c>
    </row>
    <row r="289" spans="1:6" ht="60" customHeight="1">
      <c r="A289" s="266">
        <v>89924</v>
      </c>
      <c r="B289" s="267" t="s">
        <v>720</v>
      </c>
      <c r="C289" s="268" t="s">
        <v>2533</v>
      </c>
      <c r="D289" s="269">
        <v>5.49</v>
      </c>
      <c r="E289" s="269">
        <v>0.67</v>
      </c>
      <c r="F289" s="269" t="s">
        <v>12519</v>
      </c>
    </row>
    <row r="290" spans="1:6" ht="60" customHeight="1">
      <c r="A290" s="266">
        <v>89925</v>
      </c>
      <c r="B290" s="267" t="s">
        <v>721</v>
      </c>
      <c r="C290" s="268" t="s">
        <v>2533</v>
      </c>
      <c r="D290" s="269">
        <v>5.76</v>
      </c>
      <c r="E290" s="269">
        <v>0.66</v>
      </c>
      <c r="F290" s="269" t="s">
        <v>14257</v>
      </c>
    </row>
    <row r="291" spans="1:6" ht="60" customHeight="1">
      <c r="A291" s="266">
        <v>89926</v>
      </c>
      <c r="B291" s="267" t="s">
        <v>722</v>
      </c>
      <c r="C291" s="268" t="s">
        <v>2533</v>
      </c>
      <c r="D291" s="269">
        <v>8.77</v>
      </c>
      <c r="E291" s="269">
        <v>0.91</v>
      </c>
      <c r="F291" s="269" t="s">
        <v>19731</v>
      </c>
    </row>
    <row r="292" spans="1:6" ht="60" customHeight="1">
      <c r="A292" s="266">
        <v>89929</v>
      </c>
      <c r="B292" s="267" t="s">
        <v>514</v>
      </c>
      <c r="C292" s="268" t="s">
        <v>2533</v>
      </c>
      <c r="D292" s="269">
        <v>11.23</v>
      </c>
      <c r="E292" s="269">
        <v>1.18</v>
      </c>
      <c r="F292" s="269" t="s">
        <v>13538</v>
      </c>
    </row>
    <row r="293" spans="1:6" ht="60" customHeight="1">
      <c r="A293" s="266">
        <v>89930</v>
      </c>
      <c r="B293" s="267" t="s">
        <v>515</v>
      </c>
      <c r="C293" s="268" t="s">
        <v>2533</v>
      </c>
      <c r="D293" s="269">
        <v>12.11</v>
      </c>
      <c r="E293" s="269">
        <v>1.18</v>
      </c>
      <c r="F293" s="269" t="s">
        <v>11235</v>
      </c>
    </row>
    <row r="294" spans="1:6" ht="60" customHeight="1">
      <c r="A294" s="266">
        <v>89931</v>
      </c>
      <c r="B294" s="267" t="s">
        <v>516</v>
      </c>
      <c r="C294" s="268" t="s">
        <v>2533</v>
      </c>
      <c r="D294" s="269">
        <v>15.280000000000001</v>
      </c>
      <c r="E294" s="269">
        <v>1.43</v>
      </c>
      <c r="F294" s="269" t="s">
        <v>12884</v>
      </c>
    </row>
    <row r="295" spans="1:6" ht="60" customHeight="1">
      <c r="A295" s="266">
        <v>89939</v>
      </c>
      <c r="B295" s="267" t="s">
        <v>384</v>
      </c>
      <c r="C295" s="268" t="s">
        <v>2533</v>
      </c>
      <c r="D295" s="269">
        <v>4.96</v>
      </c>
      <c r="E295" s="269">
        <v>0.61</v>
      </c>
      <c r="F295" s="269" t="s">
        <v>14649</v>
      </c>
    </row>
    <row r="296" spans="1:6" ht="60" customHeight="1">
      <c r="A296" s="266">
        <v>89940</v>
      </c>
      <c r="B296" s="267" t="s">
        <v>385</v>
      </c>
      <c r="C296" s="268" t="s">
        <v>2533</v>
      </c>
      <c r="D296" s="269">
        <v>4.99</v>
      </c>
      <c r="E296" s="269">
        <v>0.6</v>
      </c>
      <c r="F296" s="269" t="s">
        <v>11829</v>
      </c>
    </row>
    <row r="297" spans="1:6" ht="60" customHeight="1">
      <c r="A297" s="266">
        <v>89941</v>
      </c>
      <c r="B297" s="267" t="s">
        <v>386</v>
      </c>
      <c r="C297" s="268" t="s">
        <v>2533</v>
      </c>
      <c r="D297" s="269">
        <v>5.21</v>
      </c>
      <c r="E297" s="269">
        <v>0.62</v>
      </c>
      <c r="F297" s="269" t="s">
        <v>13617</v>
      </c>
    </row>
    <row r="298" spans="1:6" ht="60" customHeight="1">
      <c r="A298" s="266">
        <v>89942</v>
      </c>
      <c r="B298" s="267" t="s">
        <v>387</v>
      </c>
      <c r="C298" s="268" t="s">
        <v>2533</v>
      </c>
      <c r="D298" s="269">
        <v>5.14</v>
      </c>
      <c r="E298" s="269">
        <v>0.61</v>
      </c>
      <c r="F298" s="269" t="s">
        <v>11788</v>
      </c>
    </row>
    <row r="299" spans="1:6" ht="60" customHeight="1">
      <c r="A299" s="266">
        <v>89943</v>
      </c>
      <c r="B299" s="267" t="s">
        <v>388</v>
      </c>
      <c r="C299" s="268" t="s">
        <v>2533</v>
      </c>
      <c r="D299" s="269">
        <v>5.38</v>
      </c>
      <c r="E299" s="269">
        <v>0.61</v>
      </c>
      <c r="F299" s="269" t="s">
        <v>13934</v>
      </c>
    </row>
    <row r="300" spans="1:6" ht="60" customHeight="1">
      <c r="A300" s="266">
        <v>89944</v>
      </c>
      <c r="B300" s="267" t="s">
        <v>389</v>
      </c>
      <c r="C300" s="268" t="s">
        <v>2533</v>
      </c>
      <c r="D300" s="269">
        <v>8.07</v>
      </c>
      <c r="E300" s="269">
        <v>0.84</v>
      </c>
      <c r="F300" s="269" t="s">
        <v>19732</v>
      </c>
    </row>
    <row r="301" spans="1:6" ht="60" customHeight="1">
      <c r="A301" s="266">
        <v>89947</v>
      </c>
      <c r="B301" s="267" t="s">
        <v>390</v>
      </c>
      <c r="C301" s="268" t="s">
        <v>2533</v>
      </c>
      <c r="D301" s="269">
        <v>10.010000000000002</v>
      </c>
      <c r="E301" s="269">
        <v>0.96</v>
      </c>
      <c r="F301" s="269" t="s">
        <v>12549</v>
      </c>
    </row>
    <row r="302" spans="1:6" ht="30" customHeight="1">
      <c r="A302" s="266">
        <v>89948</v>
      </c>
      <c r="B302" s="267" t="s">
        <v>391</v>
      </c>
      <c r="C302" s="268" t="s">
        <v>2533</v>
      </c>
      <c r="D302" s="269">
        <v>11.08</v>
      </c>
      <c r="E302" s="269">
        <v>1.07</v>
      </c>
      <c r="F302" s="269" t="s">
        <v>13807</v>
      </c>
    </row>
    <row r="303" spans="1:6" ht="30" customHeight="1">
      <c r="A303" s="266">
        <v>89949</v>
      </c>
      <c r="B303" s="267" t="s">
        <v>392</v>
      </c>
      <c r="C303" s="268" t="s">
        <v>2533</v>
      </c>
      <c r="D303" s="269">
        <v>13.610000000000001</v>
      </c>
      <c r="E303" s="269">
        <v>1.19</v>
      </c>
      <c r="F303" s="269" t="s">
        <v>11695</v>
      </c>
    </row>
    <row r="304" spans="1:6" ht="30" customHeight="1">
      <c r="A304" s="266">
        <v>96520</v>
      </c>
      <c r="B304" s="267" t="s">
        <v>19733</v>
      </c>
      <c r="C304" s="268" t="s">
        <v>2533</v>
      </c>
      <c r="D304" s="269">
        <v>36.82</v>
      </c>
      <c r="E304" s="269">
        <v>38.119999999999997</v>
      </c>
      <c r="F304" s="269" t="s">
        <v>19734</v>
      </c>
    </row>
    <row r="305" spans="1:6" ht="30" customHeight="1">
      <c r="A305" s="266">
        <v>96521</v>
      </c>
      <c r="B305" s="267" t="s">
        <v>19735</v>
      </c>
      <c r="C305" s="268" t="s">
        <v>2533</v>
      </c>
      <c r="D305" s="269">
        <v>20.480000000000004</v>
      </c>
      <c r="E305" s="269">
        <v>10.44</v>
      </c>
      <c r="F305" s="269" t="s">
        <v>19175</v>
      </c>
    </row>
    <row r="306" spans="1:6" ht="60" customHeight="1">
      <c r="A306" s="266">
        <v>96524</v>
      </c>
      <c r="B306" s="267" t="s">
        <v>19740</v>
      </c>
      <c r="C306" s="268" t="s">
        <v>2533</v>
      </c>
      <c r="D306" s="269">
        <v>51.490000000000009</v>
      </c>
      <c r="E306" s="269">
        <v>88.32</v>
      </c>
      <c r="F306" s="269" t="s">
        <v>18846</v>
      </c>
    </row>
    <row r="307" spans="1:6" ht="60" customHeight="1">
      <c r="A307" s="266">
        <v>96525</v>
      </c>
      <c r="B307" s="267" t="s">
        <v>19741</v>
      </c>
      <c r="C307" s="268" t="s">
        <v>2533</v>
      </c>
      <c r="D307" s="269">
        <v>18.11</v>
      </c>
      <c r="E307" s="269">
        <v>9.7100000000000009</v>
      </c>
      <c r="F307" s="269" t="s">
        <v>14264</v>
      </c>
    </row>
    <row r="308" spans="1:6" ht="60" customHeight="1">
      <c r="A308" s="266">
        <v>90082</v>
      </c>
      <c r="B308" s="267" t="s">
        <v>19756</v>
      </c>
      <c r="C308" s="268" t="s">
        <v>2533</v>
      </c>
      <c r="D308" s="269">
        <v>5.8000000000000007</v>
      </c>
      <c r="E308" s="269">
        <v>2.11</v>
      </c>
      <c r="F308" s="269" t="s">
        <v>19757</v>
      </c>
    </row>
    <row r="309" spans="1:6" ht="60" customHeight="1">
      <c r="A309" s="266">
        <v>90084</v>
      </c>
      <c r="B309" s="267" t="s">
        <v>1447</v>
      </c>
      <c r="C309" s="268" t="s">
        <v>2533</v>
      </c>
      <c r="D309" s="269">
        <v>5.64</v>
      </c>
      <c r="E309" s="269">
        <v>2.04</v>
      </c>
      <c r="F309" s="269" t="s">
        <v>19758</v>
      </c>
    </row>
    <row r="310" spans="1:6" ht="60" customHeight="1">
      <c r="A310" s="266">
        <v>90085</v>
      </c>
      <c r="B310" s="267" t="s">
        <v>1448</v>
      </c>
      <c r="C310" s="268" t="s">
        <v>2533</v>
      </c>
      <c r="D310" s="269">
        <v>5.3</v>
      </c>
      <c r="E310" s="269">
        <v>1.92</v>
      </c>
      <c r="F310" s="269" t="s">
        <v>14905</v>
      </c>
    </row>
    <row r="311" spans="1:6" ht="60" customHeight="1">
      <c r="A311" s="266">
        <v>90086</v>
      </c>
      <c r="B311" s="267" t="s">
        <v>1449</v>
      </c>
      <c r="C311" s="268" t="s">
        <v>2533</v>
      </c>
      <c r="D311" s="269">
        <v>5.3599999999999994</v>
      </c>
      <c r="E311" s="269">
        <v>1.94</v>
      </c>
      <c r="F311" s="269" t="s">
        <v>18265</v>
      </c>
    </row>
    <row r="312" spans="1:6" ht="60" customHeight="1">
      <c r="A312" s="266">
        <v>90087</v>
      </c>
      <c r="B312" s="267" t="s">
        <v>1450</v>
      </c>
      <c r="C312" s="268" t="s">
        <v>2533</v>
      </c>
      <c r="D312" s="269">
        <v>4.84</v>
      </c>
      <c r="E312" s="269">
        <v>1.48</v>
      </c>
      <c r="F312" s="269" t="s">
        <v>15926</v>
      </c>
    </row>
    <row r="313" spans="1:6" ht="60" customHeight="1">
      <c r="A313" s="266">
        <v>90088</v>
      </c>
      <c r="B313" s="267" t="s">
        <v>1451</v>
      </c>
      <c r="C313" s="268" t="s">
        <v>2533</v>
      </c>
      <c r="D313" s="269">
        <v>4.93</v>
      </c>
      <c r="E313" s="269">
        <v>1.53</v>
      </c>
      <c r="F313" s="269" t="s">
        <v>13928</v>
      </c>
    </row>
    <row r="314" spans="1:6" ht="60" customHeight="1">
      <c r="A314" s="266">
        <v>90090</v>
      </c>
      <c r="B314" s="267" t="s">
        <v>1452</v>
      </c>
      <c r="C314" s="268" t="s">
        <v>2533</v>
      </c>
      <c r="D314" s="269">
        <v>4.75</v>
      </c>
      <c r="E314" s="269">
        <v>1.45</v>
      </c>
      <c r="F314" s="269" t="s">
        <v>12338</v>
      </c>
    </row>
    <row r="315" spans="1:6" ht="60" customHeight="1">
      <c r="A315" s="266">
        <v>90091</v>
      </c>
      <c r="B315" s="267" t="s">
        <v>19759</v>
      </c>
      <c r="C315" s="268" t="s">
        <v>2533</v>
      </c>
      <c r="D315" s="269">
        <v>3.4699999999999998</v>
      </c>
      <c r="E315" s="269">
        <v>1.25</v>
      </c>
      <c r="F315" s="269" t="s">
        <v>11161</v>
      </c>
    </row>
    <row r="316" spans="1:6" ht="60" customHeight="1">
      <c r="A316" s="266">
        <v>90092</v>
      </c>
      <c r="B316" s="267" t="s">
        <v>1453</v>
      </c>
      <c r="C316" s="268" t="s">
        <v>2533</v>
      </c>
      <c r="D316" s="269">
        <v>3.3500000000000005</v>
      </c>
      <c r="E316" s="269">
        <v>1.22</v>
      </c>
      <c r="F316" s="269" t="s">
        <v>19760</v>
      </c>
    </row>
    <row r="317" spans="1:6" ht="60" customHeight="1">
      <c r="A317" s="266">
        <v>90093</v>
      </c>
      <c r="B317" s="267" t="s">
        <v>1454</v>
      </c>
      <c r="C317" s="268" t="s">
        <v>2533</v>
      </c>
      <c r="D317" s="269">
        <v>3.1599999999999997</v>
      </c>
      <c r="E317" s="269">
        <v>1.1499999999999999</v>
      </c>
      <c r="F317" s="269" t="s">
        <v>11578</v>
      </c>
    </row>
    <row r="318" spans="1:6" ht="60" customHeight="1">
      <c r="A318" s="266">
        <v>90094</v>
      </c>
      <c r="B318" s="267" t="s">
        <v>1455</v>
      </c>
      <c r="C318" s="268" t="s">
        <v>2533</v>
      </c>
      <c r="D318" s="269">
        <v>3.1899999999999995</v>
      </c>
      <c r="E318" s="269">
        <v>1.1599999999999999</v>
      </c>
      <c r="F318" s="269" t="s">
        <v>12440</v>
      </c>
    </row>
    <row r="319" spans="1:6" ht="60" customHeight="1">
      <c r="A319" s="266">
        <v>90095</v>
      </c>
      <c r="B319" s="267" t="s">
        <v>1456</v>
      </c>
      <c r="C319" s="268" t="s">
        <v>2533</v>
      </c>
      <c r="D319" s="269">
        <v>2.89</v>
      </c>
      <c r="E319" s="269">
        <v>0.88</v>
      </c>
      <c r="F319" s="269" t="s">
        <v>13206</v>
      </c>
    </row>
    <row r="320" spans="1:6" ht="60" customHeight="1">
      <c r="A320" s="266">
        <v>90096</v>
      </c>
      <c r="B320" s="267" t="s">
        <v>1457</v>
      </c>
      <c r="C320" s="268" t="s">
        <v>2533</v>
      </c>
      <c r="D320" s="269">
        <v>2.95</v>
      </c>
      <c r="E320" s="269">
        <v>0.9</v>
      </c>
      <c r="F320" s="269" t="s">
        <v>15945</v>
      </c>
    </row>
    <row r="321" spans="1:6" ht="60" customHeight="1">
      <c r="A321" s="266">
        <v>90098</v>
      </c>
      <c r="B321" s="267" t="s">
        <v>1458</v>
      </c>
      <c r="C321" s="268" t="s">
        <v>2533</v>
      </c>
      <c r="D321" s="269">
        <v>2.83</v>
      </c>
      <c r="E321" s="269">
        <v>0.87</v>
      </c>
      <c r="F321" s="269" t="s">
        <v>16004</v>
      </c>
    </row>
    <row r="322" spans="1:6" ht="60" customHeight="1">
      <c r="A322" s="266">
        <v>90099</v>
      </c>
      <c r="B322" s="267" t="s">
        <v>1459</v>
      </c>
      <c r="C322" s="268" t="s">
        <v>2533</v>
      </c>
      <c r="D322" s="269">
        <v>6.9599999999999991</v>
      </c>
      <c r="E322" s="269">
        <v>3.74</v>
      </c>
      <c r="F322" s="269" t="s">
        <v>19761</v>
      </c>
    </row>
    <row r="323" spans="1:6" ht="60" customHeight="1">
      <c r="A323" s="266">
        <v>90100</v>
      </c>
      <c r="B323" s="267" t="s">
        <v>1460</v>
      </c>
      <c r="C323" s="268" t="s">
        <v>2533</v>
      </c>
      <c r="D323" s="269">
        <v>5.91</v>
      </c>
      <c r="E323" s="269">
        <v>3.19</v>
      </c>
      <c r="F323" s="269" t="s">
        <v>18428</v>
      </c>
    </row>
    <row r="324" spans="1:6" ht="60" customHeight="1">
      <c r="A324" s="266">
        <v>90101</v>
      </c>
      <c r="B324" s="267" t="s">
        <v>19762</v>
      </c>
      <c r="C324" s="268" t="s">
        <v>2533</v>
      </c>
      <c r="D324" s="269">
        <v>5.83</v>
      </c>
      <c r="E324" s="269">
        <v>3.15</v>
      </c>
      <c r="F324" s="269" t="s">
        <v>11685</v>
      </c>
    </row>
    <row r="325" spans="1:6" ht="60" customHeight="1">
      <c r="A325" s="266">
        <v>90102</v>
      </c>
      <c r="B325" s="267" t="s">
        <v>3105</v>
      </c>
      <c r="C325" s="268" t="s">
        <v>2533</v>
      </c>
      <c r="D325" s="269">
        <v>5.3</v>
      </c>
      <c r="E325" s="269">
        <v>2.88</v>
      </c>
      <c r="F325" s="269" t="s">
        <v>12041</v>
      </c>
    </row>
    <row r="326" spans="1:6" ht="75" customHeight="1">
      <c r="A326" s="266">
        <v>90105</v>
      </c>
      <c r="B326" s="267" t="s">
        <v>19763</v>
      </c>
      <c r="C326" s="268" t="s">
        <v>2533</v>
      </c>
      <c r="D326" s="269">
        <v>4.13</v>
      </c>
      <c r="E326" s="269">
        <v>2.2599999999999998</v>
      </c>
      <c r="F326" s="269" t="s">
        <v>11461</v>
      </c>
    </row>
    <row r="327" spans="1:6" ht="60" customHeight="1">
      <c r="A327" s="266">
        <v>90106</v>
      </c>
      <c r="B327" s="267" t="s">
        <v>19764</v>
      </c>
      <c r="C327" s="268" t="s">
        <v>2533</v>
      </c>
      <c r="D327" s="269">
        <v>3.51</v>
      </c>
      <c r="E327" s="269">
        <v>1.92</v>
      </c>
      <c r="F327" s="269" t="s">
        <v>11317</v>
      </c>
    </row>
    <row r="328" spans="1:6" ht="60">
      <c r="A328" s="266">
        <v>90107</v>
      </c>
      <c r="B328" s="267" t="s">
        <v>19765</v>
      </c>
      <c r="C328" s="268" t="s">
        <v>2533</v>
      </c>
      <c r="D328" s="269">
        <v>3.45</v>
      </c>
      <c r="E328" s="269">
        <v>1.91</v>
      </c>
      <c r="F328" s="269" t="s">
        <v>13678</v>
      </c>
    </row>
    <row r="329" spans="1:6" ht="15" customHeight="1">
      <c r="A329" s="266">
        <v>90108</v>
      </c>
      <c r="B329" s="267" t="s">
        <v>3106</v>
      </c>
      <c r="C329" s="268" t="s">
        <v>2533</v>
      </c>
      <c r="D329" s="269">
        <v>3.1399999999999997</v>
      </c>
      <c r="E329" s="269">
        <v>1.74</v>
      </c>
      <c r="F329" s="269" t="s">
        <v>11172</v>
      </c>
    </row>
    <row r="330" spans="1:6" ht="15" customHeight="1">
      <c r="A330" s="261"/>
      <c r="B330" s="318" t="s">
        <v>20836</v>
      </c>
      <c r="C330" s="263"/>
      <c r="D330" s="264" t="s">
        <v>2552</v>
      </c>
      <c r="E330" s="264" t="s">
        <v>2552</v>
      </c>
      <c r="F330" s="264"/>
    </row>
    <row r="331" spans="1:6">
      <c r="A331" s="266">
        <v>83335</v>
      </c>
      <c r="B331" s="267" t="s">
        <v>1446</v>
      </c>
      <c r="C331" s="268" t="s">
        <v>2533</v>
      </c>
      <c r="D331" s="269">
        <v>32.769999999999996</v>
      </c>
      <c r="E331" s="269">
        <v>4.91</v>
      </c>
      <c r="F331" s="269" t="s">
        <v>19725</v>
      </c>
    </row>
    <row r="332" spans="1:6" ht="15" customHeight="1">
      <c r="A332" s="266">
        <v>88548</v>
      </c>
      <c r="B332" s="267" t="s">
        <v>1295</v>
      </c>
      <c r="C332" s="268" t="s">
        <v>2533</v>
      </c>
      <c r="D332" s="269">
        <v>25.900000000000002</v>
      </c>
      <c r="E332" s="269">
        <v>1.7</v>
      </c>
      <c r="F332" s="269" t="s">
        <v>18648</v>
      </c>
    </row>
    <row r="333" spans="1:6">
      <c r="A333" s="261"/>
      <c r="B333" s="265" t="s">
        <v>1091</v>
      </c>
      <c r="C333" s="263"/>
      <c r="D333" s="264" t="s">
        <v>2552</v>
      </c>
      <c r="E333" s="264" t="s">
        <v>2552</v>
      </c>
      <c r="F333" s="264"/>
    </row>
    <row r="334" spans="1:6" ht="15" customHeight="1">
      <c r="A334" s="266" t="s">
        <v>1092</v>
      </c>
      <c r="B334" s="267" t="s">
        <v>1927</v>
      </c>
      <c r="C334" s="268" t="s">
        <v>2637</v>
      </c>
      <c r="D334" s="269">
        <v>4.17</v>
      </c>
      <c r="E334" s="269">
        <v>1.1499999999999999</v>
      </c>
      <c r="F334" s="269" t="s">
        <v>11732</v>
      </c>
    </row>
    <row r="335" spans="1:6" ht="30" customHeight="1">
      <c r="A335" s="261"/>
      <c r="B335" s="265" t="s">
        <v>1093</v>
      </c>
      <c r="C335" s="263"/>
      <c r="D335" s="264" t="s">
        <v>2552</v>
      </c>
      <c r="E335" s="264" t="s">
        <v>2552</v>
      </c>
      <c r="F335" s="264"/>
    </row>
    <row r="336" spans="1:6" ht="45" customHeight="1">
      <c r="A336" s="266">
        <v>83770</v>
      </c>
      <c r="B336" s="267" t="s">
        <v>3107</v>
      </c>
      <c r="C336" s="268" t="s">
        <v>2538</v>
      </c>
      <c r="D336" s="269">
        <v>93.570000000000007</v>
      </c>
      <c r="E336" s="269">
        <v>51.86</v>
      </c>
      <c r="F336" s="269" t="s">
        <v>16643</v>
      </c>
    </row>
    <row r="337" spans="1:6" ht="30" customHeight="1">
      <c r="A337" s="266">
        <v>94037</v>
      </c>
      <c r="B337" s="267" t="s">
        <v>3108</v>
      </c>
      <c r="C337" s="268" t="s">
        <v>2538</v>
      </c>
      <c r="D337" s="269">
        <v>6.6399999999999988</v>
      </c>
      <c r="E337" s="269">
        <v>10.47</v>
      </c>
      <c r="F337" s="269" t="s">
        <v>11765</v>
      </c>
    </row>
    <row r="338" spans="1:6" ht="45" customHeight="1">
      <c r="A338" s="266">
        <v>94038</v>
      </c>
      <c r="B338" s="267" t="s">
        <v>3109</v>
      </c>
      <c r="C338" s="268" t="s">
        <v>2538</v>
      </c>
      <c r="D338" s="269">
        <v>8.8100000000000023</v>
      </c>
      <c r="E338" s="269">
        <v>15.04</v>
      </c>
      <c r="F338" s="269" t="s">
        <v>16631</v>
      </c>
    </row>
    <row r="339" spans="1:6" ht="30" customHeight="1">
      <c r="A339" s="266">
        <v>94039</v>
      </c>
      <c r="B339" s="267" t="s">
        <v>3110</v>
      </c>
      <c r="C339" s="268" t="s">
        <v>2538</v>
      </c>
      <c r="D339" s="269">
        <v>5.43</v>
      </c>
      <c r="E339" s="269">
        <v>8</v>
      </c>
      <c r="F339" s="269" t="s">
        <v>11795</v>
      </c>
    </row>
    <row r="340" spans="1:6" ht="45" customHeight="1">
      <c r="A340" s="266">
        <v>94040</v>
      </c>
      <c r="B340" s="267" t="s">
        <v>3111</v>
      </c>
      <c r="C340" s="268" t="s">
        <v>2538</v>
      </c>
      <c r="D340" s="269">
        <v>7.6199999999999992</v>
      </c>
      <c r="E340" s="269">
        <v>12.58</v>
      </c>
      <c r="F340" s="269" t="s">
        <v>12800</v>
      </c>
    </row>
    <row r="341" spans="1:6" ht="30" customHeight="1">
      <c r="A341" s="266">
        <v>94041</v>
      </c>
      <c r="B341" s="267" t="s">
        <v>3112</v>
      </c>
      <c r="C341" s="268" t="s">
        <v>2538</v>
      </c>
      <c r="D341" s="269">
        <v>4.67</v>
      </c>
      <c r="E341" s="269">
        <v>5.51</v>
      </c>
      <c r="F341" s="269" t="s">
        <v>13601</v>
      </c>
    </row>
    <row r="342" spans="1:6" ht="45" customHeight="1">
      <c r="A342" s="266">
        <v>94042</v>
      </c>
      <c r="B342" s="267" t="s">
        <v>3113</v>
      </c>
      <c r="C342" s="268" t="s">
        <v>2538</v>
      </c>
      <c r="D342" s="269">
        <v>7.0200000000000014</v>
      </c>
      <c r="E342" s="269">
        <v>10.1</v>
      </c>
      <c r="F342" s="269" t="s">
        <v>16632</v>
      </c>
    </row>
    <row r="343" spans="1:6" ht="30" customHeight="1">
      <c r="A343" s="266">
        <v>94043</v>
      </c>
      <c r="B343" s="267" t="s">
        <v>3114</v>
      </c>
      <c r="C343" s="268" t="s">
        <v>2538</v>
      </c>
      <c r="D343" s="269">
        <v>6.3500000000000014</v>
      </c>
      <c r="E343" s="269">
        <v>9.6999999999999993</v>
      </c>
      <c r="F343" s="269" t="s">
        <v>13261</v>
      </c>
    </row>
    <row r="344" spans="1:6" ht="45" customHeight="1">
      <c r="A344" s="266">
        <v>94044</v>
      </c>
      <c r="B344" s="267" t="s">
        <v>3115</v>
      </c>
      <c r="C344" s="268" t="s">
        <v>2538</v>
      </c>
      <c r="D344" s="269">
        <v>8.5399999999999991</v>
      </c>
      <c r="E344" s="269">
        <v>14.29</v>
      </c>
      <c r="F344" s="269" t="s">
        <v>14440</v>
      </c>
    </row>
    <row r="345" spans="1:6" ht="30" customHeight="1">
      <c r="A345" s="266">
        <v>94045</v>
      </c>
      <c r="B345" s="267" t="s">
        <v>3116</v>
      </c>
      <c r="C345" s="268" t="s">
        <v>2538</v>
      </c>
      <c r="D345" s="269">
        <v>5.2</v>
      </c>
      <c r="E345" s="269">
        <v>7.21</v>
      </c>
      <c r="F345" s="269" t="s">
        <v>13538</v>
      </c>
    </row>
    <row r="346" spans="1:6" ht="45" customHeight="1">
      <c r="A346" s="266">
        <v>94046</v>
      </c>
      <c r="B346" s="267" t="s">
        <v>3117</v>
      </c>
      <c r="C346" s="268" t="s">
        <v>2538</v>
      </c>
      <c r="D346" s="269">
        <v>7.34</v>
      </c>
      <c r="E346" s="269">
        <v>11.79</v>
      </c>
      <c r="F346" s="269" t="s">
        <v>13694</v>
      </c>
    </row>
    <row r="347" spans="1:6" ht="30" customHeight="1">
      <c r="A347" s="266">
        <v>94047</v>
      </c>
      <c r="B347" s="267" t="s">
        <v>3118</v>
      </c>
      <c r="C347" s="268" t="s">
        <v>2538</v>
      </c>
      <c r="D347" s="269">
        <v>4.41</v>
      </c>
      <c r="E347" s="269">
        <v>4.75</v>
      </c>
      <c r="F347" s="269" t="s">
        <v>16633</v>
      </c>
    </row>
    <row r="348" spans="1:6" ht="45" customHeight="1">
      <c r="A348" s="266">
        <v>94048</v>
      </c>
      <c r="B348" s="267" t="s">
        <v>2559</v>
      </c>
      <c r="C348" s="268" t="s">
        <v>2538</v>
      </c>
      <c r="D348" s="269">
        <v>6.7000000000000011</v>
      </c>
      <c r="E348" s="269">
        <v>9.3699999999999992</v>
      </c>
      <c r="F348" s="269" t="s">
        <v>16138</v>
      </c>
    </row>
    <row r="349" spans="1:6" ht="30" customHeight="1">
      <c r="A349" s="266">
        <v>94049</v>
      </c>
      <c r="B349" s="267" t="s">
        <v>2560</v>
      </c>
      <c r="C349" s="268" t="s">
        <v>2538</v>
      </c>
      <c r="D349" s="269">
        <v>13.98</v>
      </c>
      <c r="E349" s="269">
        <v>13.48</v>
      </c>
      <c r="F349" s="269" t="s">
        <v>16634</v>
      </c>
    </row>
    <row r="350" spans="1:6" ht="45" customHeight="1">
      <c r="A350" s="266">
        <v>94050</v>
      </c>
      <c r="B350" s="267" t="s">
        <v>2561</v>
      </c>
      <c r="C350" s="268" t="s">
        <v>2538</v>
      </c>
      <c r="D350" s="269">
        <v>16.689999999999998</v>
      </c>
      <c r="E350" s="269">
        <v>19.5</v>
      </c>
      <c r="F350" s="269" t="s">
        <v>16635</v>
      </c>
    </row>
    <row r="351" spans="1:6" ht="30" customHeight="1">
      <c r="A351" s="266">
        <v>94051</v>
      </c>
      <c r="B351" s="267" t="s">
        <v>2562</v>
      </c>
      <c r="C351" s="268" t="s">
        <v>2538</v>
      </c>
      <c r="D351" s="269">
        <v>12.12</v>
      </c>
      <c r="E351" s="269">
        <v>10.28</v>
      </c>
      <c r="F351" s="269" t="s">
        <v>16636</v>
      </c>
    </row>
    <row r="352" spans="1:6" ht="45" customHeight="1">
      <c r="A352" s="266">
        <v>94052</v>
      </c>
      <c r="B352" s="267" t="s">
        <v>2563</v>
      </c>
      <c r="C352" s="268" t="s">
        <v>2538</v>
      </c>
      <c r="D352" s="269">
        <v>14.73</v>
      </c>
      <c r="E352" s="269">
        <v>16.28</v>
      </c>
      <c r="F352" s="269" t="s">
        <v>16637</v>
      </c>
    </row>
    <row r="353" spans="1:6" ht="30" customHeight="1">
      <c r="A353" s="266">
        <v>94053</v>
      </c>
      <c r="B353" s="267" t="s">
        <v>2564</v>
      </c>
      <c r="C353" s="268" t="s">
        <v>2538</v>
      </c>
      <c r="D353" s="269">
        <v>11.879999999999999</v>
      </c>
      <c r="E353" s="269">
        <v>7.05</v>
      </c>
      <c r="F353" s="269" t="s">
        <v>16638</v>
      </c>
    </row>
    <row r="354" spans="1:6" ht="45" customHeight="1">
      <c r="A354" s="266">
        <v>94054</v>
      </c>
      <c r="B354" s="267" t="s">
        <v>2565</v>
      </c>
      <c r="C354" s="268" t="s">
        <v>2538</v>
      </c>
      <c r="D354" s="269">
        <v>14.68</v>
      </c>
      <c r="E354" s="269">
        <v>13.04</v>
      </c>
      <c r="F354" s="269" t="s">
        <v>16639</v>
      </c>
    </row>
    <row r="355" spans="1:6" ht="30" customHeight="1">
      <c r="A355" s="266">
        <v>94055</v>
      </c>
      <c r="B355" s="267" t="s">
        <v>2566</v>
      </c>
      <c r="C355" s="268" t="s">
        <v>2538</v>
      </c>
      <c r="D355" s="269">
        <v>13.620000000000001</v>
      </c>
      <c r="E355" s="269">
        <v>12.48</v>
      </c>
      <c r="F355" s="269" t="s">
        <v>13398</v>
      </c>
    </row>
    <row r="356" spans="1:6" ht="45" customHeight="1">
      <c r="A356" s="266">
        <v>94056</v>
      </c>
      <c r="B356" s="267" t="s">
        <v>2567</v>
      </c>
      <c r="C356" s="268" t="s">
        <v>2538</v>
      </c>
      <c r="D356" s="269">
        <v>16.360000000000003</v>
      </c>
      <c r="E356" s="269">
        <v>18.489999999999998</v>
      </c>
      <c r="F356" s="269" t="s">
        <v>15746</v>
      </c>
    </row>
    <row r="357" spans="1:6" ht="30" customHeight="1">
      <c r="A357" s="266">
        <v>94057</v>
      </c>
      <c r="B357" s="267" t="s">
        <v>2568</v>
      </c>
      <c r="C357" s="268" t="s">
        <v>2538</v>
      </c>
      <c r="D357" s="269">
        <v>11.739999999999998</v>
      </c>
      <c r="E357" s="269">
        <v>9.32</v>
      </c>
      <c r="F357" s="269" t="s">
        <v>12190</v>
      </c>
    </row>
    <row r="358" spans="1:6" ht="45" customHeight="1">
      <c r="A358" s="266">
        <v>94058</v>
      </c>
      <c r="B358" s="267" t="s">
        <v>2569</v>
      </c>
      <c r="C358" s="268" t="s">
        <v>2538</v>
      </c>
      <c r="D358" s="269">
        <v>14.389999999999999</v>
      </c>
      <c r="E358" s="269">
        <v>15.26</v>
      </c>
      <c r="F358" s="269" t="s">
        <v>16640</v>
      </c>
    </row>
    <row r="359" spans="1:6" ht="30">
      <c r="A359" s="266">
        <v>94059</v>
      </c>
      <c r="B359" s="267" t="s">
        <v>2570</v>
      </c>
      <c r="C359" s="268" t="s">
        <v>2538</v>
      </c>
      <c r="D359" s="269">
        <v>11.520000000000001</v>
      </c>
      <c r="E359" s="269">
        <v>6.08</v>
      </c>
      <c r="F359" s="269" t="s">
        <v>16641</v>
      </c>
    </row>
    <row r="360" spans="1:6" ht="15" customHeight="1">
      <c r="A360" s="266">
        <v>94060</v>
      </c>
      <c r="B360" s="267" t="s">
        <v>2571</v>
      </c>
      <c r="C360" s="268" t="s">
        <v>2538</v>
      </c>
      <c r="D360" s="269">
        <v>14.310000000000002</v>
      </c>
      <c r="E360" s="269">
        <v>12.04</v>
      </c>
      <c r="F360" s="269" t="s">
        <v>16642</v>
      </c>
    </row>
    <row r="361" spans="1:6">
      <c r="A361" s="261"/>
      <c r="B361" s="265" t="s">
        <v>1094</v>
      </c>
      <c r="C361" s="263"/>
      <c r="D361" s="264" t="s">
        <v>2552</v>
      </c>
      <c r="E361" s="264" t="s">
        <v>2552</v>
      </c>
      <c r="F361" s="264"/>
    </row>
    <row r="362" spans="1:6" ht="15" customHeight="1">
      <c r="A362" s="266">
        <v>83346</v>
      </c>
      <c r="B362" s="267" t="s">
        <v>517</v>
      </c>
      <c r="C362" s="268" t="s">
        <v>2533</v>
      </c>
      <c r="D362" s="269">
        <v>0.73</v>
      </c>
      <c r="E362" s="269">
        <v>0.15</v>
      </c>
      <c r="F362" s="269" t="s">
        <v>13870</v>
      </c>
    </row>
    <row r="363" spans="1:6" ht="45" customHeight="1">
      <c r="A363" s="261"/>
      <c r="B363" s="265" t="s">
        <v>2572</v>
      </c>
      <c r="C363" s="263"/>
      <c r="D363" s="264" t="s">
        <v>2552</v>
      </c>
      <c r="E363" s="264" t="s">
        <v>2552</v>
      </c>
      <c r="F363" s="264"/>
    </row>
    <row r="364" spans="1:6" ht="45" customHeight="1">
      <c r="A364" s="266">
        <v>79482</v>
      </c>
      <c r="B364" s="267" t="s">
        <v>2573</v>
      </c>
      <c r="C364" s="268" t="s">
        <v>2533</v>
      </c>
      <c r="D364" s="269">
        <v>57.77</v>
      </c>
      <c r="E364" s="269">
        <v>5.4</v>
      </c>
      <c r="F364" s="269" t="s">
        <v>19768</v>
      </c>
    </row>
    <row r="365" spans="1:6" ht="45" customHeight="1">
      <c r="A365" s="266">
        <v>94304</v>
      </c>
      <c r="B365" s="267" t="s">
        <v>2574</v>
      </c>
      <c r="C365" s="268" t="s">
        <v>2533</v>
      </c>
      <c r="D365" s="269">
        <v>14.260000000000002</v>
      </c>
      <c r="E365" s="269">
        <v>5.18</v>
      </c>
      <c r="F365" s="269" t="s">
        <v>19769</v>
      </c>
    </row>
    <row r="366" spans="1:6" ht="45" customHeight="1">
      <c r="A366" s="266">
        <v>94305</v>
      </c>
      <c r="B366" s="267" t="s">
        <v>2575</v>
      </c>
      <c r="C366" s="268" t="s">
        <v>2533</v>
      </c>
      <c r="D366" s="269">
        <v>12.84</v>
      </c>
      <c r="E366" s="269">
        <v>3.84</v>
      </c>
      <c r="F366" s="269" t="s">
        <v>19770</v>
      </c>
    </row>
    <row r="367" spans="1:6" ht="45" customHeight="1">
      <c r="A367" s="266">
        <v>94306</v>
      </c>
      <c r="B367" s="267" t="s">
        <v>2576</v>
      </c>
      <c r="C367" s="268" t="s">
        <v>2533</v>
      </c>
      <c r="D367" s="269">
        <v>11.08</v>
      </c>
      <c r="E367" s="269">
        <v>2.11</v>
      </c>
      <c r="F367" s="269" t="s">
        <v>11406</v>
      </c>
    </row>
    <row r="368" spans="1:6" ht="45" customHeight="1">
      <c r="A368" s="266">
        <v>94307</v>
      </c>
      <c r="B368" s="267" t="s">
        <v>2577</v>
      </c>
      <c r="C368" s="268" t="s">
        <v>2533</v>
      </c>
      <c r="D368" s="269">
        <v>11.51</v>
      </c>
      <c r="E368" s="269">
        <v>2.48</v>
      </c>
      <c r="F368" s="269" t="s">
        <v>18447</v>
      </c>
    </row>
    <row r="369" spans="1:6" ht="45" customHeight="1">
      <c r="A369" s="266">
        <v>94308</v>
      </c>
      <c r="B369" s="267" t="s">
        <v>2578</v>
      </c>
      <c r="C369" s="268" t="s">
        <v>2533</v>
      </c>
      <c r="D369" s="269">
        <v>10.290000000000001</v>
      </c>
      <c r="E369" s="269">
        <v>1.6</v>
      </c>
      <c r="F369" s="269" t="s">
        <v>17022</v>
      </c>
    </row>
    <row r="370" spans="1:6" ht="45" customHeight="1">
      <c r="A370" s="266">
        <v>94309</v>
      </c>
      <c r="B370" s="267" t="s">
        <v>2579</v>
      </c>
      <c r="C370" s="268" t="s">
        <v>2533</v>
      </c>
      <c r="D370" s="269">
        <v>10.870000000000001</v>
      </c>
      <c r="E370" s="269">
        <v>1.95</v>
      </c>
      <c r="F370" s="269" t="s">
        <v>14665</v>
      </c>
    </row>
    <row r="371" spans="1:6" ht="45" customHeight="1">
      <c r="A371" s="266">
        <v>94310</v>
      </c>
      <c r="B371" s="267" t="s">
        <v>2580</v>
      </c>
      <c r="C371" s="268" t="s">
        <v>2533</v>
      </c>
      <c r="D371" s="269">
        <v>9.91</v>
      </c>
      <c r="E371" s="269">
        <v>1.34</v>
      </c>
      <c r="F371" s="269" t="s">
        <v>14313</v>
      </c>
    </row>
    <row r="372" spans="1:6" ht="45" customHeight="1">
      <c r="A372" s="266">
        <v>94315</v>
      </c>
      <c r="B372" s="267" t="s">
        <v>2581</v>
      </c>
      <c r="C372" s="268" t="s">
        <v>2533</v>
      </c>
      <c r="D372" s="269">
        <v>14.940000000000001</v>
      </c>
      <c r="E372" s="269">
        <v>11.02</v>
      </c>
      <c r="F372" s="269" t="s">
        <v>16001</v>
      </c>
    </row>
    <row r="373" spans="1:6" ht="45" customHeight="1">
      <c r="A373" s="266">
        <v>94316</v>
      </c>
      <c r="B373" s="267" t="s">
        <v>2582</v>
      </c>
      <c r="C373" s="268" t="s">
        <v>2533</v>
      </c>
      <c r="D373" s="269">
        <v>12.209999999999999</v>
      </c>
      <c r="E373" s="269">
        <v>7.1</v>
      </c>
      <c r="F373" s="269" t="s">
        <v>19771</v>
      </c>
    </row>
    <row r="374" spans="1:6" ht="30" customHeight="1">
      <c r="A374" s="266">
        <v>94317</v>
      </c>
      <c r="B374" s="267" t="s">
        <v>2583</v>
      </c>
      <c r="C374" s="268" t="s">
        <v>2533</v>
      </c>
      <c r="D374" s="269">
        <v>11.000000000000002</v>
      </c>
      <c r="E374" s="269">
        <v>5.35</v>
      </c>
      <c r="F374" s="269" t="s">
        <v>15060</v>
      </c>
    </row>
    <row r="375" spans="1:6" ht="45" customHeight="1">
      <c r="A375" s="266">
        <v>94318</v>
      </c>
      <c r="B375" s="267" t="s">
        <v>2584</v>
      </c>
      <c r="C375" s="268" t="s">
        <v>2533</v>
      </c>
      <c r="D375" s="269">
        <v>9.4700000000000006</v>
      </c>
      <c r="E375" s="269">
        <v>3.08</v>
      </c>
      <c r="F375" s="269" t="s">
        <v>19772</v>
      </c>
    </row>
    <row r="376" spans="1:6" ht="45" customHeight="1">
      <c r="A376" s="266">
        <v>94319</v>
      </c>
      <c r="B376" s="267" t="s">
        <v>2585</v>
      </c>
      <c r="C376" s="268" t="s">
        <v>2533</v>
      </c>
      <c r="D376" s="269">
        <v>13.669999999999998</v>
      </c>
      <c r="E376" s="269">
        <v>16.420000000000002</v>
      </c>
      <c r="F376" s="269" t="s">
        <v>19773</v>
      </c>
    </row>
    <row r="377" spans="1:6" ht="45" customHeight="1">
      <c r="A377" s="266">
        <v>94327</v>
      </c>
      <c r="B377" s="267" t="s">
        <v>2586</v>
      </c>
      <c r="C377" s="268" t="s">
        <v>2533</v>
      </c>
      <c r="D377" s="269">
        <v>60.81</v>
      </c>
      <c r="E377" s="269">
        <v>5.09</v>
      </c>
      <c r="F377" s="269" t="s">
        <v>19774</v>
      </c>
    </row>
    <row r="378" spans="1:6" ht="45" customHeight="1">
      <c r="A378" s="266">
        <v>94328</v>
      </c>
      <c r="B378" s="267" t="s">
        <v>2587</v>
      </c>
      <c r="C378" s="268" t="s">
        <v>2533</v>
      </c>
      <c r="D378" s="269">
        <v>59.38</v>
      </c>
      <c r="E378" s="269">
        <v>3.76</v>
      </c>
      <c r="F378" s="269" t="s">
        <v>19775</v>
      </c>
    </row>
    <row r="379" spans="1:6" ht="45" customHeight="1">
      <c r="A379" s="266">
        <v>94329</v>
      </c>
      <c r="B379" s="267" t="s">
        <v>2588</v>
      </c>
      <c r="C379" s="268" t="s">
        <v>2533</v>
      </c>
      <c r="D379" s="269">
        <v>57.58</v>
      </c>
      <c r="E379" s="269">
        <v>2.0699999999999998</v>
      </c>
      <c r="F379" s="269" t="s">
        <v>12667</v>
      </c>
    </row>
    <row r="380" spans="1:6" ht="45" customHeight="1">
      <c r="A380" s="266">
        <v>94330</v>
      </c>
      <c r="B380" s="267" t="s">
        <v>2589</v>
      </c>
      <c r="C380" s="268" t="s">
        <v>2533</v>
      </c>
      <c r="D380" s="269">
        <v>58.03</v>
      </c>
      <c r="E380" s="269">
        <v>2.42</v>
      </c>
      <c r="F380" s="269" t="s">
        <v>13839</v>
      </c>
    </row>
    <row r="381" spans="1:6" ht="45" customHeight="1">
      <c r="A381" s="266">
        <v>94331</v>
      </c>
      <c r="B381" s="267" t="s">
        <v>2590</v>
      </c>
      <c r="C381" s="268" t="s">
        <v>2533</v>
      </c>
      <c r="D381" s="269">
        <v>56.79</v>
      </c>
      <c r="E381" s="269">
        <v>1.56</v>
      </c>
      <c r="F381" s="269" t="s">
        <v>19776</v>
      </c>
    </row>
    <row r="382" spans="1:6" ht="45" customHeight="1">
      <c r="A382" s="266">
        <v>94332</v>
      </c>
      <c r="B382" s="267" t="s">
        <v>2591</v>
      </c>
      <c r="C382" s="268" t="s">
        <v>2533</v>
      </c>
      <c r="D382" s="269">
        <v>57.370000000000005</v>
      </c>
      <c r="E382" s="269">
        <v>1.91</v>
      </c>
      <c r="F382" s="269" t="s">
        <v>19777</v>
      </c>
    </row>
    <row r="383" spans="1:6" ht="45" customHeight="1">
      <c r="A383" s="266">
        <v>94333</v>
      </c>
      <c r="B383" s="267" t="s">
        <v>2592</v>
      </c>
      <c r="C383" s="268" t="s">
        <v>2533</v>
      </c>
      <c r="D383" s="269">
        <v>56.4</v>
      </c>
      <c r="E383" s="269">
        <v>1.31</v>
      </c>
      <c r="F383" s="269" t="s">
        <v>19778</v>
      </c>
    </row>
    <row r="384" spans="1:6" ht="45" customHeight="1">
      <c r="A384" s="266">
        <v>94338</v>
      </c>
      <c r="B384" s="267" t="s">
        <v>2593</v>
      </c>
      <c r="C384" s="268" t="s">
        <v>2533</v>
      </c>
      <c r="D384" s="269">
        <v>61.53</v>
      </c>
      <c r="E384" s="269">
        <v>10.89</v>
      </c>
      <c r="F384" s="269" t="s">
        <v>19779</v>
      </c>
    </row>
    <row r="385" spans="1:6" ht="45" customHeight="1">
      <c r="A385" s="266">
        <v>94339</v>
      </c>
      <c r="B385" s="267" t="s">
        <v>1961</v>
      </c>
      <c r="C385" s="268" t="s">
        <v>2533</v>
      </c>
      <c r="D385" s="269">
        <v>58.789999999999992</v>
      </c>
      <c r="E385" s="269">
        <v>6.98</v>
      </c>
      <c r="F385" s="269" t="s">
        <v>19780</v>
      </c>
    </row>
    <row r="386" spans="1:6" ht="30" customHeight="1">
      <c r="A386" s="266">
        <v>94340</v>
      </c>
      <c r="B386" s="267" t="s">
        <v>1962</v>
      </c>
      <c r="C386" s="268" t="s">
        <v>2533</v>
      </c>
      <c r="D386" s="269">
        <v>57.550000000000004</v>
      </c>
      <c r="E386" s="269">
        <v>5.26</v>
      </c>
      <c r="F386" s="269" t="s">
        <v>19781</v>
      </c>
    </row>
    <row r="387" spans="1:6" ht="30" customHeight="1">
      <c r="A387" s="266">
        <v>94341</v>
      </c>
      <c r="B387" s="267" t="s">
        <v>1963</v>
      </c>
      <c r="C387" s="268" t="s">
        <v>2533</v>
      </c>
      <c r="D387" s="269">
        <v>56.01</v>
      </c>
      <c r="E387" s="269">
        <v>3</v>
      </c>
      <c r="F387" s="269" t="s">
        <v>19782</v>
      </c>
    </row>
    <row r="388" spans="1:6" ht="30" customHeight="1">
      <c r="A388" s="266">
        <v>94342</v>
      </c>
      <c r="B388" s="267" t="s">
        <v>1570</v>
      </c>
      <c r="C388" s="268" t="s">
        <v>2533</v>
      </c>
      <c r="D388" s="269">
        <v>60.26</v>
      </c>
      <c r="E388" s="269">
        <v>16.29</v>
      </c>
      <c r="F388" s="269" t="s">
        <v>19783</v>
      </c>
    </row>
    <row r="389" spans="1:6" ht="30">
      <c r="A389" s="266">
        <v>96385</v>
      </c>
      <c r="B389" s="267" t="s">
        <v>19784</v>
      </c>
      <c r="C389" s="268" t="s">
        <v>2533</v>
      </c>
      <c r="D389" s="269">
        <v>3.7300000000000004</v>
      </c>
      <c r="E389" s="269">
        <v>1.68</v>
      </c>
      <c r="F389" s="269" t="s">
        <v>12471</v>
      </c>
    </row>
    <row r="390" spans="1:6" ht="60" customHeight="1">
      <c r="A390" s="266">
        <v>96386</v>
      </c>
      <c r="B390" s="267" t="s">
        <v>19785</v>
      </c>
      <c r="C390" s="268" t="s">
        <v>2533</v>
      </c>
      <c r="D390" s="269">
        <v>3.6400000000000006</v>
      </c>
      <c r="E390" s="269">
        <v>1.55</v>
      </c>
      <c r="F390" s="269" t="s">
        <v>12422</v>
      </c>
    </row>
    <row r="391" spans="1:6" ht="60" customHeight="1">
      <c r="A391" s="261"/>
      <c r="B391" s="265" t="s">
        <v>1571</v>
      </c>
      <c r="C391" s="263"/>
      <c r="D391" s="264" t="s">
        <v>2552</v>
      </c>
      <c r="E391" s="264" t="s">
        <v>2552</v>
      </c>
      <c r="F391" s="264"/>
    </row>
    <row r="392" spans="1:6" ht="60" customHeight="1">
      <c r="A392" s="266">
        <v>93360</v>
      </c>
      <c r="B392" s="267" t="s">
        <v>19786</v>
      </c>
      <c r="C392" s="268" t="s">
        <v>2533</v>
      </c>
      <c r="D392" s="269">
        <v>9.32</v>
      </c>
      <c r="E392" s="269">
        <v>5.48</v>
      </c>
      <c r="F392" s="269" t="s">
        <v>11695</v>
      </c>
    </row>
    <row r="393" spans="1:6" ht="60" customHeight="1">
      <c r="A393" s="266">
        <v>93361</v>
      </c>
      <c r="B393" s="267" t="s">
        <v>19787</v>
      </c>
      <c r="C393" s="268" t="s">
        <v>2533</v>
      </c>
      <c r="D393" s="269">
        <v>7.9899999999999993</v>
      </c>
      <c r="E393" s="269">
        <v>4.13</v>
      </c>
      <c r="F393" s="269" t="s">
        <v>19788</v>
      </c>
    </row>
    <row r="394" spans="1:6" ht="60" customHeight="1">
      <c r="A394" s="266">
        <v>93362</v>
      </c>
      <c r="B394" s="267" t="s">
        <v>19789</v>
      </c>
      <c r="C394" s="268" t="s">
        <v>2533</v>
      </c>
      <c r="D394" s="269">
        <v>6.18</v>
      </c>
      <c r="E394" s="269">
        <v>2.39</v>
      </c>
      <c r="F394" s="269" t="s">
        <v>15920</v>
      </c>
    </row>
    <row r="395" spans="1:6" ht="60" customHeight="1">
      <c r="A395" s="266">
        <v>93363</v>
      </c>
      <c r="B395" s="267" t="s">
        <v>19790</v>
      </c>
      <c r="C395" s="268" t="s">
        <v>2533</v>
      </c>
      <c r="D395" s="269">
        <v>6.59</v>
      </c>
      <c r="E395" s="269">
        <v>2.75</v>
      </c>
      <c r="F395" s="269" t="s">
        <v>19791</v>
      </c>
    </row>
    <row r="396" spans="1:6" ht="60" customHeight="1">
      <c r="A396" s="266">
        <v>93364</v>
      </c>
      <c r="B396" s="267" t="s">
        <v>2599</v>
      </c>
      <c r="C396" s="268" t="s">
        <v>2533</v>
      </c>
      <c r="D396" s="269">
        <v>5.38</v>
      </c>
      <c r="E396" s="269">
        <v>1.87</v>
      </c>
      <c r="F396" s="269" t="s">
        <v>13779</v>
      </c>
    </row>
    <row r="397" spans="1:6" ht="60" customHeight="1">
      <c r="A397" s="266">
        <v>93365</v>
      </c>
      <c r="B397" s="267" t="s">
        <v>19792</v>
      </c>
      <c r="C397" s="268" t="s">
        <v>2533</v>
      </c>
      <c r="D397" s="269">
        <v>5.9300000000000006</v>
      </c>
      <c r="E397" s="269">
        <v>2.21</v>
      </c>
      <c r="F397" s="269" t="s">
        <v>19793</v>
      </c>
    </row>
    <row r="398" spans="1:6" ht="60" customHeight="1">
      <c r="A398" s="266">
        <v>93366</v>
      </c>
      <c r="B398" s="267" t="s">
        <v>19794</v>
      </c>
      <c r="C398" s="268" t="s">
        <v>2533</v>
      </c>
      <c r="D398" s="269">
        <v>5</v>
      </c>
      <c r="E398" s="269">
        <v>1.63</v>
      </c>
      <c r="F398" s="269" t="s">
        <v>18412</v>
      </c>
    </row>
    <row r="399" spans="1:6" ht="60" customHeight="1">
      <c r="A399" s="266">
        <v>93367</v>
      </c>
      <c r="B399" s="267" t="s">
        <v>19795</v>
      </c>
      <c r="C399" s="268" t="s">
        <v>2533</v>
      </c>
      <c r="D399" s="269">
        <v>8.629999999999999</v>
      </c>
      <c r="E399" s="269">
        <v>5.23</v>
      </c>
      <c r="F399" s="269" t="s">
        <v>18473</v>
      </c>
    </row>
    <row r="400" spans="1:6" ht="60" customHeight="1">
      <c r="A400" s="266">
        <v>93368</v>
      </c>
      <c r="B400" s="267" t="s">
        <v>19796</v>
      </c>
      <c r="C400" s="268" t="s">
        <v>2533</v>
      </c>
      <c r="D400" s="269">
        <v>7.1999999999999993</v>
      </c>
      <c r="E400" s="269">
        <v>3.92</v>
      </c>
      <c r="F400" s="269" t="s">
        <v>19797</v>
      </c>
    </row>
    <row r="401" spans="1:6" ht="60" customHeight="1">
      <c r="A401" s="266">
        <v>93369</v>
      </c>
      <c r="B401" s="267" t="s">
        <v>2600</v>
      </c>
      <c r="C401" s="268" t="s">
        <v>2533</v>
      </c>
      <c r="D401" s="269">
        <v>5.48</v>
      </c>
      <c r="E401" s="269">
        <v>2.15</v>
      </c>
      <c r="F401" s="269" t="s">
        <v>19798</v>
      </c>
    </row>
    <row r="402" spans="1:6" ht="60" customHeight="1">
      <c r="A402" s="266">
        <v>93370</v>
      </c>
      <c r="B402" s="267" t="s">
        <v>19799</v>
      </c>
      <c r="C402" s="268" t="s">
        <v>2533</v>
      </c>
      <c r="D402" s="269">
        <v>5.89</v>
      </c>
      <c r="E402" s="269">
        <v>2.54</v>
      </c>
      <c r="F402" s="269" t="s">
        <v>12298</v>
      </c>
    </row>
    <row r="403" spans="1:6" ht="60" customHeight="1">
      <c r="A403" s="266">
        <v>93371</v>
      </c>
      <c r="B403" s="267" t="s">
        <v>2601</v>
      </c>
      <c r="C403" s="268" t="s">
        <v>2533</v>
      </c>
      <c r="D403" s="269">
        <v>4.68</v>
      </c>
      <c r="E403" s="269">
        <v>1.65</v>
      </c>
      <c r="F403" s="269" t="s">
        <v>11323</v>
      </c>
    </row>
    <row r="404" spans="1:6" ht="60" customHeight="1">
      <c r="A404" s="266">
        <v>93372</v>
      </c>
      <c r="B404" s="267" t="s">
        <v>19800</v>
      </c>
      <c r="C404" s="268" t="s">
        <v>2533</v>
      </c>
      <c r="D404" s="269">
        <v>5.27</v>
      </c>
      <c r="E404" s="269">
        <v>1.99</v>
      </c>
      <c r="F404" s="269" t="s">
        <v>12295</v>
      </c>
    </row>
    <row r="405" spans="1:6" ht="60" customHeight="1">
      <c r="A405" s="266">
        <v>93373</v>
      </c>
      <c r="B405" s="267" t="s">
        <v>2602</v>
      </c>
      <c r="C405" s="268" t="s">
        <v>2533</v>
      </c>
      <c r="D405" s="269">
        <v>4.3100000000000005</v>
      </c>
      <c r="E405" s="269">
        <v>1.39</v>
      </c>
      <c r="F405" s="269" t="s">
        <v>12098</v>
      </c>
    </row>
    <row r="406" spans="1:6" ht="60" customHeight="1">
      <c r="A406" s="266">
        <v>93374</v>
      </c>
      <c r="B406" s="267" t="s">
        <v>2603</v>
      </c>
      <c r="C406" s="268" t="s">
        <v>2533</v>
      </c>
      <c r="D406" s="269">
        <v>9.120000000000001</v>
      </c>
      <c r="E406" s="269">
        <v>9.25</v>
      </c>
      <c r="F406" s="269" t="s">
        <v>19801</v>
      </c>
    </row>
    <row r="407" spans="1:6" ht="60" customHeight="1">
      <c r="A407" s="266">
        <v>93375</v>
      </c>
      <c r="B407" s="267" t="s">
        <v>19802</v>
      </c>
      <c r="C407" s="268" t="s">
        <v>2533</v>
      </c>
      <c r="D407" s="269">
        <v>6.9799999999999995</v>
      </c>
      <c r="E407" s="269">
        <v>7.12</v>
      </c>
      <c r="F407" s="269" t="s">
        <v>18401</v>
      </c>
    </row>
    <row r="408" spans="1:6" ht="60" customHeight="1">
      <c r="A408" s="266">
        <v>93376</v>
      </c>
      <c r="B408" s="267" t="s">
        <v>19803</v>
      </c>
      <c r="C408" s="268" t="s">
        <v>2533</v>
      </c>
      <c r="D408" s="269">
        <v>5.7899999999999991</v>
      </c>
      <c r="E408" s="269">
        <v>5.65</v>
      </c>
      <c r="F408" s="269" t="s">
        <v>14687</v>
      </c>
    </row>
    <row r="409" spans="1:6" ht="60" customHeight="1">
      <c r="A409" s="266">
        <v>93377</v>
      </c>
      <c r="B409" s="267" t="s">
        <v>1572</v>
      </c>
      <c r="C409" s="268" t="s">
        <v>2533</v>
      </c>
      <c r="D409" s="269">
        <v>4.13</v>
      </c>
      <c r="E409" s="269">
        <v>3.33</v>
      </c>
      <c r="F409" s="269" t="s">
        <v>11190</v>
      </c>
    </row>
    <row r="410" spans="1:6" ht="60" customHeight="1">
      <c r="A410" s="266">
        <v>93378</v>
      </c>
      <c r="B410" s="267" t="s">
        <v>19804</v>
      </c>
      <c r="C410" s="268" t="s">
        <v>2533</v>
      </c>
      <c r="D410" s="269">
        <v>8.32</v>
      </c>
      <c r="E410" s="269">
        <v>8.93</v>
      </c>
      <c r="F410" s="269" t="s">
        <v>19805</v>
      </c>
    </row>
    <row r="411" spans="1:6" ht="60" customHeight="1">
      <c r="A411" s="266">
        <v>93379</v>
      </c>
      <c r="B411" s="267" t="s">
        <v>19806</v>
      </c>
      <c r="C411" s="268" t="s">
        <v>2533</v>
      </c>
      <c r="D411" s="269">
        <v>6.41</v>
      </c>
      <c r="E411" s="269">
        <v>6.84</v>
      </c>
      <c r="F411" s="269" t="s">
        <v>13257</v>
      </c>
    </row>
    <row r="412" spans="1:6" ht="15" customHeight="1">
      <c r="A412" s="266">
        <v>93380</v>
      </c>
      <c r="B412" s="267" t="s">
        <v>19807</v>
      </c>
      <c r="C412" s="268" t="s">
        <v>2533</v>
      </c>
      <c r="D412" s="269">
        <v>5.34</v>
      </c>
      <c r="E412" s="269">
        <v>5.43</v>
      </c>
      <c r="F412" s="269" t="s">
        <v>14140</v>
      </c>
    </row>
    <row r="413" spans="1:6" ht="15" customHeight="1">
      <c r="A413" s="266">
        <v>93381</v>
      </c>
      <c r="B413" s="267" t="s">
        <v>1573</v>
      </c>
      <c r="C413" s="268" t="s">
        <v>2533</v>
      </c>
      <c r="D413" s="269">
        <v>3.8000000000000003</v>
      </c>
      <c r="E413" s="269">
        <v>3.19</v>
      </c>
      <c r="F413" s="269" t="s">
        <v>13317</v>
      </c>
    </row>
    <row r="414" spans="1:6">
      <c r="A414" s="266">
        <v>96995</v>
      </c>
      <c r="B414" s="267" t="s">
        <v>19808</v>
      </c>
      <c r="C414" s="268" t="s">
        <v>2533</v>
      </c>
      <c r="D414" s="269">
        <v>12.640000000000004</v>
      </c>
      <c r="E414" s="269">
        <v>27.56</v>
      </c>
      <c r="F414" s="269" t="s">
        <v>11673</v>
      </c>
    </row>
    <row r="415" spans="1:6" ht="15" customHeight="1">
      <c r="A415" s="266">
        <v>93382</v>
      </c>
      <c r="B415" s="267" t="s">
        <v>1574</v>
      </c>
      <c r="C415" s="268" t="s">
        <v>2533</v>
      </c>
      <c r="D415" s="269">
        <v>8.0500000000000007</v>
      </c>
      <c r="E415" s="269">
        <v>16.48</v>
      </c>
      <c r="F415" s="269" t="s">
        <v>14554</v>
      </c>
    </row>
    <row r="416" spans="1:6" ht="15" customHeight="1">
      <c r="A416" s="261"/>
      <c r="B416" s="265" t="s">
        <v>1087</v>
      </c>
      <c r="C416" s="263"/>
      <c r="D416" s="264" t="s">
        <v>2552</v>
      </c>
      <c r="E416" s="264" t="s">
        <v>2552</v>
      </c>
      <c r="F416" s="264"/>
    </row>
    <row r="417" spans="1:6" ht="30" customHeight="1">
      <c r="A417" s="266" t="s">
        <v>1088</v>
      </c>
      <c r="B417" s="267" t="s">
        <v>1575</v>
      </c>
      <c r="C417" s="268" t="s">
        <v>2538</v>
      </c>
      <c r="D417" s="269">
        <v>0.18</v>
      </c>
      <c r="E417" s="269">
        <v>0.04</v>
      </c>
      <c r="F417" s="269" t="s">
        <v>15795</v>
      </c>
    </row>
    <row r="418" spans="1:6">
      <c r="A418" s="266" t="s">
        <v>1089</v>
      </c>
      <c r="B418" s="267" t="s">
        <v>521</v>
      </c>
      <c r="C418" s="268" t="s">
        <v>2533</v>
      </c>
      <c r="D418" s="269">
        <v>1.27</v>
      </c>
      <c r="E418" s="269">
        <v>0.32</v>
      </c>
      <c r="F418" s="269" t="s">
        <v>11300</v>
      </c>
    </row>
    <row r="419" spans="1:6" ht="30">
      <c r="A419" s="266">
        <v>83344</v>
      </c>
      <c r="B419" s="267" t="s">
        <v>1576</v>
      </c>
      <c r="C419" s="268" t="s">
        <v>2533</v>
      </c>
      <c r="D419" s="269">
        <v>0.54</v>
      </c>
      <c r="E419" s="269">
        <v>0.37</v>
      </c>
      <c r="F419" s="269" t="s">
        <v>12862</v>
      </c>
    </row>
    <row r="420" spans="1:6" ht="15" customHeight="1">
      <c r="A420" s="261"/>
      <c r="B420" s="265" t="s">
        <v>192</v>
      </c>
      <c r="C420" s="263"/>
      <c r="D420" s="264" t="s">
        <v>2552</v>
      </c>
      <c r="E420" s="264" t="s">
        <v>2552</v>
      </c>
      <c r="F420" s="264"/>
    </row>
    <row r="421" spans="1:6" ht="30" customHeight="1">
      <c r="A421" s="261"/>
      <c r="B421" s="265" t="s">
        <v>193</v>
      </c>
      <c r="C421" s="263"/>
      <c r="D421" s="264" t="s">
        <v>2552</v>
      </c>
      <c r="E421" s="264" t="s">
        <v>2552</v>
      </c>
      <c r="F421" s="264"/>
    </row>
    <row r="422" spans="1:6" ht="15" customHeight="1">
      <c r="A422" s="266" t="s">
        <v>1095</v>
      </c>
      <c r="B422" s="267" t="s">
        <v>1577</v>
      </c>
      <c r="C422" s="268" t="s">
        <v>2533</v>
      </c>
      <c r="D422" s="269">
        <v>1.81</v>
      </c>
      <c r="E422" s="269">
        <v>2.93</v>
      </c>
      <c r="F422" s="269" t="s">
        <v>13242</v>
      </c>
    </row>
    <row r="423" spans="1:6" ht="15" customHeight="1">
      <c r="A423" s="266" t="s">
        <v>1096</v>
      </c>
      <c r="B423" s="267" t="s">
        <v>1578</v>
      </c>
      <c r="C423" s="268" t="s">
        <v>2533</v>
      </c>
      <c r="D423" s="269">
        <v>4.12</v>
      </c>
      <c r="E423" s="269">
        <v>0.97</v>
      </c>
      <c r="F423" s="269" t="s">
        <v>18414</v>
      </c>
    </row>
    <row r="424" spans="1:6" ht="30" customHeight="1">
      <c r="A424" s="266">
        <v>41721</v>
      </c>
      <c r="B424" s="267" t="s">
        <v>1579</v>
      </c>
      <c r="C424" s="268" t="s">
        <v>2533</v>
      </c>
      <c r="D424" s="269">
        <v>2.41</v>
      </c>
      <c r="E424" s="269">
        <v>0.54</v>
      </c>
      <c r="F424" s="269" t="s">
        <v>11198</v>
      </c>
    </row>
    <row r="425" spans="1:6" ht="30" customHeight="1">
      <c r="A425" s="266">
        <v>41722</v>
      </c>
      <c r="B425" s="267" t="s">
        <v>1580</v>
      </c>
      <c r="C425" s="268" t="s">
        <v>2533</v>
      </c>
      <c r="D425" s="269">
        <v>3.37</v>
      </c>
      <c r="E425" s="269">
        <v>0.99</v>
      </c>
      <c r="F425" s="269" t="s">
        <v>13570</v>
      </c>
    </row>
    <row r="426" spans="1:6" ht="30">
      <c r="A426" s="266">
        <v>97083</v>
      </c>
      <c r="B426" s="267" t="s">
        <v>17038</v>
      </c>
      <c r="C426" s="268" t="s">
        <v>2538</v>
      </c>
      <c r="D426" s="269">
        <v>0.67999999999999994</v>
      </c>
      <c r="E426" s="269">
        <v>1.89</v>
      </c>
      <c r="F426" s="269" t="s">
        <v>12185</v>
      </c>
    </row>
    <row r="427" spans="1:6" ht="30">
      <c r="A427" s="266">
        <v>97084</v>
      </c>
      <c r="B427" s="267" t="s">
        <v>17039</v>
      </c>
      <c r="C427" s="268" t="s">
        <v>2538</v>
      </c>
      <c r="D427" s="269">
        <v>0.10000000000000003</v>
      </c>
      <c r="E427" s="269">
        <v>0.42</v>
      </c>
      <c r="F427" s="269" t="s">
        <v>13575</v>
      </c>
    </row>
    <row r="428" spans="1:6">
      <c r="A428" s="261"/>
      <c r="B428" s="262" t="s">
        <v>1097</v>
      </c>
      <c r="C428" s="263"/>
      <c r="D428" s="264" t="s">
        <v>2552</v>
      </c>
      <c r="E428" s="264" t="s">
        <v>2552</v>
      </c>
      <c r="F428" s="264"/>
    </row>
    <row r="429" spans="1:6" ht="30" customHeight="1">
      <c r="A429" s="261"/>
      <c r="B429" s="265" t="s">
        <v>194</v>
      </c>
      <c r="C429" s="263"/>
      <c r="D429" s="264" t="s">
        <v>2552</v>
      </c>
      <c r="E429" s="264" t="s">
        <v>2552</v>
      </c>
      <c r="F429" s="264"/>
    </row>
    <row r="430" spans="1:6" ht="30" customHeight="1">
      <c r="A430" s="261"/>
      <c r="B430" s="265" t="s">
        <v>195</v>
      </c>
      <c r="C430" s="263"/>
      <c r="D430" s="264" t="s">
        <v>2552</v>
      </c>
      <c r="E430" s="264" t="s">
        <v>2552</v>
      </c>
      <c r="F430" s="264"/>
    </row>
    <row r="431" spans="1:6" ht="30" customHeight="1">
      <c r="A431" s="266">
        <v>95427</v>
      </c>
      <c r="B431" s="267" t="s">
        <v>1581</v>
      </c>
      <c r="C431" s="268" t="s">
        <v>519</v>
      </c>
      <c r="D431" s="269">
        <v>0.53</v>
      </c>
      <c r="E431" s="269">
        <v>0.03</v>
      </c>
      <c r="F431" s="269" t="s">
        <v>11339</v>
      </c>
    </row>
    <row r="432" spans="1:6" ht="30" customHeight="1">
      <c r="A432" s="266">
        <v>95877</v>
      </c>
      <c r="B432" s="267" t="s">
        <v>1582</v>
      </c>
      <c r="C432" s="268" t="s">
        <v>519</v>
      </c>
      <c r="D432" s="269">
        <v>0.74</v>
      </c>
      <c r="E432" s="269">
        <v>0.05</v>
      </c>
      <c r="F432" s="269" t="s">
        <v>11118</v>
      </c>
    </row>
    <row r="433" spans="1:6" ht="30" customHeight="1">
      <c r="A433" s="266">
        <v>95426</v>
      </c>
      <c r="B433" s="267" t="s">
        <v>1583</v>
      </c>
      <c r="C433" s="268" t="s">
        <v>519</v>
      </c>
      <c r="D433" s="269">
        <v>0.79999999999999993</v>
      </c>
      <c r="E433" s="269">
        <v>0.05</v>
      </c>
      <c r="F433" s="269" t="s">
        <v>11400</v>
      </c>
    </row>
    <row r="434" spans="1:6" ht="30" customHeight="1">
      <c r="A434" s="266">
        <v>95425</v>
      </c>
      <c r="B434" s="267" t="s">
        <v>1584</v>
      </c>
      <c r="C434" s="268" t="s">
        <v>519</v>
      </c>
      <c r="D434" s="269">
        <v>1.05</v>
      </c>
      <c r="E434" s="269">
        <v>7.0000000000000007E-2</v>
      </c>
      <c r="F434" s="269" t="s">
        <v>15973</v>
      </c>
    </row>
    <row r="435" spans="1:6" ht="30" customHeight="1">
      <c r="A435" s="266">
        <v>95430</v>
      </c>
      <c r="B435" s="267" t="s">
        <v>20701</v>
      </c>
      <c r="C435" s="268" t="s">
        <v>518</v>
      </c>
      <c r="D435" s="269">
        <v>0.35</v>
      </c>
      <c r="E435" s="269">
        <v>0.02</v>
      </c>
      <c r="F435" s="269" t="s">
        <v>11430</v>
      </c>
    </row>
    <row r="436" spans="1:6" ht="30" customHeight="1">
      <c r="A436" s="266">
        <v>95880</v>
      </c>
      <c r="B436" s="267" t="s">
        <v>20704</v>
      </c>
      <c r="C436" s="268" t="s">
        <v>518</v>
      </c>
      <c r="D436" s="269">
        <v>0.51</v>
      </c>
      <c r="E436" s="269">
        <v>0.02</v>
      </c>
      <c r="F436" s="269" t="s">
        <v>13556</v>
      </c>
    </row>
    <row r="437" spans="1:6" ht="30">
      <c r="A437" s="266">
        <v>95429</v>
      </c>
      <c r="B437" s="267" t="s">
        <v>20700</v>
      </c>
      <c r="C437" s="268" t="s">
        <v>518</v>
      </c>
      <c r="D437" s="269">
        <v>0.53</v>
      </c>
      <c r="E437" s="269">
        <v>0.03</v>
      </c>
      <c r="F437" s="269" t="s">
        <v>11339</v>
      </c>
    </row>
    <row r="438" spans="1:6" ht="30" customHeight="1">
      <c r="A438" s="266">
        <v>95428</v>
      </c>
      <c r="B438" s="267" t="s">
        <v>20699</v>
      </c>
      <c r="C438" s="268" t="s">
        <v>518</v>
      </c>
      <c r="D438" s="269">
        <v>0.69</v>
      </c>
      <c r="E438" s="269">
        <v>0.05</v>
      </c>
      <c r="F438" s="269" t="s">
        <v>11828</v>
      </c>
    </row>
    <row r="439" spans="1:6" ht="30" customHeight="1">
      <c r="A439" s="261"/>
      <c r="B439" s="265" t="s">
        <v>196</v>
      </c>
      <c r="C439" s="263"/>
      <c r="D439" s="264" t="s">
        <v>2552</v>
      </c>
      <c r="E439" s="264" t="s">
        <v>2552</v>
      </c>
      <c r="F439" s="264"/>
    </row>
    <row r="440" spans="1:6" ht="30" customHeight="1">
      <c r="A440" s="266">
        <v>93593</v>
      </c>
      <c r="B440" s="267" t="s">
        <v>1585</v>
      </c>
      <c r="C440" s="268" t="s">
        <v>519</v>
      </c>
      <c r="D440" s="269">
        <v>0.61</v>
      </c>
      <c r="E440" s="269">
        <v>0.05</v>
      </c>
      <c r="F440" s="269" t="s">
        <v>15873</v>
      </c>
    </row>
    <row r="441" spans="1:6" ht="30" customHeight="1">
      <c r="A441" s="266">
        <v>95876</v>
      </c>
      <c r="B441" s="267" t="s">
        <v>1586</v>
      </c>
      <c r="C441" s="268" t="s">
        <v>519</v>
      </c>
      <c r="D441" s="269">
        <v>0.8600000000000001</v>
      </c>
      <c r="E441" s="269">
        <v>0.06</v>
      </c>
      <c r="F441" s="269" t="s">
        <v>12014</v>
      </c>
    </row>
    <row r="442" spans="1:6" ht="30" customHeight="1">
      <c r="A442" s="266">
        <v>93592</v>
      </c>
      <c r="B442" s="267" t="s">
        <v>1587</v>
      </c>
      <c r="C442" s="268" t="s">
        <v>519</v>
      </c>
      <c r="D442" s="269">
        <v>0.90999999999999992</v>
      </c>
      <c r="E442" s="269">
        <v>7.0000000000000007E-2</v>
      </c>
      <c r="F442" s="269" t="s">
        <v>15954</v>
      </c>
    </row>
    <row r="443" spans="1:6" ht="30" customHeight="1">
      <c r="A443" s="266">
        <v>93591</v>
      </c>
      <c r="B443" s="267" t="s">
        <v>1588</v>
      </c>
      <c r="C443" s="268" t="s">
        <v>519</v>
      </c>
      <c r="D443" s="269">
        <v>1.21</v>
      </c>
      <c r="E443" s="269">
        <v>0.08</v>
      </c>
      <c r="F443" s="269" t="s">
        <v>13223</v>
      </c>
    </row>
    <row r="444" spans="1:6" ht="30" customHeight="1">
      <c r="A444" s="266">
        <v>93599</v>
      </c>
      <c r="B444" s="267" t="s">
        <v>20698</v>
      </c>
      <c r="C444" s="268" t="s">
        <v>518</v>
      </c>
      <c r="D444" s="269">
        <v>0.42</v>
      </c>
      <c r="E444" s="269">
        <v>0.02</v>
      </c>
      <c r="F444" s="269" t="s">
        <v>11563</v>
      </c>
    </row>
    <row r="445" spans="1:6" ht="30" customHeight="1">
      <c r="A445" s="266">
        <v>95879</v>
      </c>
      <c r="B445" s="267" t="s">
        <v>20703</v>
      </c>
      <c r="C445" s="268" t="s">
        <v>518</v>
      </c>
      <c r="D445" s="269">
        <v>0.59</v>
      </c>
      <c r="E445" s="269">
        <v>0.03</v>
      </c>
      <c r="F445" s="269" t="s">
        <v>11564</v>
      </c>
    </row>
    <row r="446" spans="1:6" ht="30">
      <c r="A446" s="266">
        <v>93598</v>
      </c>
      <c r="B446" s="267" t="s">
        <v>20697</v>
      </c>
      <c r="C446" s="268" t="s">
        <v>518</v>
      </c>
      <c r="D446" s="269">
        <v>0.61</v>
      </c>
      <c r="E446" s="269">
        <v>0.05</v>
      </c>
      <c r="F446" s="269" t="s">
        <v>15873</v>
      </c>
    </row>
    <row r="447" spans="1:6" ht="30" customHeight="1">
      <c r="A447" s="266">
        <v>93597</v>
      </c>
      <c r="B447" s="267" t="s">
        <v>20696</v>
      </c>
      <c r="C447" s="268" t="s">
        <v>518</v>
      </c>
      <c r="D447" s="269">
        <v>0.8</v>
      </c>
      <c r="E447" s="269">
        <v>0.06</v>
      </c>
      <c r="F447" s="269" t="s">
        <v>13222</v>
      </c>
    </row>
    <row r="448" spans="1:6" ht="30" customHeight="1">
      <c r="A448" s="261"/>
      <c r="B448" s="265" t="s">
        <v>197</v>
      </c>
      <c r="C448" s="263"/>
      <c r="D448" s="264" t="s">
        <v>2552</v>
      </c>
      <c r="E448" s="264" t="s">
        <v>2552</v>
      </c>
      <c r="F448" s="264"/>
    </row>
    <row r="449" spans="1:6" ht="30" customHeight="1">
      <c r="A449" s="266">
        <v>93590</v>
      </c>
      <c r="B449" s="267" t="s">
        <v>1589</v>
      </c>
      <c r="C449" s="268" t="s">
        <v>519</v>
      </c>
      <c r="D449" s="269">
        <v>0.69</v>
      </c>
      <c r="E449" s="269">
        <v>0.06</v>
      </c>
      <c r="F449" s="269" t="s">
        <v>13690</v>
      </c>
    </row>
    <row r="450" spans="1:6" ht="30" customHeight="1">
      <c r="A450" s="266">
        <v>95875</v>
      </c>
      <c r="B450" s="267" t="s">
        <v>1051</v>
      </c>
      <c r="C450" s="268" t="s">
        <v>519</v>
      </c>
      <c r="D450" s="269">
        <v>0.98000000000000009</v>
      </c>
      <c r="E450" s="269">
        <v>0.08</v>
      </c>
      <c r="F450" s="269" t="s">
        <v>13034</v>
      </c>
    </row>
    <row r="451" spans="1:6" ht="30" customHeight="1">
      <c r="A451" s="266">
        <v>93589</v>
      </c>
      <c r="B451" s="267" t="s">
        <v>1052</v>
      </c>
      <c r="C451" s="268" t="s">
        <v>519</v>
      </c>
      <c r="D451" s="269">
        <v>1.0299999999999998</v>
      </c>
      <c r="E451" s="269">
        <v>0.1</v>
      </c>
      <c r="F451" s="269" t="s">
        <v>11299</v>
      </c>
    </row>
    <row r="452" spans="1:6" ht="30" customHeight="1">
      <c r="A452" s="266">
        <v>93588</v>
      </c>
      <c r="B452" s="267" t="s">
        <v>1053</v>
      </c>
      <c r="C452" s="268" t="s">
        <v>519</v>
      </c>
      <c r="D452" s="269">
        <v>1.35</v>
      </c>
      <c r="E452" s="269">
        <v>0.13</v>
      </c>
      <c r="F452" s="269" t="s">
        <v>13688</v>
      </c>
    </row>
    <row r="453" spans="1:6" ht="30" customHeight="1">
      <c r="A453" s="266">
        <v>93596</v>
      </c>
      <c r="B453" s="267" t="s">
        <v>20695</v>
      </c>
      <c r="C453" s="268" t="s">
        <v>518</v>
      </c>
      <c r="D453" s="269">
        <v>0.47</v>
      </c>
      <c r="E453" s="269">
        <v>0.03</v>
      </c>
      <c r="F453" s="269" t="s">
        <v>14641</v>
      </c>
    </row>
    <row r="454" spans="1:6" ht="30" customHeight="1">
      <c r="A454" s="266">
        <v>95878</v>
      </c>
      <c r="B454" s="267" t="s">
        <v>20702</v>
      </c>
      <c r="C454" s="268" t="s">
        <v>518</v>
      </c>
      <c r="D454" s="269">
        <v>0.6399999999999999</v>
      </c>
      <c r="E454" s="269">
        <v>0.06</v>
      </c>
      <c r="F454" s="269" t="s">
        <v>13517</v>
      </c>
    </row>
    <row r="455" spans="1:6" ht="30" customHeight="1">
      <c r="A455" s="266">
        <v>93595</v>
      </c>
      <c r="B455" s="267" t="s">
        <v>20694</v>
      </c>
      <c r="C455" s="268" t="s">
        <v>518</v>
      </c>
      <c r="D455" s="269">
        <v>0.69</v>
      </c>
      <c r="E455" s="269">
        <v>0.06</v>
      </c>
      <c r="F455" s="269" t="s">
        <v>13690</v>
      </c>
    </row>
    <row r="456" spans="1:6" ht="30">
      <c r="A456" s="266">
        <v>93594</v>
      </c>
      <c r="B456" s="267" t="s">
        <v>20693</v>
      </c>
      <c r="C456" s="268" t="s">
        <v>518</v>
      </c>
      <c r="D456" s="269">
        <v>0.91</v>
      </c>
      <c r="E456" s="269">
        <v>0.08</v>
      </c>
      <c r="F456" s="269" t="s">
        <v>12039</v>
      </c>
    </row>
    <row r="457" spans="1:6" ht="30" customHeight="1">
      <c r="A457" s="266">
        <v>95303</v>
      </c>
      <c r="B457" s="267" t="s">
        <v>1054</v>
      </c>
      <c r="C457" s="268" t="s">
        <v>519</v>
      </c>
      <c r="D457" s="269">
        <v>0.8899999999999999</v>
      </c>
      <c r="E457" s="269">
        <v>7.0000000000000007E-2</v>
      </c>
      <c r="F457" s="269" t="s">
        <v>11419</v>
      </c>
    </row>
    <row r="458" spans="1:6" ht="30" customHeight="1">
      <c r="A458" s="261"/>
      <c r="B458" s="265" t="s">
        <v>198</v>
      </c>
      <c r="C458" s="263"/>
      <c r="D458" s="264" t="s">
        <v>2552</v>
      </c>
      <c r="E458" s="264" t="s">
        <v>2552</v>
      </c>
      <c r="F458" s="264"/>
    </row>
    <row r="459" spans="1:6" ht="30" customHeight="1">
      <c r="A459" s="266">
        <v>72899</v>
      </c>
      <c r="B459" s="267" t="s">
        <v>1055</v>
      </c>
      <c r="C459" s="268" t="s">
        <v>2533</v>
      </c>
      <c r="D459" s="269">
        <v>4.74</v>
      </c>
      <c r="E459" s="269">
        <v>0.41</v>
      </c>
      <c r="F459" s="269" t="s">
        <v>13491</v>
      </c>
    </row>
    <row r="460" spans="1:6" ht="30" customHeight="1">
      <c r="A460" s="266">
        <v>72900</v>
      </c>
      <c r="B460" s="267" t="s">
        <v>1056</v>
      </c>
      <c r="C460" s="268" t="s">
        <v>2533</v>
      </c>
      <c r="D460" s="269">
        <v>5.22</v>
      </c>
      <c r="E460" s="269">
        <v>0.45</v>
      </c>
      <c r="F460" s="269" t="s">
        <v>12201</v>
      </c>
    </row>
    <row r="461" spans="1:6" ht="30" customHeight="1">
      <c r="A461" s="266">
        <v>97912</v>
      </c>
      <c r="B461" s="267" t="s">
        <v>19811</v>
      </c>
      <c r="C461" s="268" t="s">
        <v>519</v>
      </c>
      <c r="D461" s="269">
        <v>1.86</v>
      </c>
      <c r="E461" s="269">
        <v>0.22</v>
      </c>
      <c r="F461" s="269" t="s">
        <v>11424</v>
      </c>
    </row>
    <row r="462" spans="1:6" ht="30" customHeight="1">
      <c r="A462" s="266">
        <v>97913</v>
      </c>
      <c r="B462" s="267" t="s">
        <v>19812</v>
      </c>
      <c r="C462" s="268" t="s">
        <v>519</v>
      </c>
      <c r="D462" s="269">
        <v>1.4200000000000002</v>
      </c>
      <c r="E462" s="269">
        <v>0.18</v>
      </c>
      <c r="F462" s="269" t="s">
        <v>11120</v>
      </c>
    </row>
    <row r="463" spans="1:6" ht="30" customHeight="1">
      <c r="A463" s="266">
        <v>97914</v>
      </c>
      <c r="B463" s="267" t="s">
        <v>19813</v>
      </c>
      <c r="C463" s="268" t="s">
        <v>519</v>
      </c>
      <c r="D463" s="269">
        <v>1.32</v>
      </c>
      <c r="E463" s="269">
        <v>0.17</v>
      </c>
      <c r="F463" s="269" t="s">
        <v>13232</v>
      </c>
    </row>
    <row r="464" spans="1:6" ht="30" customHeight="1">
      <c r="A464" s="266">
        <v>97915</v>
      </c>
      <c r="B464" s="267" t="s">
        <v>19814</v>
      </c>
      <c r="C464" s="268" t="s">
        <v>519</v>
      </c>
      <c r="D464" s="269">
        <v>0.95000000000000007</v>
      </c>
      <c r="E464" s="269">
        <v>0.11</v>
      </c>
      <c r="F464" s="269" t="s">
        <v>13034</v>
      </c>
    </row>
    <row r="465" spans="1:6" ht="30" customHeight="1">
      <c r="A465" s="266">
        <v>97916</v>
      </c>
      <c r="B465" s="267" t="s">
        <v>19815</v>
      </c>
      <c r="C465" s="268" t="s">
        <v>518</v>
      </c>
      <c r="D465" s="269">
        <v>1.23</v>
      </c>
      <c r="E465" s="269">
        <v>0.15</v>
      </c>
      <c r="F465" s="269" t="s">
        <v>11734</v>
      </c>
    </row>
    <row r="466" spans="1:6" ht="30" customHeight="1">
      <c r="A466" s="266">
        <v>97917</v>
      </c>
      <c r="B466" s="267" t="s">
        <v>19816</v>
      </c>
      <c r="C466" s="268" t="s">
        <v>518</v>
      </c>
      <c r="D466" s="269">
        <v>0.95000000000000007</v>
      </c>
      <c r="E466" s="269">
        <v>0.11</v>
      </c>
      <c r="F466" s="269" t="s">
        <v>13034</v>
      </c>
    </row>
    <row r="467" spans="1:6" ht="30">
      <c r="A467" s="266">
        <v>97918</v>
      </c>
      <c r="B467" s="267" t="s">
        <v>19817</v>
      </c>
      <c r="C467" s="268" t="s">
        <v>518</v>
      </c>
      <c r="D467" s="269">
        <v>0.89</v>
      </c>
      <c r="E467" s="269">
        <v>0.1</v>
      </c>
      <c r="F467" s="269" t="s">
        <v>12039</v>
      </c>
    </row>
    <row r="468" spans="1:6" ht="15" customHeight="1">
      <c r="A468" s="266">
        <v>97919</v>
      </c>
      <c r="B468" s="267" t="s">
        <v>19818</v>
      </c>
      <c r="C468" s="268" t="s">
        <v>518</v>
      </c>
      <c r="D468" s="269">
        <v>0.6399999999999999</v>
      </c>
      <c r="E468" s="269">
        <v>7.0000000000000007E-2</v>
      </c>
      <c r="F468" s="269" t="s">
        <v>11718</v>
      </c>
    </row>
    <row r="469" spans="1:6" ht="30" customHeight="1">
      <c r="A469" s="261"/>
      <c r="B469" s="265" t="s">
        <v>1605</v>
      </c>
      <c r="C469" s="263"/>
      <c r="D469" s="264" t="s">
        <v>2552</v>
      </c>
      <c r="E469" s="264" t="s">
        <v>2552</v>
      </c>
      <c r="F469" s="264"/>
    </row>
    <row r="470" spans="1:6" ht="15" customHeight="1">
      <c r="A470" s="266">
        <v>72884</v>
      </c>
      <c r="B470" s="267" t="s">
        <v>1606</v>
      </c>
      <c r="C470" s="268" t="s">
        <v>519</v>
      </c>
      <c r="D470" s="269">
        <v>0.75</v>
      </c>
      <c r="E470" s="269">
        <v>0.09</v>
      </c>
      <c r="F470" s="269" t="s">
        <v>11653</v>
      </c>
    </row>
    <row r="471" spans="1:6" ht="15" customHeight="1">
      <c r="A471" s="266">
        <v>72883</v>
      </c>
      <c r="B471" s="267" t="s">
        <v>1607</v>
      </c>
      <c r="C471" s="268" t="s">
        <v>519</v>
      </c>
      <c r="D471" s="269">
        <v>0.9</v>
      </c>
      <c r="E471" s="269">
        <v>0.1</v>
      </c>
      <c r="F471" s="269" t="s">
        <v>13287</v>
      </c>
    </row>
    <row r="472" spans="1:6" ht="30" customHeight="1">
      <c r="A472" s="266">
        <v>72882</v>
      </c>
      <c r="B472" s="267" t="s">
        <v>1608</v>
      </c>
      <c r="C472" s="268" t="s">
        <v>519</v>
      </c>
      <c r="D472" s="269">
        <v>1.1200000000000001</v>
      </c>
      <c r="E472" s="269">
        <v>0.13</v>
      </c>
      <c r="F472" s="269" t="s">
        <v>14875</v>
      </c>
    </row>
    <row r="473" spans="1:6" ht="15" customHeight="1">
      <c r="A473" s="266">
        <v>72840</v>
      </c>
      <c r="B473" s="267" t="s">
        <v>1606</v>
      </c>
      <c r="C473" s="268" t="s">
        <v>518</v>
      </c>
      <c r="D473" s="269">
        <v>0.5</v>
      </c>
      <c r="E473" s="269">
        <v>0.06</v>
      </c>
      <c r="F473" s="269" t="s">
        <v>11339</v>
      </c>
    </row>
    <row r="474" spans="1:6" ht="30">
      <c r="A474" s="266">
        <v>72839</v>
      </c>
      <c r="B474" s="267" t="s">
        <v>1607</v>
      </c>
      <c r="C474" s="268" t="s">
        <v>518</v>
      </c>
      <c r="D474" s="269">
        <v>0.60000000000000009</v>
      </c>
      <c r="E474" s="269">
        <v>7.0000000000000007E-2</v>
      </c>
      <c r="F474" s="269" t="s">
        <v>11454</v>
      </c>
    </row>
    <row r="475" spans="1:6" ht="15" customHeight="1">
      <c r="A475" s="266">
        <v>72838</v>
      </c>
      <c r="B475" s="267" t="s">
        <v>1608</v>
      </c>
      <c r="C475" s="268" t="s">
        <v>518</v>
      </c>
      <c r="D475" s="269">
        <v>0.75</v>
      </c>
      <c r="E475" s="269">
        <v>0.09</v>
      </c>
      <c r="F475" s="269" t="s">
        <v>11653</v>
      </c>
    </row>
    <row r="476" spans="1:6" ht="15" customHeight="1">
      <c r="A476" s="261"/>
      <c r="B476" s="265" t="s">
        <v>2821</v>
      </c>
      <c r="C476" s="263"/>
      <c r="D476" s="264" t="s">
        <v>2552</v>
      </c>
      <c r="E476" s="264" t="s">
        <v>2552</v>
      </c>
      <c r="F476" s="264"/>
    </row>
    <row r="477" spans="1:6" ht="45" customHeight="1">
      <c r="A477" s="266">
        <v>83358</v>
      </c>
      <c r="B477" s="267" t="s">
        <v>1609</v>
      </c>
      <c r="C477" s="268" t="s">
        <v>519</v>
      </c>
      <c r="D477" s="269">
        <v>1.4300000000000002</v>
      </c>
      <c r="E477" s="269">
        <v>0.12</v>
      </c>
      <c r="F477" s="269" t="s">
        <v>12036</v>
      </c>
    </row>
    <row r="478" spans="1:6" ht="45" customHeight="1">
      <c r="A478" s="266">
        <v>83356</v>
      </c>
      <c r="B478" s="267" t="s">
        <v>520</v>
      </c>
      <c r="C478" s="268" t="s">
        <v>519</v>
      </c>
      <c r="D478" s="269">
        <v>0.7</v>
      </c>
      <c r="E478" s="269">
        <v>0.05</v>
      </c>
      <c r="F478" s="269" t="s">
        <v>13690</v>
      </c>
    </row>
    <row r="479" spans="1:6" ht="45" customHeight="1">
      <c r="A479" s="266">
        <v>93176</v>
      </c>
      <c r="B479" s="267" t="s">
        <v>1610</v>
      </c>
      <c r="C479" s="268" t="s">
        <v>518</v>
      </c>
      <c r="D479" s="269">
        <v>0.4</v>
      </c>
      <c r="E479" s="269">
        <v>0.03</v>
      </c>
      <c r="F479" s="269" t="s">
        <v>11422</v>
      </c>
    </row>
    <row r="480" spans="1:6" ht="45" customHeight="1">
      <c r="A480" s="266">
        <v>93178</v>
      </c>
      <c r="B480" s="267" t="s">
        <v>1611</v>
      </c>
      <c r="C480" s="268" t="s">
        <v>518</v>
      </c>
      <c r="D480" s="269">
        <v>0.45999999999999996</v>
      </c>
      <c r="E480" s="269">
        <v>0.03</v>
      </c>
      <c r="F480" s="269" t="s">
        <v>11803</v>
      </c>
    </row>
    <row r="481" spans="1:6" ht="45">
      <c r="A481" s="266">
        <v>93177</v>
      </c>
      <c r="B481" s="267" t="s">
        <v>1612</v>
      </c>
      <c r="C481" s="268" t="s">
        <v>518</v>
      </c>
      <c r="D481" s="269">
        <v>1.36</v>
      </c>
      <c r="E481" s="269">
        <v>0.16</v>
      </c>
      <c r="F481" s="269" t="s">
        <v>13217</v>
      </c>
    </row>
    <row r="482" spans="1:6" ht="45" customHeight="1">
      <c r="A482" s="266">
        <v>93179</v>
      </c>
      <c r="B482" s="267" t="s">
        <v>1613</v>
      </c>
      <c r="C482" s="268" t="s">
        <v>518</v>
      </c>
      <c r="D482" s="269">
        <v>1.52</v>
      </c>
      <c r="E482" s="269">
        <v>0.16</v>
      </c>
      <c r="F482" s="269" t="s">
        <v>15747</v>
      </c>
    </row>
    <row r="483" spans="1:6" ht="45" customHeight="1">
      <c r="A483" s="261"/>
      <c r="B483" s="318" t="s">
        <v>20837</v>
      </c>
      <c r="C483" s="263"/>
      <c r="D483" s="264" t="s">
        <v>2552</v>
      </c>
      <c r="E483" s="264" t="s">
        <v>2552</v>
      </c>
      <c r="F483" s="264"/>
    </row>
    <row r="484" spans="1:6" ht="45" customHeight="1">
      <c r="A484" s="266">
        <v>94935</v>
      </c>
      <c r="B484" s="267" t="s">
        <v>1614</v>
      </c>
      <c r="C484" s="268" t="s">
        <v>2535</v>
      </c>
      <c r="D484" s="269">
        <v>0.54</v>
      </c>
      <c r="E484" s="269">
        <v>1.39</v>
      </c>
      <c r="F484" s="269" t="s">
        <v>11832</v>
      </c>
    </row>
    <row r="485" spans="1:6" ht="45" customHeight="1">
      <c r="A485" s="266">
        <v>94936</v>
      </c>
      <c r="B485" s="267" t="s">
        <v>1615</v>
      </c>
      <c r="C485" s="268" t="s">
        <v>2535</v>
      </c>
      <c r="D485" s="269">
        <v>0.87999999999999989</v>
      </c>
      <c r="E485" s="269">
        <v>2.2200000000000002</v>
      </c>
      <c r="F485" s="269" t="s">
        <v>12619</v>
      </c>
    </row>
    <row r="486" spans="1:6" ht="30" customHeight="1">
      <c r="A486" s="266">
        <v>94937</v>
      </c>
      <c r="B486" s="267" t="s">
        <v>1616</v>
      </c>
      <c r="C486" s="268" t="s">
        <v>2535</v>
      </c>
      <c r="D486" s="269">
        <v>1.37</v>
      </c>
      <c r="E486" s="269">
        <v>3.2</v>
      </c>
      <c r="F486" s="269" t="s">
        <v>19760</v>
      </c>
    </row>
    <row r="487" spans="1:6" ht="30" customHeight="1">
      <c r="A487" s="266">
        <v>94938</v>
      </c>
      <c r="B487" s="267" t="s">
        <v>1617</v>
      </c>
      <c r="C487" s="268" t="s">
        <v>2535</v>
      </c>
      <c r="D487" s="269">
        <v>1.83</v>
      </c>
      <c r="E487" s="269">
        <v>4.21</v>
      </c>
      <c r="F487" s="269" t="s">
        <v>12113</v>
      </c>
    </row>
    <row r="488" spans="1:6" ht="30" customHeight="1">
      <c r="A488" s="266">
        <v>94948</v>
      </c>
      <c r="B488" s="267" t="s">
        <v>1618</v>
      </c>
      <c r="C488" s="268" t="s">
        <v>2535</v>
      </c>
      <c r="D488" s="269">
        <v>0.12999999999999995</v>
      </c>
      <c r="E488" s="269">
        <v>0.44</v>
      </c>
      <c r="F488" s="269" t="s">
        <v>14628</v>
      </c>
    </row>
    <row r="489" spans="1:6" ht="30" customHeight="1">
      <c r="A489" s="266">
        <v>94949</v>
      </c>
      <c r="B489" s="267" t="s">
        <v>1619</v>
      </c>
      <c r="C489" s="268" t="s">
        <v>2535</v>
      </c>
      <c r="D489" s="269">
        <v>0.20999999999999996</v>
      </c>
      <c r="E489" s="269">
        <v>0.65</v>
      </c>
      <c r="F489" s="269" t="s">
        <v>13222</v>
      </c>
    </row>
    <row r="490" spans="1:6" ht="30" customHeight="1">
      <c r="A490" s="266">
        <v>94950</v>
      </c>
      <c r="B490" s="267" t="s">
        <v>1620</v>
      </c>
      <c r="C490" s="268" t="s">
        <v>2535</v>
      </c>
      <c r="D490" s="269">
        <v>0.31999999999999995</v>
      </c>
      <c r="E490" s="269">
        <v>0.91</v>
      </c>
      <c r="F490" s="269" t="s">
        <v>11809</v>
      </c>
    </row>
    <row r="491" spans="1:6" ht="30" customHeight="1">
      <c r="A491" s="266">
        <v>94951</v>
      </c>
      <c r="B491" s="267" t="s">
        <v>1621</v>
      </c>
      <c r="C491" s="268" t="s">
        <v>2535</v>
      </c>
      <c r="D491" s="269">
        <v>0.43000000000000016</v>
      </c>
      <c r="E491" s="269">
        <v>1.17</v>
      </c>
      <c r="F491" s="269" t="s">
        <v>11120</v>
      </c>
    </row>
    <row r="492" spans="1:6" ht="30" customHeight="1">
      <c r="A492" s="266">
        <v>94954</v>
      </c>
      <c r="B492" s="267" t="s">
        <v>1622</v>
      </c>
      <c r="C492" s="268" t="s">
        <v>2538</v>
      </c>
      <c r="D492" s="269">
        <v>0.20000000000000007</v>
      </c>
      <c r="E492" s="269">
        <v>0.57999999999999996</v>
      </c>
      <c r="F492" s="269" t="s">
        <v>11124</v>
      </c>
    </row>
    <row r="493" spans="1:6" ht="30" customHeight="1">
      <c r="A493" s="266">
        <v>94955</v>
      </c>
      <c r="B493" s="267" t="s">
        <v>1623</v>
      </c>
      <c r="C493" s="268" t="s">
        <v>2538</v>
      </c>
      <c r="D493" s="269">
        <v>0.30999999999999994</v>
      </c>
      <c r="E493" s="269">
        <v>0.87</v>
      </c>
      <c r="F493" s="269" t="s">
        <v>13546</v>
      </c>
    </row>
    <row r="494" spans="1:6" ht="30" customHeight="1">
      <c r="A494" s="266">
        <v>94956</v>
      </c>
      <c r="B494" s="267" t="s">
        <v>1624</v>
      </c>
      <c r="C494" s="268" t="s">
        <v>2538</v>
      </c>
      <c r="D494" s="269">
        <v>0.43999999999999995</v>
      </c>
      <c r="E494" s="269">
        <v>1.23</v>
      </c>
      <c r="F494" s="269" t="s">
        <v>11580</v>
      </c>
    </row>
    <row r="495" spans="1:6" ht="30">
      <c r="A495" s="266">
        <v>94957</v>
      </c>
      <c r="B495" s="267" t="s">
        <v>2042</v>
      </c>
      <c r="C495" s="268" t="s">
        <v>2538</v>
      </c>
      <c r="D495" s="269">
        <v>0.6100000000000001</v>
      </c>
      <c r="E495" s="269">
        <v>1.55</v>
      </c>
      <c r="F495" s="269" t="s">
        <v>11265</v>
      </c>
    </row>
    <row r="496" spans="1:6" ht="15" customHeight="1">
      <c r="A496" s="266">
        <v>94960</v>
      </c>
      <c r="B496" s="267" t="s">
        <v>2043</v>
      </c>
      <c r="C496" s="268" t="s">
        <v>2537</v>
      </c>
      <c r="D496" s="269">
        <v>0.28000000000000014</v>
      </c>
      <c r="E496" s="269">
        <v>0.82</v>
      </c>
      <c r="F496" s="269" t="s">
        <v>13765</v>
      </c>
    </row>
    <row r="497" spans="1:6" ht="30" customHeight="1">
      <c r="A497" s="261"/>
      <c r="B497" s="265" t="s">
        <v>2044</v>
      </c>
      <c r="C497" s="263"/>
      <c r="D497" s="264" t="s">
        <v>2552</v>
      </c>
      <c r="E497" s="264" t="s">
        <v>2552</v>
      </c>
      <c r="F497" s="264"/>
    </row>
    <row r="498" spans="1:6" ht="30" customHeight="1">
      <c r="A498" s="266">
        <v>94926</v>
      </c>
      <c r="B498" s="267" t="s">
        <v>2045</v>
      </c>
      <c r="C498" s="268" t="s">
        <v>2538</v>
      </c>
      <c r="D498" s="269">
        <v>0.31999999999999995</v>
      </c>
      <c r="E498" s="269">
        <v>0.89</v>
      </c>
      <c r="F498" s="269" t="s">
        <v>11195</v>
      </c>
    </row>
    <row r="499" spans="1:6" ht="30" customHeight="1">
      <c r="A499" s="266">
        <v>94928</v>
      </c>
      <c r="B499" s="267" t="s">
        <v>2765</v>
      </c>
      <c r="C499" s="268" t="s">
        <v>2535</v>
      </c>
      <c r="D499" s="269">
        <v>0.53</v>
      </c>
      <c r="E499" s="269">
        <v>1.38</v>
      </c>
      <c r="F499" s="269" t="s">
        <v>12869</v>
      </c>
    </row>
    <row r="500" spans="1:6" ht="15" customHeight="1">
      <c r="A500" s="266">
        <v>94929</v>
      </c>
      <c r="B500" s="267" t="s">
        <v>2766</v>
      </c>
      <c r="C500" s="268" t="s">
        <v>2535</v>
      </c>
      <c r="D500" s="269">
        <v>1</v>
      </c>
      <c r="E500" s="269">
        <v>2.37</v>
      </c>
      <c r="F500" s="269" t="s">
        <v>11853</v>
      </c>
    </row>
    <row r="501" spans="1:6" ht="15" customHeight="1">
      <c r="A501" s="266">
        <v>94932</v>
      </c>
      <c r="B501" s="267" t="s">
        <v>2767</v>
      </c>
      <c r="C501" s="268" t="s">
        <v>2535</v>
      </c>
      <c r="D501" s="269">
        <v>1.06</v>
      </c>
      <c r="E501" s="269">
        <v>2.5099999999999998</v>
      </c>
      <c r="F501" s="269" t="s">
        <v>18979</v>
      </c>
    </row>
    <row r="502" spans="1:6" ht="15" customHeight="1">
      <c r="A502" s="266">
        <v>94939</v>
      </c>
      <c r="B502" s="267" t="s">
        <v>2768</v>
      </c>
      <c r="C502" s="268" t="s">
        <v>2538</v>
      </c>
      <c r="D502" s="269">
        <v>0.5199999999999998</v>
      </c>
      <c r="E502" s="269">
        <v>1.36</v>
      </c>
      <c r="F502" s="269" t="s">
        <v>13606</v>
      </c>
    </row>
    <row r="503" spans="1:6" ht="30" customHeight="1">
      <c r="A503" s="266">
        <v>94941</v>
      </c>
      <c r="B503" s="267" t="s">
        <v>2769</v>
      </c>
      <c r="C503" s="268" t="s">
        <v>2534</v>
      </c>
      <c r="D503" s="269">
        <v>9.999999999999995E-3</v>
      </c>
      <c r="E503" s="269">
        <v>0.05</v>
      </c>
      <c r="F503" s="269" t="s">
        <v>11654</v>
      </c>
    </row>
    <row r="504" spans="1:6" ht="30" customHeight="1">
      <c r="A504" s="266">
        <v>94942</v>
      </c>
      <c r="B504" s="267" t="s">
        <v>2770</v>
      </c>
      <c r="C504" s="268" t="s">
        <v>2538</v>
      </c>
      <c r="D504" s="269">
        <v>0.19000000000000006</v>
      </c>
      <c r="E504" s="269">
        <v>0.56999999999999995</v>
      </c>
      <c r="F504" s="269" t="s">
        <v>11123</v>
      </c>
    </row>
    <row r="505" spans="1:6" ht="30" customHeight="1">
      <c r="A505" s="266">
        <v>94943</v>
      </c>
      <c r="B505" s="267" t="s">
        <v>2771</v>
      </c>
      <c r="C505" s="268" t="s">
        <v>2538</v>
      </c>
      <c r="D505" s="269">
        <v>7.999999999999996E-2</v>
      </c>
      <c r="E505" s="269">
        <v>0.33</v>
      </c>
      <c r="F505" s="269" t="s">
        <v>15950</v>
      </c>
    </row>
    <row r="506" spans="1:6" ht="30" customHeight="1">
      <c r="A506" s="266">
        <v>94944</v>
      </c>
      <c r="B506" s="267" t="s">
        <v>2772</v>
      </c>
      <c r="C506" s="268" t="s">
        <v>2538</v>
      </c>
      <c r="D506" s="269">
        <v>0.27</v>
      </c>
      <c r="E506" s="269">
        <v>0.78</v>
      </c>
      <c r="F506" s="269" t="s">
        <v>11867</v>
      </c>
    </row>
    <row r="507" spans="1:6" ht="15" customHeight="1">
      <c r="A507" s="266">
        <v>94946</v>
      </c>
      <c r="B507" s="267" t="s">
        <v>2773</v>
      </c>
      <c r="C507" s="268" t="s">
        <v>2535</v>
      </c>
      <c r="D507" s="269">
        <v>0.27</v>
      </c>
      <c r="E507" s="269">
        <v>0.8</v>
      </c>
      <c r="F507" s="269" t="s">
        <v>11566</v>
      </c>
    </row>
    <row r="508" spans="1:6" ht="15" customHeight="1">
      <c r="A508" s="266">
        <v>94953</v>
      </c>
      <c r="B508" s="267" t="s">
        <v>2774</v>
      </c>
      <c r="C508" s="268" t="s">
        <v>2538</v>
      </c>
      <c r="D508" s="269">
        <v>1.4500000000000002</v>
      </c>
      <c r="E508" s="269">
        <v>3.42</v>
      </c>
      <c r="F508" s="269" t="s">
        <v>20554</v>
      </c>
    </row>
    <row r="509" spans="1:6">
      <c r="A509" s="266">
        <v>94959</v>
      </c>
      <c r="B509" s="267" t="s">
        <v>2775</v>
      </c>
      <c r="C509" s="268" t="s">
        <v>2537</v>
      </c>
      <c r="D509" s="269">
        <v>0.3600000000000001</v>
      </c>
      <c r="E509" s="269">
        <v>0.98</v>
      </c>
      <c r="F509" s="269" t="s">
        <v>11453</v>
      </c>
    </row>
    <row r="510" spans="1:6" ht="45" customHeight="1">
      <c r="A510" s="266">
        <v>94961</v>
      </c>
      <c r="B510" s="267" t="s">
        <v>2776</v>
      </c>
      <c r="C510" s="268" t="s">
        <v>2537</v>
      </c>
      <c r="D510" s="269">
        <v>0.12</v>
      </c>
      <c r="E510" s="269">
        <v>0.38</v>
      </c>
      <c r="F510" s="269" t="s">
        <v>14641</v>
      </c>
    </row>
    <row r="511" spans="1:6" ht="30" customHeight="1">
      <c r="A511" s="261"/>
      <c r="B511" s="265" t="s">
        <v>199</v>
      </c>
      <c r="C511" s="263"/>
      <c r="D511" s="264" t="s">
        <v>2552</v>
      </c>
      <c r="E511" s="264" t="s">
        <v>2552</v>
      </c>
      <c r="F511" s="264"/>
    </row>
    <row r="512" spans="1:6" ht="30" customHeight="1">
      <c r="A512" s="266">
        <v>94945</v>
      </c>
      <c r="B512" s="267" t="s">
        <v>2777</v>
      </c>
      <c r="C512" s="268" t="s">
        <v>2538</v>
      </c>
      <c r="D512" s="269">
        <v>0.18</v>
      </c>
      <c r="E512" s="269">
        <v>0.04</v>
      </c>
      <c r="F512" s="269" t="s">
        <v>15795</v>
      </c>
    </row>
    <row r="513" spans="1:6" ht="30">
      <c r="A513" s="266">
        <v>94952</v>
      </c>
      <c r="B513" s="267" t="s">
        <v>2778</v>
      </c>
      <c r="C513" s="268" t="s">
        <v>2535</v>
      </c>
      <c r="D513" s="269">
        <v>0.21999999999999997</v>
      </c>
      <c r="E513" s="269">
        <v>7.0000000000000007E-2</v>
      </c>
      <c r="F513" s="269" t="s">
        <v>11969</v>
      </c>
    </row>
    <row r="514" spans="1:6" ht="15" customHeight="1">
      <c r="A514" s="266">
        <v>94958</v>
      </c>
      <c r="B514" s="267" t="s">
        <v>2779</v>
      </c>
      <c r="C514" s="268" t="s">
        <v>2538</v>
      </c>
      <c r="D514" s="269">
        <v>0.42000000000000004</v>
      </c>
      <c r="E514" s="269">
        <v>0.11</v>
      </c>
      <c r="F514" s="269" t="s">
        <v>13556</v>
      </c>
    </row>
    <row r="515" spans="1:6" ht="30" customHeight="1">
      <c r="A515" s="261"/>
      <c r="B515" s="265" t="s">
        <v>200</v>
      </c>
      <c r="C515" s="263"/>
      <c r="D515" s="264" t="s">
        <v>2552</v>
      </c>
      <c r="E515" s="264" t="s">
        <v>2552</v>
      </c>
      <c r="F515" s="264"/>
    </row>
    <row r="516" spans="1:6" ht="30" customHeight="1">
      <c r="A516" s="266">
        <v>94927</v>
      </c>
      <c r="B516" s="267" t="s">
        <v>2780</v>
      </c>
      <c r="C516" s="268" t="s">
        <v>2538</v>
      </c>
      <c r="D516" s="269">
        <v>0.14000000000000001</v>
      </c>
      <c r="E516" s="269">
        <v>0.49</v>
      </c>
      <c r="F516" s="269" t="s">
        <v>11459</v>
      </c>
    </row>
    <row r="517" spans="1:6" ht="30" customHeight="1">
      <c r="A517" s="266">
        <v>94930</v>
      </c>
      <c r="B517" s="267" t="s">
        <v>2781</v>
      </c>
      <c r="C517" s="268" t="s">
        <v>2535</v>
      </c>
      <c r="D517" s="269">
        <v>0.25</v>
      </c>
      <c r="E517" s="269">
        <v>0.74</v>
      </c>
      <c r="F517" s="269" t="s">
        <v>12039</v>
      </c>
    </row>
    <row r="518" spans="1:6" ht="15" customHeight="1">
      <c r="A518" s="266">
        <v>94931</v>
      </c>
      <c r="B518" s="267" t="s">
        <v>2782</v>
      </c>
      <c r="C518" s="268" t="s">
        <v>2535</v>
      </c>
      <c r="D518" s="269">
        <v>0.48</v>
      </c>
      <c r="E518" s="269">
        <v>1.27</v>
      </c>
      <c r="F518" s="269" t="s">
        <v>14561</v>
      </c>
    </row>
    <row r="519" spans="1:6" ht="30" customHeight="1">
      <c r="A519" s="266">
        <v>94934</v>
      </c>
      <c r="B519" s="267" t="s">
        <v>2783</v>
      </c>
      <c r="C519" s="268" t="s">
        <v>2535</v>
      </c>
      <c r="D519" s="269">
        <v>0.31999999999999995</v>
      </c>
      <c r="E519" s="269">
        <v>0.91</v>
      </c>
      <c r="F519" s="269" t="s">
        <v>11809</v>
      </c>
    </row>
    <row r="520" spans="1:6">
      <c r="A520" s="266">
        <v>94940</v>
      </c>
      <c r="B520" s="267" t="s">
        <v>2784</v>
      </c>
      <c r="C520" s="268" t="s">
        <v>2538</v>
      </c>
      <c r="D520" s="269">
        <v>0.22999999999999998</v>
      </c>
      <c r="E520" s="269">
        <v>0.75</v>
      </c>
      <c r="F520" s="269" t="s">
        <v>15954</v>
      </c>
    </row>
    <row r="521" spans="1:6" ht="30">
      <c r="A521" s="266">
        <v>94947</v>
      </c>
      <c r="B521" s="267" t="s">
        <v>2785</v>
      </c>
      <c r="C521" s="268" t="s">
        <v>2535</v>
      </c>
      <c r="D521" s="269">
        <v>0.20000000000000007</v>
      </c>
      <c r="E521" s="269">
        <v>0.59</v>
      </c>
      <c r="F521" s="269" t="s">
        <v>11118</v>
      </c>
    </row>
    <row r="522" spans="1:6" ht="30" customHeight="1">
      <c r="A522" s="261"/>
      <c r="B522" s="265" t="s">
        <v>2089</v>
      </c>
      <c r="C522" s="263"/>
      <c r="D522" s="264" t="s">
        <v>2552</v>
      </c>
      <c r="E522" s="264" t="s">
        <v>2552</v>
      </c>
      <c r="F522" s="264"/>
    </row>
    <row r="523" spans="1:6" ht="30" customHeight="1">
      <c r="A523" s="261"/>
      <c r="B523" s="265" t="s">
        <v>1116</v>
      </c>
      <c r="C523" s="263"/>
      <c r="D523" s="264" t="s">
        <v>2552</v>
      </c>
      <c r="E523" s="264" t="s">
        <v>2552</v>
      </c>
      <c r="F523" s="264"/>
    </row>
    <row r="524" spans="1:6" ht="45" customHeight="1">
      <c r="A524" s="266">
        <v>91104</v>
      </c>
      <c r="B524" s="267" t="s">
        <v>990</v>
      </c>
      <c r="C524" s="268" t="s">
        <v>2537</v>
      </c>
      <c r="D524" s="269">
        <v>9.999999999999995E-3</v>
      </c>
      <c r="E524" s="269">
        <v>0.05</v>
      </c>
      <c r="F524" s="269" t="s">
        <v>11654</v>
      </c>
    </row>
    <row r="525" spans="1:6" ht="45" customHeight="1">
      <c r="A525" s="266">
        <v>91105</v>
      </c>
      <c r="B525" s="267" t="s">
        <v>991</v>
      </c>
      <c r="C525" s="268" t="s">
        <v>2537</v>
      </c>
      <c r="D525" s="269">
        <v>1.999999999999999E-2</v>
      </c>
      <c r="E525" s="269">
        <v>0.14000000000000001</v>
      </c>
      <c r="F525" s="269" t="s">
        <v>11117</v>
      </c>
    </row>
    <row r="526" spans="1:6" ht="45" customHeight="1">
      <c r="A526" s="266">
        <v>91106</v>
      </c>
      <c r="B526" s="267" t="s">
        <v>992</v>
      </c>
      <c r="C526" s="268" t="s">
        <v>2537</v>
      </c>
      <c r="D526" s="269">
        <v>9.999999999999995E-3</v>
      </c>
      <c r="E526" s="269">
        <v>0.05</v>
      </c>
      <c r="F526" s="269" t="s">
        <v>11654</v>
      </c>
    </row>
    <row r="527" spans="1:6" ht="30" customHeight="1">
      <c r="A527" s="266">
        <v>91107</v>
      </c>
      <c r="B527" s="267" t="s">
        <v>993</v>
      </c>
      <c r="C527" s="268" t="s">
        <v>2537</v>
      </c>
      <c r="D527" s="269">
        <v>9.999999999999995E-3</v>
      </c>
      <c r="E527" s="269">
        <v>7.0000000000000007E-2</v>
      </c>
      <c r="F527" s="269" t="s">
        <v>12964</v>
      </c>
    </row>
    <row r="528" spans="1:6" ht="30" customHeight="1">
      <c r="A528" s="266">
        <v>91108</v>
      </c>
      <c r="B528" s="267" t="s">
        <v>994</v>
      </c>
      <c r="C528" s="268" t="s">
        <v>2537</v>
      </c>
      <c r="D528" s="269">
        <v>1.999999999999999E-2</v>
      </c>
      <c r="E528" s="269">
        <v>0.14000000000000001</v>
      </c>
      <c r="F528" s="269" t="s">
        <v>11117</v>
      </c>
    </row>
    <row r="529" spans="1:6" ht="30" customHeight="1">
      <c r="A529" s="266">
        <v>91109</v>
      </c>
      <c r="B529" s="267" t="s">
        <v>995</v>
      </c>
      <c r="C529" s="268" t="s">
        <v>2537</v>
      </c>
      <c r="D529" s="269">
        <v>2.0000000000000004E-2</v>
      </c>
      <c r="E529" s="269">
        <v>0.11</v>
      </c>
      <c r="F529" s="269" t="s">
        <v>15832</v>
      </c>
    </row>
    <row r="530" spans="1:6" ht="30" customHeight="1">
      <c r="A530" s="266">
        <v>91110</v>
      </c>
      <c r="B530" s="267" t="s">
        <v>996</v>
      </c>
      <c r="C530" s="268" t="s">
        <v>2537</v>
      </c>
      <c r="D530" s="269">
        <v>1.999999999999999E-2</v>
      </c>
      <c r="E530" s="269">
        <v>0.14000000000000001</v>
      </c>
      <c r="F530" s="269" t="s">
        <v>11117</v>
      </c>
    </row>
    <row r="531" spans="1:6" ht="30" customHeight="1">
      <c r="A531" s="266">
        <v>91111</v>
      </c>
      <c r="B531" s="267" t="s">
        <v>997</v>
      </c>
      <c r="C531" s="268" t="s">
        <v>2537</v>
      </c>
      <c r="D531" s="269">
        <v>0.03</v>
      </c>
      <c r="E531" s="269">
        <v>0.18</v>
      </c>
      <c r="F531" s="269" t="s">
        <v>14036</v>
      </c>
    </row>
    <row r="532" spans="1:6" ht="30" customHeight="1">
      <c r="A532" s="266">
        <v>91112</v>
      </c>
      <c r="B532" s="267" t="s">
        <v>998</v>
      </c>
      <c r="C532" s="268" t="s">
        <v>2537</v>
      </c>
      <c r="D532" s="269">
        <v>1.999999999999999E-2</v>
      </c>
      <c r="E532" s="269">
        <v>0.1</v>
      </c>
      <c r="F532" s="269" t="s">
        <v>11116</v>
      </c>
    </row>
    <row r="533" spans="1:6" ht="30" customHeight="1">
      <c r="A533" s="266">
        <v>91113</v>
      </c>
      <c r="B533" s="267" t="s">
        <v>999</v>
      </c>
      <c r="C533" s="268" t="s">
        <v>2537</v>
      </c>
      <c r="D533" s="269">
        <v>3.999999999999998E-2</v>
      </c>
      <c r="E533" s="269">
        <v>0.2</v>
      </c>
      <c r="F533" s="269" t="s">
        <v>12959</v>
      </c>
    </row>
    <row r="534" spans="1:6" ht="30" customHeight="1">
      <c r="A534" s="266">
        <v>91114</v>
      </c>
      <c r="B534" s="267" t="s">
        <v>1000</v>
      </c>
      <c r="C534" s="268" t="s">
        <v>2537</v>
      </c>
      <c r="D534" s="269">
        <v>9.0000000000000024E-2</v>
      </c>
      <c r="E534" s="269">
        <v>0.37</v>
      </c>
      <c r="F534" s="269" t="s">
        <v>13873</v>
      </c>
    </row>
    <row r="535" spans="1:6" ht="30" customHeight="1">
      <c r="A535" s="266">
        <v>91115</v>
      </c>
      <c r="B535" s="267" t="s">
        <v>1001</v>
      </c>
      <c r="C535" s="268" t="s">
        <v>2537</v>
      </c>
      <c r="D535" s="269">
        <v>1.0000000000000009E-2</v>
      </c>
      <c r="E535" s="269">
        <v>0.06</v>
      </c>
      <c r="F535" s="269" t="s">
        <v>13856</v>
      </c>
    </row>
    <row r="536" spans="1:6" ht="30" customHeight="1">
      <c r="A536" s="266">
        <v>91116</v>
      </c>
      <c r="B536" s="267" t="s">
        <v>1002</v>
      </c>
      <c r="C536" s="268" t="s">
        <v>2537</v>
      </c>
      <c r="D536" s="269">
        <v>2.0000000000000004E-2</v>
      </c>
      <c r="E536" s="269">
        <v>0.11</v>
      </c>
      <c r="F536" s="269" t="s">
        <v>15832</v>
      </c>
    </row>
    <row r="537" spans="1:6" ht="45" customHeight="1">
      <c r="A537" s="266">
        <v>91117</v>
      </c>
      <c r="B537" s="267" t="s">
        <v>1003</v>
      </c>
      <c r="C537" s="268" t="s">
        <v>2537</v>
      </c>
      <c r="D537" s="269">
        <v>0.03</v>
      </c>
      <c r="E537" s="269">
        <v>0.16</v>
      </c>
      <c r="F537" s="269" t="s">
        <v>15880</v>
      </c>
    </row>
    <row r="538" spans="1:6" ht="45" customHeight="1">
      <c r="A538" s="266">
        <v>91118</v>
      </c>
      <c r="B538" s="267" t="s">
        <v>1004</v>
      </c>
      <c r="C538" s="268" t="s">
        <v>2537</v>
      </c>
      <c r="D538" s="269">
        <v>1.999999999999999E-2</v>
      </c>
      <c r="E538" s="269">
        <v>0.14000000000000001</v>
      </c>
      <c r="F538" s="269" t="s">
        <v>11117</v>
      </c>
    </row>
    <row r="539" spans="1:6" ht="45" customHeight="1">
      <c r="A539" s="266">
        <v>91119</v>
      </c>
      <c r="B539" s="267" t="s">
        <v>1005</v>
      </c>
      <c r="C539" s="268" t="s">
        <v>2537</v>
      </c>
      <c r="D539" s="269">
        <v>0.06</v>
      </c>
      <c r="E539" s="269">
        <v>0.24</v>
      </c>
      <c r="F539" s="269" t="s">
        <v>11562</v>
      </c>
    </row>
    <row r="540" spans="1:6" ht="45" customHeight="1">
      <c r="A540" s="266">
        <v>91120</v>
      </c>
      <c r="B540" s="267" t="s">
        <v>1006</v>
      </c>
      <c r="C540" s="268" t="s">
        <v>2537</v>
      </c>
      <c r="D540" s="269">
        <v>9.0000000000000024E-2</v>
      </c>
      <c r="E540" s="269">
        <v>0.37</v>
      </c>
      <c r="F540" s="269" t="s">
        <v>13873</v>
      </c>
    </row>
    <row r="541" spans="1:6" ht="45" customHeight="1">
      <c r="A541" s="266">
        <v>91121</v>
      </c>
      <c r="B541" s="267" t="s">
        <v>1007</v>
      </c>
      <c r="C541" s="268" t="s">
        <v>2537</v>
      </c>
      <c r="D541" s="269">
        <v>0.19000000000000006</v>
      </c>
      <c r="E541" s="269">
        <v>0.57999999999999996</v>
      </c>
      <c r="F541" s="269" t="s">
        <v>11189</v>
      </c>
    </row>
    <row r="542" spans="1:6" ht="45">
      <c r="A542" s="266">
        <v>91122</v>
      </c>
      <c r="B542" s="267" t="s">
        <v>1008</v>
      </c>
      <c r="C542" s="268" t="s">
        <v>2537</v>
      </c>
      <c r="D542" s="269">
        <v>0.28000000000000003</v>
      </c>
      <c r="E542" s="269">
        <v>0.8</v>
      </c>
      <c r="F542" s="269" t="s">
        <v>13590</v>
      </c>
    </row>
    <row r="543" spans="1:6" ht="30" customHeight="1">
      <c r="A543" s="266">
        <v>91123</v>
      </c>
      <c r="B543" s="267" t="s">
        <v>1009</v>
      </c>
      <c r="C543" s="268" t="s">
        <v>2537</v>
      </c>
      <c r="D543" s="269">
        <v>0.36999999999999988</v>
      </c>
      <c r="E543" s="269">
        <v>1.02</v>
      </c>
      <c r="F543" s="269" t="s">
        <v>13058</v>
      </c>
    </row>
    <row r="544" spans="1:6" ht="30" customHeight="1">
      <c r="A544" s="261"/>
      <c r="B544" s="265" t="s">
        <v>2655</v>
      </c>
      <c r="C544" s="263"/>
      <c r="D544" s="264" t="s">
        <v>2552</v>
      </c>
      <c r="E544" s="264" t="s">
        <v>2552</v>
      </c>
      <c r="F544" s="264"/>
    </row>
    <row r="545" spans="1:6" ht="30" customHeight="1">
      <c r="A545" s="266">
        <v>88044</v>
      </c>
      <c r="B545" s="267" t="s">
        <v>972</v>
      </c>
      <c r="C545" s="268" t="s">
        <v>2535</v>
      </c>
      <c r="D545" s="269">
        <v>0.13999999999999996</v>
      </c>
      <c r="E545" s="269">
        <v>0.46</v>
      </c>
      <c r="F545" s="269" t="s">
        <v>11680</v>
      </c>
    </row>
    <row r="546" spans="1:6" ht="30" customHeight="1">
      <c r="A546" s="266">
        <v>88045</v>
      </c>
      <c r="B546" s="267" t="s">
        <v>973</v>
      </c>
      <c r="C546" s="268" t="s">
        <v>2535</v>
      </c>
      <c r="D546" s="269">
        <v>0.06</v>
      </c>
      <c r="E546" s="269">
        <v>0.24</v>
      </c>
      <c r="F546" s="269" t="s">
        <v>11562</v>
      </c>
    </row>
    <row r="547" spans="1:6" ht="30" customHeight="1">
      <c r="A547" s="266">
        <v>88046</v>
      </c>
      <c r="B547" s="267" t="s">
        <v>974</v>
      </c>
      <c r="C547" s="268" t="s">
        <v>2535</v>
      </c>
      <c r="D547" s="269">
        <v>5.0000000000000017E-2</v>
      </c>
      <c r="E547" s="269">
        <v>0.21</v>
      </c>
      <c r="F547" s="269" t="s">
        <v>15846</v>
      </c>
    </row>
    <row r="548" spans="1:6" ht="30" customHeight="1">
      <c r="A548" s="266">
        <v>88047</v>
      </c>
      <c r="B548" s="267" t="s">
        <v>975</v>
      </c>
      <c r="C548" s="268" t="s">
        <v>2535</v>
      </c>
      <c r="D548" s="269">
        <v>9.999999999999995E-3</v>
      </c>
      <c r="E548" s="269">
        <v>0.08</v>
      </c>
      <c r="F548" s="269" t="s">
        <v>11655</v>
      </c>
    </row>
    <row r="549" spans="1:6" ht="30" customHeight="1">
      <c r="A549" s="266">
        <v>88048</v>
      </c>
      <c r="B549" s="267" t="s">
        <v>235</v>
      </c>
      <c r="C549" s="268" t="s">
        <v>2535</v>
      </c>
      <c r="D549" s="269">
        <v>7.0000000000000007E-2</v>
      </c>
      <c r="E549" s="269">
        <v>0.27</v>
      </c>
      <c r="F549" s="269" t="s">
        <v>12887</v>
      </c>
    </row>
    <row r="550" spans="1:6" ht="30" customHeight="1">
      <c r="A550" s="266">
        <v>88049</v>
      </c>
      <c r="B550" s="267" t="s">
        <v>236</v>
      </c>
      <c r="C550" s="268" t="s">
        <v>2535</v>
      </c>
      <c r="D550" s="269">
        <v>9.999999999999995E-3</v>
      </c>
      <c r="E550" s="269">
        <v>0.1</v>
      </c>
      <c r="F550" s="269" t="s">
        <v>12860</v>
      </c>
    </row>
    <row r="551" spans="1:6" ht="30" customHeight="1">
      <c r="A551" s="266">
        <v>88050</v>
      </c>
      <c r="B551" s="267" t="s">
        <v>237</v>
      </c>
      <c r="C551" s="268" t="s">
        <v>2535</v>
      </c>
      <c r="D551" s="269">
        <v>9.0000000000000024E-2</v>
      </c>
      <c r="E551" s="269">
        <v>0.36</v>
      </c>
      <c r="F551" s="269" t="s">
        <v>15888</v>
      </c>
    </row>
    <row r="552" spans="1:6" ht="30" customHeight="1">
      <c r="A552" s="266">
        <v>88051</v>
      </c>
      <c r="B552" s="267" t="s">
        <v>238</v>
      </c>
      <c r="C552" s="268" t="s">
        <v>2535</v>
      </c>
      <c r="D552" s="269">
        <v>2.0000000000000018E-2</v>
      </c>
      <c r="E552" s="269">
        <v>0.12</v>
      </c>
      <c r="F552" s="269" t="s">
        <v>13858</v>
      </c>
    </row>
    <row r="553" spans="1:6" ht="30" customHeight="1">
      <c r="A553" s="266">
        <v>88052</v>
      </c>
      <c r="B553" s="267" t="s">
        <v>239</v>
      </c>
      <c r="C553" s="268" t="s">
        <v>2535</v>
      </c>
      <c r="D553" s="269">
        <v>0.13000000000000006</v>
      </c>
      <c r="E553" s="269">
        <v>0.42</v>
      </c>
      <c r="F553" s="269" t="s">
        <v>11565</v>
      </c>
    </row>
    <row r="554" spans="1:6" ht="30" customHeight="1">
      <c r="A554" s="266">
        <v>88053</v>
      </c>
      <c r="B554" s="267" t="s">
        <v>240</v>
      </c>
      <c r="C554" s="268" t="s">
        <v>2535</v>
      </c>
      <c r="D554" s="269">
        <v>1.999999999999999E-2</v>
      </c>
      <c r="E554" s="269">
        <v>0.14000000000000001</v>
      </c>
      <c r="F554" s="269" t="s">
        <v>11117</v>
      </c>
    </row>
    <row r="555" spans="1:6" ht="30" customHeight="1">
      <c r="A555" s="266">
        <v>88054</v>
      </c>
      <c r="B555" s="267" t="s">
        <v>241</v>
      </c>
      <c r="C555" s="268" t="s">
        <v>2535</v>
      </c>
      <c r="D555" s="269">
        <v>1.0000000000000009E-2</v>
      </c>
      <c r="E555" s="269">
        <v>0.09</v>
      </c>
      <c r="F555" s="269" t="s">
        <v>13855</v>
      </c>
    </row>
    <row r="556" spans="1:6" ht="30" customHeight="1">
      <c r="A556" s="266">
        <v>88055</v>
      </c>
      <c r="B556" s="267" t="s">
        <v>242</v>
      </c>
      <c r="C556" s="268" t="s">
        <v>2535</v>
      </c>
      <c r="D556" s="269">
        <v>0</v>
      </c>
      <c r="E556" s="269">
        <v>0.02</v>
      </c>
      <c r="F556" s="269" t="s">
        <v>13867</v>
      </c>
    </row>
    <row r="557" spans="1:6" ht="30" customHeight="1">
      <c r="A557" s="266">
        <v>88056</v>
      </c>
      <c r="B557" s="267" t="s">
        <v>243</v>
      </c>
      <c r="C557" s="268" t="s">
        <v>2535</v>
      </c>
      <c r="D557" s="269">
        <v>2.0000000000000018E-2</v>
      </c>
      <c r="E557" s="269">
        <v>0.15</v>
      </c>
      <c r="F557" s="269" t="s">
        <v>11657</v>
      </c>
    </row>
    <row r="558" spans="1:6" ht="30" customHeight="1">
      <c r="A558" s="266">
        <v>88057</v>
      </c>
      <c r="B558" s="267" t="s">
        <v>244</v>
      </c>
      <c r="C558" s="268" t="s">
        <v>2535</v>
      </c>
      <c r="D558" s="269">
        <v>0</v>
      </c>
      <c r="E558" s="269">
        <v>0.04</v>
      </c>
      <c r="F558" s="269" t="s">
        <v>13868</v>
      </c>
    </row>
    <row r="559" spans="1:6" ht="30" customHeight="1">
      <c r="A559" s="266">
        <v>88058</v>
      </c>
      <c r="B559" s="267" t="s">
        <v>245</v>
      </c>
      <c r="C559" s="268" t="s">
        <v>2535</v>
      </c>
      <c r="D559" s="269">
        <v>5.0000000000000017E-2</v>
      </c>
      <c r="E559" s="269">
        <v>0.21</v>
      </c>
      <c r="F559" s="269" t="s">
        <v>15846</v>
      </c>
    </row>
    <row r="560" spans="1:6" ht="30" customHeight="1">
      <c r="A560" s="266">
        <v>88059</v>
      </c>
      <c r="B560" s="267" t="s">
        <v>246</v>
      </c>
      <c r="C560" s="268" t="s">
        <v>2535</v>
      </c>
      <c r="D560" s="269">
        <v>9.999999999999995E-3</v>
      </c>
      <c r="E560" s="269">
        <v>0.05</v>
      </c>
      <c r="F560" s="269" t="s">
        <v>11654</v>
      </c>
    </row>
    <row r="561" spans="1:6" ht="30" customHeight="1">
      <c r="A561" s="266">
        <v>88060</v>
      </c>
      <c r="B561" s="267" t="s">
        <v>247</v>
      </c>
      <c r="C561" s="268" t="s">
        <v>2535</v>
      </c>
      <c r="D561" s="269">
        <v>6.9999999999999951E-2</v>
      </c>
      <c r="E561" s="269">
        <v>0.28000000000000003</v>
      </c>
      <c r="F561" s="269" t="s">
        <v>11144</v>
      </c>
    </row>
    <row r="562" spans="1:6" ht="30" customHeight="1">
      <c r="A562" s="266">
        <v>88061</v>
      </c>
      <c r="B562" s="267" t="s">
        <v>248</v>
      </c>
      <c r="C562" s="268" t="s">
        <v>2535</v>
      </c>
      <c r="D562" s="269">
        <v>9.999999999999995E-3</v>
      </c>
      <c r="E562" s="269">
        <v>7.0000000000000007E-2</v>
      </c>
      <c r="F562" s="269" t="s">
        <v>12964</v>
      </c>
    </row>
    <row r="563" spans="1:6" ht="30" customHeight="1">
      <c r="A563" s="266">
        <v>91138</v>
      </c>
      <c r="B563" s="267" t="s">
        <v>1020</v>
      </c>
      <c r="C563" s="268" t="s">
        <v>2553</v>
      </c>
      <c r="D563" s="269">
        <v>65.03</v>
      </c>
      <c r="E563" s="269">
        <v>18.600000000000001</v>
      </c>
      <c r="F563" s="269" t="s">
        <v>18842</v>
      </c>
    </row>
    <row r="564" spans="1:6" ht="30" customHeight="1">
      <c r="A564" s="266">
        <v>91139</v>
      </c>
      <c r="B564" s="267" t="s">
        <v>1021</v>
      </c>
      <c r="C564" s="268" t="s">
        <v>2553</v>
      </c>
      <c r="D564" s="269">
        <v>34.47</v>
      </c>
      <c r="E564" s="269">
        <v>10.09</v>
      </c>
      <c r="F564" s="269" t="s">
        <v>20360</v>
      </c>
    </row>
    <row r="565" spans="1:6" ht="30" customHeight="1">
      <c r="A565" s="266">
        <v>91140</v>
      </c>
      <c r="B565" s="267" t="s">
        <v>1022</v>
      </c>
      <c r="C565" s="268" t="s">
        <v>2553</v>
      </c>
      <c r="D565" s="269">
        <v>15.25</v>
      </c>
      <c r="E565" s="269">
        <v>4.28</v>
      </c>
      <c r="F565" s="269" t="s">
        <v>17829</v>
      </c>
    </row>
    <row r="566" spans="1:6" ht="30" customHeight="1">
      <c r="A566" s="266">
        <v>91141</v>
      </c>
      <c r="B566" s="267" t="s">
        <v>1023</v>
      </c>
      <c r="C566" s="268" t="s">
        <v>2553</v>
      </c>
      <c r="D566" s="269">
        <v>99.53</v>
      </c>
      <c r="E566" s="269">
        <v>28.66</v>
      </c>
      <c r="F566" s="269" t="s">
        <v>15676</v>
      </c>
    </row>
    <row r="567" spans="1:6" ht="30" customHeight="1">
      <c r="A567" s="266">
        <v>91142</v>
      </c>
      <c r="B567" s="267" t="s">
        <v>1024</v>
      </c>
      <c r="C567" s="268" t="s">
        <v>2553</v>
      </c>
      <c r="D567" s="269">
        <v>65.03</v>
      </c>
      <c r="E567" s="269">
        <v>18.600000000000001</v>
      </c>
      <c r="F567" s="269" t="s">
        <v>18842</v>
      </c>
    </row>
    <row r="568" spans="1:6" ht="30" customHeight="1">
      <c r="A568" s="266">
        <v>91143</v>
      </c>
      <c r="B568" s="267" t="s">
        <v>1025</v>
      </c>
      <c r="C568" s="268" t="s">
        <v>2553</v>
      </c>
      <c r="D568" s="269">
        <v>15.25</v>
      </c>
      <c r="E568" s="269">
        <v>4.28</v>
      </c>
      <c r="F568" s="269" t="s">
        <v>17829</v>
      </c>
    </row>
    <row r="569" spans="1:6" ht="30" customHeight="1">
      <c r="A569" s="266">
        <v>91144</v>
      </c>
      <c r="B569" s="267" t="s">
        <v>1026</v>
      </c>
      <c r="C569" s="268" t="s">
        <v>2553</v>
      </c>
      <c r="D569" s="269">
        <v>134.03</v>
      </c>
      <c r="E569" s="269">
        <v>38.729999999999997</v>
      </c>
      <c r="F569" s="269" t="s">
        <v>20550</v>
      </c>
    </row>
    <row r="570" spans="1:6" ht="30" customHeight="1">
      <c r="A570" s="266">
        <v>91145</v>
      </c>
      <c r="B570" s="267" t="s">
        <v>1027</v>
      </c>
      <c r="C570" s="268" t="s">
        <v>2553</v>
      </c>
      <c r="D570" s="269">
        <v>99.53</v>
      </c>
      <c r="E570" s="269">
        <v>28.66</v>
      </c>
      <c r="F570" s="269" t="s">
        <v>15676</v>
      </c>
    </row>
    <row r="571" spans="1:6" ht="30" customHeight="1">
      <c r="A571" s="266">
        <v>91146</v>
      </c>
      <c r="B571" s="267" t="s">
        <v>1028</v>
      </c>
      <c r="C571" s="268" t="s">
        <v>2553</v>
      </c>
      <c r="D571" s="269">
        <v>19.18</v>
      </c>
      <c r="E571" s="269">
        <v>5.84</v>
      </c>
      <c r="F571" s="269" t="s">
        <v>20111</v>
      </c>
    </row>
    <row r="572" spans="1:6" ht="30" customHeight="1">
      <c r="A572" s="266">
        <v>91147</v>
      </c>
      <c r="B572" s="267" t="s">
        <v>1029</v>
      </c>
      <c r="C572" s="268" t="s">
        <v>2553</v>
      </c>
      <c r="D572" s="269">
        <v>183.82000000000002</v>
      </c>
      <c r="E572" s="269">
        <v>53.04</v>
      </c>
      <c r="F572" s="269" t="s">
        <v>20551</v>
      </c>
    </row>
    <row r="573" spans="1:6" ht="30">
      <c r="A573" s="266">
        <v>91148</v>
      </c>
      <c r="B573" s="267" t="s">
        <v>1030</v>
      </c>
      <c r="C573" s="268" t="s">
        <v>2553</v>
      </c>
      <c r="D573" s="269">
        <v>118.75999999999999</v>
      </c>
      <c r="E573" s="269">
        <v>34.47</v>
      </c>
      <c r="F573" s="269" t="s">
        <v>11494</v>
      </c>
    </row>
    <row r="574" spans="1:6" ht="15" customHeight="1">
      <c r="A574" s="266">
        <v>91149</v>
      </c>
      <c r="B574" s="267" t="s">
        <v>1031</v>
      </c>
      <c r="C574" s="268" t="s">
        <v>2553</v>
      </c>
      <c r="D574" s="269">
        <v>30.54</v>
      </c>
      <c r="E574" s="269">
        <v>8.5299999999999994</v>
      </c>
      <c r="F574" s="269" t="s">
        <v>20552</v>
      </c>
    </row>
    <row r="575" spans="1:6" ht="15" customHeight="1">
      <c r="A575" s="261"/>
      <c r="B575" s="265" t="s">
        <v>2656</v>
      </c>
      <c r="C575" s="263"/>
      <c r="D575" s="264" t="s">
        <v>2552</v>
      </c>
      <c r="E575" s="264" t="s">
        <v>2552</v>
      </c>
      <c r="F575" s="264"/>
    </row>
    <row r="576" spans="1:6" ht="15" customHeight="1">
      <c r="A576" s="266">
        <v>88087</v>
      </c>
      <c r="B576" s="267" t="s">
        <v>140</v>
      </c>
      <c r="C576" s="268" t="s">
        <v>2945</v>
      </c>
      <c r="D576" s="269">
        <v>9.999999999999995E-3</v>
      </c>
      <c r="E576" s="269">
        <v>0.05</v>
      </c>
      <c r="F576" s="269" t="s">
        <v>11654</v>
      </c>
    </row>
    <row r="577" spans="1:6" ht="15" customHeight="1">
      <c r="A577" s="266">
        <v>91128</v>
      </c>
      <c r="B577" s="267" t="s">
        <v>1012</v>
      </c>
      <c r="C577" s="268" t="s">
        <v>1112</v>
      </c>
      <c r="D577" s="269">
        <v>0.11</v>
      </c>
      <c r="E577" s="269">
        <v>0.02</v>
      </c>
      <c r="F577" s="269" t="s">
        <v>15832</v>
      </c>
    </row>
    <row r="578" spans="1:6" ht="15" customHeight="1">
      <c r="A578" s="266">
        <v>91129</v>
      </c>
      <c r="B578" s="267" t="s">
        <v>1013</v>
      </c>
      <c r="C578" s="268" t="s">
        <v>1112</v>
      </c>
      <c r="D578" s="269">
        <v>0.16999999999999998</v>
      </c>
      <c r="E578" s="269">
        <v>0.04</v>
      </c>
      <c r="F578" s="269" t="s">
        <v>14036</v>
      </c>
    </row>
    <row r="579" spans="1:6" ht="15" customHeight="1">
      <c r="A579" s="266">
        <v>91130</v>
      </c>
      <c r="B579" s="267" t="s">
        <v>1014</v>
      </c>
      <c r="C579" s="268" t="s">
        <v>1112</v>
      </c>
      <c r="D579" s="269">
        <v>0.22999999999999998</v>
      </c>
      <c r="E579" s="269">
        <v>0.06</v>
      </c>
      <c r="F579" s="269" t="s">
        <v>11969</v>
      </c>
    </row>
    <row r="580" spans="1:6" ht="15" customHeight="1">
      <c r="A580" s="266">
        <v>91132</v>
      </c>
      <c r="B580" s="267" t="s">
        <v>1015</v>
      </c>
      <c r="C580" s="268" t="s">
        <v>1112</v>
      </c>
      <c r="D580" s="269">
        <v>0.30999999999999994</v>
      </c>
      <c r="E580" s="269">
        <v>0.1</v>
      </c>
      <c r="F580" s="269" t="s">
        <v>15950</v>
      </c>
    </row>
    <row r="581" spans="1:6" ht="15" customHeight="1">
      <c r="A581" s="266">
        <v>89188</v>
      </c>
      <c r="B581" s="267" t="s">
        <v>157</v>
      </c>
      <c r="C581" s="268" t="s">
        <v>1112</v>
      </c>
      <c r="D581" s="269">
        <v>8.9999999999999969E-2</v>
      </c>
      <c r="E581" s="269">
        <v>0.33</v>
      </c>
      <c r="F581" s="269" t="s">
        <v>11561</v>
      </c>
    </row>
    <row r="582" spans="1:6" ht="15" customHeight="1">
      <c r="A582" s="266">
        <v>89189</v>
      </c>
      <c r="B582" s="267" t="s">
        <v>158</v>
      </c>
      <c r="C582" s="268" t="s">
        <v>1112</v>
      </c>
      <c r="D582" s="269">
        <v>0.13000000000000006</v>
      </c>
      <c r="E582" s="269">
        <v>0.41</v>
      </c>
      <c r="F582" s="269" t="s">
        <v>13871</v>
      </c>
    </row>
    <row r="583" spans="1:6">
      <c r="A583" s="266">
        <v>89190</v>
      </c>
      <c r="B583" s="267" t="s">
        <v>159</v>
      </c>
      <c r="C583" s="268" t="s">
        <v>1112</v>
      </c>
      <c r="D583" s="269">
        <v>0.17999999999999994</v>
      </c>
      <c r="E583" s="269">
        <v>0.54</v>
      </c>
      <c r="F583" s="269" t="s">
        <v>11452</v>
      </c>
    </row>
    <row r="584" spans="1:6" ht="15" customHeight="1">
      <c r="A584" s="266">
        <v>89191</v>
      </c>
      <c r="B584" s="267" t="s">
        <v>160</v>
      </c>
      <c r="C584" s="268" t="s">
        <v>1112</v>
      </c>
      <c r="D584" s="269">
        <v>0.20999999999999996</v>
      </c>
      <c r="E584" s="269">
        <v>0.66</v>
      </c>
      <c r="F584" s="269" t="s">
        <v>15953</v>
      </c>
    </row>
    <row r="585" spans="1:6" ht="15" customHeight="1">
      <c r="A585" s="261"/>
      <c r="B585" s="265" t="s">
        <v>2657</v>
      </c>
      <c r="C585" s="263"/>
      <c r="D585" s="264" t="s">
        <v>2552</v>
      </c>
      <c r="E585" s="264" t="s">
        <v>2552</v>
      </c>
      <c r="F585" s="264"/>
    </row>
    <row r="586" spans="1:6" ht="15" customHeight="1">
      <c r="A586" s="266">
        <v>88036</v>
      </c>
      <c r="B586" s="267" t="s">
        <v>964</v>
      </c>
      <c r="C586" s="268" t="s">
        <v>2533</v>
      </c>
      <c r="D586" s="269">
        <v>9.14</v>
      </c>
      <c r="E586" s="269">
        <v>19.93</v>
      </c>
      <c r="F586" s="269" t="s">
        <v>20537</v>
      </c>
    </row>
    <row r="587" spans="1:6" ht="15" customHeight="1">
      <c r="A587" s="266">
        <v>88037</v>
      </c>
      <c r="B587" s="267" t="s">
        <v>965</v>
      </c>
      <c r="C587" s="268" t="s">
        <v>2533</v>
      </c>
      <c r="D587" s="269">
        <v>12.849999999999998</v>
      </c>
      <c r="E587" s="269">
        <v>27.88</v>
      </c>
      <c r="F587" s="269" t="s">
        <v>20538</v>
      </c>
    </row>
    <row r="588" spans="1:6" ht="15" customHeight="1">
      <c r="A588" s="266">
        <v>88038</v>
      </c>
      <c r="B588" s="267" t="s">
        <v>966</v>
      </c>
      <c r="C588" s="268" t="s">
        <v>2533</v>
      </c>
      <c r="D588" s="269">
        <v>17.47</v>
      </c>
      <c r="E588" s="269">
        <v>37.83</v>
      </c>
      <c r="F588" s="269" t="s">
        <v>20539</v>
      </c>
    </row>
    <row r="589" spans="1:6" ht="15" customHeight="1">
      <c r="A589" s="266">
        <v>88039</v>
      </c>
      <c r="B589" s="267" t="s">
        <v>967</v>
      </c>
      <c r="C589" s="268" t="s">
        <v>2533</v>
      </c>
      <c r="D589" s="269">
        <v>22.090000000000003</v>
      </c>
      <c r="E589" s="269">
        <v>47.78</v>
      </c>
      <c r="F589" s="269" t="s">
        <v>20540</v>
      </c>
    </row>
    <row r="590" spans="1:6" ht="15" customHeight="1">
      <c r="A590" s="266">
        <v>88040</v>
      </c>
      <c r="B590" s="267" t="s">
        <v>968</v>
      </c>
      <c r="C590" s="268" t="s">
        <v>2533</v>
      </c>
      <c r="D590" s="269">
        <v>5.5200000000000005</v>
      </c>
      <c r="E590" s="269">
        <v>3.29</v>
      </c>
      <c r="F590" s="269" t="s">
        <v>18474</v>
      </c>
    </row>
    <row r="591" spans="1:6" ht="15" customHeight="1">
      <c r="A591" s="266">
        <v>88041</v>
      </c>
      <c r="B591" s="267" t="s">
        <v>969</v>
      </c>
      <c r="C591" s="268" t="s">
        <v>2533</v>
      </c>
      <c r="D591" s="269">
        <v>8.57</v>
      </c>
      <c r="E591" s="269">
        <v>5.08</v>
      </c>
      <c r="F591" s="269" t="s">
        <v>11972</v>
      </c>
    </row>
    <row r="592" spans="1:6">
      <c r="A592" s="266">
        <v>88042</v>
      </c>
      <c r="B592" s="267" t="s">
        <v>970</v>
      </c>
      <c r="C592" s="268" t="s">
        <v>2533</v>
      </c>
      <c r="D592" s="269">
        <v>12.44</v>
      </c>
      <c r="E592" s="269">
        <v>7.26</v>
      </c>
      <c r="F592" s="269" t="s">
        <v>20541</v>
      </c>
    </row>
    <row r="593" spans="1:6" ht="15" customHeight="1">
      <c r="A593" s="266">
        <v>88043</v>
      </c>
      <c r="B593" s="267" t="s">
        <v>971</v>
      </c>
      <c r="C593" s="268" t="s">
        <v>2533</v>
      </c>
      <c r="D593" s="269">
        <v>16.259999999999998</v>
      </c>
      <c r="E593" s="269">
        <v>9.49</v>
      </c>
      <c r="F593" s="269" t="s">
        <v>13531</v>
      </c>
    </row>
    <row r="594" spans="1:6" ht="15" customHeight="1">
      <c r="A594" s="261"/>
      <c r="B594" s="265" t="s">
        <v>2658</v>
      </c>
      <c r="C594" s="263"/>
      <c r="D594" s="264" t="s">
        <v>2552</v>
      </c>
      <c r="E594" s="264" t="s">
        <v>2552</v>
      </c>
      <c r="F594" s="264"/>
    </row>
    <row r="595" spans="1:6" ht="15" customHeight="1">
      <c r="A595" s="266">
        <v>88074</v>
      </c>
      <c r="B595" s="267" t="s">
        <v>249</v>
      </c>
      <c r="C595" s="268" t="s">
        <v>2538</v>
      </c>
      <c r="D595" s="269">
        <v>0.20999999999999996</v>
      </c>
      <c r="E595" s="269">
        <v>0.65</v>
      </c>
      <c r="F595" s="269" t="s">
        <v>13222</v>
      </c>
    </row>
    <row r="596" spans="1:6" ht="15" customHeight="1">
      <c r="A596" s="266">
        <v>88075</v>
      </c>
      <c r="B596" s="267" t="s">
        <v>250</v>
      </c>
      <c r="C596" s="268" t="s">
        <v>2538</v>
      </c>
      <c r="D596" s="269">
        <v>0.12999999999999995</v>
      </c>
      <c r="E596" s="269">
        <v>0.45</v>
      </c>
      <c r="F596" s="269" t="s">
        <v>11139</v>
      </c>
    </row>
    <row r="597" spans="1:6" ht="15" customHeight="1">
      <c r="A597" s="266">
        <v>88076</v>
      </c>
      <c r="B597" s="267" t="s">
        <v>251</v>
      </c>
      <c r="C597" s="268" t="s">
        <v>2538</v>
      </c>
      <c r="D597" s="269">
        <v>0.16000000000000003</v>
      </c>
      <c r="E597" s="269">
        <v>0.51</v>
      </c>
      <c r="F597" s="269" t="s">
        <v>11454</v>
      </c>
    </row>
    <row r="598" spans="1:6" ht="30" customHeight="1">
      <c r="A598" s="266">
        <v>88077</v>
      </c>
      <c r="B598" s="267" t="s">
        <v>252</v>
      </c>
      <c r="C598" s="268" t="s">
        <v>2538</v>
      </c>
      <c r="D598" s="269">
        <v>0.20000000000000007</v>
      </c>
      <c r="E598" s="269">
        <v>0.57999999999999996</v>
      </c>
      <c r="F598" s="269" t="s">
        <v>11124</v>
      </c>
    </row>
    <row r="599" spans="1:6" ht="30" customHeight="1">
      <c r="A599" s="266">
        <v>88078</v>
      </c>
      <c r="B599" s="267" t="s">
        <v>253</v>
      </c>
      <c r="C599" s="268" t="s">
        <v>2538</v>
      </c>
      <c r="D599" s="269">
        <v>0.20999999999999996</v>
      </c>
      <c r="E599" s="269">
        <v>0.68</v>
      </c>
      <c r="F599" s="269" t="s">
        <v>11125</v>
      </c>
    </row>
    <row r="600" spans="1:6" ht="30" customHeight="1">
      <c r="A600" s="266">
        <v>88079</v>
      </c>
      <c r="B600" s="267" t="s">
        <v>254</v>
      </c>
      <c r="C600" s="268" t="s">
        <v>2538</v>
      </c>
      <c r="D600" s="269">
        <v>1.999999999999999E-2</v>
      </c>
      <c r="E600" s="269">
        <v>0.13</v>
      </c>
      <c r="F600" s="269" t="s">
        <v>13857</v>
      </c>
    </row>
    <row r="601" spans="1:6" ht="30" customHeight="1">
      <c r="A601" s="266">
        <v>88080</v>
      </c>
      <c r="B601" s="267" t="s">
        <v>255</v>
      </c>
      <c r="C601" s="268" t="s">
        <v>2538</v>
      </c>
      <c r="D601" s="269">
        <v>4.9999999999999989E-2</v>
      </c>
      <c r="E601" s="269">
        <v>0.2</v>
      </c>
      <c r="F601" s="269" t="s">
        <v>13056</v>
      </c>
    </row>
    <row r="602" spans="1:6" ht="30" customHeight="1">
      <c r="A602" s="266">
        <v>88081</v>
      </c>
      <c r="B602" s="267" t="s">
        <v>134</v>
      </c>
      <c r="C602" s="268" t="s">
        <v>2538</v>
      </c>
      <c r="D602" s="269">
        <v>8.0000000000000016E-2</v>
      </c>
      <c r="E602" s="269">
        <v>0.28999999999999998</v>
      </c>
      <c r="F602" s="269" t="s">
        <v>11430</v>
      </c>
    </row>
    <row r="603" spans="1:6" ht="30" customHeight="1">
      <c r="A603" s="266">
        <v>88082</v>
      </c>
      <c r="B603" s="267" t="s">
        <v>135</v>
      </c>
      <c r="C603" s="268" t="s">
        <v>2538</v>
      </c>
      <c r="D603" s="269">
        <v>0.12</v>
      </c>
      <c r="E603" s="269">
        <v>0.38</v>
      </c>
      <c r="F603" s="269" t="s">
        <v>14641</v>
      </c>
    </row>
    <row r="604" spans="1:6" ht="30" customHeight="1">
      <c r="A604" s="266">
        <v>88083</v>
      </c>
      <c r="B604" s="267" t="s">
        <v>136</v>
      </c>
      <c r="C604" s="268" t="s">
        <v>2538</v>
      </c>
      <c r="D604" s="269">
        <v>0.06</v>
      </c>
      <c r="E604" s="269">
        <v>0</v>
      </c>
      <c r="F604" s="269" t="s">
        <v>11654</v>
      </c>
    </row>
    <row r="605" spans="1:6" ht="30" customHeight="1">
      <c r="A605" s="266">
        <v>88084</v>
      </c>
      <c r="B605" s="267" t="s">
        <v>137</v>
      </c>
      <c r="C605" s="268" t="s">
        <v>2538</v>
      </c>
      <c r="D605" s="269">
        <v>0.1</v>
      </c>
      <c r="E605" s="269">
        <v>0.01</v>
      </c>
      <c r="F605" s="269" t="s">
        <v>12860</v>
      </c>
    </row>
    <row r="606" spans="1:6" ht="30">
      <c r="A606" s="266">
        <v>88085</v>
      </c>
      <c r="B606" s="267" t="s">
        <v>138</v>
      </c>
      <c r="C606" s="268" t="s">
        <v>2538</v>
      </c>
      <c r="D606" s="269">
        <v>0.14000000000000001</v>
      </c>
      <c r="E606" s="269">
        <v>0.02</v>
      </c>
      <c r="F606" s="269" t="s">
        <v>11117</v>
      </c>
    </row>
    <row r="607" spans="1:6" ht="15" customHeight="1">
      <c r="A607" s="266">
        <v>88086</v>
      </c>
      <c r="B607" s="267" t="s">
        <v>139</v>
      </c>
      <c r="C607" s="268" t="s">
        <v>2538</v>
      </c>
      <c r="D607" s="269">
        <v>0.18</v>
      </c>
      <c r="E607" s="269">
        <v>0.04</v>
      </c>
      <c r="F607" s="269" t="s">
        <v>15795</v>
      </c>
    </row>
    <row r="608" spans="1:6" ht="15" customHeight="1">
      <c r="A608" s="261"/>
      <c r="B608" s="265" t="s">
        <v>2659</v>
      </c>
      <c r="C608" s="263"/>
      <c r="D608" s="264" t="s">
        <v>2552</v>
      </c>
      <c r="E608" s="264" t="s">
        <v>2552</v>
      </c>
      <c r="F608" s="264"/>
    </row>
    <row r="609" spans="1:6" ht="15" customHeight="1">
      <c r="A609" s="266">
        <v>89192</v>
      </c>
      <c r="B609" s="267" t="s">
        <v>161</v>
      </c>
      <c r="C609" s="268" t="s">
        <v>2536</v>
      </c>
      <c r="D609" s="269">
        <v>7.9200000000000017</v>
      </c>
      <c r="E609" s="269">
        <v>17.22</v>
      </c>
      <c r="F609" s="269" t="s">
        <v>15680</v>
      </c>
    </row>
    <row r="610" spans="1:6" ht="15" customHeight="1">
      <c r="A610" s="266">
        <v>89193</v>
      </c>
      <c r="B610" s="267" t="s">
        <v>162</v>
      </c>
      <c r="C610" s="268" t="s">
        <v>2536</v>
      </c>
      <c r="D610" s="269">
        <v>13.239999999999998</v>
      </c>
      <c r="E610" s="269">
        <v>28.66</v>
      </c>
      <c r="F610" s="269" t="s">
        <v>14285</v>
      </c>
    </row>
    <row r="611" spans="1:6" ht="15" customHeight="1">
      <c r="A611" s="266">
        <v>89194</v>
      </c>
      <c r="B611" s="267" t="s">
        <v>163</v>
      </c>
      <c r="C611" s="268" t="s">
        <v>2536</v>
      </c>
      <c r="D611" s="269">
        <v>19.600000000000001</v>
      </c>
      <c r="E611" s="269">
        <v>42.41</v>
      </c>
      <c r="F611" s="269" t="s">
        <v>20548</v>
      </c>
    </row>
    <row r="612" spans="1:6" ht="15" customHeight="1">
      <c r="A612" s="266">
        <v>91134</v>
      </c>
      <c r="B612" s="267" t="s">
        <v>1016</v>
      </c>
      <c r="C612" s="268" t="s">
        <v>2536</v>
      </c>
      <c r="D612" s="269">
        <v>1.8900000000000001</v>
      </c>
      <c r="E612" s="269">
        <v>0.59</v>
      </c>
      <c r="F612" s="269" t="s">
        <v>12482</v>
      </c>
    </row>
    <row r="613" spans="1:6" ht="30" customHeight="1">
      <c r="A613" s="266">
        <v>91135</v>
      </c>
      <c r="B613" s="267" t="s">
        <v>1017</v>
      </c>
      <c r="C613" s="268" t="s">
        <v>2536</v>
      </c>
      <c r="D613" s="269">
        <v>3.4300000000000006</v>
      </c>
      <c r="E613" s="269">
        <v>1.01</v>
      </c>
      <c r="F613" s="269" t="s">
        <v>12870</v>
      </c>
    </row>
    <row r="614" spans="1:6" ht="15" customHeight="1">
      <c r="A614" s="266">
        <v>91136</v>
      </c>
      <c r="B614" s="267" t="s">
        <v>1018</v>
      </c>
      <c r="C614" s="268" t="s">
        <v>2536</v>
      </c>
      <c r="D614" s="269">
        <v>4.9600000000000009</v>
      </c>
      <c r="E614" s="269">
        <v>1.44</v>
      </c>
      <c r="F614" s="269" t="s">
        <v>17654</v>
      </c>
    </row>
    <row r="615" spans="1:6" ht="15" customHeight="1">
      <c r="A615" s="266">
        <v>91137</v>
      </c>
      <c r="B615" s="267" t="s">
        <v>1019</v>
      </c>
      <c r="C615" s="268" t="s">
        <v>2536</v>
      </c>
      <c r="D615" s="269">
        <v>6.4799999999999995</v>
      </c>
      <c r="E615" s="269">
        <v>1.87</v>
      </c>
      <c r="F615" s="269" t="s">
        <v>14915</v>
      </c>
    </row>
    <row r="616" spans="1:6" ht="15" customHeight="1">
      <c r="A616" s="266">
        <v>89176</v>
      </c>
      <c r="B616" s="267" t="s">
        <v>145</v>
      </c>
      <c r="C616" s="268" t="s">
        <v>2536</v>
      </c>
      <c r="D616" s="269">
        <v>2.6000000000000005</v>
      </c>
      <c r="E616" s="269">
        <v>5.78</v>
      </c>
      <c r="F616" s="269" t="s">
        <v>20544</v>
      </c>
    </row>
    <row r="617" spans="1:6" ht="15" customHeight="1">
      <c r="A617" s="266">
        <v>89177</v>
      </c>
      <c r="B617" s="267" t="s">
        <v>146</v>
      </c>
      <c r="C617" s="268" t="s">
        <v>2536</v>
      </c>
      <c r="D617" s="269">
        <v>3.6300000000000008</v>
      </c>
      <c r="E617" s="269">
        <v>8.1</v>
      </c>
      <c r="F617" s="269" t="s">
        <v>11660</v>
      </c>
    </row>
    <row r="618" spans="1:6" ht="15" customHeight="1">
      <c r="A618" s="266">
        <v>89178</v>
      </c>
      <c r="B618" s="267" t="s">
        <v>147</v>
      </c>
      <c r="C618" s="268" t="s">
        <v>2536</v>
      </c>
      <c r="D618" s="269">
        <v>4.1899999999999995</v>
      </c>
      <c r="E618" s="269">
        <v>9.2100000000000009</v>
      </c>
      <c r="F618" s="269" t="s">
        <v>17053</v>
      </c>
    </row>
    <row r="619" spans="1:6" ht="15" customHeight="1">
      <c r="A619" s="266">
        <v>89179</v>
      </c>
      <c r="B619" s="267" t="s">
        <v>148</v>
      </c>
      <c r="C619" s="268" t="s">
        <v>2536</v>
      </c>
      <c r="D619" s="269">
        <v>4.1899999999999995</v>
      </c>
      <c r="E619" s="269">
        <v>9.2100000000000009</v>
      </c>
      <c r="F619" s="269" t="s">
        <v>17053</v>
      </c>
    </row>
    <row r="620" spans="1:6" ht="15" customHeight="1">
      <c r="A620" s="266">
        <v>89180</v>
      </c>
      <c r="B620" s="267" t="s">
        <v>149</v>
      </c>
      <c r="C620" s="268" t="s">
        <v>2536</v>
      </c>
      <c r="D620" s="269">
        <v>4.6899999999999995</v>
      </c>
      <c r="E620" s="269">
        <v>10.39</v>
      </c>
      <c r="F620" s="269" t="s">
        <v>14360</v>
      </c>
    </row>
    <row r="621" spans="1:6" ht="15" customHeight="1">
      <c r="A621" s="266">
        <v>89181</v>
      </c>
      <c r="B621" s="267" t="s">
        <v>150</v>
      </c>
      <c r="C621" s="268" t="s">
        <v>2536</v>
      </c>
      <c r="D621" s="269">
        <v>5.7799999999999994</v>
      </c>
      <c r="E621" s="269">
        <v>12.65</v>
      </c>
      <c r="F621" s="269" t="s">
        <v>20545</v>
      </c>
    </row>
    <row r="622" spans="1:6" ht="15" customHeight="1">
      <c r="A622" s="266">
        <v>89182</v>
      </c>
      <c r="B622" s="267" t="s">
        <v>151</v>
      </c>
      <c r="C622" s="268" t="s">
        <v>2536</v>
      </c>
      <c r="D622" s="269">
        <v>5.7799999999999994</v>
      </c>
      <c r="E622" s="269">
        <v>12.65</v>
      </c>
      <c r="F622" s="269" t="s">
        <v>20545</v>
      </c>
    </row>
    <row r="623" spans="1:6" ht="15" customHeight="1">
      <c r="A623" s="266">
        <v>89183</v>
      </c>
      <c r="B623" s="267" t="s">
        <v>152</v>
      </c>
      <c r="C623" s="268" t="s">
        <v>2536</v>
      </c>
      <c r="D623" s="269">
        <v>6.32</v>
      </c>
      <c r="E623" s="269">
        <v>13.79</v>
      </c>
      <c r="F623" s="269" t="s">
        <v>14520</v>
      </c>
    </row>
    <row r="624" spans="1:6" ht="15" customHeight="1">
      <c r="A624" s="266">
        <v>89184</v>
      </c>
      <c r="B624" s="267" t="s">
        <v>153</v>
      </c>
      <c r="C624" s="268" t="s">
        <v>2536</v>
      </c>
      <c r="D624" s="269">
        <v>7.3800000000000026</v>
      </c>
      <c r="E624" s="269">
        <v>16.079999999999998</v>
      </c>
      <c r="F624" s="269" t="s">
        <v>20546</v>
      </c>
    </row>
    <row r="625" spans="1:6" ht="15" customHeight="1">
      <c r="A625" s="266">
        <v>89185</v>
      </c>
      <c r="B625" s="267" t="s">
        <v>154</v>
      </c>
      <c r="C625" s="268" t="s">
        <v>2536</v>
      </c>
      <c r="D625" s="269">
        <v>7.3800000000000026</v>
      </c>
      <c r="E625" s="269">
        <v>16.079999999999998</v>
      </c>
      <c r="F625" s="269" t="s">
        <v>20546</v>
      </c>
    </row>
    <row r="626" spans="1:6">
      <c r="A626" s="266">
        <v>89186</v>
      </c>
      <c r="B626" s="267" t="s">
        <v>155</v>
      </c>
      <c r="C626" s="268" t="s">
        <v>2536</v>
      </c>
      <c r="D626" s="269">
        <v>7.9200000000000017</v>
      </c>
      <c r="E626" s="269">
        <v>17.22</v>
      </c>
      <c r="F626" s="269" t="s">
        <v>15680</v>
      </c>
    </row>
    <row r="627" spans="1:6" ht="15" customHeight="1">
      <c r="A627" s="266">
        <v>89187</v>
      </c>
      <c r="B627" s="267" t="s">
        <v>156</v>
      </c>
      <c r="C627" s="268" t="s">
        <v>2536</v>
      </c>
      <c r="D627" s="269">
        <v>8.9599999999999973</v>
      </c>
      <c r="E627" s="269">
        <v>19.53</v>
      </c>
      <c r="F627" s="269" t="s">
        <v>20547</v>
      </c>
    </row>
    <row r="628" spans="1:6" ht="15" customHeight="1">
      <c r="A628" s="261"/>
      <c r="B628" s="265" t="s">
        <v>2659</v>
      </c>
      <c r="C628" s="263"/>
      <c r="D628" s="264" t="s">
        <v>2552</v>
      </c>
      <c r="E628" s="264" t="s">
        <v>2552</v>
      </c>
      <c r="F628" s="264"/>
    </row>
    <row r="629" spans="1:6" ht="15" customHeight="1">
      <c r="A629" s="266">
        <v>89195</v>
      </c>
      <c r="B629" s="267" t="s">
        <v>164</v>
      </c>
      <c r="C629" s="268" t="s">
        <v>2536</v>
      </c>
      <c r="D629" s="269">
        <v>3.1400000000000006</v>
      </c>
      <c r="E629" s="269">
        <v>6.91</v>
      </c>
      <c r="F629" s="269" t="s">
        <v>12309</v>
      </c>
    </row>
    <row r="630" spans="1:6">
      <c r="A630" s="266">
        <v>89196</v>
      </c>
      <c r="B630" s="267" t="s">
        <v>165</v>
      </c>
      <c r="C630" s="268" t="s">
        <v>2536</v>
      </c>
      <c r="D630" s="269">
        <v>5.3200000000000021</v>
      </c>
      <c r="E630" s="269">
        <v>11.44</v>
      </c>
      <c r="F630" s="269" t="s">
        <v>18241</v>
      </c>
    </row>
    <row r="631" spans="1:6" ht="15" customHeight="1">
      <c r="A631" s="266">
        <v>89197</v>
      </c>
      <c r="B631" s="267" t="s">
        <v>166</v>
      </c>
      <c r="C631" s="268" t="s">
        <v>2536</v>
      </c>
      <c r="D631" s="269">
        <v>7.9200000000000017</v>
      </c>
      <c r="E631" s="269">
        <v>17.22</v>
      </c>
      <c r="F631" s="269" t="s">
        <v>15680</v>
      </c>
    </row>
    <row r="632" spans="1:6">
      <c r="A632" s="261"/>
      <c r="B632" s="265" t="s">
        <v>1117</v>
      </c>
      <c r="C632" s="263"/>
      <c r="D632" s="264" t="s">
        <v>2552</v>
      </c>
      <c r="E632" s="264" t="s">
        <v>2552</v>
      </c>
      <c r="F632" s="264"/>
    </row>
    <row r="633" spans="1:6" ht="15" customHeight="1">
      <c r="A633" s="266">
        <v>91124</v>
      </c>
      <c r="B633" s="267" t="s">
        <v>1010</v>
      </c>
      <c r="C633" s="268" t="s">
        <v>2533</v>
      </c>
      <c r="D633" s="269">
        <v>22.540000000000006</v>
      </c>
      <c r="E633" s="269">
        <v>48.69</v>
      </c>
      <c r="F633" s="269" t="s">
        <v>20549</v>
      </c>
    </row>
    <row r="634" spans="1:6">
      <c r="A634" s="261"/>
      <c r="B634" s="265" t="s">
        <v>1118</v>
      </c>
      <c r="C634" s="263"/>
      <c r="D634" s="264" t="s">
        <v>2552</v>
      </c>
      <c r="E634" s="264" t="s">
        <v>2552</v>
      </c>
      <c r="F634" s="264"/>
    </row>
    <row r="635" spans="1:6" ht="30" customHeight="1">
      <c r="A635" s="266">
        <v>91125</v>
      </c>
      <c r="B635" s="267" t="s">
        <v>1011</v>
      </c>
      <c r="C635" s="268" t="s">
        <v>2534</v>
      </c>
      <c r="D635" s="269">
        <v>9.999999999999995E-3</v>
      </c>
      <c r="E635" s="269">
        <v>7.0000000000000007E-2</v>
      </c>
      <c r="F635" s="269" t="s">
        <v>12964</v>
      </c>
    </row>
    <row r="636" spans="1:6" ht="30" customHeight="1">
      <c r="A636" s="261"/>
      <c r="B636" s="265" t="s">
        <v>2660</v>
      </c>
      <c r="C636" s="263"/>
      <c r="D636" s="264" t="s">
        <v>2552</v>
      </c>
      <c r="E636" s="264" t="s">
        <v>2552</v>
      </c>
      <c r="F636" s="264"/>
    </row>
    <row r="637" spans="1:6" ht="30">
      <c r="A637" s="266">
        <v>88100</v>
      </c>
      <c r="B637" s="267" t="s">
        <v>142</v>
      </c>
      <c r="C637" s="268" t="s">
        <v>2535</v>
      </c>
      <c r="D637" s="269">
        <v>1.999999999999999E-2</v>
      </c>
      <c r="E637" s="269">
        <v>0.1</v>
      </c>
      <c r="F637" s="269" t="s">
        <v>11116</v>
      </c>
    </row>
    <row r="638" spans="1:6" ht="15" customHeight="1">
      <c r="A638" s="266">
        <v>88099</v>
      </c>
      <c r="B638" s="267" t="s">
        <v>141</v>
      </c>
      <c r="C638" s="268" t="s">
        <v>2535</v>
      </c>
      <c r="D638" s="269">
        <v>3.999999999999998E-2</v>
      </c>
      <c r="E638" s="269">
        <v>0.2</v>
      </c>
      <c r="F638" s="269" t="s">
        <v>12959</v>
      </c>
    </row>
    <row r="639" spans="1:6">
      <c r="A639" s="261"/>
      <c r="B639" s="265" t="s">
        <v>2834</v>
      </c>
      <c r="C639" s="263"/>
      <c r="D639" s="264" t="s">
        <v>2552</v>
      </c>
      <c r="E639" s="264" t="s">
        <v>2552</v>
      </c>
      <c r="F639" s="264"/>
    </row>
    <row r="640" spans="1:6" ht="15" customHeight="1">
      <c r="A640" s="266">
        <v>88102</v>
      </c>
      <c r="B640" s="267" t="s">
        <v>144</v>
      </c>
      <c r="C640" s="268" t="s">
        <v>2945</v>
      </c>
      <c r="D640" s="269">
        <v>0</v>
      </c>
      <c r="E640" s="269">
        <v>0.02</v>
      </c>
      <c r="F640" s="269" t="s">
        <v>13867</v>
      </c>
    </row>
    <row r="641" spans="1:6">
      <c r="A641" s="261"/>
      <c r="B641" s="265" t="s">
        <v>2833</v>
      </c>
      <c r="C641" s="263"/>
      <c r="D641" s="264" t="s">
        <v>2552</v>
      </c>
      <c r="E641" s="264" t="s">
        <v>2552</v>
      </c>
      <c r="F641" s="264"/>
    </row>
    <row r="642" spans="1:6" ht="15" customHeight="1">
      <c r="A642" s="266">
        <v>88103</v>
      </c>
      <c r="B642" s="267" t="s">
        <v>20543</v>
      </c>
      <c r="C642" s="268" t="s">
        <v>2945</v>
      </c>
      <c r="D642" s="269">
        <v>0</v>
      </c>
      <c r="E642" s="269">
        <v>0.05</v>
      </c>
      <c r="F642" s="269" t="s">
        <v>11115</v>
      </c>
    </row>
    <row r="643" spans="1:6">
      <c r="A643" s="261"/>
      <c r="B643" s="265" t="s">
        <v>2832</v>
      </c>
      <c r="C643" s="263"/>
      <c r="D643" s="264" t="s">
        <v>2552</v>
      </c>
      <c r="E643" s="264" t="s">
        <v>2552</v>
      </c>
      <c r="F643" s="264"/>
    </row>
    <row r="644" spans="1:6">
      <c r="A644" s="266">
        <v>88101</v>
      </c>
      <c r="B644" s="267" t="s">
        <v>143</v>
      </c>
      <c r="C644" s="268" t="s">
        <v>2538</v>
      </c>
      <c r="D644" s="269">
        <v>8.0000000000000016E-2</v>
      </c>
      <c r="E644" s="269">
        <v>0.3</v>
      </c>
      <c r="F644" s="269" t="s">
        <v>20542</v>
      </c>
    </row>
    <row r="645" spans="1:6" ht="30" customHeight="1">
      <c r="A645" s="261"/>
      <c r="B645" s="265" t="s">
        <v>2831</v>
      </c>
      <c r="C645" s="263"/>
      <c r="D645" s="264" t="s">
        <v>2552</v>
      </c>
      <c r="E645" s="264" t="s">
        <v>2552</v>
      </c>
      <c r="F645" s="264"/>
    </row>
    <row r="646" spans="1:6" ht="30" customHeight="1">
      <c r="A646" s="261"/>
      <c r="B646" s="265" t="s">
        <v>2697</v>
      </c>
      <c r="C646" s="263"/>
      <c r="D646" s="264" t="s">
        <v>2552</v>
      </c>
      <c r="E646" s="264" t="s">
        <v>2552</v>
      </c>
      <c r="F646" s="264"/>
    </row>
    <row r="647" spans="1:6" ht="30" customHeight="1">
      <c r="A647" s="266">
        <v>72844</v>
      </c>
      <c r="B647" s="267" t="s">
        <v>3265</v>
      </c>
      <c r="C647" s="268" t="s">
        <v>2536</v>
      </c>
      <c r="D647" s="269">
        <v>0.69</v>
      </c>
      <c r="E647" s="269">
        <v>0.05</v>
      </c>
      <c r="F647" s="269" t="s">
        <v>11828</v>
      </c>
    </row>
    <row r="648" spans="1:6" ht="30" customHeight="1">
      <c r="A648" s="266">
        <v>72849</v>
      </c>
      <c r="B648" s="267" t="s">
        <v>3266</v>
      </c>
      <c r="C648" s="268" t="s">
        <v>2536</v>
      </c>
      <c r="D648" s="269">
        <v>2.3199999999999998</v>
      </c>
      <c r="E648" s="269">
        <v>0.2</v>
      </c>
      <c r="F648" s="269" t="s">
        <v>12082</v>
      </c>
    </row>
    <row r="649" spans="1:6" ht="30" customHeight="1">
      <c r="A649" s="266">
        <v>72850</v>
      </c>
      <c r="B649" s="267" t="s">
        <v>3267</v>
      </c>
      <c r="C649" s="268" t="s">
        <v>2536</v>
      </c>
      <c r="D649" s="269">
        <v>9.4699999999999989</v>
      </c>
      <c r="E649" s="269">
        <v>1.1299999999999999</v>
      </c>
      <c r="F649" s="269" t="s">
        <v>12789</v>
      </c>
    </row>
    <row r="650" spans="1:6" ht="30" customHeight="1">
      <c r="A650" s="266">
        <v>72888</v>
      </c>
      <c r="B650" s="267" t="s">
        <v>3265</v>
      </c>
      <c r="C650" s="268" t="s">
        <v>2533</v>
      </c>
      <c r="D650" s="269">
        <v>1.02</v>
      </c>
      <c r="E650" s="269">
        <v>0.08</v>
      </c>
      <c r="F650" s="269" t="s">
        <v>13765</v>
      </c>
    </row>
    <row r="651" spans="1:6" ht="15" customHeight="1">
      <c r="A651" s="266">
        <v>72894</v>
      </c>
      <c r="B651" s="267" t="s">
        <v>3268</v>
      </c>
      <c r="C651" s="268" t="s">
        <v>2533</v>
      </c>
      <c r="D651" s="269">
        <v>3.48</v>
      </c>
      <c r="E651" s="269">
        <v>0.3</v>
      </c>
      <c r="F651" s="269" t="s">
        <v>12758</v>
      </c>
    </row>
    <row r="652" spans="1:6" ht="45" customHeight="1">
      <c r="A652" s="266">
        <v>72895</v>
      </c>
      <c r="B652" s="267" t="s">
        <v>3269</v>
      </c>
      <c r="C652" s="268" t="s">
        <v>2533</v>
      </c>
      <c r="D652" s="269">
        <v>18.349999999999998</v>
      </c>
      <c r="E652" s="269">
        <v>1.6</v>
      </c>
      <c r="F652" s="269" t="s">
        <v>17627</v>
      </c>
    </row>
    <row r="653" spans="1:6" ht="30" customHeight="1">
      <c r="A653" s="266">
        <v>72898</v>
      </c>
      <c r="B653" s="267" t="s">
        <v>3270</v>
      </c>
      <c r="C653" s="268" t="s">
        <v>2533</v>
      </c>
      <c r="D653" s="269">
        <v>3.0900000000000003</v>
      </c>
      <c r="E653" s="269">
        <v>0.56999999999999995</v>
      </c>
      <c r="F653" s="269" t="s">
        <v>14368</v>
      </c>
    </row>
    <row r="654" spans="1:6" ht="30" customHeight="1">
      <c r="A654" s="266" t="s">
        <v>2698</v>
      </c>
      <c r="B654" s="267" t="s">
        <v>3271</v>
      </c>
      <c r="C654" s="268" t="s">
        <v>2533</v>
      </c>
      <c r="D654" s="269">
        <v>1.35</v>
      </c>
      <c r="E654" s="269">
        <v>0.25</v>
      </c>
      <c r="F654" s="269" t="s">
        <v>11120</v>
      </c>
    </row>
    <row r="655" spans="1:6" ht="30" customHeight="1">
      <c r="A655" s="266">
        <v>72845</v>
      </c>
      <c r="B655" s="267" t="s">
        <v>3272</v>
      </c>
      <c r="C655" s="268" t="s">
        <v>2536</v>
      </c>
      <c r="D655" s="269">
        <v>4.08</v>
      </c>
      <c r="E655" s="269">
        <v>0.35</v>
      </c>
      <c r="F655" s="269" t="s">
        <v>19657</v>
      </c>
    </row>
    <row r="656" spans="1:6" ht="30" customHeight="1">
      <c r="A656" s="266">
        <v>72846</v>
      </c>
      <c r="B656" s="267" t="s">
        <v>3273</v>
      </c>
      <c r="C656" s="268" t="s">
        <v>2536</v>
      </c>
      <c r="D656" s="269">
        <v>3.36</v>
      </c>
      <c r="E656" s="269">
        <v>0.28999999999999998</v>
      </c>
      <c r="F656" s="269" t="s">
        <v>12625</v>
      </c>
    </row>
    <row r="657" spans="1:6" ht="30" customHeight="1">
      <c r="A657" s="266">
        <v>72847</v>
      </c>
      <c r="B657" s="267" t="s">
        <v>3274</v>
      </c>
      <c r="C657" s="268" t="s">
        <v>2536</v>
      </c>
      <c r="D657" s="269">
        <v>7.25</v>
      </c>
      <c r="E657" s="269">
        <v>0.63</v>
      </c>
      <c r="F657" s="269" t="s">
        <v>19809</v>
      </c>
    </row>
    <row r="658" spans="1:6" ht="30" customHeight="1">
      <c r="A658" s="266">
        <v>72848</v>
      </c>
      <c r="B658" s="267" t="s">
        <v>3275</v>
      </c>
      <c r="C658" s="268" t="s">
        <v>2536</v>
      </c>
      <c r="D658" s="269">
        <v>1.82</v>
      </c>
      <c r="E658" s="269">
        <v>0.15</v>
      </c>
      <c r="F658" s="269" t="s">
        <v>15895</v>
      </c>
    </row>
    <row r="659" spans="1:6" ht="30" customHeight="1">
      <c r="A659" s="266">
        <v>72890</v>
      </c>
      <c r="B659" s="267" t="s">
        <v>3276</v>
      </c>
      <c r="C659" s="268" t="s">
        <v>2533</v>
      </c>
      <c r="D659" s="269">
        <v>6.12</v>
      </c>
      <c r="E659" s="269">
        <v>0.53</v>
      </c>
      <c r="F659" s="269" t="s">
        <v>17330</v>
      </c>
    </row>
    <row r="660" spans="1:6" ht="30" customHeight="1">
      <c r="A660" s="266">
        <v>72891</v>
      </c>
      <c r="B660" s="267" t="s">
        <v>3277</v>
      </c>
      <c r="C660" s="268" t="s">
        <v>2533</v>
      </c>
      <c r="D660" s="269">
        <v>5.04</v>
      </c>
      <c r="E660" s="269">
        <v>0.44</v>
      </c>
      <c r="F660" s="269" t="s">
        <v>15974</v>
      </c>
    </row>
    <row r="661" spans="1:6" ht="30">
      <c r="A661" s="266">
        <v>72892</v>
      </c>
      <c r="B661" s="267" t="s">
        <v>3278</v>
      </c>
      <c r="C661" s="268" t="s">
        <v>2533</v>
      </c>
      <c r="D661" s="269">
        <v>10.870000000000001</v>
      </c>
      <c r="E661" s="269">
        <v>0.95</v>
      </c>
      <c r="F661" s="269" t="s">
        <v>11885</v>
      </c>
    </row>
    <row r="662" spans="1:6" ht="15" customHeight="1">
      <c r="A662" s="266">
        <v>72893</v>
      </c>
      <c r="B662" s="267" t="s">
        <v>3279</v>
      </c>
      <c r="C662" s="268" t="s">
        <v>2533</v>
      </c>
      <c r="D662" s="269">
        <v>2.71</v>
      </c>
      <c r="E662" s="269">
        <v>0.23</v>
      </c>
      <c r="F662" s="269" t="s">
        <v>12518</v>
      </c>
    </row>
    <row r="663" spans="1:6">
      <c r="A663" s="261"/>
      <c r="B663" s="265" t="s">
        <v>201</v>
      </c>
      <c r="C663" s="263"/>
      <c r="D663" s="264" t="s">
        <v>2552</v>
      </c>
      <c r="E663" s="264" t="s">
        <v>2552</v>
      </c>
      <c r="F663" s="264"/>
    </row>
    <row r="664" spans="1:6" ht="30" customHeight="1">
      <c r="A664" s="266">
        <v>72897</v>
      </c>
      <c r="B664" s="267" t="s">
        <v>3280</v>
      </c>
      <c r="C664" s="268" t="s">
        <v>2533</v>
      </c>
      <c r="D664" s="269">
        <v>8.8699999999999992</v>
      </c>
      <c r="E664" s="269">
        <v>11.28</v>
      </c>
      <c r="F664" s="269" t="s">
        <v>19810</v>
      </c>
    </row>
    <row r="665" spans="1:6">
      <c r="A665" s="261"/>
      <c r="B665" s="262" t="s">
        <v>202</v>
      </c>
      <c r="C665" s="263"/>
      <c r="D665" s="264" t="s">
        <v>2552</v>
      </c>
      <c r="E665" s="264" t="s">
        <v>2552</v>
      </c>
      <c r="F665" s="264"/>
    </row>
    <row r="666" spans="1:6" ht="30" customHeight="1">
      <c r="A666" s="266">
        <v>95967</v>
      </c>
      <c r="B666" s="267" t="s">
        <v>20682</v>
      </c>
      <c r="C666" s="268" t="s">
        <v>2637</v>
      </c>
      <c r="D666" s="269">
        <v>4.269999999999996</v>
      </c>
      <c r="E666" s="269">
        <v>115.56</v>
      </c>
      <c r="F666" s="269" t="s">
        <v>20683</v>
      </c>
    </row>
    <row r="667" spans="1:6" ht="30" customHeight="1">
      <c r="A667" s="261"/>
      <c r="B667" s="265" t="s">
        <v>2661</v>
      </c>
      <c r="C667" s="263"/>
      <c r="D667" s="264" t="s">
        <v>2552</v>
      </c>
      <c r="E667" s="264" t="s">
        <v>2552</v>
      </c>
      <c r="F667" s="264"/>
    </row>
    <row r="668" spans="1:6" ht="30" customHeight="1">
      <c r="A668" s="266">
        <v>98228</v>
      </c>
      <c r="B668" s="267" t="s">
        <v>17014</v>
      </c>
      <c r="C668" s="268" t="s">
        <v>2537</v>
      </c>
      <c r="D668" s="269">
        <v>27.069999999999997</v>
      </c>
      <c r="E668" s="269">
        <v>21.55</v>
      </c>
      <c r="F668" s="269" t="s">
        <v>17015</v>
      </c>
    </row>
    <row r="669" spans="1:6" ht="30">
      <c r="A669" s="266">
        <v>98229</v>
      </c>
      <c r="B669" s="267" t="s">
        <v>17016</v>
      </c>
      <c r="C669" s="268" t="s">
        <v>2537</v>
      </c>
      <c r="D669" s="269">
        <v>34.780000000000008</v>
      </c>
      <c r="E669" s="269">
        <v>31.15</v>
      </c>
      <c r="F669" s="269" t="s">
        <v>17017</v>
      </c>
    </row>
    <row r="670" spans="1:6" ht="30">
      <c r="A670" s="266">
        <v>98230</v>
      </c>
      <c r="B670" s="267" t="s">
        <v>17018</v>
      </c>
      <c r="C670" s="268" t="s">
        <v>2537</v>
      </c>
      <c r="D670" s="269">
        <v>48.32</v>
      </c>
      <c r="E670" s="269">
        <v>40.82</v>
      </c>
      <c r="F670" s="269" t="s">
        <v>17019</v>
      </c>
    </row>
    <row r="671" spans="1:6" ht="45" customHeight="1">
      <c r="A671" s="261"/>
      <c r="B671" s="265" t="s">
        <v>203</v>
      </c>
      <c r="C671" s="263"/>
      <c r="D671" s="264" t="s">
        <v>2552</v>
      </c>
      <c r="E671" s="264" t="s">
        <v>2552</v>
      </c>
      <c r="F671" s="264"/>
    </row>
    <row r="672" spans="1:6" ht="45" customHeight="1">
      <c r="A672" s="261"/>
      <c r="B672" s="265" t="s">
        <v>2662</v>
      </c>
      <c r="C672" s="263"/>
      <c r="D672" s="264" t="s">
        <v>2552</v>
      </c>
      <c r="E672" s="264" t="s">
        <v>2552</v>
      </c>
      <c r="F672" s="264"/>
    </row>
    <row r="673" spans="1:6" ht="45" customHeight="1">
      <c r="A673" s="266">
        <v>90808</v>
      </c>
      <c r="B673" s="267" t="s">
        <v>3281</v>
      </c>
      <c r="C673" s="268" t="s">
        <v>2537</v>
      </c>
      <c r="D673" s="269">
        <v>46.24</v>
      </c>
      <c r="E673" s="269">
        <v>7.76</v>
      </c>
      <c r="F673" s="269" t="s">
        <v>11415</v>
      </c>
    </row>
    <row r="674" spans="1:6" ht="45" customHeight="1">
      <c r="A674" s="266">
        <v>90809</v>
      </c>
      <c r="B674" s="267" t="s">
        <v>2964</v>
      </c>
      <c r="C674" s="268" t="s">
        <v>2537</v>
      </c>
      <c r="D674" s="269">
        <v>44.72</v>
      </c>
      <c r="E674" s="269">
        <v>7.08</v>
      </c>
      <c r="F674" s="269" t="s">
        <v>16951</v>
      </c>
    </row>
    <row r="675" spans="1:6" ht="45" customHeight="1">
      <c r="A675" s="266">
        <v>90810</v>
      </c>
      <c r="B675" s="267" t="s">
        <v>2965</v>
      </c>
      <c r="C675" s="268" t="s">
        <v>2537</v>
      </c>
      <c r="D675" s="269">
        <v>100.52</v>
      </c>
      <c r="E675" s="269">
        <v>10.220000000000001</v>
      </c>
      <c r="F675" s="269" t="s">
        <v>16952</v>
      </c>
    </row>
    <row r="676" spans="1:6" ht="45" customHeight="1">
      <c r="A676" s="266">
        <v>90811</v>
      </c>
      <c r="B676" s="267" t="s">
        <v>2966</v>
      </c>
      <c r="C676" s="268" t="s">
        <v>2537</v>
      </c>
      <c r="D676" s="269">
        <v>96.02000000000001</v>
      </c>
      <c r="E676" s="269">
        <v>8.02</v>
      </c>
      <c r="F676" s="269" t="s">
        <v>16953</v>
      </c>
    </row>
    <row r="677" spans="1:6" ht="45" customHeight="1">
      <c r="A677" s="266">
        <v>90812</v>
      </c>
      <c r="B677" s="267" t="s">
        <v>2967</v>
      </c>
      <c r="C677" s="268" t="s">
        <v>2537</v>
      </c>
      <c r="D677" s="269">
        <v>174.07000000000002</v>
      </c>
      <c r="E677" s="269">
        <v>12.29</v>
      </c>
      <c r="F677" s="269" t="s">
        <v>16954</v>
      </c>
    </row>
    <row r="678" spans="1:6" ht="45" customHeight="1">
      <c r="A678" s="266">
        <v>90813</v>
      </c>
      <c r="B678" s="267" t="s">
        <v>2419</v>
      </c>
      <c r="C678" s="268" t="s">
        <v>2537</v>
      </c>
      <c r="D678" s="269">
        <v>167.95999999999998</v>
      </c>
      <c r="E678" s="269">
        <v>9.2100000000000009</v>
      </c>
      <c r="F678" s="269" t="s">
        <v>16955</v>
      </c>
    </row>
    <row r="679" spans="1:6" ht="45">
      <c r="A679" s="266">
        <v>90814</v>
      </c>
      <c r="B679" s="267" t="s">
        <v>2892</v>
      </c>
      <c r="C679" s="268" t="s">
        <v>2537</v>
      </c>
      <c r="D679" s="269">
        <v>211.98</v>
      </c>
      <c r="E679" s="269">
        <v>10.55</v>
      </c>
      <c r="F679" s="269" t="s">
        <v>16956</v>
      </c>
    </row>
    <row r="680" spans="1:6" ht="30" customHeight="1">
      <c r="A680" s="266">
        <v>90815</v>
      </c>
      <c r="B680" s="267" t="s">
        <v>4904</v>
      </c>
      <c r="C680" s="268" t="s">
        <v>2537</v>
      </c>
      <c r="D680" s="269">
        <v>260.14000000000004</v>
      </c>
      <c r="E680" s="269">
        <v>8.7100000000000009</v>
      </c>
      <c r="F680" s="269" t="s">
        <v>16957</v>
      </c>
    </row>
    <row r="681" spans="1:6" ht="30" customHeight="1">
      <c r="A681" s="261"/>
      <c r="B681" s="265" t="s">
        <v>2663</v>
      </c>
      <c r="C681" s="263"/>
      <c r="D681" s="264" t="s">
        <v>2552</v>
      </c>
      <c r="E681" s="264" t="s">
        <v>2552</v>
      </c>
      <c r="F681" s="264"/>
    </row>
    <row r="682" spans="1:6" ht="30" customHeight="1">
      <c r="A682" s="266">
        <v>96160</v>
      </c>
      <c r="B682" s="267" t="s">
        <v>16967</v>
      </c>
      <c r="C682" s="268" t="s">
        <v>2537</v>
      </c>
      <c r="D682" s="269">
        <v>118.92999999999999</v>
      </c>
      <c r="E682" s="269">
        <v>52.14</v>
      </c>
      <c r="F682" s="269" t="s">
        <v>16968</v>
      </c>
    </row>
    <row r="683" spans="1:6" ht="30" customHeight="1">
      <c r="A683" s="266">
        <v>96161</v>
      </c>
      <c r="B683" s="267" t="s">
        <v>16969</v>
      </c>
      <c r="C683" s="268" t="s">
        <v>2537</v>
      </c>
      <c r="D683" s="269">
        <v>178.59</v>
      </c>
      <c r="E683" s="269">
        <v>73.66</v>
      </c>
      <c r="F683" s="269" t="s">
        <v>16970</v>
      </c>
    </row>
    <row r="684" spans="1:6" ht="30" customHeight="1">
      <c r="A684" s="266">
        <v>96162</v>
      </c>
      <c r="B684" s="267" t="s">
        <v>16971</v>
      </c>
      <c r="C684" s="268" t="s">
        <v>2537</v>
      </c>
      <c r="D684" s="269">
        <v>230.73999999999998</v>
      </c>
      <c r="E684" s="269">
        <v>97.03</v>
      </c>
      <c r="F684" s="269" t="s">
        <v>16972</v>
      </c>
    </row>
    <row r="685" spans="1:6" ht="30" customHeight="1">
      <c r="A685" s="266">
        <v>96163</v>
      </c>
      <c r="B685" s="267" t="s">
        <v>16973</v>
      </c>
      <c r="C685" s="268" t="s">
        <v>2537</v>
      </c>
      <c r="D685" s="269">
        <v>256.71999999999997</v>
      </c>
      <c r="E685" s="269">
        <v>115.17</v>
      </c>
      <c r="F685" s="269" t="s">
        <v>16974</v>
      </c>
    </row>
    <row r="686" spans="1:6" ht="30" customHeight="1">
      <c r="A686" s="266">
        <v>96164</v>
      </c>
      <c r="B686" s="267" t="s">
        <v>16975</v>
      </c>
      <c r="C686" s="268" t="s">
        <v>2537</v>
      </c>
      <c r="D686" s="269">
        <v>113.82999999999998</v>
      </c>
      <c r="E686" s="269">
        <v>41.56</v>
      </c>
      <c r="F686" s="269" t="s">
        <v>16976</v>
      </c>
    </row>
    <row r="687" spans="1:6" ht="30" customHeight="1">
      <c r="A687" s="266">
        <v>96165</v>
      </c>
      <c r="B687" s="267" t="s">
        <v>16977</v>
      </c>
      <c r="C687" s="268" t="s">
        <v>2537</v>
      </c>
      <c r="D687" s="269">
        <v>171.36</v>
      </c>
      <c r="E687" s="269">
        <v>59.41</v>
      </c>
      <c r="F687" s="269" t="s">
        <v>16978</v>
      </c>
    </row>
    <row r="688" spans="1:6" ht="30" customHeight="1">
      <c r="A688" s="266">
        <v>96166</v>
      </c>
      <c r="B688" s="267" t="s">
        <v>16979</v>
      </c>
      <c r="C688" s="268" t="s">
        <v>2537</v>
      </c>
      <c r="D688" s="269">
        <v>218.63</v>
      </c>
      <c r="E688" s="269">
        <v>76.319999999999993</v>
      </c>
      <c r="F688" s="269" t="s">
        <v>16980</v>
      </c>
    </row>
    <row r="689" spans="1:6" ht="30" customHeight="1">
      <c r="A689" s="266">
        <v>96167</v>
      </c>
      <c r="B689" s="267" t="s">
        <v>16981</v>
      </c>
      <c r="C689" s="268" t="s">
        <v>2537</v>
      </c>
      <c r="D689" s="269">
        <v>238.33999999999997</v>
      </c>
      <c r="E689" s="269">
        <v>87.12</v>
      </c>
      <c r="F689" s="269" t="s">
        <v>16982</v>
      </c>
    </row>
    <row r="690" spans="1:6" ht="30" customHeight="1">
      <c r="A690" s="266">
        <v>96168</v>
      </c>
      <c r="B690" s="267" t="s">
        <v>16983</v>
      </c>
      <c r="C690" s="268" t="s">
        <v>2537</v>
      </c>
      <c r="D690" s="269">
        <v>111.13999999999999</v>
      </c>
      <c r="E690" s="269">
        <v>36.68</v>
      </c>
      <c r="F690" s="269" t="s">
        <v>16984</v>
      </c>
    </row>
    <row r="691" spans="1:6" ht="30" customHeight="1">
      <c r="A691" s="266">
        <v>96169</v>
      </c>
      <c r="B691" s="267" t="s">
        <v>16985</v>
      </c>
      <c r="C691" s="268" t="s">
        <v>2537</v>
      </c>
      <c r="D691" s="269">
        <v>167.82999999999998</v>
      </c>
      <c r="E691" s="269">
        <v>53.24</v>
      </c>
      <c r="F691" s="269" t="s">
        <v>16986</v>
      </c>
    </row>
    <row r="692" spans="1:6" ht="30" customHeight="1">
      <c r="A692" s="266">
        <v>96170</v>
      </c>
      <c r="B692" s="267" t="s">
        <v>16987</v>
      </c>
      <c r="C692" s="268" t="s">
        <v>2537</v>
      </c>
      <c r="D692" s="269">
        <v>214.01</v>
      </c>
      <c r="E692" s="269">
        <v>69.040000000000006</v>
      </c>
      <c r="F692" s="269" t="s">
        <v>16988</v>
      </c>
    </row>
    <row r="693" spans="1:6" ht="30" customHeight="1">
      <c r="A693" s="266">
        <v>96171</v>
      </c>
      <c r="B693" s="267" t="s">
        <v>16989</v>
      </c>
      <c r="C693" s="268" t="s">
        <v>2537</v>
      </c>
      <c r="D693" s="269">
        <v>232.04000000000002</v>
      </c>
      <c r="E693" s="269">
        <v>77.52</v>
      </c>
      <c r="F693" s="269" t="s">
        <v>16990</v>
      </c>
    </row>
    <row r="694" spans="1:6" ht="30" customHeight="1">
      <c r="A694" s="266">
        <v>96172</v>
      </c>
      <c r="B694" s="267" t="s">
        <v>16991</v>
      </c>
      <c r="C694" s="268" t="s">
        <v>2537</v>
      </c>
      <c r="D694" s="269">
        <v>124.79</v>
      </c>
      <c r="E694" s="269">
        <v>56.92</v>
      </c>
      <c r="F694" s="269" t="s">
        <v>16992</v>
      </c>
    </row>
    <row r="695" spans="1:6" ht="30" customHeight="1">
      <c r="A695" s="266">
        <v>96173</v>
      </c>
      <c r="B695" s="267" t="s">
        <v>16993</v>
      </c>
      <c r="C695" s="268" t="s">
        <v>2537</v>
      </c>
      <c r="D695" s="269">
        <v>185.94</v>
      </c>
      <c r="E695" s="269">
        <v>79.63</v>
      </c>
      <c r="F695" s="269" t="s">
        <v>16994</v>
      </c>
    </row>
    <row r="696" spans="1:6" ht="30" customHeight="1">
      <c r="A696" s="266">
        <v>96174</v>
      </c>
      <c r="B696" s="267" t="s">
        <v>16995</v>
      </c>
      <c r="C696" s="268" t="s">
        <v>2537</v>
      </c>
      <c r="D696" s="269">
        <v>240.15999999999997</v>
      </c>
      <c r="E696" s="269">
        <v>104.67</v>
      </c>
      <c r="F696" s="269" t="s">
        <v>16996</v>
      </c>
    </row>
    <row r="697" spans="1:6" ht="30" customHeight="1">
      <c r="A697" s="266">
        <v>96175</v>
      </c>
      <c r="B697" s="267" t="s">
        <v>16997</v>
      </c>
      <c r="C697" s="268" t="s">
        <v>2537</v>
      </c>
      <c r="D697" s="269">
        <v>267.67999999999995</v>
      </c>
      <c r="E697" s="269">
        <v>124.03</v>
      </c>
      <c r="F697" s="269" t="s">
        <v>16998</v>
      </c>
    </row>
    <row r="698" spans="1:6" ht="30" customHeight="1">
      <c r="A698" s="266">
        <v>96176</v>
      </c>
      <c r="B698" s="267" t="s">
        <v>16999</v>
      </c>
      <c r="C698" s="268" t="s">
        <v>2537</v>
      </c>
      <c r="D698" s="269">
        <v>117.72999999999999</v>
      </c>
      <c r="E698" s="269">
        <v>44.74</v>
      </c>
      <c r="F698" s="269" t="s">
        <v>17000</v>
      </c>
    </row>
    <row r="699" spans="1:6" ht="30" customHeight="1">
      <c r="A699" s="266">
        <v>96177</v>
      </c>
      <c r="B699" s="267" t="s">
        <v>17001</v>
      </c>
      <c r="C699" s="268" t="s">
        <v>2537</v>
      </c>
      <c r="D699" s="269">
        <v>175.88</v>
      </c>
      <c r="E699" s="269">
        <v>63.07</v>
      </c>
      <c r="F699" s="269" t="s">
        <v>17002</v>
      </c>
    </row>
    <row r="700" spans="1:6" ht="30" customHeight="1">
      <c r="A700" s="266">
        <v>96178</v>
      </c>
      <c r="B700" s="267" t="s">
        <v>17003</v>
      </c>
      <c r="C700" s="268" t="s">
        <v>2537</v>
      </c>
      <c r="D700" s="269">
        <v>223.96</v>
      </c>
      <c r="E700" s="269">
        <v>80.66</v>
      </c>
      <c r="F700" s="269" t="s">
        <v>17004</v>
      </c>
    </row>
    <row r="701" spans="1:6" ht="30" customHeight="1">
      <c r="A701" s="266">
        <v>96179</v>
      </c>
      <c r="B701" s="267" t="s">
        <v>17005</v>
      </c>
      <c r="C701" s="268" t="s">
        <v>2537</v>
      </c>
      <c r="D701" s="269">
        <v>244.13</v>
      </c>
      <c r="E701" s="269">
        <v>91.82</v>
      </c>
      <c r="F701" s="269" t="s">
        <v>17006</v>
      </c>
    </row>
    <row r="702" spans="1:6" ht="30" customHeight="1">
      <c r="A702" s="266">
        <v>96180</v>
      </c>
      <c r="B702" s="267" t="s">
        <v>17007</v>
      </c>
      <c r="C702" s="268" t="s">
        <v>2537</v>
      </c>
      <c r="D702" s="269">
        <v>114</v>
      </c>
      <c r="E702" s="269">
        <v>39.020000000000003</v>
      </c>
      <c r="F702" s="269" t="s">
        <v>17008</v>
      </c>
    </row>
    <row r="703" spans="1:6" ht="30" customHeight="1">
      <c r="A703" s="266">
        <v>96181</v>
      </c>
      <c r="B703" s="267" t="s">
        <v>17009</v>
      </c>
      <c r="C703" s="268" t="s">
        <v>2537</v>
      </c>
      <c r="D703" s="269">
        <v>171.2</v>
      </c>
      <c r="E703" s="269">
        <v>55.92</v>
      </c>
      <c r="F703" s="269" t="s">
        <v>17010</v>
      </c>
    </row>
    <row r="704" spans="1:6" ht="30">
      <c r="A704" s="266">
        <v>96182</v>
      </c>
      <c r="B704" s="267" t="s">
        <v>17011</v>
      </c>
      <c r="C704" s="268" t="s">
        <v>2537</v>
      </c>
      <c r="D704" s="269">
        <v>217.51</v>
      </c>
      <c r="E704" s="269">
        <v>71.39</v>
      </c>
      <c r="F704" s="269" t="s">
        <v>16777</v>
      </c>
    </row>
    <row r="705" spans="1:6" ht="30">
      <c r="A705" s="266">
        <v>96183</v>
      </c>
      <c r="B705" s="267" t="s">
        <v>17012</v>
      </c>
      <c r="C705" s="268" t="s">
        <v>2537</v>
      </c>
      <c r="D705" s="269">
        <v>235.97000000000003</v>
      </c>
      <c r="E705" s="269">
        <v>80.709999999999994</v>
      </c>
      <c r="F705" s="269" t="s">
        <v>17013</v>
      </c>
    </row>
    <row r="706" spans="1:6" ht="45" customHeight="1">
      <c r="A706" s="261"/>
      <c r="B706" s="265" t="s">
        <v>2664</v>
      </c>
      <c r="C706" s="263"/>
      <c r="D706" s="264" t="s">
        <v>2552</v>
      </c>
      <c r="E706" s="264" t="s">
        <v>2552</v>
      </c>
      <c r="F706" s="264"/>
    </row>
    <row r="707" spans="1:6" ht="45" customHeight="1">
      <c r="A707" s="261"/>
      <c r="B707" s="265" t="s">
        <v>1114</v>
      </c>
      <c r="C707" s="263"/>
      <c r="D707" s="264" t="s">
        <v>2552</v>
      </c>
      <c r="E707" s="264" t="s">
        <v>2552</v>
      </c>
      <c r="F707" s="264"/>
    </row>
    <row r="708" spans="1:6" ht="45" customHeight="1">
      <c r="A708" s="266">
        <v>90877</v>
      </c>
      <c r="B708" s="267" t="s">
        <v>2893</v>
      </c>
      <c r="C708" s="268" t="s">
        <v>2537</v>
      </c>
      <c r="D708" s="269">
        <v>25.669999999999995</v>
      </c>
      <c r="E708" s="269">
        <v>10.31</v>
      </c>
      <c r="F708" s="269" t="s">
        <v>12926</v>
      </c>
    </row>
    <row r="709" spans="1:6" ht="45" customHeight="1">
      <c r="A709" s="266">
        <v>90878</v>
      </c>
      <c r="B709" s="267" t="s">
        <v>2894</v>
      </c>
      <c r="C709" s="268" t="s">
        <v>2537</v>
      </c>
      <c r="D709" s="269">
        <v>24.79</v>
      </c>
      <c r="E709" s="269">
        <v>9.49</v>
      </c>
      <c r="F709" s="269" t="s">
        <v>16958</v>
      </c>
    </row>
    <row r="710" spans="1:6" ht="45" customHeight="1">
      <c r="A710" s="266">
        <v>90880</v>
      </c>
      <c r="B710" s="267" t="s">
        <v>2895</v>
      </c>
      <c r="C710" s="268" t="s">
        <v>2537</v>
      </c>
      <c r="D710" s="269">
        <v>29.679999999999996</v>
      </c>
      <c r="E710" s="269">
        <v>20.69</v>
      </c>
      <c r="F710" s="269" t="s">
        <v>14684</v>
      </c>
    </row>
    <row r="711" spans="1:6" ht="45" customHeight="1">
      <c r="A711" s="266">
        <v>90881</v>
      </c>
      <c r="B711" s="267" t="s">
        <v>2896</v>
      </c>
      <c r="C711" s="268" t="s">
        <v>2537</v>
      </c>
      <c r="D711" s="269">
        <v>27.889999999999997</v>
      </c>
      <c r="E711" s="269">
        <v>18.05</v>
      </c>
      <c r="F711" s="269" t="s">
        <v>15976</v>
      </c>
    </row>
    <row r="712" spans="1:6" ht="45" customHeight="1">
      <c r="A712" s="266">
        <v>90883</v>
      </c>
      <c r="B712" s="267" t="s">
        <v>2897</v>
      </c>
      <c r="C712" s="268" t="s">
        <v>2537</v>
      </c>
      <c r="D712" s="269">
        <v>47.269999999999996</v>
      </c>
      <c r="E712" s="269">
        <v>9.92</v>
      </c>
      <c r="F712" s="269" t="s">
        <v>15368</v>
      </c>
    </row>
    <row r="713" spans="1:6" ht="45" customHeight="1">
      <c r="A713" s="266">
        <v>90884</v>
      </c>
      <c r="B713" s="267" t="s">
        <v>2898</v>
      </c>
      <c r="C713" s="268" t="s">
        <v>2537</v>
      </c>
      <c r="D713" s="269">
        <v>46.3</v>
      </c>
      <c r="E713" s="269">
        <v>8.92</v>
      </c>
      <c r="F713" s="269" t="s">
        <v>16959</v>
      </c>
    </row>
    <row r="714" spans="1:6" ht="45" customHeight="1">
      <c r="A714" s="266">
        <v>90885</v>
      </c>
      <c r="B714" s="267" t="s">
        <v>2899</v>
      </c>
      <c r="C714" s="268" t="s">
        <v>2537</v>
      </c>
      <c r="D714" s="269">
        <v>45.879999999999995</v>
      </c>
      <c r="E714" s="269">
        <v>8.4499999999999993</v>
      </c>
      <c r="F714" s="269" t="s">
        <v>16960</v>
      </c>
    </row>
    <row r="715" spans="1:6" ht="45" customHeight="1">
      <c r="A715" s="266">
        <v>90886</v>
      </c>
      <c r="B715" s="267" t="s">
        <v>2900</v>
      </c>
      <c r="C715" s="268" t="s">
        <v>2537</v>
      </c>
      <c r="D715" s="269">
        <v>95.05</v>
      </c>
      <c r="E715" s="269">
        <v>12.05</v>
      </c>
      <c r="F715" s="269" t="s">
        <v>14827</v>
      </c>
    </row>
    <row r="716" spans="1:6" ht="45" customHeight="1">
      <c r="A716" s="266">
        <v>90887</v>
      </c>
      <c r="B716" s="267" t="s">
        <v>2901</v>
      </c>
      <c r="C716" s="268" t="s">
        <v>2537</v>
      </c>
      <c r="D716" s="269">
        <v>94.050000000000011</v>
      </c>
      <c r="E716" s="269">
        <v>10.85</v>
      </c>
      <c r="F716" s="269" t="s">
        <v>16961</v>
      </c>
    </row>
    <row r="717" spans="1:6" ht="45" customHeight="1">
      <c r="A717" s="266">
        <v>90888</v>
      </c>
      <c r="B717" s="267" t="s">
        <v>2902</v>
      </c>
      <c r="C717" s="268" t="s">
        <v>2537</v>
      </c>
      <c r="D717" s="269">
        <v>93.600000000000009</v>
      </c>
      <c r="E717" s="269">
        <v>10.33</v>
      </c>
      <c r="F717" s="269" t="s">
        <v>16962</v>
      </c>
    </row>
    <row r="718" spans="1:6" ht="45" customHeight="1">
      <c r="A718" s="266">
        <v>90889</v>
      </c>
      <c r="B718" s="267" t="s">
        <v>2903</v>
      </c>
      <c r="C718" s="268" t="s">
        <v>2537</v>
      </c>
      <c r="D718" s="269">
        <v>111.74000000000001</v>
      </c>
      <c r="E718" s="269">
        <v>14.29</v>
      </c>
      <c r="F718" s="269" t="s">
        <v>16963</v>
      </c>
    </row>
    <row r="719" spans="1:6" ht="45">
      <c r="A719" s="266">
        <v>90890</v>
      </c>
      <c r="B719" s="267" t="s">
        <v>2904</v>
      </c>
      <c r="C719" s="268" t="s">
        <v>2537</v>
      </c>
      <c r="D719" s="269">
        <v>110.36</v>
      </c>
      <c r="E719" s="269">
        <v>12.28</v>
      </c>
      <c r="F719" s="269" t="s">
        <v>16964</v>
      </c>
    </row>
    <row r="720" spans="1:6" ht="45" customHeight="1">
      <c r="A720" s="266">
        <v>90891</v>
      </c>
      <c r="B720" s="267" t="s">
        <v>2905</v>
      </c>
      <c r="C720" s="268" t="s">
        <v>2537</v>
      </c>
      <c r="D720" s="269">
        <v>109.74000000000001</v>
      </c>
      <c r="E720" s="269">
        <v>11.38</v>
      </c>
      <c r="F720" s="269" t="s">
        <v>16965</v>
      </c>
    </row>
    <row r="721" spans="1:6" ht="45" customHeight="1">
      <c r="A721" s="261"/>
      <c r="B721" s="265" t="s">
        <v>204</v>
      </c>
      <c r="C721" s="263"/>
      <c r="D721" s="264" t="s">
        <v>2552</v>
      </c>
      <c r="E721" s="264" t="s">
        <v>2552</v>
      </c>
      <c r="F721" s="264"/>
    </row>
    <row r="722" spans="1:6" ht="45" customHeight="1">
      <c r="A722" s="266">
        <v>89198</v>
      </c>
      <c r="B722" s="267" t="s">
        <v>2906</v>
      </c>
      <c r="C722" s="268" t="s">
        <v>2537</v>
      </c>
      <c r="D722" s="269">
        <v>60.419999999999995</v>
      </c>
      <c r="E722" s="269">
        <v>10.54</v>
      </c>
      <c r="F722" s="269" t="s">
        <v>16944</v>
      </c>
    </row>
    <row r="723" spans="1:6" ht="45" customHeight="1">
      <c r="A723" s="266">
        <v>89201</v>
      </c>
      <c r="B723" s="267" t="s">
        <v>2909</v>
      </c>
      <c r="C723" s="268" t="s">
        <v>2537</v>
      </c>
      <c r="D723" s="269">
        <v>50.22</v>
      </c>
      <c r="E723" s="269">
        <v>5.85</v>
      </c>
      <c r="F723" s="269" t="s">
        <v>16946</v>
      </c>
    </row>
    <row r="724" spans="1:6" ht="45" customHeight="1">
      <c r="A724" s="266">
        <v>89204</v>
      </c>
      <c r="B724" s="267" t="s">
        <v>2912</v>
      </c>
      <c r="C724" s="268" t="s">
        <v>2537</v>
      </c>
      <c r="D724" s="269">
        <v>46.75</v>
      </c>
      <c r="E724" s="269">
        <v>3.98</v>
      </c>
      <c r="F724" s="269" t="s">
        <v>11606</v>
      </c>
    </row>
    <row r="725" spans="1:6" ht="45" customHeight="1">
      <c r="A725" s="266">
        <v>89199</v>
      </c>
      <c r="B725" s="267" t="s">
        <v>2907</v>
      </c>
      <c r="C725" s="268" t="s">
        <v>2537</v>
      </c>
      <c r="D725" s="269">
        <v>80</v>
      </c>
      <c r="E725" s="269">
        <v>13.08</v>
      </c>
      <c r="F725" s="269" t="s">
        <v>16945</v>
      </c>
    </row>
    <row r="726" spans="1:6" ht="45" customHeight="1">
      <c r="A726" s="266">
        <v>89202</v>
      </c>
      <c r="B726" s="267" t="s">
        <v>2910</v>
      </c>
      <c r="C726" s="268" t="s">
        <v>2537</v>
      </c>
      <c r="D726" s="269">
        <v>66.069999999999993</v>
      </c>
      <c r="E726" s="269">
        <v>6.32</v>
      </c>
      <c r="F726" s="269" t="s">
        <v>16947</v>
      </c>
    </row>
    <row r="727" spans="1:6" ht="45" customHeight="1">
      <c r="A727" s="266">
        <v>89205</v>
      </c>
      <c r="B727" s="267" t="s">
        <v>2913</v>
      </c>
      <c r="C727" s="268" t="s">
        <v>2537</v>
      </c>
      <c r="D727" s="269">
        <v>61.999999999999993</v>
      </c>
      <c r="E727" s="269">
        <v>4.13</v>
      </c>
      <c r="F727" s="269" t="s">
        <v>16949</v>
      </c>
    </row>
    <row r="728" spans="1:6" ht="45" customHeight="1">
      <c r="A728" s="266">
        <v>89200</v>
      </c>
      <c r="B728" s="267" t="s">
        <v>2908</v>
      </c>
      <c r="C728" s="268" t="s">
        <v>2537</v>
      </c>
      <c r="D728" s="269">
        <v>189.83999999999997</v>
      </c>
      <c r="E728" s="269">
        <v>28.14</v>
      </c>
      <c r="F728" s="269" t="s">
        <v>14797</v>
      </c>
    </row>
    <row r="729" spans="1:6" ht="45">
      <c r="A729" s="266">
        <v>89203</v>
      </c>
      <c r="B729" s="267" t="s">
        <v>2911</v>
      </c>
      <c r="C729" s="268" t="s">
        <v>2537</v>
      </c>
      <c r="D729" s="269">
        <v>157.65</v>
      </c>
      <c r="E729" s="269">
        <v>9.84</v>
      </c>
      <c r="F729" s="269" t="s">
        <v>16948</v>
      </c>
    </row>
    <row r="730" spans="1:6" ht="30" customHeight="1">
      <c r="A730" s="266">
        <v>89206</v>
      </c>
      <c r="B730" s="267" t="s">
        <v>2914</v>
      </c>
      <c r="C730" s="268" t="s">
        <v>2537</v>
      </c>
      <c r="D730" s="269">
        <v>149.97999999999999</v>
      </c>
      <c r="E730" s="269">
        <v>5.53</v>
      </c>
      <c r="F730" s="269" t="s">
        <v>16950</v>
      </c>
    </row>
    <row r="731" spans="1:6" ht="30" customHeight="1">
      <c r="A731" s="261"/>
      <c r="B731" s="318" t="s">
        <v>20838</v>
      </c>
      <c r="C731" s="263"/>
      <c r="D731" s="264" t="s">
        <v>2552</v>
      </c>
      <c r="E731" s="264" t="s">
        <v>2552</v>
      </c>
      <c r="F731" s="264"/>
    </row>
    <row r="732" spans="1:6" ht="30" customHeight="1">
      <c r="A732" s="266">
        <v>95601</v>
      </c>
      <c r="B732" s="267" t="s">
        <v>2915</v>
      </c>
      <c r="C732" s="268" t="s">
        <v>2535</v>
      </c>
      <c r="D732" s="269">
        <v>5.2199999999999989</v>
      </c>
      <c r="E732" s="269">
        <v>12.48</v>
      </c>
      <c r="F732" s="269" t="s">
        <v>14839</v>
      </c>
    </row>
    <row r="733" spans="1:6" ht="30" customHeight="1">
      <c r="A733" s="266">
        <v>95602</v>
      </c>
      <c r="B733" s="267" t="s">
        <v>2916</v>
      </c>
      <c r="C733" s="268" t="s">
        <v>2535</v>
      </c>
      <c r="D733" s="269">
        <v>6.9700000000000006</v>
      </c>
      <c r="E733" s="269">
        <v>15.62</v>
      </c>
      <c r="F733" s="269" t="s">
        <v>12889</v>
      </c>
    </row>
    <row r="734" spans="1:6" ht="30" customHeight="1">
      <c r="A734" s="266">
        <v>95603</v>
      </c>
      <c r="B734" s="267" t="s">
        <v>2917</v>
      </c>
      <c r="C734" s="268" t="s">
        <v>2535</v>
      </c>
      <c r="D734" s="269">
        <v>9.2199999999999989</v>
      </c>
      <c r="E734" s="269">
        <v>20.43</v>
      </c>
      <c r="F734" s="269" t="s">
        <v>16640</v>
      </c>
    </row>
    <row r="735" spans="1:6" ht="30">
      <c r="A735" s="266">
        <v>95604</v>
      </c>
      <c r="B735" s="267" t="s">
        <v>2918</v>
      </c>
      <c r="C735" s="268" t="s">
        <v>2535</v>
      </c>
      <c r="D735" s="269">
        <v>12.16</v>
      </c>
      <c r="E735" s="269">
        <v>26.87</v>
      </c>
      <c r="F735" s="269" t="s">
        <v>12545</v>
      </c>
    </row>
    <row r="736" spans="1:6" ht="15" customHeight="1">
      <c r="A736" s="266">
        <v>95605</v>
      </c>
      <c r="B736" s="267" t="s">
        <v>2919</v>
      </c>
      <c r="C736" s="268" t="s">
        <v>2535</v>
      </c>
      <c r="D736" s="269">
        <v>19.200000000000003</v>
      </c>
      <c r="E736" s="269">
        <v>42.01</v>
      </c>
      <c r="F736" s="269" t="s">
        <v>16966</v>
      </c>
    </row>
    <row r="737" spans="1:6" ht="15" customHeight="1">
      <c r="A737" s="261"/>
      <c r="B737" s="265" t="s">
        <v>205</v>
      </c>
      <c r="C737" s="263"/>
      <c r="D737" s="264" t="s">
        <v>2552</v>
      </c>
      <c r="E737" s="264" t="s">
        <v>2552</v>
      </c>
      <c r="F737" s="264"/>
    </row>
    <row r="738" spans="1:6" ht="15" customHeight="1">
      <c r="A738" s="266">
        <v>83513</v>
      </c>
      <c r="B738" s="267" t="s">
        <v>2920</v>
      </c>
      <c r="C738" s="268" t="s">
        <v>2534</v>
      </c>
      <c r="D738" s="269">
        <v>8.32</v>
      </c>
      <c r="E738" s="269">
        <v>0.53</v>
      </c>
      <c r="F738" s="269" t="s">
        <v>14012</v>
      </c>
    </row>
    <row r="739" spans="1:6" ht="15" customHeight="1">
      <c r="A739" s="266">
        <v>83514</v>
      </c>
      <c r="B739" s="267" t="s">
        <v>828</v>
      </c>
      <c r="C739" s="268" t="s">
        <v>2534</v>
      </c>
      <c r="D739" s="269">
        <v>7.62</v>
      </c>
      <c r="E739" s="269">
        <v>0.16</v>
      </c>
      <c r="F739" s="269" t="s">
        <v>17463</v>
      </c>
    </row>
    <row r="740" spans="1:6" ht="15" customHeight="1">
      <c r="A740" s="266">
        <v>95607</v>
      </c>
      <c r="B740" s="267" t="s">
        <v>2921</v>
      </c>
      <c r="C740" s="268" t="s">
        <v>2535</v>
      </c>
      <c r="D740" s="269">
        <v>2.2200000000000002</v>
      </c>
      <c r="E740" s="269">
        <v>3.31</v>
      </c>
      <c r="F740" s="269" t="s">
        <v>12533</v>
      </c>
    </row>
    <row r="741" spans="1:6">
      <c r="A741" s="266">
        <v>95608</v>
      </c>
      <c r="B741" s="267" t="s">
        <v>2922</v>
      </c>
      <c r="C741" s="268" t="s">
        <v>2535</v>
      </c>
      <c r="D741" s="269">
        <v>2.6</v>
      </c>
      <c r="E741" s="269">
        <v>3.77</v>
      </c>
      <c r="F741" s="269" t="s">
        <v>13478</v>
      </c>
    </row>
    <row r="742" spans="1:6" ht="45" customHeight="1">
      <c r="A742" s="266">
        <v>95609</v>
      </c>
      <c r="B742" s="267" t="s">
        <v>2923</v>
      </c>
      <c r="C742" s="268" t="s">
        <v>2535</v>
      </c>
      <c r="D742" s="269">
        <v>2.91</v>
      </c>
      <c r="E742" s="269">
        <v>4.2</v>
      </c>
      <c r="F742" s="269" t="s">
        <v>11310</v>
      </c>
    </row>
    <row r="743" spans="1:6" ht="45" customHeight="1">
      <c r="A743" s="261"/>
      <c r="B743" s="265" t="s">
        <v>206</v>
      </c>
      <c r="C743" s="263"/>
      <c r="D743" s="264" t="s">
        <v>2552</v>
      </c>
      <c r="E743" s="264" t="s">
        <v>2552</v>
      </c>
      <c r="F743" s="264"/>
    </row>
    <row r="744" spans="1:6" ht="45" customHeight="1">
      <c r="A744" s="266">
        <v>97751</v>
      </c>
      <c r="B744" s="267" t="s">
        <v>16844</v>
      </c>
      <c r="C744" s="268" t="s">
        <v>2533</v>
      </c>
      <c r="D744" s="269">
        <v>368.49</v>
      </c>
      <c r="E744" s="269">
        <v>225.87</v>
      </c>
      <c r="F744" s="269" t="s">
        <v>16845</v>
      </c>
    </row>
    <row r="745" spans="1:6" ht="45" customHeight="1">
      <c r="A745" s="266">
        <v>97755</v>
      </c>
      <c r="B745" s="267" t="s">
        <v>16852</v>
      </c>
      <c r="C745" s="268" t="s">
        <v>2533</v>
      </c>
      <c r="D745" s="269">
        <v>356.15999999999997</v>
      </c>
      <c r="E745" s="269">
        <v>221.51</v>
      </c>
      <c r="F745" s="269" t="s">
        <v>16853</v>
      </c>
    </row>
    <row r="746" spans="1:6" ht="45" customHeight="1">
      <c r="A746" s="266">
        <v>97759</v>
      </c>
      <c r="B746" s="267" t="s">
        <v>16860</v>
      </c>
      <c r="C746" s="268" t="s">
        <v>2533</v>
      </c>
      <c r="D746" s="269">
        <v>353.15</v>
      </c>
      <c r="E746" s="269">
        <v>224.22</v>
      </c>
      <c r="F746" s="269" t="s">
        <v>16861</v>
      </c>
    </row>
    <row r="747" spans="1:6" ht="45" customHeight="1">
      <c r="A747" s="266">
        <v>97752</v>
      </c>
      <c r="B747" s="267" t="s">
        <v>16846</v>
      </c>
      <c r="C747" s="268" t="s">
        <v>2533</v>
      </c>
      <c r="D747" s="269">
        <v>355.77</v>
      </c>
      <c r="E747" s="269">
        <v>206.53</v>
      </c>
      <c r="F747" s="269" t="s">
        <v>16847</v>
      </c>
    </row>
    <row r="748" spans="1:6" ht="45" customHeight="1">
      <c r="A748" s="266">
        <v>97756</v>
      </c>
      <c r="B748" s="267" t="s">
        <v>16854</v>
      </c>
      <c r="C748" s="268" t="s">
        <v>2533</v>
      </c>
      <c r="D748" s="269">
        <v>345.69</v>
      </c>
      <c r="E748" s="269">
        <v>202.45</v>
      </c>
      <c r="F748" s="269" t="s">
        <v>16855</v>
      </c>
    </row>
    <row r="749" spans="1:6" ht="45" customHeight="1">
      <c r="A749" s="266">
        <v>97760</v>
      </c>
      <c r="B749" s="267" t="s">
        <v>16862</v>
      </c>
      <c r="C749" s="268" t="s">
        <v>2533</v>
      </c>
      <c r="D749" s="269">
        <v>337.54999999999995</v>
      </c>
      <c r="E749" s="269">
        <v>203.12</v>
      </c>
      <c r="F749" s="269" t="s">
        <v>16863</v>
      </c>
    </row>
    <row r="750" spans="1:6" ht="45" customHeight="1">
      <c r="A750" s="266">
        <v>97753</v>
      </c>
      <c r="B750" s="267" t="s">
        <v>16848</v>
      </c>
      <c r="C750" s="268" t="s">
        <v>2533</v>
      </c>
      <c r="D750" s="269">
        <v>337.78999999999996</v>
      </c>
      <c r="E750" s="269">
        <v>179.89</v>
      </c>
      <c r="F750" s="269" t="s">
        <v>16849</v>
      </c>
    </row>
    <row r="751" spans="1:6" ht="45" customHeight="1">
      <c r="A751" s="266">
        <v>97757</v>
      </c>
      <c r="B751" s="267" t="s">
        <v>16856</v>
      </c>
      <c r="C751" s="268" t="s">
        <v>2533</v>
      </c>
      <c r="D751" s="269">
        <v>325.35000000000002</v>
      </c>
      <c r="E751" s="269">
        <v>175.51</v>
      </c>
      <c r="F751" s="269" t="s">
        <v>16857</v>
      </c>
    </row>
    <row r="752" spans="1:6" ht="45" customHeight="1">
      <c r="A752" s="266">
        <v>97761</v>
      </c>
      <c r="B752" s="267" t="s">
        <v>16864</v>
      </c>
      <c r="C752" s="268" t="s">
        <v>2533</v>
      </c>
      <c r="D752" s="269">
        <v>314.37</v>
      </c>
      <c r="E752" s="269">
        <v>174.43</v>
      </c>
      <c r="F752" s="269" t="s">
        <v>16865</v>
      </c>
    </row>
    <row r="753" spans="1:6" ht="45" customHeight="1">
      <c r="A753" s="266">
        <v>97754</v>
      </c>
      <c r="B753" s="267" t="s">
        <v>16850</v>
      </c>
      <c r="C753" s="268" t="s">
        <v>2533</v>
      </c>
      <c r="D753" s="269">
        <v>325.94000000000005</v>
      </c>
      <c r="E753" s="269">
        <v>162.47999999999999</v>
      </c>
      <c r="F753" s="269" t="s">
        <v>16851</v>
      </c>
    </row>
    <row r="754" spans="1:6" ht="45" customHeight="1">
      <c r="A754" s="266">
        <v>97758</v>
      </c>
      <c r="B754" s="267" t="s">
        <v>16858</v>
      </c>
      <c r="C754" s="268" t="s">
        <v>2533</v>
      </c>
      <c r="D754" s="269">
        <v>308.99</v>
      </c>
      <c r="E754" s="269">
        <v>157.4</v>
      </c>
      <c r="F754" s="269" t="s">
        <v>16859</v>
      </c>
    </row>
    <row r="755" spans="1:6" ht="45" customHeight="1">
      <c r="A755" s="266">
        <v>97762</v>
      </c>
      <c r="B755" s="267" t="s">
        <v>16866</v>
      </c>
      <c r="C755" s="268" t="s">
        <v>2533</v>
      </c>
      <c r="D755" s="269">
        <v>295.38</v>
      </c>
      <c r="E755" s="269">
        <v>155.33000000000001</v>
      </c>
      <c r="F755" s="269" t="s">
        <v>16867</v>
      </c>
    </row>
    <row r="756" spans="1:6" ht="45" customHeight="1">
      <c r="A756" s="266">
        <v>97763</v>
      </c>
      <c r="B756" s="267" t="s">
        <v>16868</v>
      </c>
      <c r="C756" s="268" t="s">
        <v>2533</v>
      </c>
      <c r="D756" s="269">
        <v>357.05999999999995</v>
      </c>
      <c r="E756" s="269">
        <v>200.97</v>
      </c>
      <c r="F756" s="269" t="s">
        <v>16869</v>
      </c>
    </row>
    <row r="757" spans="1:6" ht="45" customHeight="1">
      <c r="A757" s="266">
        <v>97767</v>
      </c>
      <c r="B757" s="267" t="s">
        <v>16876</v>
      </c>
      <c r="C757" s="268" t="s">
        <v>2533</v>
      </c>
      <c r="D757" s="269">
        <v>333.18</v>
      </c>
      <c r="E757" s="269">
        <v>111.24</v>
      </c>
      <c r="F757" s="269" t="s">
        <v>16877</v>
      </c>
    </row>
    <row r="758" spans="1:6" ht="45" customHeight="1">
      <c r="A758" s="266">
        <v>97771</v>
      </c>
      <c r="B758" s="267" t="s">
        <v>16884</v>
      </c>
      <c r="C758" s="268" t="s">
        <v>2533</v>
      </c>
      <c r="D758" s="269">
        <v>322.57</v>
      </c>
      <c r="E758" s="269">
        <v>103.06</v>
      </c>
      <c r="F758" s="269" t="s">
        <v>16885</v>
      </c>
    </row>
    <row r="759" spans="1:6" ht="45" customHeight="1">
      <c r="A759" s="266">
        <v>97764</v>
      </c>
      <c r="B759" s="267" t="s">
        <v>16870</v>
      </c>
      <c r="C759" s="268" t="s">
        <v>2533</v>
      </c>
      <c r="D759" s="269">
        <v>348.39</v>
      </c>
      <c r="E759" s="269">
        <v>122.66</v>
      </c>
      <c r="F759" s="269" t="s">
        <v>16871</v>
      </c>
    </row>
    <row r="760" spans="1:6" ht="45" customHeight="1">
      <c r="A760" s="266">
        <v>97768</v>
      </c>
      <c r="B760" s="267" t="s">
        <v>16878</v>
      </c>
      <c r="C760" s="268" t="s">
        <v>2533</v>
      </c>
      <c r="D760" s="269">
        <v>326.86</v>
      </c>
      <c r="E760" s="269">
        <v>105.86</v>
      </c>
      <c r="F760" s="269" t="s">
        <v>16879</v>
      </c>
    </row>
    <row r="761" spans="1:6" ht="45" customHeight="1">
      <c r="A761" s="266">
        <v>97772</v>
      </c>
      <c r="B761" s="267" t="s">
        <v>16886</v>
      </c>
      <c r="C761" s="268" t="s">
        <v>2533</v>
      </c>
      <c r="D761" s="269">
        <v>312.56</v>
      </c>
      <c r="E761" s="269">
        <v>98.11</v>
      </c>
      <c r="F761" s="269" t="s">
        <v>16887</v>
      </c>
    </row>
    <row r="762" spans="1:6" ht="45" customHeight="1">
      <c r="A762" s="266">
        <v>97765</v>
      </c>
      <c r="B762" s="267" t="s">
        <v>16872</v>
      </c>
      <c r="C762" s="268" t="s">
        <v>2533</v>
      </c>
      <c r="D762" s="269">
        <v>332.83</v>
      </c>
      <c r="E762" s="269">
        <v>110.87</v>
      </c>
      <c r="F762" s="269" t="s">
        <v>16873</v>
      </c>
    </row>
    <row r="763" spans="1:6" ht="45" customHeight="1">
      <c r="A763" s="266">
        <v>97769</v>
      </c>
      <c r="B763" s="267" t="s">
        <v>16880</v>
      </c>
      <c r="C763" s="268" t="s">
        <v>2533</v>
      </c>
      <c r="D763" s="269">
        <v>312.14999999999998</v>
      </c>
      <c r="E763" s="269">
        <v>97.62</v>
      </c>
      <c r="F763" s="269" t="s">
        <v>16881</v>
      </c>
    </row>
    <row r="764" spans="1:6" ht="45" customHeight="1">
      <c r="A764" s="266">
        <v>97773</v>
      </c>
      <c r="B764" s="267" t="s">
        <v>16888</v>
      </c>
      <c r="C764" s="268" t="s">
        <v>2533</v>
      </c>
      <c r="D764" s="269">
        <v>296.71000000000004</v>
      </c>
      <c r="E764" s="269">
        <v>90.76</v>
      </c>
      <c r="F764" s="269" t="s">
        <v>16889</v>
      </c>
    </row>
    <row r="765" spans="1:6" ht="45" customHeight="1">
      <c r="A765" s="266">
        <v>97766</v>
      </c>
      <c r="B765" s="267" t="s">
        <v>16874</v>
      </c>
      <c r="C765" s="268" t="s">
        <v>2533</v>
      </c>
      <c r="D765" s="269">
        <v>322.98</v>
      </c>
      <c r="E765" s="269">
        <v>103.56</v>
      </c>
      <c r="F765" s="269" t="s">
        <v>16875</v>
      </c>
    </row>
    <row r="766" spans="1:6" ht="45" customHeight="1">
      <c r="A766" s="266">
        <v>97770</v>
      </c>
      <c r="B766" s="267" t="s">
        <v>16882</v>
      </c>
      <c r="C766" s="268" t="s">
        <v>2533</v>
      </c>
      <c r="D766" s="269">
        <v>299.39999999999998</v>
      </c>
      <c r="E766" s="269">
        <v>91.61</v>
      </c>
      <c r="F766" s="269" t="s">
        <v>16883</v>
      </c>
    </row>
    <row r="767" spans="1:6" ht="45" customHeight="1">
      <c r="A767" s="266">
        <v>97774</v>
      </c>
      <c r="B767" s="267" t="s">
        <v>16890</v>
      </c>
      <c r="C767" s="268" t="s">
        <v>2533</v>
      </c>
      <c r="D767" s="269">
        <v>282.40999999999997</v>
      </c>
      <c r="E767" s="269">
        <v>85.3</v>
      </c>
      <c r="F767" s="269" t="s">
        <v>16891</v>
      </c>
    </row>
    <row r="768" spans="1:6" ht="45" customHeight="1">
      <c r="A768" s="266">
        <v>97775</v>
      </c>
      <c r="B768" s="267" t="s">
        <v>16892</v>
      </c>
      <c r="C768" s="268" t="s">
        <v>2533</v>
      </c>
      <c r="D768" s="269">
        <v>374.77</v>
      </c>
      <c r="E768" s="269">
        <v>160.16</v>
      </c>
      <c r="F768" s="269" t="s">
        <v>16893</v>
      </c>
    </row>
    <row r="769" spans="1:6" ht="45" customHeight="1">
      <c r="A769" s="266">
        <v>97779</v>
      </c>
      <c r="B769" s="267" t="s">
        <v>16900</v>
      </c>
      <c r="C769" s="268" t="s">
        <v>2533</v>
      </c>
      <c r="D769" s="269">
        <v>356.96</v>
      </c>
      <c r="E769" s="269">
        <v>157.69999999999999</v>
      </c>
      <c r="F769" s="269" t="s">
        <v>16901</v>
      </c>
    </row>
    <row r="770" spans="1:6" ht="45" customHeight="1">
      <c r="A770" s="266">
        <v>97783</v>
      </c>
      <c r="B770" s="267" t="s">
        <v>16908</v>
      </c>
      <c r="C770" s="268" t="s">
        <v>2533</v>
      </c>
      <c r="D770" s="269">
        <v>354.12000000000006</v>
      </c>
      <c r="E770" s="269">
        <v>161.69999999999999</v>
      </c>
      <c r="F770" s="269" t="s">
        <v>16909</v>
      </c>
    </row>
    <row r="771" spans="1:6" ht="45" customHeight="1">
      <c r="A771" s="266">
        <v>97776</v>
      </c>
      <c r="B771" s="267" t="s">
        <v>16894</v>
      </c>
      <c r="C771" s="268" t="s">
        <v>2533</v>
      </c>
      <c r="D771" s="269">
        <v>361.87</v>
      </c>
      <c r="E771" s="269">
        <v>141.38</v>
      </c>
      <c r="F771" s="269" t="s">
        <v>16895</v>
      </c>
    </row>
    <row r="772" spans="1:6" ht="45" customHeight="1">
      <c r="A772" s="266">
        <v>97780</v>
      </c>
      <c r="B772" s="267" t="s">
        <v>16902</v>
      </c>
      <c r="C772" s="268" t="s">
        <v>2533</v>
      </c>
      <c r="D772" s="269">
        <v>346.59000000000003</v>
      </c>
      <c r="E772" s="269">
        <v>139.4</v>
      </c>
      <c r="F772" s="269" t="s">
        <v>16903</v>
      </c>
    </row>
    <row r="773" spans="1:6" ht="45" customHeight="1">
      <c r="A773" s="266">
        <v>97784</v>
      </c>
      <c r="B773" s="267" t="s">
        <v>16910</v>
      </c>
      <c r="C773" s="268" t="s">
        <v>2533</v>
      </c>
      <c r="D773" s="269">
        <v>338.53999999999996</v>
      </c>
      <c r="E773" s="269">
        <v>142.30000000000001</v>
      </c>
      <c r="F773" s="269" t="s">
        <v>16911</v>
      </c>
    </row>
    <row r="774" spans="1:6" ht="45" customHeight="1">
      <c r="A774" s="266">
        <v>97777</v>
      </c>
      <c r="B774" s="267" t="s">
        <v>16896</v>
      </c>
      <c r="C774" s="268" t="s">
        <v>2533</v>
      </c>
      <c r="D774" s="269">
        <v>343.74</v>
      </c>
      <c r="E774" s="269">
        <v>116.14</v>
      </c>
      <c r="F774" s="269" t="s">
        <v>16897</v>
      </c>
    </row>
    <row r="775" spans="1:6" ht="45" customHeight="1">
      <c r="A775" s="266">
        <v>97781</v>
      </c>
      <c r="B775" s="267" t="s">
        <v>16904</v>
      </c>
      <c r="C775" s="268" t="s">
        <v>2533</v>
      </c>
      <c r="D775" s="269">
        <v>326.40000000000003</v>
      </c>
      <c r="E775" s="269">
        <v>114.77</v>
      </c>
      <c r="F775" s="269" t="s">
        <v>16905</v>
      </c>
    </row>
    <row r="776" spans="1:6" ht="45" customHeight="1">
      <c r="A776" s="266">
        <v>97785</v>
      </c>
      <c r="B776" s="267" t="s">
        <v>16912</v>
      </c>
      <c r="C776" s="268" t="s">
        <v>2533</v>
      </c>
      <c r="D776" s="269">
        <v>315.43</v>
      </c>
      <c r="E776" s="269">
        <v>116.5</v>
      </c>
      <c r="F776" s="269" t="s">
        <v>16913</v>
      </c>
    </row>
    <row r="777" spans="1:6" ht="45" customHeight="1">
      <c r="A777" s="266">
        <v>97778</v>
      </c>
      <c r="B777" s="267" t="s">
        <v>16898</v>
      </c>
      <c r="C777" s="268" t="s">
        <v>2533</v>
      </c>
      <c r="D777" s="269">
        <v>331.92</v>
      </c>
      <c r="E777" s="269">
        <v>100.02</v>
      </c>
      <c r="F777" s="269" t="s">
        <v>16899</v>
      </c>
    </row>
    <row r="778" spans="1:6" ht="45" customHeight="1">
      <c r="A778" s="266">
        <v>97782</v>
      </c>
      <c r="B778" s="267" t="s">
        <v>16906</v>
      </c>
      <c r="C778" s="268" t="s">
        <v>2533</v>
      </c>
      <c r="D778" s="269">
        <v>310.08</v>
      </c>
      <c r="E778" s="269">
        <v>99.01</v>
      </c>
      <c r="F778" s="269" t="s">
        <v>16907</v>
      </c>
    </row>
    <row r="779" spans="1:6" ht="45" customHeight="1">
      <c r="A779" s="266">
        <v>97786</v>
      </c>
      <c r="B779" s="267" t="s">
        <v>16914</v>
      </c>
      <c r="C779" s="268" t="s">
        <v>2533</v>
      </c>
      <c r="D779" s="269">
        <v>296.47000000000003</v>
      </c>
      <c r="E779" s="269">
        <v>100.13</v>
      </c>
      <c r="F779" s="269" t="s">
        <v>16915</v>
      </c>
    </row>
    <row r="780" spans="1:6" ht="45" customHeight="1">
      <c r="A780" s="266">
        <v>97787</v>
      </c>
      <c r="B780" s="267" t="s">
        <v>16916</v>
      </c>
      <c r="C780" s="268" t="s">
        <v>2533</v>
      </c>
      <c r="D780" s="269">
        <v>366.04</v>
      </c>
      <c r="E780" s="269">
        <v>66</v>
      </c>
      <c r="F780" s="269" t="s">
        <v>16917</v>
      </c>
    </row>
    <row r="781" spans="1:6" ht="45" customHeight="1">
      <c r="A781" s="266">
        <v>97791</v>
      </c>
      <c r="B781" s="267" t="s">
        <v>16924</v>
      </c>
      <c r="C781" s="268" t="s">
        <v>2533</v>
      </c>
      <c r="D781" s="269">
        <v>333.94000000000005</v>
      </c>
      <c r="E781" s="269">
        <v>47.47</v>
      </c>
      <c r="F781" s="269" t="s">
        <v>16925</v>
      </c>
    </row>
    <row r="782" spans="1:6" ht="45" customHeight="1">
      <c r="A782" s="266">
        <v>97795</v>
      </c>
      <c r="B782" s="267" t="s">
        <v>16932</v>
      </c>
      <c r="C782" s="268" t="s">
        <v>2533</v>
      </c>
      <c r="D782" s="269">
        <v>323.5</v>
      </c>
      <c r="E782" s="269">
        <v>40.58</v>
      </c>
      <c r="F782" s="269" t="s">
        <v>16933</v>
      </c>
    </row>
    <row r="783" spans="1:6" ht="45" customHeight="1">
      <c r="A783" s="266">
        <v>97788</v>
      </c>
      <c r="B783" s="267" t="s">
        <v>16918</v>
      </c>
      <c r="C783" s="268" t="s">
        <v>2533</v>
      </c>
      <c r="D783" s="269">
        <v>354.45</v>
      </c>
      <c r="E783" s="269">
        <v>57.55</v>
      </c>
      <c r="F783" s="269" t="s">
        <v>16919</v>
      </c>
    </row>
    <row r="784" spans="1:6" ht="45" customHeight="1">
      <c r="A784" s="266">
        <v>97792</v>
      </c>
      <c r="B784" s="267" t="s">
        <v>16926</v>
      </c>
      <c r="C784" s="268" t="s">
        <v>2533</v>
      </c>
      <c r="D784" s="269">
        <v>327.74</v>
      </c>
      <c r="E784" s="269">
        <v>42.83</v>
      </c>
      <c r="F784" s="269" t="s">
        <v>16927</v>
      </c>
    </row>
    <row r="785" spans="1:6" ht="45" customHeight="1">
      <c r="A785" s="266">
        <v>97796</v>
      </c>
      <c r="B785" s="267" t="s">
        <v>16934</v>
      </c>
      <c r="C785" s="268" t="s">
        <v>2533</v>
      </c>
      <c r="D785" s="269">
        <v>313.52999999999997</v>
      </c>
      <c r="E785" s="269">
        <v>37.31</v>
      </c>
      <c r="F785" s="269" t="s">
        <v>16935</v>
      </c>
    </row>
    <row r="786" spans="1:6" ht="45" customHeight="1">
      <c r="A786" s="266">
        <v>97789</v>
      </c>
      <c r="B786" s="267" t="s">
        <v>16920</v>
      </c>
      <c r="C786" s="268" t="s">
        <v>2533</v>
      </c>
      <c r="D786" s="269">
        <v>338.75</v>
      </c>
      <c r="E786" s="269">
        <v>47.15</v>
      </c>
      <c r="F786" s="269" t="s">
        <v>16921</v>
      </c>
    </row>
    <row r="787" spans="1:6" ht="45" customHeight="1">
      <c r="A787" s="266">
        <v>97793</v>
      </c>
      <c r="B787" s="267" t="s">
        <v>16928</v>
      </c>
      <c r="C787" s="268" t="s">
        <v>2533</v>
      </c>
      <c r="D787" s="269">
        <v>313.16999999999996</v>
      </c>
      <c r="E787" s="269">
        <v>36.909999999999997</v>
      </c>
      <c r="F787" s="269" t="s">
        <v>16929</v>
      </c>
    </row>
    <row r="788" spans="1:6" ht="45" customHeight="1">
      <c r="A788" s="266">
        <v>97797</v>
      </c>
      <c r="B788" s="267" t="s">
        <v>16936</v>
      </c>
      <c r="C788" s="268" t="s">
        <v>2533</v>
      </c>
      <c r="D788" s="269">
        <v>297.76</v>
      </c>
      <c r="E788" s="269">
        <v>32.840000000000003</v>
      </c>
      <c r="F788" s="269" t="s">
        <v>16937</v>
      </c>
    </row>
    <row r="789" spans="1:6" ht="45" customHeight="1">
      <c r="A789" s="266">
        <v>97790</v>
      </c>
      <c r="B789" s="267" t="s">
        <v>16922</v>
      </c>
      <c r="C789" s="268" t="s">
        <v>2533</v>
      </c>
      <c r="D789" s="269">
        <v>328.93</v>
      </c>
      <c r="E789" s="269">
        <v>41.13</v>
      </c>
      <c r="F789" s="269" t="s">
        <v>16923</v>
      </c>
    </row>
    <row r="790" spans="1:6" ht="30" customHeight="1">
      <c r="A790" s="266">
        <v>97794</v>
      </c>
      <c r="B790" s="267" t="s">
        <v>16930</v>
      </c>
      <c r="C790" s="268" t="s">
        <v>2533</v>
      </c>
      <c r="D790" s="269">
        <v>300.47999999999996</v>
      </c>
      <c r="E790" s="269">
        <v>33.229999999999997</v>
      </c>
      <c r="F790" s="269" t="s">
        <v>16931</v>
      </c>
    </row>
    <row r="791" spans="1:6" ht="30" customHeight="1">
      <c r="A791" s="266">
        <v>97798</v>
      </c>
      <c r="B791" s="267" t="s">
        <v>16938</v>
      </c>
      <c r="C791" s="268" t="s">
        <v>2533</v>
      </c>
      <c r="D791" s="269">
        <v>283.49</v>
      </c>
      <c r="E791" s="269">
        <v>30.11</v>
      </c>
      <c r="F791" s="269" t="s">
        <v>16939</v>
      </c>
    </row>
    <row r="792" spans="1:6" ht="30">
      <c r="A792" s="266">
        <v>97799</v>
      </c>
      <c r="B792" s="267" t="s">
        <v>16940</v>
      </c>
      <c r="C792" s="268" t="s">
        <v>2533</v>
      </c>
      <c r="D792" s="269">
        <v>334.93999999999994</v>
      </c>
      <c r="E792" s="269">
        <v>174.71</v>
      </c>
      <c r="F792" s="269" t="s">
        <v>16941</v>
      </c>
    </row>
    <row r="793" spans="1:6" ht="30">
      <c r="A793" s="266">
        <v>97800</v>
      </c>
      <c r="B793" s="267" t="s">
        <v>16942</v>
      </c>
      <c r="C793" s="268" t="s">
        <v>2533</v>
      </c>
      <c r="D793" s="269">
        <v>342.04</v>
      </c>
      <c r="E793" s="269">
        <v>111.93</v>
      </c>
      <c r="F793" s="269" t="s">
        <v>16943</v>
      </c>
    </row>
    <row r="794" spans="1:6">
      <c r="A794" s="261"/>
      <c r="B794" s="265" t="s">
        <v>207</v>
      </c>
      <c r="C794" s="263"/>
      <c r="D794" s="264" t="s">
        <v>2552</v>
      </c>
      <c r="E794" s="264" t="s">
        <v>2552</v>
      </c>
      <c r="F794" s="264"/>
    </row>
    <row r="795" spans="1:6" ht="30" customHeight="1">
      <c r="A795" s="261"/>
      <c r="B795" s="262" t="s">
        <v>2299</v>
      </c>
      <c r="C795" s="263"/>
      <c r="D795" s="264" t="s">
        <v>2552</v>
      </c>
      <c r="E795" s="264" t="s">
        <v>2552</v>
      </c>
      <c r="F795" s="264"/>
    </row>
    <row r="796" spans="1:6" ht="30" customHeight="1">
      <c r="A796" s="261"/>
      <c r="B796" s="265" t="s">
        <v>208</v>
      </c>
      <c r="C796" s="263"/>
      <c r="D796" s="264" t="s">
        <v>2552</v>
      </c>
      <c r="E796" s="264" t="s">
        <v>2552</v>
      </c>
      <c r="F796" s="264"/>
    </row>
    <row r="797" spans="1:6" ht="30" customHeight="1">
      <c r="A797" s="266">
        <v>97086</v>
      </c>
      <c r="B797" s="267" t="s">
        <v>17040</v>
      </c>
      <c r="C797" s="268" t="s">
        <v>2538</v>
      </c>
      <c r="D797" s="269">
        <v>32.849999999999994</v>
      </c>
      <c r="E797" s="269">
        <v>56.36</v>
      </c>
      <c r="F797" s="269" t="s">
        <v>17041</v>
      </c>
    </row>
    <row r="798" spans="1:6" ht="30" customHeight="1">
      <c r="A798" s="266">
        <v>96528</v>
      </c>
      <c r="B798" s="267" t="s">
        <v>19746</v>
      </c>
      <c r="C798" s="268" t="s">
        <v>2538</v>
      </c>
      <c r="D798" s="269">
        <v>70.490000000000009</v>
      </c>
      <c r="E798" s="269">
        <v>40.369999999999997</v>
      </c>
      <c r="F798" s="269" t="s">
        <v>19747</v>
      </c>
    </row>
    <row r="799" spans="1:6" ht="30" customHeight="1">
      <c r="A799" s="266">
        <v>96531</v>
      </c>
      <c r="B799" s="267" t="s">
        <v>17192</v>
      </c>
      <c r="C799" s="268" t="s">
        <v>2538</v>
      </c>
      <c r="D799" s="269">
        <v>41.470000000000006</v>
      </c>
      <c r="E799" s="269">
        <v>34.119999999999997</v>
      </c>
      <c r="F799" s="269" t="s">
        <v>17193</v>
      </c>
    </row>
    <row r="800" spans="1:6" ht="30" customHeight="1">
      <c r="A800" s="266">
        <v>96534</v>
      </c>
      <c r="B800" s="267" t="s">
        <v>17198</v>
      </c>
      <c r="C800" s="268" t="s">
        <v>2538</v>
      </c>
      <c r="D800" s="269">
        <v>26.33</v>
      </c>
      <c r="E800" s="269">
        <v>30.86</v>
      </c>
      <c r="F800" s="269" t="s">
        <v>15368</v>
      </c>
    </row>
    <row r="801" spans="1:6" ht="30" customHeight="1">
      <c r="A801" s="266">
        <v>96537</v>
      </c>
      <c r="B801" s="267" t="s">
        <v>17202</v>
      </c>
      <c r="C801" s="268" t="s">
        <v>2538</v>
      </c>
      <c r="D801" s="269">
        <v>59.959999999999994</v>
      </c>
      <c r="E801" s="269">
        <v>56.2</v>
      </c>
      <c r="F801" s="269" t="s">
        <v>17203</v>
      </c>
    </row>
    <row r="802" spans="1:6" ht="30" customHeight="1">
      <c r="A802" s="266">
        <v>96540</v>
      </c>
      <c r="B802" s="267" t="s">
        <v>17208</v>
      </c>
      <c r="C802" s="268" t="s">
        <v>2538</v>
      </c>
      <c r="D802" s="269">
        <v>38.380000000000003</v>
      </c>
      <c r="E802" s="269">
        <v>48.21</v>
      </c>
      <c r="F802" s="269" t="s">
        <v>17209</v>
      </c>
    </row>
    <row r="803" spans="1:6" ht="30" customHeight="1">
      <c r="A803" s="266">
        <v>96529</v>
      </c>
      <c r="B803" s="267" t="s">
        <v>17189</v>
      </c>
      <c r="C803" s="268" t="s">
        <v>2538</v>
      </c>
      <c r="D803" s="269">
        <v>108.36</v>
      </c>
      <c r="E803" s="269">
        <v>95.42</v>
      </c>
      <c r="F803" s="269" t="s">
        <v>17190</v>
      </c>
    </row>
    <row r="804" spans="1:6" ht="30" customHeight="1">
      <c r="A804" s="266">
        <v>96532</v>
      </c>
      <c r="B804" s="267" t="s">
        <v>17194</v>
      </c>
      <c r="C804" s="268" t="s">
        <v>2538</v>
      </c>
      <c r="D804" s="269">
        <v>64.320000000000007</v>
      </c>
      <c r="E804" s="269">
        <v>72.42</v>
      </c>
      <c r="F804" s="269" t="s">
        <v>17195</v>
      </c>
    </row>
    <row r="805" spans="1:6" ht="30" customHeight="1">
      <c r="A805" s="266">
        <v>96535</v>
      </c>
      <c r="B805" s="267" t="s">
        <v>17199</v>
      </c>
      <c r="C805" s="268" t="s">
        <v>2538</v>
      </c>
      <c r="D805" s="269">
        <v>41.4</v>
      </c>
      <c r="E805" s="269">
        <v>60.4</v>
      </c>
      <c r="F805" s="269" t="s">
        <v>17200</v>
      </c>
    </row>
    <row r="806" spans="1:6" ht="30" customHeight="1">
      <c r="A806" s="266">
        <v>96538</v>
      </c>
      <c r="B806" s="267" t="s">
        <v>17204</v>
      </c>
      <c r="C806" s="268" t="s">
        <v>2538</v>
      </c>
      <c r="D806" s="269">
        <v>76.309999999999988</v>
      </c>
      <c r="E806" s="269">
        <v>103.14</v>
      </c>
      <c r="F806" s="269" t="s">
        <v>17205</v>
      </c>
    </row>
    <row r="807" spans="1:6" ht="30" customHeight="1">
      <c r="A807" s="266">
        <v>96541</v>
      </c>
      <c r="B807" s="267" t="s">
        <v>17210</v>
      </c>
      <c r="C807" s="268" t="s">
        <v>2538</v>
      </c>
      <c r="D807" s="269">
        <v>50.350000000000009</v>
      </c>
      <c r="E807" s="269">
        <v>82.64</v>
      </c>
      <c r="F807" s="269" t="s">
        <v>17211</v>
      </c>
    </row>
    <row r="808" spans="1:6" ht="30" customHeight="1">
      <c r="A808" s="266">
        <v>96530</v>
      </c>
      <c r="B808" s="267" t="s">
        <v>17191</v>
      </c>
      <c r="C808" s="268" t="s">
        <v>2538</v>
      </c>
      <c r="D808" s="269">
        <v>64.930000000000007</v>
      </c>
      <c r="E808" s="269">
        <v>34.19</v>
      </c>
      <c r="F808" s="269" t="s">
        <v>11333</v>
      </c>
    </row>
    <row r="809" spans="1:6" ht="30" customHeight="1">
      <c r="A809" s="266">
        <v>96533</v>
      </c>
      <c r="B809" s="267" t="s">
        <v>17196</v>
      </c>
      <c r="C809" s="268" t="s">
        <v>2538</v>
      </c>
      <c r="D809" s="269">
        <v>37.53</v>
      </c>
      <c r="E809" s="269">
        <v>28.16</v>
      </c>
      <c r="F809" s="269" t="s">
        <v>17197</v>
      </c>
    </row>
    <row r="810" spans="1:6" ht="30" customHeight="1">
      <c r="A810" s="266">
        <v>96536</v>
      </c>
      <c r="B810" s="267" t="s">
        <v>17201</v>
      </c>
      <c r="C810" s="268" t="s">
        <v>2538</v>
      </c>
      <c r="D810" s="269">
        <v>23.29</v>
      </c>
      <c r="E810" s="269">
        <v>25.03</v>
      </c>
      <c r="F810" s="269" t="s">
        <v>14870</v>
      </c>
    </row>
    <row r="811" spans="1:6" ht="30">
      <c r="A811" s="266">
        <v>96539</v>
      </c>
      <c r="B811" s="267" t="s">
        <v>17206</v>
      </c>
      <c r="C811" s="268" t="s">
        <v>2538</v>
      </c>
      <c r="D811" s="269">
        <v>36.85</v>
      </c>
      <c r="E811" s="269">
        <v>42.37</v>
      </c>
      <c r="F811" s="269" t="s">
        <v>17207</v>
      </c>
    </row>
    <row r="812" spans="1:6" ht="30" customHeight="1">
      <c r="A812" s="266">
        <v>96542</v>
      </c>
      <c r="B812" s="267" t="s">
        <v>17212</v>
      </c>
      <c r="C812" s="268" t="s">
        <v>2538</v>
      </c>
      <c r="D812" s="269">
        <v>25.07</v>
      </c>
      <c r="E812" s="269">
        <v>38.229999999999997</v>
      </c>
      <c r="F812" s="269" t="s">
        <v>12424</v>
      </c>
    </row>
    <row r="813" spans="1:6" ht="30" customHeight="1">
      <c r="A813" s="261"/>
      <c r="B813" s="265" t="s">
        <v>2090</v>
      </c>
      <c r="C813" s="263"/>
      <c r="D813" s="264" t="s">
        <v>2552</v>
      </c>
      <c r="E813" s="264" t="s">
        <v>2552</v>
      </c>
      <c r="F813" s="264"/>
    </row>
    <row r="814" spans="1:6" ht="30" customHeight="1">
      <c r="A814" s="266">
        <v>90996</v>
      </c>
      <c r="B814" s="267" t="s">
        <v>1673</v>
      </c>
      <c r="C814" s="268" t="s">
        <v>2538</v>
      </c>
      <c r="D814" s="269">
        <v>6.28</v>
      </c>
      <c r="E814" s="269">
        <v>6.28</v>
      </c>
      <c r="F814" s="269" t="s">
        <v>12511</v>
      </c>
    </row>
    <row r="815" spans="1:6" ht="30" customHeight="1">
      <c r="A815" s="266">
        <v>90997</v>
      </c>
      <c r="B815" s="267" t="s">
        <v>1674</v>
      </c>
      <c r="C815" s="268" t="s">
        <v>2538</v>
      </c>
      <c r="D815" s="269">
        <v>7.5299999999999994</v>
      </c>
      <c r="E815" s="269">
        <v>9.7799999999999994</v>
      </c>
      <c r="F815" s="269" t="s">
        <v>17048</v>
      </c>
    </row>
    <row r="816" spans="1:6" ht="30" customHeight="1">
      <c r="A816" s="266">
        <v>90998</v>
      </c>
      <c r="B816" s="267" t="s">
        <v>1675</v>
      </c>
      <c r="C816" s="268" t="s">
        <v>2538</v>
      </c>
      <c r="D816" s="269">
        <v>8.5800000000000018</v>
      </c>
      <c r="E816" s="269">
        <v>12.45</v>
      </c>
      <c r="F816" s="269" t="s">
        <v>17049</v>
      </c>
    </row>
    <row r="817" spans="1:6" ht="30" customHeight="1">
      <c r="A817" s="266">
        <v>91000</v>
      </c>
      <c r="B817" s="267" t="s">
        <v>1676</v>
      </c>
      <c r="C817" s="268" t="s">
        <v>2538</v>
      </c>
      <c r="D817" s="269">
        <v>7.2000000000000011</v>
      </c>
      <c r="E817" s="269">
        <v>8.6999999999999993</v>
      </c>
      <c r="F817" s="269" t="s">
        <v>14445</v>
      </c>
    </row>
    <row r="818" spans="1:6" ht="30" customHeight="1">
      <c r="A818" s="266">
        <v>91002</v>
      </c>
      <c r="B818" s="267" t="s">
        <v>1677</v>
      </c>
      <c r="C818" s="268" t="s">
        <v>2538</v>
      </c>
      <c r="D818" s="269">
        <v>6.83</v>
      </c>
      <c r="E818" s="269">
        <v>7.74</v>
      </c>
      <c r="F818" s="269" t="s">
        <v>17050</v>
      </c>
    </row>
    <row r="819" spans="1:6" ht="30" customHeight="1">
      <c r="A819" s="266">
        <v>91003</v>
      </c>
      <c r="B819" s="267" t="s">
        <v>1678</v>
      </c>
      <c r="C819" s="268" t="s">
        <v>2538</v>
      </c>
      <c r="D819" s="269">
        <v>7.4499999999999993</v>
      </c>
      <c r="E819" s="269">
        <v>9.52</v>
      </c>
      <c r="F819" s="269" t="s">
        <v>16131</v>
      </c>
    </row>
    <row r="820" spans="1:6" ht="30" customHeight="1">
      <c r="A820" s="266">
        <v>91004</v>
      </c>
      <c r="B820" s="267" t="s">
        <v>1679</v>
      </c>
      <c r="C820" s="268" t="s">
        <v>2538</v>
      </c>
      <c r="D820" s="269">
        <v>6.0900000000000007</v>
      </c>
      <c r="E820" s="269">
        <v>7.3</v>
      </c>
      <c r="F820" s="269" t="s">
        <v>17051</v>
      </c>
    </row>
    <row r="821" spans="1:6" ht="30" customHeight="1">
      <c r="A821" s="266">
        <v>91005</v>
      </c>
      <c r="B821" s="267" t="s">
        <v>1680</v>
      </c>
      <c r="C821" s="268" t="s">
        <v>2538</v>
      </c>
      <c r="D821" s="269">
        <v>6.8300000000000018</v>
      </c>
      <c r="E821" s="269">
        <v>9.34</v>
      </c>
      <c r="F821" s="269" t="s">
        <v>17052</v>
      </c>
    </row>
    <row r="822" spans="1:6" ht="30" customHeight="1">
      <c r="A822" s="266">
        <v>91006</v>
      </c>
      <c r="B822" s="267" t="s">
        <v>1681</v>
      </c>
      <c r="C822" s="268" t="s">
        <v>2538</v>
      </c>
      <c r="D822" s="269">
        <v>5.79</v>
      </c>
      <c r="E822" s="269">
        <v>6.55</v>
      </c>
      <c r="F822" s="269" t="s">
        <v>12506</v>
      </c>
    </row>
    <row r="823" spans="1:6" ht="45" customHeight="1">
      <c r="A823" s="266">
        <v>91007</v>
      </c>
      <c r="B823" s="267" t="s">
        <v>1682</v>
      </c>
      <c r="C823" s="268" t="s">
        <v>2538</v>
      </c>
      <c r="D823" s="269">
        <v>5.45</v>
      </c>
      <c r="E823" s="269">
        <v>5.56</v>
      </c>
      <c r="F823" s="269" t="s">
        <v>15343</v>
      </c>
    </row>
    <row r="824" spans="1:6" ht="45" customHeight="1">
      <c r="A824" s="266">
        <v>91008</v>
      </c>
      <c r="B824" s="267" t="s">
        <v>1683</v>
      </c>
      <c r="C824" s="268" t="s">
        <v>2538</v>
      </c>
      <c r="D824" s="269">
        <v>6.0900000000000007</v>
      </c>
      <c r="E824" s="269">
        <v>7.31</v>
      </c>
      <c r="F824" s="269" t="s">
        <v>17053</v>
      </c>
    </row>
    <row r="825" spans="1:6" ht="45" customHeight="1">
      <c r="A825" s="266">
        <v>92408</v>
      </c>
      <c r="B825" s="267" t="s">
        <v>1772</v>
      </c>
      <c r="C825" s="268" t="s">
        <v>2538</v>
      </c>
      <c r="D825" s="269">
        <v>81.96</v>
      </c>
      <c r="E825" s="269">
        <v>78.290000000000006</v>
      </c>
      <c r="F825" s="269" t="s">
        <v>17062</v>
      </c>
    </row>
    <row r="826" spans="1:6" ht="45" customHeight="1">
      <c r="A826" s="266">
        <v>92409</v>
      </c>
      <c r="B826" s="267" t="s">
        <v>1773</v>
      </c>
      <c r="C826" s="268" t="s">
        <v>2538</v>
      </c>
      <c r="D826" s="269">
        <v>79.47</v>
      </c>
      <c r="E826" s="269">
        <v>70.91</v>
      </c>
      <c r="F826" s="269" t="s">
        <v>17063</v>
      </c>
    </row>
    <row r="827" spans="1:6" ht="45" customHeight="1">
      <c r="A827" s="266">
        <v>92410</v>
      </c>
      <c r="B827" s="267" t="s">
        <v>1774</v>
      </c>
      <c r="C827" s="268" t="s">
        <v>2538</v>
      </c>
      <c r="D827" s="269">
        <v>50.470000000000006</v>
      </c>
      <c r="E827" s="269">
        <v>63.68</v>
      </c>
      <c r="F827" s="269" t="s">
        <v>17064</v>
      </c>
    </row>
    <row r="828" spans="1:6" ht="45" customHeight="1">
      <c r="A828" s="266">
        <v>92411</v>
      </c>
      <c r="B828" s="267" t="s">
        <v>1775</v>
      </c>
      <c r="C828" s="268" t="s">
        <v>2538</v>
      </c>
      <c r="D828" s="269">
        <v>48.220000000000006</v>
      </c>
      <c r="E828" s="269">
        <v>57.21</v>
      </c>
      <c r="F828" s="269" t="s">
        <v>13216</v>
      </c>
    </row>
    <row r="829" spans="1:6" ht="45" customHeight="1">
      <c r="A829" s="266">
        <v>92412</v>
      </c>
      <c r="B829" s="267" t="s">
        <v>1776</v>
      </c>
      <c r="C829" s="268" t="s">
        <v>2538</v>
      </c>
      <c r="D829" s="269">
        <v>30.96</v>
      </c>
      <c r="E829" s="269">
        <v>47.15</v>
      </c>
      <c r="F829" s="269" t="s">
        <v>17065</v>
      </c>
    </row>
    <row r="830" spans="1:6" ht="45" customHeight="1">
      <c r="A830" s="266">
        <v>92413</v>
      </c>
      <c r="B830" s="267" t="s">
        <v>1777</v>
      </c>
      <c r="C830" s="268" t="s">
        <v>2538</v>
      </c>
      <c r="D830" s="269">
        <v>29.28</v>
      </c>
      <c r="E830" s="269">
        <v>42.11</v>
      </c>
      <c r="F830" s="269" t="s">
        <v>17066</v>
      </c>
    </row>
    <row r="831" spans="1:6" ht="45" customHeight="1">
      <c r="A831" s="266">
        <v>92414</v>
      </c>
      <c r="B831" s="267" t="s">
        <v>1778</v>
      </c>
      <c r="C831" s="268" t="s">
        <v>2538</v>
      </c>
      <c r="D831" s="269">
        <v>47.04</v>
      </c>
      <c r="E831" s="269">
        <v>43.32</v>
      </c>
      <c r="F831" s="269" t="s">
        <v>14651</v>
      </c>
    </row>
    <row r="832" spans="1:6" ht="45" customHeight="1">
      <c r="A832" s="266">
        <v>92415</v>
      </c>
      <c r="B832" s="267" t="s">
        <v>2955</v>
      </c>
      <c r="C832" s="268" t="s">
        <v>2538</v>
      </c>
      <c r="D832" s="269">
        <v>44.86</v>
      </c>
      <c r="E832" s="269">
        <v>36.78</v>
      </c>
      <c r="F832" s="269" t="s">
        <v>17067</v>
      </c>
    </row>
    <row r="833" spans="1:6" ht="45" customHeight="1">
      <c r="A833" s="266">
        <v>92416</v>
      </c>
      <c r="B833" s="267" t="s">
        <v>2956</v>
      </c>
      <c r="C833" s="268" t="s">
        <v>2538</v>
      </c>
      <c r="D833" s="269">
        <v>51.58</v>
      </c>
      <c r="E833" s="269">
        <v>56.72</v>
      </c>
      <c r="F833" s="269" t="s">
        <v>17068</v>
      </c>
    </row>
    <row r="834" spans="1:6" ht="45" customHeight="1">
      <c r="A834" s="266">
        <v>92417</v>
      </c>
      <c r="B834" s="267" t="s">
        <v>2957</v>
      </c>
      <c r="C834" s="268" t="s">
        <v>2538</v>
      </c>
      <c r="D834" s="269">
        <v>49.360000000000007</v>
      </c>
      <c r="E834" s="269">
        <v>50.26</v>
      </c>
      <c r="F834" s="269" t="s">
        <v>17069</v>
      </c>
    </row>
    <row r="835" spans="1:6" ht="45" customHeight="1">
      <c r="A835" s="266">
        <v>92418</v>
      </c>
      <c r="B835" s="267" t="s">
        <v>2958</v>
      </c>
      <c r="C835" s="268" t="s">
        <v>2538</v>
      </c>
      <c r="D835" s="269">
        <v>29.690000000000005</v>
      </c>
      <c r="E835" s="269">
        <v>29.08</v>
      </c>
      <c r="F835" s="269" t="s">
        <v>17070</v>
      </c>
    </row>
    <row r="836" spans="1:6" ht="45" customHeight="1">
      <c r="A836" s="266">
        <v>92419</v>
      </c>
      <c r="B836" s="267" t="s">
        <v>2959</v>
      </c>
      <c r="C836" s="268" t="s">
        <v>2538</v>
      </c>
      <c r="D836" s="269">
        <v>27.970000000000002</v>
      </c>
      <c r="E836" s="269">
        <v>24.12</v>
      </c>
      <c r="F836" s="269" t="s">
        <v>15771</v>
      </c>
    </row>
    <row r="837" spans="1:6" ht="45" customHeight="1">
      <c r="A837" s="266">
        <v>92420</v>
      </c>
      <c r="B837" s="267" t="s">
        <v>2960</v>
      </c>
      <c r="C837" s="268" t="s">
        <v>2538</v>
      </c>
      <c r="D837" s="269">
        <v>33.14</v>
      </c>
      <c r="E837" s="269">
        <v>39.42</v>
      </c>
      <c r="F837" s="269" t="s">
        <v>17071</v>
      </c>
    </row>
    <row r="838" spans="1:6" ht="45" customHeight="1">
      <c r="A838" s="266">
        <v>92421</v>
      </c>
      <c r="B838" s="267" t="s">
        <v>2961</v>
      </c>
      <c r="C838" s="268" t="s">
        <v>2538</v>
      </c>
      <c r="D838" s="269">
        <v>31.46</v>
      </c>
      <c r="E838" s="269">
        <v>34.4</v>
      </c>
      <c r="F838" s="269" t="s">
        <v>17072</v>
      </c>
    </row>
    <row r="839" spans="1:6" ht="45" customHeight="1">
      <c r="A839" s="266">
        <v>92422</v>
      </c>
      <c r="B839" s="267" t="s">
        <v>2962</v>
      </c>
      <c r="C839" s="268" t="s">
        <v>2538</v>
      </c>
      <c r="D839" s="269">
        <v>24.29</v>
      </c>
      <c r="E839" s="269">
        <v>24.14</v>
      </c>
      <c r="F839" s="269" t="s">
        <v>17073</v>
      </c>
    </row>
    <row r="840" spans="1:6" ht="45" customHeight="1">
      <c r="A840" s="266">
        <v>92423</v>
      </c>
      <c r="B840" s="267" t="s">
        <v>2963</v>
      </c>
      <c r="C840" s="268" t="s">
        <v>2538</v>
      </c>
      <c r="D840" s="269">
        <v>22.890000000000004</v>
      </c>
      <c r="E840" s="269">
        <v>19.739999999999998</v>
      </c>
      <c r="F840" s="269" t="s">
        <v>13495</v>
      </c>
    </row>
    <row r="841" spans="1:6" ht="45" customHeight="1">
      <c r="A841" s="266">
        <v>92424</v>
      </c>
      <c r="B841" s="267" t="s">
        <v>2416</v>
      </c>
      <c r="C841" s="268" t="s">
        <v>2538</v>
      </c>
      <c r="D841" s="269">
        <v>27.39</v>
      </c>
      <c r="E841" s="269">
        <v>33.049999999999997</v>
      </c>
      <c r="F841" s="269" t="s">
        <v>16170</v>
      </c>
    </row>
    <row r="842" spans="1:6" ht="45" customHeight="1">
      <c r="A842" s="266">
        <v>92425</v>
      </c>
      <c r="B842" s="267" t="s">
        <v>2417</v>
      </c>
      <c r="C842" s="268" t="s">
        <v>2538</v>
      </c>
      <c r="D842" s="269">
        <v>25.91</v>
      </c>
      <c r="E842" s="269">
        <v>28.7</v>
      </c>
      <c r="F842" s="269" t="s">
        <v>17074</v>
      </c>
    </row>
    <row r="843" spans="1:6" ht="45" customHeight="1">
      <c r="A843" s="266">
        <v>92426</v>
      </c>
      <c r="B843" s="267" t="s">
        <v>2418</v>
      </c>
      <c r="C843" s="268" t="s">
        <v>2538</v>
      </c>
      <c r="D843" s="269">
        <v>21.639999999999997</v>
      </c>
      <c r="E843" s="269">
        <v>21.59</v>
      </c>
      <c r="F843" s="269" t="s">
        <v>11985</v>
      </c>
    </row>
    <row r="844" spans="1:6" ht="45" customHeight="1">
      <c r="A844" s="266">
        <v>92427</v>
      </c>
      <c r="B844" s="267" t="s">
        <v>1732</v>
      </c>
      <c r="C844" s="268" t="s">
        <v>2538</v>
      </c>
      <c r="D844" s="269">
        <v>20.32</v>
      </c>
      <c r="E844" s="269">
        <v>17.53</v>
      </c>
      <c r="F844" s="269" t="s">
        <v>12476</v>
      </c>
    </row>
    <row r="845" spans="1:6" ht="45" customHeight="1">
      <c r="A845" s="266">
        <v>92428</v>
      </c>
      <c r="B845" s="267" t="s">
        <v>1733</v>
      </c>
      <c r="C845" s="268" t="s">
        <v>2538</v>
      </c>
      <c r="D845" s="269">
        <v>24.470000000000002</v>
      </c>
      <c r="E845" s="269">
        <v>29.87</v>
      </c>
      <c r="F845" s="269" t="s">
        <v>17075</v>
      </c>
    </row>
    <row r="846" spans="1:6" ht="45" customHeight="1">
      <c r="A846" s="266">
        <v>92429</v>
      </c>
      <c r="B846" s="267" t="s">
        <v>1734</v>
      </c>
      <c r="C846" s="268" t="s">
        <v>2538</v>
      </c>
      <c r="D846" s="269">
        <v>23.11</v>
      </c>
      <c r="E846" s="269">
        <v>25.85</v>
      </c>
      <c r="F846" s="269" t="s">
        <v>17076</v>
      </c>
    </row>
    <row r="847" spans="1:6" ht="45" customHeight="1">
      <c r="A847" s="266">
        <v>92430</v>
      </c>
      <c r="B847" s="267" t="s">
        <v>1735</v>
      </c>
      <c r="C847" s="268" t="s">
        <v>2538</v>
      </c>
      <c r="D847" s="269">
        <v>19.849999999999998</v>
      </c>
      <c r="E847" s="269">
        <v>19.38</v>
      </c>
      <c r="F847" s="269" t="s">
        <v>17077</v>
      </c>
    </row>
    <row r="848" spans="1:6" ht="45" customHeight="1">
      <c r="A848" s="266">
        <v>92431</v>
      </c>
      <c r="B848" s="267" t="s">
        <v>1790</v>
      </c>
      <c r="C848" s="268" t="s">
        <v>2538</v>
      </c>
      <c r="D848" s="269">
        <v>18.579999999999998</v>
      </c>
      <c r="E848" s="269">
        <v>15.53</v>
      </c>
      <c r="F848" s="269" t="s">
        <v>17078</v>
      </c>
    </row>
    <row r="849" spans="1:6" ht="45" customHeight="1">
      <c r="A849" s="266">
        <v>92432</v>
      </c>
      <c r="B849" s="267" t="s">
        <v>1791</v>
      </c>
      <c r="C849" s="268" t="s">
        <v>2538</v>
      </c>
      <c r="D849" s="269">
        <v>22.520000000000003</v>
      </c>
      <c r="E849" s="269">
        <v>27.25</v>
      </c>
      <c r="F849" s="269" t="s">
        <v>12792</v>
      </c>
    </row>
    <row r="850" spans="1:6" ht="45" customHeight="1">
      <c r="A850" s="266">
        <v>92433</v>
      </c>
      <c r="B850" s="267" t="s">
        <v>1792</v>
      </c>
      <c r="C850" s="268" t="s">
        <v>2538</v>
      </c>
      <c r="D850" s="269">
        <v>21.209999999999997</v>
      </c>
      <c r="E850" s="269">
        <v>23.45</v>
      </c>
      <c r="F850" s="269" t="s">
        <v>17079</v>
      </c>
    </row>
    <row r="851" spans="1:6" ht="45" customHeight="1">
      <c r="A851" s="266">
        <v>92434</v>
      </c>
      <c r="B851" s="267" t="s">
        <v>1793</v>
      </c>
      <c r="C851" s="268" t="s">
        <v>2538</v>
      </c>
      <c r="D851" s="269">
        <v>18.939999999999998</v>
      </c>
      <c r="E851" s="269">
        <v>18.47</v>
      </c>
      <c r="F851" s="269" t="s">
        <v>13648</v>
      </c>
    </row>
    <row r="852" spans="1:6" ht="45" customHeight="1">
      <c r="A852" s="266">
        <v>92435</v>
      </c>
      <c r="B852" s="267" t="s">
        <v>1794</v>
      </c>
      <c r="C852" s="268" t="s">
        <v>2538</v>
      </c>
      <c r="D852" s="269">
        <v>17.700000000000003</v>
      </c>
      <c r="E852" s="269">
        <v>14.76</v>
      </c>
      <c r="F852" s="269" t="s">
        <v>17080</v>
      </c>
    </row>
    <row r="853" spans="1:6" ht="45" customHeight="1">
      <c r="A853" s="266">
        <v>92436</v>
      </c>
      <c r="B853" s="267" t="s">
        <v>1795</v>
      </c>
      <c r="C853" s="268" t="s">
        <v>2538</v>
      </c>
      <c r="D853" s="269">
        <v>21.509999999999998</v>
      </c>
      <c r="E853" s="269">
        <v>26.07</v>
      </c>
      <c r="F853" s="269" t="s">
        <v>13504</v>
      </c>
    </row>
    <row r="854" spans="1:6" ht="45" customHeight="1">
      <c r="A854" s="266">
        <v>92437</v>
      </c>
      <c r="B854" s="267" t="s">
        <v>1796</v>
      </c>
      <c r="C854" s="268" t="s">
        <v>2538</v>
      </c>
      <c r="D854" s="269">
        <v>20.259999999999998</v>
      </c>
      <c r="E854" s="269">
        <v>22.39</v>
      </c>
      <c r="F854" s="269" t="s">
        <v>17081</v>
      </c>
    </row>
    <row r="855" spans="1:6" ht="45" customHeight="1">
      <c r="A855" s="266">
        <v>92438</v>
      </c>
      <c r="B855" s="267" t="s">
        <v>1797</v>
      </c>
      <c r="C855" s="268" t="s">
        <v>2538</v>
      </c>
      <c r="D855" s="269">
        <v>18.25</v>
      </c>
      <c r="E855" s="269">
        <v>17.850000000000001</v>
      </c>
      <c r="F855" s="269" t="s">
        <v>17082</v>
      </c>
    </row>
    <row r="856" spans="1:6" ht="45" customHeight="1">
      <c r="A856" s="266">
        <v>92439</v>
      </c>
      <c r="B856" s="267" t="s">
        <v>1798</v>
      </c>
      <c r="C856" s="268" t="s">
        <v>2538</v>
      </c>
      <c r="D856" s="269">
        <v>17.05</v>
      </c>
      <c r="E856" s="269">
        <v>14.23</v>
      </c>
      <c r="F856" s="269" t="s">
        <v>14509</v>
      </c>
    </row>
    <row r="857" spans="1:6" ht="45" customHeight="1">
      <c r="A857" s="266">
        <v>92440</v>
      </c>
      <c r="B857" s="267" t="s">
        <v>1799</v>
      </c>
      <c r="C857" s="268" t="s">
        <v>2538</v>
      </c>
      <c r="D857" s="269">
        <v>20.750000000000004</v>
      </c>
      <c r="E857" s="269">
        <v>25.24</v>
      </c>
      <c r="F857" s="269" t="s">
        <v>17083</v>
      </c>
    </row>
    <row r="858" spans="1:6" ht="45" customHeight="1">
      <c r="A858" s="266">
        <v>92441</v>
      </c>
      <c r="B858" s="267" t="s">
        <v>1800</v>
      </c>
      <c r="C858" s="268" t="s">
        <v>2538</v>
      </c>
      <c r="D858" s="269">
        <v>19.55</v>
      </c>
      <c r="E858" s="269">
        <v>21.66</v>
      </c>
      <c r="F858" s="269" t="s">
        <v>17084</v>
      </c>
    </row>
    <row r="859" spans="1:6" ht="45" customHeight="1">
      <c r="A859" s="266">
        <v>92442</v>
      </c>
      <c r="B859" s="267" t="s">
        <v>1801</v>
      </c>
      <c r="C859" s="268" t="s">
        <v>2538</v>
      </c>
      <c r="D859" s="269">
        <v>16.749999999999996</v>
      </c>
      <c r="E859" s="269">
        <v>16.760000000000002</v>
      </c>
      <c r="F859" s="269" t="s">
        <v>17085</v>
      </c>
    </row>
    <row r="860" spans="1:6" ht="45" customHeight="1">
      <c r="A860" s="266">
        <v>92443</v>
      </c>
      <c r="B860" s="267" t="s">
        <v>1802</v>
      </c>
      <c r="C860" s="268" t="s">
        <v>2538</v>
      </c>
      <c r="D860" s="269">
        <v>15.62</v>
      </c>
      <c r="E860" s="269">
        <v>13.24</v>
      </c>
      <c r="F860" s="269" t="s">
        <v>15455</v>
      </c>
    </row>
    <row r="861" spans="1:6" ht="30" customHeight="1">
      <c r="A861" s="266">
        <v>92444</v>
      </c>
      <c r="B861" s="267" t="s">
        <v>1803</v>
      </c>
      <c r="C861" s="268" t="s">
        <v>2538</v>
      </c>
      <c r="D861" s="269">
        <v>19.159999999999997</v>
      </c>
      <c r="E861" s="269">
        <v>23.92</v>
      </c>
      <c r="F861" s="269" t="s">
        <v>13844</v>
      </c>
    </row>
    <row r="862" spans="1:6" ht="30" customHeight="1">
      <c r="A862" s="266">
        <v>92445</v>
      </c>
      <c r="B862" s="267" t="s">
        <v>1804</v>
      </c>
      <c r="C862" s="268" t="s">
        <v>2538</v>
      </c>
      <c r="D862" s="269">
        <v>17.940000000000001</v>
      </c>
      <c r="E862" s="269">
        <v>20.49</v>
      </c>
      <c r="F862" s="269" t="s">
        <v>17086</v>
      </c>
    </row>
    <row r="863" spans="1:6" ht="30" customHeight="1">
      <c r="A863" s="266">
        <v>92263</v>
      </c>
      <c r="B863" s="267" t="s">
        <v>3132</v>
      </c>
      <c r="C863" s="268" t="s">
        <v>2538</v>
      </c>
      <c r="D863" s="269">
        <v>58.17</v>
      </c>
      <c r="E863" s="269">
        <v>30.28</v>
      </c>
      <c r="F863" s="269" t="s">
        <v>17054</v>
      </c>
    </row>
    <row r="864" spans="1:6" ht="30" customHeight="1">
      <c r="A864" s="266">
        <v>92264</v>
      </c>
      <c r="B864" s="267" t="s">
        <v>3133</v>
      </c>
      <c r="C864" s="268" t="s">
        <v>2538</v>
      </c>
      <c r="D864" s="269">
        <v>68.7</v>
      </c>
      <c r="E864" s="269">
        <v>30.27</v>
      </c>
      <c r="F864" s="269" t="s">
        <v>17055</v>
      </c>
    </row>
    <row r="865" spans="1:6" ht="45" customHeight="1">
      <c r="A865" s="266">
        <v>92269</v>
      </c>
      <c r="B865" s="267" t="s">
        <v>3138</v>
      </c>
      <c r="C865" s="268" t="s">
        <v>2538</v>
      </c>
      <c r="D865" s="269">
        <v>59.04</v>
      </c>
      <c r="E865" s="269">
        <v>14.79</v>
      </c>
      <c r="F865" s="269" t="s">
        <v>17059</v>
      </c>
    </row>
    <row r="866" spans="1:6" ht="30" customHeight="1">
      <c r="A866" s="266">
        <v>96252</v>
      </c>
      <c r="B866" s="267" t="s">
        <v>17181</v>
      </c>
      <c r="C866" s="268" t="s">
        <v>2538</v>
      </c>
      <c r="D866" s="269">
        <v>96.910000000000011</v>
      </c>
      <c r="E866" s="269">
        <v>43.3</v>
      </c>
      <c r="F866" s="269" t="s">
        <v>17182</v>
      </c>
    </row>
    <row r="867" spans="1:6" ht="45" customHeight="1">
      <c r="A867" s="266">
        <v>96257</v>
      </c>
      <c r="B867" s="267" t="s">
        <v>17183</v>
      </c>
      <c r="C867" s="268" t="s">
        <v>2538</v>
      </c>
      <c r="D867" s="269">
        <v>67.419999999999987</v>
      </c>
      <c r="E867" s="269">
        <v>60.9</v>
      </c>
      <c r="F867" s="269" t="s">
        <v>17184</v>
      </c>
    </row>
    <row r="868" spans="1:6" ht="30" customHeight="1">
      <c r="A868" s="266">
        <v>96258</v>
      </c>
      <c r="B868" s="267" t="s">
        <v>17185</v>
      </c>
      <c r="C868" s="268" t="s">
        <v>2538</v>
      </c>
      <c r="D868" s="269">
        <v>64.150000000000006</v>
      </c>
      <c r="E868" s="269">
        <v>55.18</v>
      </c>
      <c r="F868" s="269" t="s">
        <v>17186</v>
      </c>
    </row>
    <row r="869" spans="1:6" ht="30" customHeight="1">
      <c r="A869" s="266">
        <v>96259</v>
      </c>
      <c r="B869" s="267" t="s">
        <v>17187</v>
      </c>
      <c r="C869" s="268" t="s">
        <v>2538</v>
      </c>
      <c r="D869" s="269">
        <v>71.48</v>
      </c>
      <c r="E869" s="269">
        <v>76.64</v>
      </c>
      <c r="F869" s="269" t="s">
        <v>17188</v>
      </c>
    </row>
    <row r="870" spans="1:6" ht="30" customHeight="1">
      <c r="A870" s="266">
        <v>97747</v>
      </c>
      <c r="B870" s="267" t="s">
        <v>17214</v>
      </c>
      <c r="C870" s="268" t="s">
        <v>2538</v>
      </c>
      <c r="D870" s="269">
        <v>67.879999999999981</v>
      </c>
      <c r="E870" s="269">
        <v>68.290000000000006</v>
      </c>
      <c r="F870" s="269" t="s">
        <v>17215</v>
      </c>
    </row>
    <row r="871" spans="1:6" ht="30" customHeight="1">
      <c r="A871" s="266">
        <v>92446</v>
      </c>
      <c r="B871" s="267" t="s">
        <v>1805</v>
      </c>
      <c r="C871" s="268" t="s">
        <v>2538</v>
      </c>
      <c r="D871" s="269">
        <v>82.93</v>
      </c>
      <c r="E871" s="269">
        <v>58.23</v>
      </c>
      <c r="F871" s="269" t="s">
        <v>17087</v>
      </c>
    </row>
    <row r="872" spans="1:6" ht="30" customHeight="1">
      <c r="A872" s="266">
        <v>92447</v>
      </c>
      <c r="B872" s="267" t="s">
        <v>1412</v>
      </c>
      <c r="C872" s="268" t="s">
        <v>2538</v>
      </c>
      <c r="D872" s="269">
        <v>56.469999999999992</v>
      </c>
      <c r="E872" s="269">
        <v>46.27</v>
      </c>
      <c r="F872" s="269" t="s">
        <v>17088</v>
      </c>
    </row>
    <row r="873" spans="1:6" ht="30" customHeight="1">
      <c r="A873" s="266">
        <v>92448</v>
      </c>
      <c r="B873" s="267" t="s">
        <v>1413</v>
      </c>
      <c r="C873" s="268" t="s">
        <v>2538</v>
      </c>
      <c r="D873" s="269">
        <v>44.04</v>
      </c>
      <c r="E873" s="269">
        <v>38.15</v>
      </c>
      <c r="F873" s="269" t="s">
        <v>17089</v>
      </c>
    </row>
    <row r="874" spans="1:6" ht="30" customHeight="1">
      <c r="A874" s="266">
        <v>92449</v>
      </c>
      <c r="B874" s="267" t="s">
        <v>1414</v>
      </c>
      <c r="C874" s="268" t="s">
        <v>2538</v>
      </c>
      <c r="D874" s="269">
        <v>87.740000000000009</v>
      </c>
      <c r="E874" s="269">
        <v>59.82</v>
      </c>
      <c r="F874" s="269" t="s">
        <v>11222</v>
      </c>
    </row>
    <row r="875" spans="1:6" ht="30" customHeight="1">
      <c r="A875" s="266">
        <v>92450</v>
      </c>
      <c r="B875" s="267" t="s">
        <v>1415</v>
      </c>
      <c r="C875" s="268" t="s">
        <v>2538</v>
      </c>
      <c r="D875" s="269">
        <v>105.83000000000001</v>
      </c>
      <c r="E875" s="269">
        <v>58.69</v>
      </c>
      <c r="F875" s="269" t="s">
        <v>17090</v>
      </c>
    </row>
    <row r="876" spans="1:6" ht="30" customHeight="1">
      <c r="A876" s="266">
        <v>92451</v>
      </c>
      <c r="B876" s="267" t="s">
        <v>1416</v>
      </c>
      <c r="C876" s="268" t="s">
        <v>2538</v>
      </c>
      <c r="D876" s="269">
        <v>60.98</v>
      </c>
      <c r="E876" s="269">
        <v>42.96</v>
      </c>
      <c r="F876" s="269" t="s">
        <v>17091</v>
      </c>
    </row>
    <row r="877" spans="1:6" ht="30" customHeight="1">
      <c r="A877" s="266">
        <v>92452</v>
      </c>
      <c r="B877" s="267" t="s">
        <v>1417</v>
      </c>
      <c r="C877" s="268" t="s">
        <v>2538</v>
      </c>
      <c r="D877" s="269">
        <v>52.190000000000005</v>
      </c>
      <c r="E877" s="269">
        <v>48.01</v>
      </c>
      <c r="F877" s="269" t="s">
        <v>17092</v>
      </c>
    </row>
    <row r="878" spans="1:6" ht="30" customHeight="1">
      <c r="A878" s="266">
        <v>92453</v>
      </c>
      <c r="B878" s="267" t="s">
        <v>1418</v>
      </c>
      <c r="C878" s="268" t="s">
        <v>2538</v>
      </c>
      <c r="D878" s="269">
        <v>73.8</v>
      </c>
      <c r="E878" s="269">
        <v>51.81</v>
      </c>
      <c r="F878" s="269" t="s">
        <v>11810</v>
      </c>
    </row>
    <row r="879" spans="1:6" ht="30" customHeight="1">
      <c r="A879" s="266">
        <v>92454</v>
      </c>
      <c r="B879" s="267" t="s">
        <v>1419</v>
      </c>
      <c r="C879" s="268" t="s">
        <v>2538</v>
      </c>
      <c r="D879" s="269">
        <v>120.48000000000002</v>
      </c>
      <c r="E879" s="269">
        <v>50.32</v>
      </c>
      <c r="F879" s="269" t="s">
        <v>17093</v>
      </c>
    </row>
    <row r="880" spans="1:6" ht="30" customHeight="1">
      <c r="A880" s="266">
        <v>92455</v>
      </c>
      <c r="B880" s="267" t="s">
        <v>1420</v>
      </c>
      <c r="C880" s="268" t="s">
        <v>2538</v>
      </c>
      <c r="D880" s="269">
        <v>48.85</v>
      </c>
      <c r="E880" s="269">
        <v>36.04</v>
      </c>
      <c r="F880" s="269" t="s">
        <v>17094</v>
      </c>
    </row>
    <row r="881" spans="1:6" ht="30" customHeight="1">
      <c r="A881" s="266">
        <v>92456</v>
      </c>
      <c r="B881" s="267" t="s">
        <v>1421</v>
      </c>
      <c r="C881" s="268" t="s">
        <v>2538</v>
      </c>
      <c r="D881" s="269">
        <v>43.910000000000004</v>
      </c>
      <c r="E881" s="269">
        <v>40.46</v>
      </c>
      <c r="F881" s="269" t="s">
        <v>17095</v>
      </c>
    </row>
    <row r="882" spans="1:6" ht="30" customHeight="1">
      <c r="A882" s="266">
        <v>92457</v>
      </c>
      <c r="B882" s="267" t="s">
        <v>1422</v>
      </c>
      <c r="C882" s="268" t="s">
        <v>2538</v>
      </c>
      <c r="D882" s="269">
        <v>63.559999999999995</v>
      </c>
      <c r="E882" s="269">
        <v>45.4</v>
      </c>
      <c r="F882" s="269" t="s">
        <v>17096</v>
      </c>
    </row>
    <row r="883" spans="1:6" ht="30" customHeight="1">
      <c r="A883" s="266">
        <v>92458</v>
      </c>
      <c r="B883" s="267" t="s">
        <v>1423</v>
      </c>
      <c r="C883" s="268" t="s">
        <v>2538</v>
      </c>
      <c r="D883" s="269">
        <v>114.15</v>
      </c>
      <c r="E883" s="269">
        <v>44.38</v>
      </c>
      <c r="F883" s="269" t="s">
        <v>17097</v>
      </c>
    </row>
    <row r="884" spans="1:6" ht="30" customHeight="1">
      <c r="A884" s="266">
        <v>92459</v>
      </c>
      <c r="B884" s="267" t="s">
        <v>1424</v>
      </c>
      <c r="C884" s="268" t="s">
        <v>2538</v>
      </c>
      <c r="D884" s="269">
        <v>40.900000000000006</v>
      </c>
      <c r="E884" s="269">
        <v>31.08</v>
      </c>
      <c r="F884" s="269" t="s">
        <v>17098</v>
      </c>
    </row>
    <row r="885" spans="1:6" ht="30" customHeight="1">
      <c r="A885" s="266">
        <v>92460</v>
      </c>
      <c r="B885" s="267" t="s">
        <v>1425</v>
      </c>
      <c r="C885" s="268" t="s">
        <v>2538</v>
      </c>
      <c r="D885" s="269">
        <v>34.740000000000009</v>
      </c>
      <c r="E885" s="269">
        <v>35.299999999999997</v>
      </c>
      <c r="F885" s="269" t="s">
        <v>17099</v>
      </c>
    </row>
    <row r="886" spans="1:6" ht="30" customHeight="1">
      <c r="A886" s="266">
        <v>92461</v>
      </c>
      <c r="B886" s="267" t="s">
        <v>1426</v>
      </c>
      <c r="C886" s="268" t="s">
        <v>2538</v>
      </c>
      <c r="D886" s="269">
        <v>58.47</v>
      </c>
      <c r="E886" s="269">
        <v>41.44</v>
      </c>
      <c r="F886" s="269" t="s">
        <v>17100</v>
      </c>
    </row>
    <row r="887" spans="1:6" ht="30" customHeight="1">
      <c r="A887" s="266">
        <v>92462</v>
      </c>
      <c r="B887" s="267" t="s">
        <v>1427</v>
      </c>
      <c r="C887" s="268" t="s">
        <v>2538</v>
      </c>
      <c r="D887" s="269">
        <v>110.41</v>
      </c>
      <c r="E887" s="269">
        <v>40.090000000000003</v>
      </c>
      <c r="F887" s="269" t="s">
        <v>17101</v>
      </c>
    </row>
    <row r="888" spans="1:6" ht="30" customHeight="1">
      <c r="A888" s="266">
        <v>92463</v>
      </c>
      <c r="B888" s="267" t="s">
        <v>1428</v>
      </c>
      <c r="C888" s="268" t="s">
        <v>2538</v>
      </c>
      <c r="D888" s="269">
        <v>36.880000000000003</v>
      </c>
      <c r="E888" s="269">
        <v>27.96</v>
      </c>
      <c r="F888" s="269" t="s">
        <v>17102</v>
      </c>
    </row>
    <row r="889" spans="1:6" ht="30" customHeight="1">
      <c r="A889" s="266">
        <v>92464</v>
      </c>
      <c r="B889" s="267" t="s">
        <v>1429</v>
      </c>
      <c r="C889" s="268" t="s">
        <v>2538</v>
      </c>
      <c r="D889" s="269">
        <v>33.690000000000005</v>
      </c>
      <c r="E889" s="269">
        <v>31.71</v>
      </c>
      <c r="F889" s="269" t="s">
        <v>17103</v>
      </c>
    </row>
    <row r="890" spans="1:6" ht="30" customHeight="1">
      <c r="A890" s="266">
        <v>92465</v>
      </c>
      <c r="B890" s="267" t="s">
        <v>1430</v>
      </c>
      <c r="C890" s="268" t="s">
        <v>2538</v>
      </c>
      <c r="D890" s="269">
        <v>45.56</v>
      </c>
      <c r="E890" s="269">
        <v>34.450000000000003</v>
      </c>
      <c r="F890" s="269" t="s">
        <v>17104</v>
      </c>
    </row>
    <row r="891" spans="1:6" ht="30" customHeight="1">
      <c r="A891" s="266">
        <v>92466</v>
      </c>
      <c r="B891" s="267" t="s">
        <v>3066</v>
      </c>
      <c r="C891" s="268" t="s">
        <v>2538</v>
      </c>
      <c r="D891" s="269">
        <v>107.82</v>
      </c>
      <c r="E891" s="269">
        <v>35.770000000000003</v>
      </c>
      <c r="F891" s="269" t="s">
        <v>17105</v>
      </c>
    </row>
    <row r="892" spans="1:6" ht="30" customHeight="1">
      <c r="A892" s="266">
        <v>92467</v>
      </c>
      <c r="B892" s="267" t="s">
        <v>3067</v>
      </c>
      <c r="C892" s="268" t="s">
        <v>2538</v>
      </c>
      <c r="D892" s="269">
        <v>29.509999999999998</v>
      </c>
      <c r="E892" s="269">
        <v>23.25</v>
      </c>
      <c r="F892" s="269" t="s">
        <v>17106</v>
      </c>
    </row>
    <row r="893" spans="1:6" ht="30" customHeight="1">
      <c r="A893" s="266">
        <v>92468</v>
      </c>
      <c r="B893" s="267" t="s">
        <v>3068</v>
      </c>
      <c r="C893" s="268" t="s">
        <v>2538</v>
      </c>
      <c r="D893" s="269">
        <v>31.090000000000003</v>
      </c>
      <c r="E893" s="269">
        <v>28</v>
      </c>
      <c r="F893" s="269" t="s">
        <v>17107</v>
      </c>
    </row>
    <row r="894" spans="1:6" ht="30" customHeight="1">
      <c r="A894" s="266">
        <v>92469</v>
      </c>
      <c r="B894" s="267" t="s">
        <v>3069</v>
      </c>
      <c r="C894" s="268" t="s">
        <v>2538</v>
      </c>
      <c r="D894" s="269">
        <v>41.489999999999995</v>
      </c>
      <c r="E894" s="269">
        <v>31.53</v>
      </c>
      <c r="F894" s="269" t="s">
        <v>17108</v>
      </c>
    </row>
    <row r="895" spans="1:6" ht="30" customHeight="1">
      <c r="A895" s="266">
        <v>92470</v>
      </c>
      <c r="B895" s="267" t="s">
        <v>3070</v>
      </c>
      <c r="C895" s="268" t="s">
        <v>2538</v>
      </c>
      <c r="D895" s="269">
        <v>106.08999999999999</v>
      </c>
      <c r="E895" s="269">
        <v>32.950000000000003</v>
      </c>
      <c r="F895" s="269" t="s">
        <v>17109</v>
      </c>
    </row>
    <row r="896" spans="1:6" ht="30" customHeight="1">
      <c r="A896" s="266">
        <v>92471</v>
      </c>
      <c r="B896" s="267" t="s">
        <v>3071</v>
      </c>
      <c r="C896" s="268" t="s">
        <v>2538</v>
      </c>
      <c r="D896" s="269">
        <v>26.87</v>
      </c>
      <c r="E896" s="269">
        <v>21.34</v>
      </c>
      <c r="F896" s="269" t="s">
        <v>17110</v>
      </c>
    </row>
    <row r="897" spans="1:6" ht="30" customHeight="1">
      <c r="A897" s="266">
        <v>92472</v>
      </c>
      <c r="B897" s="267" t="s">
        <v>3072</v>
      </c>
      <c r="C897" s="268" t="s">
        <v>2538</v>
      </c>
      <c r="D897" s="269">
        <v>29.490000000000002</v>
      </c>
      <c r="E897" s="269">
        <v>25.79</v>
      </c>
      <c r="F897" s="269" t="s">
        <v>17111</v>
      </c>
    </row>
    <row r="898" spans="1:6" ht="30" customHeight="1">
      <c r="A898" s="266">
        <v>92473</v>
      </c>
      <c r="B898" s="267" t="s">
        <v>3073</v>
      </c>
      <c r="C898" s="268" t="s">
        <v>2538</v>
      </c>
      <c r="D898" s="269">
        <v>38.239999999999995</v>
      </c>
      <c r="E898" s="269">
        <v>29.01</v>
      </c>
      <c r="F898" s="269" t="s">
        <v>17112</v>
      </c>
    </row>
    <row r="899" spans="1:6" ht="30" customHeight="1">
      <c r="A899" s="266">
        <v>92474</v>
      </c>
      <c r="B899" s="267" t="s">
        <v>3074</v>
      </c>
      <c r="C899" s="268" t="s">
        <v>2538</v>
      </c>
      <c r="D899" s="269">
        <v>104.65</v>
      </c>
      <c r="E899" s="269">
        <v>30.4</v>
      </c>
      <c r="F899" s="269" t="s">
        <v>17113</v>
      </c>
    </row>
    <row r="900" spans="1:6" ht="30" customHeight="1">
      <c r="A900" s="266">
        <v>92475</v>
      </c>
      <c r="B900" s="267" t="s">
        <v>3075</v>
      </c>
      <c r="C900" s="268" t="s">
        <v>2538</v>
      </c>
      <c r="D900" s="269">
        <v>24.81</v>
      </c>
      <c r="E900" s="269">
        <v>19.62</v>
      </c>
      <c r="F900" s="269" t="s">
        <v>17114</v>
      </c>
    </row>
    <row r="901" spans="1:6" ht="30" customHeight="1">
      <c r="A901" s="266">
        <v>92476</v>
      </c>
      <c r="B901" s="267" t="s">
        <v>3076</v>
      </c>
      <c r="C901" s="268" t="s">
        <v>2538</v>
      </c>
      <c r="D901" s="269">
        <v>28.18</v>
      </c>
      <c r="E901" s="269">
        <v>23.78</v>
      </c>
      <c r="F901" s="269" t="s">
        <v>17115</v>
      </c>
    </row>
    <row r="902" spans="1:6" ht="30" customHeight="1">
      <c r="A902" s="266">
        <v>92477</v>
      </c>
      <c r="B902" s="267" t="s">
        <v>3077</v>
      </c>
      <c r="C902" s="268" t="s">
        <v>2538</v>
      </c>
      <c r="D902" s="269">
        <v>31.16</v>
      </c>
      <c r="E902" s="269">
        <v>24.09</v>
      </c>
      <c r="F902" s="269" t="s">
        <v>17116</v>
      </c>
    </row>
    <row r="903" spans="1:6" ht="30" customHeight="1">
      <c r="A903" s="266">
        <v>92478</v>
      </c>
      <c r="B903" s="267" t="s">
        <v>3078</v>
      </c>
      <c r="C903" s="268" t="s">
        <v>2538</v>
      </c>
      <c r="D903" s="269">
        <v>101.64999999999999</v>
      </c>
      <c r="E903" s="269">
        <v>25.7</v>
      </c>
      <c r="F903" s="269" t="s">
        <v>17117</v>
      </c>
    </row>
    <row r="904" spans="1:6" ht="30" customHeight="1">
      <c r="A904" s="266">
        <v>92479</v>
      </c>
      <c r="B904" s="267" t="s">
        <v>3079</v>
      </c>
      <c r="C904" s="268" t="s">
        <v>2538</v>
      </c>
      <c r="D904" s="269">
        <v>20.27</v>
      </c>
      <c r="E904" s="269">
        <v>16.3</v>
      </c>
      <c r="F904" s="269" t="s">
        <v>17118</v>
      </c>
    </row>
    <row r="905" spans="1:6" ht="30" customHeight="1">
      <c r="A905" s="266">
        <v>92480</v>
      </c>
      <c r="B905" s="267" t="s">
        <v>3080</v>
      </c>
      <c r="C905" s="268" t="s">
        <v>2538</v>
      </c>
      <c r="D905" s="269">
        <v>25.38</v>
      </c>
      <c r="E905" s="269">
        <v>20.12</v>
      </c>
      <c r="F905" s="269" t="s">
        <v>17119</v>
      </c>
    </row>
    <row r="906" spans="1:6" ht="15" customHeight="1">
      <c r="A906" s="266">
        <v>92265</v>
      </c>
      <c r="B906" s="267" t="s">
        <v>3134</v>
      </c>
      <c r="C906" s="268" t="s">
        <v>2538</v>
      </c>
      <c r="D906" s="269">
        <v>45.360000000000007</v>
      </c>
      <c r="E906" s="269">
        <v>24.4</v>
      </c>
      <c r="F906" s="269" t="s">
        <v>17056</v>
      </c>
    </row>
    <row r="907" spans="1:6" ht="30" customHeight="1">
      <c r="A907" s="266">
        <v>92266</v>
      </c>
      <c r="B907" s="267" t="s">
        <v>3135</v>
      </c>
      <c r="C907" s="268" t="s">
        <v>2538</v>
      </c>
      <c r="D907" s="269">
        <v>54.75</v>
      </c>
      <c r="E907" s="269">
        <v>24.39</v>
      </c>
      <c r="F907" s="269" t="s">
        <v>17057</v>
      </c>
    </row>
    <row r="908" spans="1:6" ht="30" customHeight="1">
      <c r="A908" s="266">
        <v>92270</v>
      </c>
      <c r="B908" s="267" t="s">
        <v>3139</v>
      </c>
      <c r="C908" s="268" t="s">
        <v>2538</v>
      </c>
      <c r="D908" s="269">
        <v>50.31</v>
      </c>
      <c r="E908" s="269">
        <v>9.61</v>
      </c>
      <c r="F908" s="269" t="s">
        <v>17060</v>
      </c>
    </row>
    <row r="909" spans="1:6" ht="30" customHeight="1">
      <c r="A909" s="266">
        <v>92481</v>
      </c>
      <c r="B909" s="267" t="s">
        <v>3081</v>
      </c>
      <c r="C909" s="268" t="s">
        <v>2538</v>
      </c>
      <c r="D909" s="269">
        <v>102.42</v>
      </c>
      <c r="E909" s="269">
        <v>84.26</v>
      </c>
      <c r="F909" s="269" t="s">
        <v>17120</v>
      </c>
    </row>
    <row r="910" spans="1:6" ht="30" customHeight="1">
      <c r="A910" s="266">
        <v>92482</v>
      </c>
      <c r="B910" s="267" t="s">
        <v>3082</v>
      </c>
      <c r="C910" s="268" t="s">
        <v>2538</v>
      </c>
      <c r="D910" s="269">
        <v>99.45</v>
      </c>
      <c r="E910" s="269">
        <v>75.73</v>
      </c>
      <c r="F910" s="269" t="s">
        <v>17121</v>
      </c>
    </row>
    <row r="911" spans="1:6" ht="30" customHeight="1">
      <c r="A911" s="266">
        <v>92483</v>
      </c>
      <c r="B911" s="267" t="s">
        <v>3083</v>
      </c>
      <c r="C911" s="268" t="s">
        <v>2538</v>
      </c>
      <c r="D911" s="269">
        <v>69.930000000000007</v>
      </c>
      <c r="E911" s="269">
        <v>74.44</v>
      </c>
      <c r="F911" s="269" t="s">
        <v>17122</v>
      </c>
    </row>
    <row r="912" spans="1:6" ht="30" customHeight="1">
      <c r="A912" s="266">
        <v>92484</v>
      </c>
      <c r="B912" s="267" t="s">
        <v>3084</v>
      </c>
      <c r="C912" s="268" t="s">
        <v>2538</v>
      </c>
      <c r="D912" s="269">
        <v>67.38</v>
      </c>
      <c r="E912" s="269">
        <v>66.819999999999993</v>
      </c>
      <c r="F912" s="269" t="s">
        <v>17123</v>
      </c>
    </row>
    <row r="913" spans="1:6" ht="45" customHeight="1">
      <c r="A913" s="266">
        <v>92485</v>
      </c>
      <c r="B913" s="267" t="s">
        <v>3085</v>
      </c>
      <c r="C913" s="268" t="s">
        <v>2538</v>
      </c>
      <c r="D913" s="269">
        <v>46.980000000000004</v>
      </c>
      <c r="E913" s="269">
        <v>57.42</v>
      </c>
      <c r="F913" s="269" t="s">
        <v>17124</v>
      </c>
    </row>
    <row r="914" spans="1:6" ht="45" customHeight="1">
      <c r="A914" s="266">
        <v>92486</v>
      </c>
      <c r="B914" s="267" t="s">
        <v>3086</v>
      </c>
      <c r="C914" s="268" t="s">
        <v>2538</v>
      </c>
      <c r="D914" s="269">
        <v>44.940000000000005</v>
      </c>
      <c r="E914" s="269">
        <v>51.65</v>
      </c>
      <c r="F914" s="269" t="s">
        <v>17125</v>
      </c>
    </row>
    <row r="915" spans="1:6" ht="45" customHeight="1">
      <c r="A915" s="266">
        <v>92487</v>
      </c>
      <c r="B915" s="267" t="s">
        <v>3087</v>
      </c>
      <c r="C915" s="268" t="s">
        <v>2538</v>
      </c>
      <c r="D915" s="269">
        <v>38.14</v>
      </c>
      <c r="E915" s="269">
        <v>24.37</v>
      </c>
      <c r="F915" s="269" t="s">
        <v>17126</v>
      </c>
    </row>
    <row r="916" spans="1:6" ht="45" customHeight="1">
      <c r="A916" s="266">
        <v>92488</v>
      </c>
      <c r="B916" s="267" t="s">
        <v>3088</v>
      </c>
      <c r="C916" s="268" t="s">
        <v>2538</v>
      </c>
      <c r="D916" s="269">
        <v>37.46</v>
      </c>
      <c r="E916" s="269">
        <v>22.36</v>
      </c>
      <c r="F916" s="269" t="s">
        <v>17127</v>
      </c>
    </row>
    <row r="917" spans="1:6" ht="45" customHeight="1">
      <c r="A917" s="266">
        <v>92489</v>
      </c>
      <c r="B917" s="267" t="s">
        <v>3089</v>
      </c>
      <c r="C917" s="268" t="s">
        <v>2538</v>
      </c>
      <c r="D917" s="269">
        <v>20.209999999999997</v>
      </c>
      <c r="E917" s="269">
        <v>17.95</v>
      </c>
      <c r="F917" s="269" t="s">
        <v>17128</v>
      </c>
    </row>
    <row r="918" spans="1:6" ht="45" customHeight="1">
      <c r="A918" s="266">
        <v>92490</v>
      </c>
      <c r="B918" s="267" t="s">
        <v>3090</v>
      </c>
      <c r="C918" s="268" t="s">
        <v>2538</v>
      </c>
      <c r="D918" s="269">
        <v>19.620000000000005</v>
      </c>
      <c r="E918" s="269">
        <v>16.079999999999998</v>
      </c>
      <c r="F918" s="269" t="s">
        <v>17129</v>
      </c>
    </row>
    <row r="919" spans="1:6" ht="45" customHeight="1">
      <c r="A919" s="266">
        <v>92491</v>
      </c>
      <c r="B919" s="267" t="s">
        <v>3091</v>
      </c>
      <c r="C919" s="268" t="s">
        <v>2538</v>
      </c>
      <c r="D919" s="269">
        <v>36.89</v>
      </c>
      <c r="E919" s="269">
        <v>23.16</v>
      </c>
      <c r="F919" s="269" t="s">
        <v>17130</v>
      </c>
    </row>
    <row r="920" spans="1:6" ht="45" customHeight="1">
      <c r="A920" s="266">
        <v>92492</v>
      </c>
      <c r="B920" s="267" t="s">
        <v>3092</v>
      </c>
      <c r="C920" s="268" t="s">
        <v>2538</v>
      </c>
      <c r="D920" s="269">
        <v>36.239999999999995</v>
      </c>
      <c r="E920" s="269">
        <v>21.24</v>
      </c>
      <c r="F920" s="269" t="s">
        <v>17131</v>
      </c>
    </row>
    <row r="921" spans="1:6" ht="45" customHeight="1">
      <c r="A921" s="266">
        <v>92493</v>
      </c>
      <c r="B921" s="267" t="s">
        <v>3093</v>
      </c>
      <c r="C921" s="268" t="s">
        <v>2538</v>
      </c>
      <c r="D921" s="269">
        <v>17.48</v>
      </c>
      <c r="E921" s="269">
        <v>17.05</v>
      </c>
      <c r="F921" s="269" t="s">
        <v>17132</v>
      </c>
    </row>
    <row r="922" spans="1:6" ht="45" customHeight="1">
      <c r="A922" s="266">
        <v>92494</v>
      </c>
      <c r="B922" s="267" t="s">
        <v>3094</v>
      </c>
      <c r="C922" s="268" t="s">
        <v>2538</v>
      </c>
      <c r="D922" s="269">
        <v>18.509999999999998</v>
      </c>
      <c r="E922" s="269">
        <v>15.24</v>
      </c>
      <c r="F922" s="269" t="s">
        <v>17133</v>
      </c>
    </row>
    <row r="923" spans="1:6" ht="45" customHeight="1">
      <c r="A923" s="266">
        <v>92495</v>
      </c>
      <c r="B923" s="267" t="s">
        <v>3095</v>
      </c>
      <c r="C923" s="268" t="s">
        <v>2538</v>
      </c>
      <c r="D923" s="269">
        <v>36.019999999999996</v>
      </c>
      <c r="E923" s="269">
        <v>22.34</v>
      </c>
      <c r="F923" s="269" t="s">
        <v>17134</v>
      </c>
    </row>
    <row r="924" spans="1:6" ht="45" customHeight="1">
      <c r="A924" s="266">
        <v>92496</v>
      </c>
      <c r="B924" s="267" t="s">
        <v>3096</v>
      </c>
      <c r="C924" s="268" t="s">
        <v>2538</v>
      </c>
      <c r="D924" s="269">
        <v>35.4</v>
      </c>
      <c r="E924" s="269">
        <v>20.5</v>
      </c>
      <c r="F924" s="269" t="s">
        <v>17135</v>
      </c>
    </row>
    <row r="925" spans="1:6" ht="45" customHeight="1">
      <c r="A925" s="266">
        <v>92497</v>
      </c>
      <c r="B925" s="267" t="s">
        <v>3097</v>
      </c>
      <c r="C925" s="268" t="s">
        <v>2538</v>
      </c>
      <c r="D925" s="269">
        <v>18.290000000000003</v>
      </c>
      <c r="E925" s="269">
        <v>16.45</v>
      </c>
      <c r="F925" s="269" t="s">
        <v>17136</v>
      </c>
    </row>
    <row r="926" spans="1:6" ht="45" customHeight="1">
      <c r="A926" s="266">
        <v>92498</v>
      </c>
      <c r="B926" s="267" t="s">
        <v>3098</v>
      </c>
      <c r="C926" s="268" t="s">
        <v>2538</v>
      </c>
      <c r="D926" s="269">
        <v>17.71</v>
      </c>
      <c r="E926" s="269">
        <v>14.74</v>
      </c>
      <c r="F926" s="269" t="s">
        <v>17137</v>
      </c>
    </row>
    <row r="927" spans="1:6" ht="45" customHeight="1">
      <c r="A927" s="266">
        <v>92499</v>
      </c>
      <c r="B927" s="267" t="s">
        <v>3099</v>
      </c>
      <c r="C927" s="268" t="s">
        <v>2538</v>
      </c>
      <c r="D927" s="269">
        <v>35.550000000000004</v>
      </c>
      <c r="E927" s="269">
        <v>21.79</v>
      </c>
      <c r="F927" s="269" t="s">
        <v>17138</v>
      </c>
    </row>
    <row r="928" spans="1:6" ht="45" customHeight="1">
      <c r="A928" s="266">
        <v>92500</v>
      </c>
      <c r="B928" s="267" t="s">
        <v>3100</v>
      </c>
      <c r="C928" s="268" t="s">
        <v>2538</v>
      </c>
      <c r="D928" s="269">
        <v>34.960000000000008</v>
      </c>
      <c r="E928" s="269">
        <v>19.989999999999998</v>
      </c>
      <c r="F928" s="269" t="s">
        <v>17139</v>
      </c>
    </row>
    <row r="929" spans="1:6" ht="45" customHeight="1">
      <c r="A929" s="266">
        <v>92501</v>
      </c>
      <c r="B929" s="267" t="s">
        <v>3101</v>
      </c>
      <c r="C929" s="268" t="s">
        <v>2538</v>
      </c>
      <c r="D929" s="269">
        <v>17.889999999999997</v>
      </c>
      <c r="E929" s="269">
        <v>16.02</v>
      </c>
      <c r="F929" s="269" t="s">
        <v>15927</v>
      </c>
    </row>
    <row r="930" spans="1:6" ht="45" customHeight="1">
      <c r="A930" s="266">
        <v>92502</v>
      </c>
      <c r="B930" s="267" t="s">
        <v>3102</v>
      </c>
      <c r="C930" s="268" t="s">
        <v>2538</v>
      </c>
      <c r="D930" s="269">
        <v>17.330000000000002</v>
      </c>
      <c r="E930" s="269">
        <v>14.34</v>
      </c>
      <c r="F930" s="269" t="s">
        <v>17140</v>
      </c>
    </row>
    <row r="931" spans="1:6" ht="45" customHeight="1">
      <c r="A931" s="266">
        <v>92503</v>
      </c>
      <c r="B931" s="267" t="s">
        <v>3103</v>
      </c>
      <c r="C931" s="268" t="s">
        <v>2538</v>
      </c>
      <c r="D931" s="269">
        <v>34.75</v>
      </c>
      <c r="E931" s="269">
        <v>20.98</v>
      </c>
      <c r="F931" s="269" t="s">
        <v>11783</v>
      </c>
    </row>
    <row r="932" spans="1:6" ht="45" customHeight="1">
      <c r="A932" s="266">
        <v>92504</v>
      </c>
      <c r="B932" s="267" t="s">
        <v>3104</v>
      </c>
      <c r="C932" s="268" t="s">
        <v>2538</v>
      </c>
      <c r="D932" s="269">
        <v>18.39</v>
      </c>
      <c r="E932" s="269">
        <v>19.32</v>
      </c>
      <c r="F932" s="269" t="s">
        <v>17141</v>
      </c>
    </row>
    <row r="933" spans="1:6" ht="45" customHeight="1">
      <c r="A933" s="266">
        <v>92505</v>
      </c>
      <c r="B933" s="267" t="s">
        <v>1964</v>
      </c>
      <c r="C933" s="268" t="s">
        <v>2538</v>
      </c>
      <c r="D933" s="269">
        <v>17.14</v>
      </c>
      <c r="E933" s="269">
        <v>15.43</v>
      </c>
      <c r="F933" s="269" t="s">
        <v>17142</v>
      </c>
    </row>
    <row r="934" spans="1:6" ht="45" customHeight="1">
      <c r="A934" s="266">
        <v>92506</v>
      </c>
      <c r="B934" s="267" t="s">
        <v>1965</v>
      </c>
      <c r="C934" s="268" t="s">
        <v>2538</v>
      </c>
      <c r="D934" s="269">
        <v>16.600000000000001</v>
      </c>
      <c r="E934" s="269">
        <v>13.82</v>
      </c>
      <c r="F934" s="269" t="s">
        <v>17143</v>
      </c>
    </row>
    <row r="935" spans="1:6" ht="45" customHeight="1">
      <c r="A935" s="266">
        <v>92507</v>
      </c>
      <c r="B935" s="267" t="s">
        <v>1966</v>
      </c>
      <c r="C935" s="268" t="s">
        <v>2538</v>
      </c>
      <c r="D935" s="269">
        <v>34.910000000000004</v>
      </c>
      <c r="E935" s="269">
        <v>23.93</v>
      </c>
      <c r="F935" s="269" t="s">
        <v>17144</v>
      </c>
    </row>
    <row r="936" spans="1:6" ht="45" customHeight="1">
      <c r="A936" s="266">
        <v>92508</v>
      </c>
      <c r="B936" s="267" t="s">
        <v>1967</v>
      </c>
      <c r="C936" s="268" t="s">
        <v>2538</v>
      </c>
      <c r="D936" s="269">
        <v>34.36</v>
      </c>
      <c r="E936" s="269">
        <v>22.33</v>
      </c>
      <c r="F936" s="269" t="s">
        <v>17145</v>
      </c>
    </row>
    <row r="937" spans="1:6" ht="45" customHeight="1">
      <c r="A937" s="266">
        <v>92509</v>
      </c>
      <c r="B937" s="267" t="s">
        <v>1968</v>
      </c>
      <c r="C937" s="268" t="s">
        <v>2538</v>
      </c>
      <c r="D937" s="269">
        <v>20.79</v>
      </c>
      <c r="E937" s="269">
        <v>14.57</v>
      </c>
      <c r="F937" s="269" t="s">
        <v>15988</v>
      </c>
    </row>
    <row r="938" spans="1:6" ht="45" customHeight="1">
      <c r="A938" s="266">
        <v>92510</v>
      </c>
      <c r="B938" s="267" t="s">
        <v>1969</v>
      </c>
      <c r="C938" s="268" t="s">
        <v>2538</v>
      </c>
      <c r="D938" s="269">
        <v>20.300000000000004</v>
      </c>
      <c r="E938" s="269">
        <v>13.08</v>
      </c>
      <c r="F938" s="269" t="s">
        <v>17146</v>
      </c>
    </row>
    <row r="939" spans="1:6" ht="45" customHeight="1">
      <c r="A939" s="266">
        <v>92511</v>
      </c>
      <c r="B939" s="267" t="s">
        <v>1970</v>
      </c>
      <c r="C939" s="268" t="s">
        <v>2538</v>
      </c>
      <c r="D939" s="269">
        <v>33.01</v>
      </c>
      <c r="E939" s="269">
        <v>18.39</v>
      </c>
      <c r="F939" s="269" t="s">
        <v>17147</v>
      </c>
    </row>
    <row r="940" spans="1:6" ht="45" customHeight="1">
      <c r="A940" s="266">
        <v>92512</v>
      </c>
      <c r="B940" s="267" t="s">
        <v>1971</v>
      </c>
      <c r="C940" s="268" t="s">
        <v>2538</v>
      </c>
      <c r="D940" s="269">
        <v>32.630000000000003</v>
      </c>
      <c r="E940" s="269">
        <v>17.11</v>
      </c>
      <c r="F940" s="269" t="s">
        <v>17148</v>
      </c>
    </row>
    <row r="941" spans="1:6" ht="45" customHeight="1">
      <c r="A941" s="266">
        <v>92513</v>
      </c>
      <c r="B941" s="267" t="s">
        <v>1972</v>
      </c>
      <c r="C941" s="268" t="s">
        <v>2538</v>
      </c>
      <c r="D941" s="269">
        <v>14.940000000000001</v>
      </c>
      <c r="E941" s="269">
        <v>11.16</v>
      </c>
      <c r="F941" s="269" t="s">
        <v>13398</v>
      </c>
    </row>
    <row r="942" spans="1:6" ht="45" customHeight="1">
      <c r="A942" s="266">
        <v>92514</v>
      </c>
      <c r="B942" s="267" t="s">
        <v>1973</v>
      </c>
      <c r="C942" s="268" t="s">
        <v>2538</v>
      </c>
      <c r="D942" s="269">
        <v>14.55</v>
      </c>
      <c r="E942" s="269">
        <v>10.02</v>
      </c>
      <c r="F942" s="269" t="s">
        <v>17149</v>
      </c>
    </row>
    <row r="943" spans="1:6" ht="45" customHeight="1">
      <c r="A943" s="266">
        <v>92515</v>
      </c>
      <c r="B943" s="267" t="s">
        <v>1974</v>
      </c>
      <c r="C943" s="268" t="s">
        <v>2538</v>
      </c>
      <c r="D943" s="269">
        <v>29.950000000000003</v>
      </c>
      <c r="E943" s="269">
        <v>15.89</v>
      </c>
      <c r="F943" s="269" t="s">
        <v>17150</v>
      </c>
    </row>
    <row r="944" spans="1:6" ht="45" customHeight="1">
      <c r="A944" s="266">
        <v>92516</v>
      </c>
      <c r="B944" s="267" t="s">
        <v>1975</v>
      </c>
      <c r="C944" s="268" t="s">
        <v>2538</v>
      </c>
      <c r="D944" s="269">
        <v>29.580000000000002</v>
      </c>
      <c r="E944" s="269">
        <v>14.84</v>
      </c>
      <c r="F944" s="269" t="s">
        <v>17151</v>
      </c>
    </row>
    <row r="945" spans="1:6" ht="45" customHeight="1">
      <c r="A945" s="266">
        <v>92517</v>
      </c>
      <c r="B945" s="267" t="s">
        <v>1976</v>
      </c>
      <c r="C945" s="268" t="s">
        <v>2538</v>
      </c>
      <c r="D945" s="269">
        <v>12.18</v>
      </c>
      <c r="E945" s="269">
        <v>9.66</v>
      </c>
      <c r="F945" s="269" t="s">
        <v>16601</v>
      </c>
    </row>
    <row r="946" spans="1:6" ht="45" customHeight="1">
      <c r="A946" s="266">
        <v>92518</v>
      </c>
      <c r="B946" s="267" t="s">
        <v>1977</v>
      </c>
      <c r="C946" s="268" t="s">
        <v>2538</v>
      </c>
      <c r="D946" s="269">
        <v>11.830000000000002</v>
      </c>
      <c r="E946" s="269">
        <v>8.68</v>
      </c>
      <c r="F946" s="269" t="s">
        <v>12566</v>
      </c>
    </row>
    <row r="947" spans="1:6" ht="45" customHeight="1">
      <c r="A947" s="266">
        <v>92519</v>
      </c>
      <c r="B947" s="267" t="s">
        <v>1978</v>
      </c>
      <c r="C947" s="268" t="s">
        <v>2538</v>
      </c>
      <c r="D947" s="269">
        <v>28.340000000000003</v>
      </c>
      <c r="E947" s="269">
        <v>14.69</v>
      </c>
      <c r="F947" s="269" t="s">
        <v>17152</v>
      </c>
    </row>
    <row r="948" spans="1:6" ht="45" customHeight="1">
      <c r="A948" s="266">
        <v>92520</v>
      </c>
      <c r="B948" s="267" t="s">
        <v>1979</v>
      </c>
      <c r="C948" s="268" t="s">
        <v>2538</v>
      </c>
      <c r="D948" s="269">
        <v>28.03</v>
      </c>
      <c r="E948" s="269">
        <v>13.68</v>
      </c>
      <c r="F948" s="269" t="s">
        <v>17153</v>
      </c>
    </row>
    <row r="949" spans="1:6" ht="45" customHeight="1">
      <c r="A949" s="266">
        <v>92521</v>
      </c>
      <c r="B949" s="267" t="s">
        <v>1980</v>
      </c>
      <c r="C949" s="268" t="s">
        <v>2538</v>
      </c>
      <c r="D949" s="269">
        <v>10.7</v>
      </c>
      <c r="E949" s="269">
        <v>8.9499999999999993</v>
      </c>
      <c r="F949" s="269" t="s">
        <v>11528</v>
      </c>
    </row>
    <row r="950" spans="1:6" ht="45" customHeight="1">
      <c r="A950" s="266">
        <v>92522</v>
      </c>
      <c r="B950" s="267" t="s">
        <v>1981</v>
      </c>
      <c r="C950" s="268" t="s">
        <v>2538</v>
      </c>
      <c r="D950" s="269">
        <v>10.430000000000001</v>
      </c>
      <c r="E950" s="269">
        <v>7.99</v>
      </c>
      <c r="F950" s="269" t="s">
        <v>17154</v>
      </c>
    </row>
    <row r="951" spans="1:6" ht="45" customHeight="1">
      <c r="A951" s="266">
        <v>92523</v>
      </c>
      <c r="B951" s="267" t="s">
        <v>1982</v>
      </c>
      <c r="C951" s="268" t="s">
        <v>2538</v>
      </c>
      <c r="D951" s="269">
        <v>27.8</v>
      </c>
      <c r="E951" s="269">
        <v>13.91</v>
      </c>
      <c r="F951" s="269" t="s">
        <v>17153</v>
      </c>
    </row>
    <row r="952" spans="1:6" ht="45" customHeight="1">
      <c r="A952" s="266">
        <v>92524</v>
      </c>
      <c r="B952" s="267" t="s">
        <v>1983</v>
      </c>
      <c r="C952" s="268" t="s">
        <v>2538</v>
      </c>
      <c r="D952" s="269">
        <v>27.48</v>
      </c>
      <c r="E952" s="269">
        <v>12.98</v>
      </c>
      <c r="F952" s="269" t="s">
        <v>17155</v>
      </c>
    </row>
    <row r="953" spans="1:6" ht="45" customHeight="1">
      <c r="A953" s="266">
        <v>92525</v>
      </c>
      <c r="B953" s="267" t="s">
        <v>1984</v>
      </c>
      <c r="C953" s="268" t="s">
        <v>2538</v>
      </c>
      <c r="D953" s="269">
        <v>10.249999999999998</v>
      </c>
      <c r="E953" s="269">
        <v>8.49</v>
      </c>
      <c r="F953" s="269" t="s">
        <v>13638</v>
      </c>
    </row>
    <row r="954" spans="1:6" ht="45" customHeight="1">
      <c r="A954" s="266">
        <v>92526</v>
      </c>
      <c r="B954" s="267" t="s">
        <v>3119</v>
      </c>
      <c r="C954" s="268" t="s">
        <v>2538</v>
      </c>
      <c r="D954" s="269">
        <v>9.98</v>
      </c>
      <c r="E954" s="269">
        <v>7.57</v>
      </c>
      <c r="F954" s="269" t="s">
        <v>12938</v>
      </c>
    </row>
    <row r="955" spans="1:6" ht="45" customHeight="1">
      <c r="A955" s="266">
        <v>92527</v>
      </c>
      <c r="B955" s="267" t="s">
        <v>3120</v>
      </c>
      <c r="C955" s="268" t="s">
        <v>2538</v>
      </c>
      <c r="D955" s="269">
        <v>27.190000000000005</v>
      </c>
      <c r="E955" s="269">
        <v>13.44</v>
      </c>
      <c r="F955" s="269" t="s">
        <v>12277</v>
      </c>
    </row>
    <row r="956" spans="1:6" ht="45" customHeight="1">
      <c r="A956" s="266">
        <v>92528</v>
      </c>
      <c r="B956" s="267" t="s">
        <v>3121</v>
      </c>
      <c r="C956" s="268" t="s">
        <v>2538</v>
      </c>
      <c r="D956" s="269">
        <v>26.900000000000002</v>
      </c>
      <c r="E956" s="269">
        <v>12.52</v>
      </c>
      <c r="F956" s="269" t="s">
        <v>17156</v>
      </c>
    </row>
    <row r="957" spans="1:6" ht="45" customHeight="1">
      <c r="A957" s="266">
        <v>92529</v>
      </c>
      <c r="B957" s="267" t="s">
        <v>3122</v>
      </c>
      <c r="C957" s="268" t="s">
        <v>2538</v>
      </c>
      <c r="D957" s="269">
        <v>9.6999999999999993</v>
      </c>
      <c r="E957" s="269">
        <v>8.18</v>
      </c>
      <c r="F957" s="269" t="s">
        <v>17157</v>
      </c>
    </row>
    <row r="958" spans="1:6" ht="45" customHeight="1">
      <c r="A958" s="266">
        <v>92530</v>
      </c>
      <c r="B958" s="267" t="s">
        <v>3123</v>
      </c>
      <c r="C958" s="268" t="s">
        <v>2538</v>
      </c>
      <c r="D958" s="269">
        <v>9.4200000000000017</v>
      </c>
      <c r="E958" s="269">
        <v>7.31</v>
      </c>
      <c r="F958" s="269" t="s">
        <v>12528</v>
      </c>
    </row>
    <row r="959" spans="1:6" ht="45" customHeight="1">
      <c r="A959" s="266">
        <v>92531</v>
      </c>
      <c r="B959" s="267" t="s">
        <v>3124</v>
      </c>
      <c r="C959" s="268" t="s">
        <v>2538</v>
      </c>
      <c r="D959" s="269">
        <v>26.72</v>
      </c>
      <c r="E959" s="269">
        <v>13.08</v>
      </c>
      <c r="F959" s="269" t="s">
        <v>15450</v>
      </c>
    </row>
    <row r="960" spans="1:6" ht="45" customHeight="1">
      <c r="A960" s="266">
        <v>92532</v>
      </c>
      <c r="B960" s="267" t="s">
        <v>3125</v>
      </c>
      <c r="C960" s="268" t="s">
        <v>2538</v>
      </c>
      <c r="D960" s="269">
        <v>26.42</v>
      </c>
      <c r="E960" s="269">
        <v>12.19</v>
      </c>
      <c r="F960" s="269" t="s">
        <v>13279</v>
      </c>
    </row>
    <row r="961" spans="1:6" ht="45" customHeight="1">
      <c r="A961" s="266">
        <v>92533</v>
      </c>
      <c r="B961" s="267" t="s">
        <v>3126</v>
      </c>
      <c r="C961" s="268" t="s">
        <v>2538</v>
      </c>
      <c r="D961" s="269">
        <v>9.2799999999999976</v>
      </c>
      <c r="E961" s="269">
        <v>7.96</v>
      </c>
      <c r="F961" s="269" t="s">
        <v>17158</v>
      </c>
    </row>
    <row r="962" spans="1:6" ht="45" customHeight="1">
      <c r="A962" s="266">
        <v>92534</v>
      </c>
      <c r="B962" s="267" t="s">
        <v>3127</v>
      </c>
      <c r="C962" s="268" t="s">
        <v>2538</v>
      </c>
      <c r="D962" s="269">
        <v>9.02</v>
      </c>
      <c r="E962" s="269">
        <v>7.14</v>
      </c>
      <c r="F962" s="269" t="s">
        <v>14242</v>
      </c>
    </row>
    <row r="963" spans="1:6" ht="45" customHeight="1">
      <c r="A963" s="266">
        <v>92535</v>
      </c>
      <c r="B963" s="267" t="s">
        <v>3128</v>
      </c>
      <c r="C963" s="268" t="s">
        <v>2538</v>
      </c>
      <c r="D963" s="269">
        <v>25.809999999999995</v>
      </c>
      <c r="E963" s="269">
        <v>12.6</v>
      </c>
      <c r="F963" s="269" t="s">
        <v>17159</v>
      </c>
    </row>
    <row r="964" spans="1:6" ht="45" customHeight="1">
      <c r="A964" s="266">
        <v>92536</v>
      </c>
      <c r="B964" s="267" t="s">
        <v>3129</v>
      </c>
      <c r="C964" s="268" t="s">
        <v>2538</v>
      </c>
      <c r="D964" s="269">
        <v>25.5</v>
      </c>
      <c r="E964" s="269">
        <v>11.75</v>
      </c>
      <c r="F964" s="269" t="s">
        <v>17160</v>
      </c>
    </row>
    <row r="965" spans="1:6" ht="30" customHeight="1">
      <c r="A965" s="266">
        <v>92537</v>
      </c>
      <c r="B965" s="267" t="s">
        <v>3130</v>
      </c>
      <c r="C965" s="268" t="s">
        <v>2538</v>
      </c>
      <c r="D965" s="269">
        <v>8.4099999999999984</v>
      </c>
      <c r="E965" s="269">
        <v>7.67</v>
      </c>
      <c r="F965" s="269" t="s">
        <v>17161</v>
      </c>
    </row>
    <row r="966" spans="1:6" ht="30" customHeight="1">
      <c r="A966" s="266">
        <v>92538</v>
      </c>
      <c r="B966" s="267" t="s">
        <v>3131</v>
      </c>
      <c r="C966" s="268" t="s">
        <v>2538</v>
      </c>
      <c r="D966" s="269">
        <v>8.14</v>
      </c>
      <c r="E966" s="269">
        <v>6.87</v>
      </c>
      <c r="F966" s="269" t="s">
        <v>17162</v>
      </c>
    </row>
    <row r="967" spans="1:6" ht="15" customHeight="1">
      <c r="A967" s="266">
        <v>92267</v>
      </c>
      <c r="B967" s="267" t="s">
        <v>3136</v>
      </c>
      <c r="C967" s="268" t="s">
        <v>2538</v>
      </c>
      <c r="D967" s="269">
        <v>24</v>
      </c>
      <c r="E967" s="269">
        <v>0.6</v>
      </c>
      <c r="F967" s="269" t="s">
        <v>14540</v>
      </c>
    </row>
    <row r="968" spans="1:6" ht="30" customHeight="1">
      <c r="A968" s="266">
        <v>92268</v>
      </c>
      <c r="B968" s="267" t="s">
        <v>3137</v>
      </c>
      <c r="C968" s="268" t="s">
        <v>2538</v>
      </c>
      <c r="D968" s="269">
        <v>32.269999999999996</v>
      </c>
      <c r="E968" s="269">
        <v>0.6</v>
      </c>
      <c r="F968" s="269" t="s">
        <v>17058</v>
      </c>
    </row>
    <row r="969" spans="1:6" ht="30" customHeight="1">
      <c r="A969" s="266">
        <v>92271</v>
      </c>
      <c r="B969" s="267" t="s">
        <v>3140</v>
      </c>
      <c r="C969" s="268" t="s">
        <v>2538</v>
      </c>
      <c r="D969" s="269">
        <v>41.989999999999995</v>
      </c>
      <c r="E969" s="269">
        <v>0.27</v>
      </c>
      <c r="F969" s="269" t="s">
        <v>17061</v>
      </c>
    </row>
    <row r="970" spans="1:6" ht="30" customHeight="1">
      <c r="A970" s="266">
        <v>95934</v>
      </c>
      <c r="B970" s="267" t="s">
        <v>17163</v>
      </c>
      <c r="C970" s="268" t="s">
        <v>2538</v>
      </c>
      <c r="D970" s="269">
        <v>69.680000000000007</v>
      </c>
      <c r="E970" s="269">
        <v>22.46</v>
      </c>
      <c r="F970" s="269" t="s">
        <v>17164</v>
      </c>
    </row>
    <row r="971" spans="1:6" ht="30" customHeight="1">
      <c r="A971" s="266">
        <v>95935</v>
      </c>
      <c r="B971" s="267" t="s">
        <v>17165</v>
      </c>
      <c r="C971" s="268" t="s">
        <v>2538</v>
      </c>
      <c r="D971" s="269">
        <v>59.070000000000007</v>
      </c>
      <c r="E971" s="269">
        <v>22.47</v>
      </c>
      <c r="F971" s="269" t="s">
        <v>17166</v>
      </c>
    </row>
    <row r="972" spans="1:6" ht="30" customHeight="1">
      <c r="A972" s="266">
        <v>95936</v>
      </c>
      <c r="B972" s="267" t="s">
        <v>17167</v>
      </c>
      <c r="C972" s="268" t="s">
        <v>2538</v>
      </c>
      <c r="D972" s="269">
        <v>82.86</v>
      </c>
      <c r="E972" s="269">
        <v>20</v>
      </c>
      <c r="F972" s="269" t="s">
        <v>17168</v>
      </c>
    </row>
    <row r="973" spans="1:6" ht="30" customHeight="1">
      <c r="A973" s="266">
        <v>95937</v>
      </c>
      <c r="B973" s="267" t="s">
        <v>17169</v>
      </c>
      <c r="C973" s="268" t="s">
        <v>2538</v>
      </c>
      <c r="D973" s="269">
        <v>140.18</v>
      </c>
      <c r="E973" s="269">
        <v>111.17</v>
      </c>
      <c r="F973" s="269" t="s">
        <v>17170</v>
      </c>
    </row>
    <row r="974" spans="1:6" ht="30" customHeight="1">
      <c r="A974" s="266">
        <v>95938</v>
      </c>
      <c r="B974" s="267" t="s">
        <v>17171</v>
      </c>
      <c r="C974" s="268" t="s">
        <v>2538</v>
      </c>
      <c r="D974" s="269">
        <v>122.3</v>
      </c>
      <c r="E974" s="269">
        <v>85.3</v>
      </c>
      <c r="F974" s="269" t="s">
        <v>17172</v>
      </c>
    </row>
    <row r="975" spans="1:6" ht="30" customHeight="1">
      <c r="A975" s="266">
        <v>95939</v>
      </c>
      <c r="B975" s="267" t="s">
        <v>17173</v>
      </c>
      <c r="C975" s="268" t="s">
        <v>2538</v>
      </c>
      <c r="D975" s="269">
        <v>78.830000000000013</v>
      </c>
      <c r="E975" s="269">
        <v>61.26</v>
      </c>
      <c r="F975" s="269" t="s">
        <v>17174</v>
      </c>
    </row>
    <row r="976" spans="1:6" ht="30" customHeight="1">
      <c r="A976" s="266">
        <v>95940</v>
      </c>
      <c r="B976" s="267" t="s">
        <v>17175</v>
      </c>
      <c r="C976" s="268" t="s">
        <v>2538</v>
      </c>
      <c r="D976" s="269">
        <v>62.53</v>
      </c>
      <c r="E976" s="269">
        <v>49.81</v>
      </c>
      <c r="F976" s="269" t="s">
        <v>17176</v>
      </c>
    </row>
    <row r="977" spans="1:6" ht="30">
      <c r="A977" s="266">
        <v>95941</v>
      </c>
      <c r="B977" s="267" t="s">
        <v>17177</v>
      </c>
      <c r="C977" s="268" t="s">
        <v>2538</v>
      </c>
      <c r="D977" s="269">
        <v>54.20000000000001</v>
      </c>
      <c r="E977" s="269">
        <v>45.73</v>
      </c>
      <c r="F977" s="269" t="s">
        <v>17178</v>
      </c>
    </row>
    <row r="978" spans="1:6" ht="30" customHeight="1">
      <c r="A978" s="266">
        <v>95942</v>
      </c>
      <c r="B978" s="267" t="s">
        <v>17179</v>
      </c>
      <c r="C978" s="268" t="s">
        <v>2538</v>
      </c>
      <c r="D978" s="269">
        <v>49.02</v>
      </c>
      <c r="E978" s="269">
        <v>43.21</v>
      </c>
      <c r="F978" s="269" t="s">
        <v>17180</v>
      </c>
    </row>
    <row r="979" spans="1:6" ht="30" customHeight="1">
      <c r="A979" s="261"/>
      <c r="B979" s="265" t="s">
        <v>2091</v>
      </c>
      <c r="C979" s="263"/>
      <c r="D979" s="264" t="s">
        <v>2552</v>
      </c>
      <c r="E979" s="264" t="s">
        <v>2552</v>
      </c>
      <c r="F979" s="264"/>
    </row>
    <row r="980" spans="1:6" ht="30" customHeight="1">
      <c r="A980" s="266">
        <v>73301</v>
      </c>
      <c r="B980" s="267" t="s">
        <v>3141</v>
      </c>
      <c r="C980" s="268" t="s">
        <v>2533</v>
      </c>
      <c r="D980" s="269">
        <v>4.05</v>
      </c>
      <c r="E980" s="269">
        <v>4.8099999999999996</v>
      </c>
      <c r="F980" s="269" t="s">
        <v>13238</v>
      </c>
    </row>
    <row r="981" spans="1:6" ht="15" customHeight="1">
      <c r="A981" s="266">
        <v>83515</v>
      </c>
      <c r="B981" s="267" t="s">
        <v>3142</v>
      </c>
      <c r="C981" s="268" t="s">
        <v>2533</v>
      </c>
      <c r="D981" s="269">
        <v>10.02</v>
      </c>
      <c r="E981" s="269">
        <v>5.18</v>
      </c>
      <c r="F981" s="269" t="s">
        <v>11245</v>
      </c>
    </row>
    <row r="982" spans="1:6" ht="15" customHeight="1">
      <c r="A982" s="266">
        <v>83516</v>
      </c>
      <c r="B982" s="267" t="s">
        <v>3143</v>
      </c>
      <c r="C982" s="268" t="s">
        <v>2533</v>
      </c>
      <c r="D982" s="269">
        <v>11.61</v>
      </c>
      <c r="E982" s="269">
        <v>5.93</v>
      </c>
      <c r="F982" s="269" t="s">
        <v>14225</v>
      </c>
    </row>
    <row r="983" spans="1:6">
      <c r="A983" s="266">
        <v>92272</v>
      </c>
      <c r="B983" s="267" t="s">
        <v>3144</v>
      </c>
      <c r="C983" s="268" t="s">
        <v>2537</v>
      </c>
      <c r="D983" s="269">
        <v>11.969999999999999</v>
      </c>
      <c r="E983" s="269">
        <v>3.79</v>
      </c>
      <c r="F983" s="269" t="s">
        <v>12976</v>
      </c>
    </row>
    <row r="984" spans="1:6" ht="15" customHeight="1">
      <c r="A984" s="266">
        <v>92273</v>
      </c>
      <c r="B984" s="267" t="s">
        <v>3145</v>
      </c>
      <c r="C984" s="268" t="s">
        <v>2537</v>
      </c>
      <c r="D984" s="269">
        <v>4.92</v>
      </c>
      <c r="E984" s="269">
        <v>1.47</v>
      </c>
      <c r="F984" s="269" t="s">
        <v>11461</v>
      </c>
    </row>
    <row r="985" spans="1:6">
      <c r="A985" s="261"/>
      <c r="B985" s="265" t="s">
        <v>209</v>
      </c>
      <c r="C985" s="263"/>
      <c r="D985" s="264" t="s">
        <v>2552</v>
      </c>
      <c r="E985" s="264" t="s">
        <v>2552</v>
      </c>
      <c r="F985" s="264"/>
    </row>
    <row r="986" spans="1:6">
      <c r="A986" s="266">
        <v>68328</v>
      </c>
      <c r="B986" s="267" t="s">
        <v>3146</v>
      </c>
      <c r="C986" s="268" t="s">
        <v>2538</v>
      </c>
      <c r="D986" s="269">
        <v>12.27</v>
      </c>
      <c r="E986" s="269">
        <v>1.55</v>
      </c>
      <c r="F986" s="269" t="s">
        <v>17441</v>
      </c>
    </row>
    <row r="987" spans="1:6">
      <c r="A987" s="261"/>
      <c r="B987" s="262" t="s">
        <v>2092</v>
      </c>
      <c r="C987" s="263"/>
      <c r="D987" s="264" t="s">
        <v>2552</v>
      </c>
      <c r="E987" s="264" t="s">
        <v>2552</v>
      </c>
      <c r="F987" s="264"/>
    </row>
    <row r="988" spans="1:6" ht="15" customHeight="1">
      <c r="A988" s="261"/>
      <c r="B988" s="265" t="s">
        <v>210</v>
      </c>
      <c r="C988" s="263"/>
      <c r="D988" s="264" t="s">
        <v>2552</v>
      </c>
      <c r="E988" s="264" t="s">
        <v>2552</v>
      </c>
      <c r="F988" s="264"/>
    </row>
    <row r="989" spans="1:6" ht="15" customHeight="1">
      <c r="A989" s="261"/>
      <c r="B989" s="265" t="s">
        <v>211</v>
      </c>
      <c r="C989" s="263"/>
      <c r="D989" s="264" t="s">
        <v>2552</v>
      </c>
      <c r="E989" s="264" t="s">
        <v>2552</v>
      </c>
      <c r="F989" s="264"/>
    </row>
    <row r="990" spans="1:6" ht="15" customHeight="1">
      <c r="A990" s="266">
        <v>92882</v>
      </c>
      <c r="B990" s="267" t="s">
        <v>17293</v>
      </c>
      <c r="C990" s="268" t="s">
        <v>2534</v>
      </c>
      <c r="D990" s="269">
        <v>6.2299999999999995</v>
      </c>
      <c r="E990" s="269">
        <v>2.46</v>
      </c>
      <c r="F990" s="269" t="s">
        <v>17221</v>
      </c>
    </row>
    <row r="991" spans="1:6" ht="15" customHeight="1">
      <c r="A991" s="266">
        <v>92883</v>
      </c>
      <c r="B991" s="267" t="s">
        <v>17294</v>
      </c>
      <c r="C991" s="268" t="s">
        <v>2534</v>
      </c>
      <c r="D991" s="269">
        <v>6.1099999999999994</v>
      </c>
      <c r="E991" s="269">
        <v>1.66</v>
      </c>
      <c r="F991" s="269" t="s">
        <v>13505</v>
      </c>
    </row>
    <row r="992" spans="1:6" ht="15" customHeight="1">
      <c r="A992" s="266">
        <v>92884</v>
      </c>
      <c r="B992" s="267" t="s">
        <v>17295</v>
      </c>
      <c r="C992" s="268" t="s">
        <v>2534</v>
      </c>
      <c r="D992" s="269">
        <v>5.59</v>
      </c>
      <c r="E992" s="269">
        <v>1.1599999999999999</v>
      </c>
      <c r="F992" s="269" t="s">
        <v>12027</v>
      </c>
    </row>
    <row r="993" spans="1:6" ht="15" customHeight="1">
      <c r="A993" s="266">
        <v>92885</v>
      </c>
      <c r="B993" s="267" t="s">
        <v>17296</v>
      </c>
      <c r="C993" s="268" t="s">
        <v>2534</v>
      </c>
      <c r="D993" s="269">
        <v>5.49</v>
      </c>
      <c r="E993" s="269">
        <v>0.8</v>
      </c>
      <c r="F993" s="269" t="s">
        <v>14663</v>
      </c>
    </row>
    <row r="994" spans="1:6" ht="15" customHeight="1">
      <c r="A994" s="266">
        <v>92886</v>
      </c>
      <c r="B994" s="267" t="s">
        <v>17297</v>
      </c>
      <c r="C994" s="268" t="s">
        <v>2534</v>
      </c>
      <c r="D994" s="269">
        <v>5.39</v>
      </c>
      <c r="E994" s="269">
        <v>0.5</v>
      </c>
      <c r="F994" s="269" t="s">
        <v>12112</v>
      </c>
    </row>
    <row r="995" spans="1:6">
      <c r="A995" s="266">
        <v>92887</v>
      </c>
      <c r="B995" s="267" t="s">
        <v>17298</v>
      </c>
      <c r="C995" s="268" t="s">
        <v>2534</v>
      </c>
      <c r="D995" s="269">
        <v>5.43</v>
      </c>
      <c r="E995" s="269">
        <v>0.33</v>
      </c>
      <c r="F995" s="269" t="s">
        <v>14901</v>
      </c>
    </row>
    <row r="996" spans="1:6" ht="15" customHeight="1">
      <c r="A996" s="266">
        <v>92888</v>
      </c>
      <c r="B996" s="267" t="s">
        <v>17299</v>
      </c>
      <c r="C996" s="268" t="s">
        <v>2534</v>
      </c>
      <c r="D996" s="269">
        <v>5.38</v>
      </c>
      <c r="E996" s="269">
        <v>0.18</v>
      </c>
      <c r="F996" s="269" t="s">
        <v>17300</v>
      </c>
    </row>
    <row r="997" spans="1:6" ht="30" customHeight="1">
      <c r="A997" s="261"/>
      <c r="B997" s="265" t="s">
        <v>212</v>
      </c>
      <c r="C997" s="263"/>
      <c r="D997" s="264" t="s">
        <v>2552</v>
      </c>
      <c r="E997" s="264" t="s">
        <v>2552</v>
      </c>
      <c r="F997" s="264"/>
    </row>
    <row r="998" spans="1:6" ht="30" customHeight="1">
      <c r="A998" s="266" t="s">
        <v>17217</v>
      </c>
      <c r="B998" s="267" t="s">
        <v>17218</v>
      </c>
      <c r="C998" s="268" t="s">
        <v>2535</v>
      </c>
      <c r="D998" s="269">
        <v>461.43</v>
      </c>
      <c r="E998" s="269">
        <v>86.7</v>
      </c>
      <c r="F998" s="269" t="s">
        <v>17219</v>
      </c>
    </row>
    <row r="999" spans="1:6" ht="30" customHeight="1">
      <c r="A999" s="266">
        <v>96544</v>
      </c>
      <c r="B999" s="267" t="s">
        <v>17324</v>
      </c>
      <c r="C999" s="268" t="s">
        <v>2534</v>
      </c>
      <c r="D999" s="269">
        <v>6.91</v>
      </c>
      <c r="E999" s="269">
        <v>3.78</v>
      </c>
      <c r="F999" s="269" t="s">
        <v>17325</v>
      </c>
    </row>
    <row r="1000" spans="1:6" ht="30" customHeight="1">
      <c r="A1000" s="266">
        <v>96545</v>
      </c>
      <c r="B1000" s="267" t="s">
        <v>17326</v>
      </c>
      <c r="C1000" s="268" t="s">
        <v>2534</v>
      </c>
      <c r="D1000" s="269">
        <v>7.38</v>
      </c>
      <c r="E1000" s="269">
        <v>2.7</v>
      </c>
      <c r="F1000" s="269" t="s">
        <v>17248</v>
      </c>
    </row>
    <row r="1001" spans="1:6" ht="30" customHeight="1">
      <c r="A1001" s="266">
        <v>96546</v>
      </c>
      <c r="B1001" s="267" t="s">
        <v>17327</v>
      </c>
      <c r="C1001" s="268" t="s">
        <v>2534</v>
      </c>
      <c r="D1001" s="269">
        <v>6.2099999999999991</v>
      </c>
      <c r="E1001" s="269">
        <v>1.99</v>
      </c>
      <c r="F1001" s="269" t="s">
        <v>12360</v>
      </c>
    </row>
    <row r="1002" spans="1:6" ht="30" customHeight="1">
      <c r="A1002" s="266">
        <v>96547</v>
      </c>
      <c r="B1002" s="267" t="s">
        <v>17328</v>
      </c>
      <c r="C1002" s="268" t="s">
        <v>2534</v>
      </c>
      <c r="D1002" s="269">
        <v>5.7700000000000005</v>
      </c>
      <c r="E1002" s="269">
        <v>1.47</v>
      </c>
      <c r="F1002" s="269" t="s">
        <v>12297</v>
      </c>
    </row>
    <row r="1003" spans="1:6" ht="30" customHeight="1">
      <c r="A1003" s="266">
        <v>96548</v>
      </c>
      <c r="B1003" s="267" t="s">
        <v>17329</v>
      </c>
      <c r="C1003" s="268" t="s">
        <v>2534</v>
      </c>
      <c r="D1003" s="269">
        <v>5.6300000000000008</v>
      </c>
      <c r="E1003" s="269">
        <v>1.02</v>
      </c>
      <c r="F1003" s="269" t="s">
        <v>17330</v>
      </c>
    </row>
    <row r="1004" spans="1:6" ht="45" customHeight="1">
      <c r="A1004" s="266">
        <v>96549</v>
      </c>
      <c r="B1004" s="267" t="s">
        <v>17331</v>
      </c>
      <c r="C1004" s="268" t="s">
        <v>2534</v>
      </c>
      <c r="D1004" s="269">
        <v>5.32</v>
      </c>
      <c r="E1004" s="269">
        <v>0.75</v>
      </c>
      <c r="F1004" s="269" t="s">
        <v>13802</v>
      </c>
    </row>
    <row r="1005" spans="1:6" ht="45" customHeight="1">
      <c r="A1005" s="266">
        <v>96550</v>
      </c>
      <c r="B1005" s="267" t="s">
        <v>17332</v>
      </c>
      <c r="C1005" s="268" t="s">
        <v>2534</v>
      </c>
      <c r="D1005" s="269">
        <v>6</v>
      </c>
      <c r="E1005" s="269">
        <v>0.51</v>
      </c>
      <c r="F1005" s="269" t="s">
        <v>12443</v>
      </c>
    </row>
    <row r="1006" spans="1:6" ht="45" customHeight="1">
      <c r="A1006" s="266">
        <v>92760</v>
      </c>
      <c r="B1006" s="267" t="s">
        <v>17225</v>
      </c>
      <c r="C1006" s="268" t="s">
        <v>2534</v>
      </c>
      <c r="D1006" s="269">
        <v>6.44</v>
      </c>
      <c r="E1006" s="269">
        <v>2.46</v>
      </c>
      <c r="F1006" s="269" t="s">
        <v>12302</v>
      </c>
    </row>
    <row r="1007" spans="1:6" ht="45" customHeight="1">
      <c r="A1007" s="266">
        <v>92761</v>
      </c>
      <c r="B1007" s="267" t="s">
        <v>17226</v>
      </c>
      <c r="C1007" s="268" t="s">
        <v>2534</v>
      </c>
      <c r="D1007" s="269">
        <v>7.0499999999999989</v>
      </c>
      <c r="E1007" s="269">
        <v>1.65</v>
      </c>
      <c r="F1007" s="269" t="s">
        <v>13776</v>
      </c>
    </row>
    <row r="1008" spans="1:6" ht="45" customHeight="1">
      <c r="A1008" s="266">
        <v>92762</v>
      </c>
      <c r="B1008" s="267" t="s">
        <v>17227</v>
      </c>
      <c r="C1008" s="268" t="s">
        <v>2534</v>
      </c>
      <c r="D1008" s="269">
        <v>5.9499999999999993</v>
      </c>
      <c r="E1008" s="269">
        <v>1.1499999999999999</v>
      </c>
      <c r="F1008" s="269" t="s">
        <v>15980</v>
      </c>
    </row>
    <row r="1009" spans="1:6" ht="45" customHeight="1">
      <c r="A1009" s="266">
        <v>92763</v>
      </c>
      <c r="B1009" s="267" t="s">
        <v>17228</v>
      </c>
      <c r="C1009" s="268" t="s">
        <v>2534</v>
      </c>
      <c r="D1009" s="269">
        <v>5.5600000000000005</v>
      </c>
      <c r="E1009" s="269">
        <v>0.8</v>
      </c>
      <c r="F1009" s="269" t="s">
        <v>12097</v>
      </c>
    </row>
    <row r="1010" spans="1:6" ht="45" customHeight="1">
      <c r="A1010" s="266">
        <v>92764</v>
      </c>
      <c r="B1010" s="267" t="s">
        <v>17229</v>
      </c>
      <c r="C1010" s="268" t="s">
        <v>2534</v>
      </c>
      <c r="D1010" s="269">
        <v>5.46</v>
      </c>
      <c r="E1010" s="269">
        <v>0.5</v>
      </c>
      <c r="F1010" s="269" t="s">
        <v>12099</v>
      </c>
    </row>
    <row r="1011" spans="1:6" ht="45" customHeight="1">
      <c r="A1011" s="266">
        <v>92765</v>
      </c>
      <c r="B1011" s="267" t="s">
        <v>17230</v>
      </c>
      <c r="C1011" s="268" t="s">
        <v>2534</v>
      </c>
      <c r="D1011" s="269">
        <v>5.17</v>
      </c>
      <c r="E1011" s="269">
        <v>0.33</v>
      </c>
      <c r="F1011" s="269" t="s">
        <v>17231</v>
      </c>
    </row>
    <row r="1012" spans="1:6" ht="45" customHeight="1">
      <c r="A1012" s="266">
        <v>92766</v>
      </c>
      <c r="B1012" s="267" t="s">
        <v>17232</v>
      </c>
      <c r="C1012" s="268" t="s">
        <v>2534</v>
      </c>
      <c r="D1012" s="269">
        <v>5.86</v>
      </c>
      <c r="E1012" s="269">
        <v>0.18</v>
      </c>
      <c r="F1012" s="269" t="s">
        <v>12113</v>
      </c>
    </row>
    <row r="1013" spans="1:6" ht="45" customHeight="1">
      <c r="A1013" s="266">
        <v>92776</v>
      </c>
      <c r="B1013" s="267" t="s">
        <v>17245</v>
      </c>
      <c r="C1013" s="268" t="s">
        <v>2534</v>
      </c>
      <c r="D1013" s="269">
        <v>6.8599999999999994</v>
      </c>
      <c r="E1013" s="269">
        <v>3.89</v>
      </c>
      <c r="F1013" s="269" t="s">
        <v>17246</v>
      </c>
    </row>
    <row r="1014" spans="1:6" ht="45" customHeight="1">
      <c r="A1014" s="266">
        <v>92777</v>
      </c>
      <c r="B1014" s="267" t="s">
        <v>17247</v>
      </c>
      <c r="C1014" s="268" t="s">
        <v>2534</v>
      </c>
      <c r="D1014" s="269">
        <v>7.37</v>
      </c>
      <c r="E1014" s="269">
        <v>2.71</v>
      </c>
      <c r="F1014" s="269" t="s">
        <v>17248</v>
      </c>
    </row>
    <row r="1015" spans="1:6" ht="45" customHeight="1">
      <c r="A1015" s="266">
        <v>92778</v>
      </c>
      <c r="B1015" s="267" t="s">
        <v>17249</v>
      </c>
      <c r="C1015" s="268" t="s">
        <v>2534</v>
      </c>
      <c r="D1015" s="269">
        <v>6.18</v>
      </c>
      <c r="E1015" s="269">
        <v>1.94</v>
      </c>
      <c r="F1015" s="269" t="s">
        <v>17250</v>
      </c>
    </row>
    <row r="1016" spans="1:6" ht="45" customHeight="1">
      <c r="A1016" s="266">
        <v>92779</v>
      </c>
      <c r="B1016" s="267" t="s">
        <v>17251</v>
      </c>
      <c r="C1016" s="268" t="s">
        <v>2534</v>
      </c>
      <c r="D1016" s="269">
        <v>5.74</v>
      </c>
      <c r="E1016" s="269">
        <v>1.37</v>
      </c>
      <c r="F1016" s="269" t="s">
        <v>11310</v>
      </c>
    </row>
    <row r="1017" spans="1:6" ht="45" customHeight="1">
      <c r="A1017" s="266">
        <v>92780</v>
      </c>
      <c r="B1017" s="267" t="s">
        <v>17252</v>
      </c>
      <c r="C1017" s="268" t="s">
        <v>2534</v>
      </c>
      <c r="D1017" s="269">
        <v>5.58</v>
      </c>
      <c r="E1017" s="269">
        <v>0.89</v>
      </c>
      <c r="F1017" s="269" t="s">
        <v>11202</v>
      </c>
    </row>
    <row r="1018" spans="1:6" ht="45" customHeight="1">
      <c r="A1018" s="266">
        <v>92781</v>
      </c>
      <c r="B1018" s="267" t="s">
        <v>17253</v>
      </c>
      <c r="C1018" s="268" t="s">
        <v>2534</v>
      </c>
      <c r="D1018" s="269">
        <v>5.27</v>
      </c>
      <c r="E1018" s="269">
        <v>0.56999999999999995</v>
      </c>
      <c r="F1018" s="269" t="s">
        <v>16002</v>
      </c>
    </row>
    <row r="1019" spans="1:6" ht="45" customHeight="1">
      <c r="A1019" s="266">
        <v>92782</v>
      </c>
      <c r="B1019" s="267" t="s">
        <v>17254</v>
      </c>
      <c r="C1019" s="268" t="s">
        <v>2534</v>
      </c>
      <c r="D1019" s="269">
        <v>5.91</v>
      </c>
      <c r="E1019" s="269">
        <v>0.33</v>
      </c>
      <c r="F1019" s="269" t="s">
        <v>11263</v>
      </c>
    </row>
    <row r="1020" spans="1:6" ht="45" customHeight="1">
      <c r="A1020" s="266">
        <v>92769</v>
      </c>
      <c r="B1020" s="267" t="s">
        <v>17236</v>
      </c>
      <c r="C1020" s="268" t="s">
        <v>2534</v>
      </c>
      <c r="D1020" s="269">
        <v>6.27</v>
      </c>
      <c r="E1020" s="269">
        <v>1.7</v>
      </c>
      <c r="F1020" s="269" t="s">
        <v>17237</v>
      </c>
    </row>
    <row r="1021" spans="1:6" ht="45" customHeight="1">
      <c r="A1021" s="266">
        <v>92770</v>
      </c>
      <c r="B1021" s="267" t="s">
        <v>17238</v>
      </c>
      <c r="C1021" s="268" t="s">
        <v>2534</v>
      </c>
      <c r="D1021" s="269">
        <v>6.87</v>
      </c>
      <c r="E1021" s="269">
        <v>1.1200000000000001</v>
      </c>
      <c r="F1021" s="269" t="s">
        <v>12301</v>
      </c>
    </row>
    <row r="1022" spans="1:6" ht="45" customHeight="1">
      <c r="A1022" s="266">
        <v>92771</v>
      </c>
      <c r="B1022" s="267" t="s">
        <v>17239</v>
      </c>
      <c r="C1022" s="268" t="s">
        <v>2534</v>
      </c>
      <c r="D1022" s="269">
        <v>5.7799999999999994</v>
      </c>
      <c r="E1022" s="269">
        <v>0.77</v>
      </c>
      <c r="F1022" s="269" t="s">
        <v>16176</v>
      </c>
    </row>
    <row r="1023" spans="1:6" ht="45" customHeight="1">
      <c r="A1023" s="266">
        <v>92772</v>
      </c>
      <c r="B1023" s="267" t="s">
        <v>17240</v>
      </c>
      <c r="C1023" s="268" t="s">
        <v>2534</v>
      </c>
      <c r="D1023" s="269">
        <v>5.45</v>
      </c>
      <c r="E1023" s="269">
        <v>0.5</v>
      </c>
      <c r="F1023" s="269" t="s">
        <v>14988</v>
      </c>
    </row>
    <row r="1024" spans="1:6" ht="45" customHeight="1">
      <c r="A1024" s="266">
        <v>92773</v>
      </c>
      <c r="B1024" s="267" t="s">
        <v>17241</v>
      </c>
      <c r="C1024" s="268" t="s">
        <v>2534</v>
      </c>
      <c r="D1024" s="269">
        <v>5.37</v>
      </c>
      <c r="E1024" s="269">
        <v>0.3</v>
      </c>
      <c r="F1024" s="269" t="s">
        <v>12201</v>
      </c>
    </row>
    <row r="1025" spans="1:6" ht="45" customHeight="1">
      <c r="A1025" s="266">
        <v>92774</v>
      </c>
      <c r="B1025" s="267" t="s">
        <v>17242</v>
      </c>
      <c r="C1025" s="268" t="s">
        <v>2534</v>
      </c>
      <c r="D1025" s="269">
        <v>5.12</v>
      </c>
      <c r="E1025" s="269">
        <v>0.17</v>
      </c>
      <c r="F1025" s="269" t="s">
        <v>17243</v>
      </c>
    </row>
    <row r="1026" spans="1:6" ht="45" customHeight="1">
      <c r="A1026" s="266">
        <v>92785</v>
      </c>
      <c r="B1026" s="267" t="s">
        <v>17258</v>
      </c>
      <c r="C1026" s="268" t="s">
        <v>2534</v>
      </c>
      <c r="D1026" s="269">
        <v>6.5500000000000007</v>
      </c>
      <c r="E1026" s="269">
        <v>2.67</v>
      </c>
      <c r="F1026" s="269" t="s">
        <v>15856</v>
      </c>
    </row>
    <row r="1027" spans="1:6" ht="45" customHeight="1">
      <c r="A1027" s="266">
        <v>92786</v>
      </c>
      <c r="B1027" s="267" t="s">
        <v>17259</v>
      </c>
      <c r="C1027" s="268" t="s">
        <v>2534</v>
      </c>
      <c r="D1027" s="269">
        <v>7.09</v>
      </c>
      <c r="E1027" s="269">
        <v>1.83</v>
      </c>
      <c r="F1027" s="269" t="s">
        <v>15896</v>
      </c>
    </row>
    <row r="1028" spans="1:6" ht="45" customHeight="1">
      <c r="A1028" s="266">
        <v>92787</v>
      </c>
      <c r="B1028" s="267" t="s">
        <v>17260</v>
      </c>
      <c r="C1028" s="268" t="s">
        <v>2534</v>
      </c>
      <c r="D1028" s="269">
        <v>5.95</v>
      </c>
      <c r="E1028" s="269">
        <v>1.28</v>
      </c>
      <c r="F1028" s="269" t="s">
        <v>12291</v>
      </c>
    </row>
    <row r="1029" spans="1:6" ht="45" customHeight="1">
      <c r="A1029" s="266">
        <v>92788</v>
      </c>
      <c r="B1029" s="267" t="s">
        <v>17261</v>
      </c>
      <c r="C1029" s="268" t="s">
        <v>2534</v>
      </c>
      <c r="D1029" s="269">
        <v>5.57</v>
      </c>
      <c r="E1029" s="269">
        <v>0.87</v>
      </c>
      <c r="F1029" s="269" t="s">
        <v>12516</v>
      </c>
    </row>
    <row r="1030" spans="1:6" ht="45" customHeight="1">
      <c r="A1030" s="266">
        <v>92789</v>
      </c>
      <c r="B1030" s="267" t="s">
        <v>17262</v>
      </c>
      <c r="C1030" s="268" t="s">
        <v>2534</v>
      </c>
      <c r="D1030" s="269">
        <v>5.4399999999999995</v>
      </c>
      <c r="E1030" s="269">
        <v>0.53</v>
      </c>
      <c r="F1030" s="269" t="s">
        <v>12788</v>
      </c>
    </row>
    <row r="1031" spans="1:6" ht="45" customHeight="1">
      <c r="A1031" s="266">
        <v>92790</v>
      </c>
      <c r="B1031" s="267" t="s">
        <v>17263</v>
      </c>
      <c r="C1031" s="268" t="s">
        <v>2534</v>
      </c>
      <c r="D1031" s="269">
        <v>5.1499999999999995</v>
      </c>
      <c r="E1031" s="269">
        <v>0.32</v>
      </c>
      <c r="F1031" s="269" t="s">
        <v>17264</v>
      </c>
    </row>
    <row r="1032" spans="1:6" ht="45" customHeight="1">
      <c r="A1032" s="266">
        <v>92916</v>
      </c>
      <c r="B1032" s="267" t="s">
        <v>17302</v>
      </c>
      <c r="C1032" s="268" t="s">
        <v>2534</v>
      </c>
      <c r="D1032" s="269">
        <v>6.66</v>
      </c>
      <c r="E1032" s="269">
        <v>3.17</v>
      </c>
      <c r="F1032" s="269" t="s">
        <v>17303</v>
      </c>
    </row>
    <row r="1033" spans="1:6" ht="45" customHeight="1">
      <c r="A1033" s="266">
        <v>92917</v>
      </c>
      <c r="B1033" s="267" t="s">
        <v>17304</v>
      </c>
      <c r="C1033" s="268" t="s">
        <v>2534</v>
      </c>
      <c r="D1033" s="269">
        <v>7.2000000000000011</v>
      </c>
      <c r="E1033" s="269">
        <v>2.19</v>
      </c>
      <c r="F1033" s="269" t="s">
        <v>17305</v>
      </c>
    </row>
    <row r="1034" spans="1:6" ht="45" customHeight="1">
      <c r="A1034" s="266">
        <v>92919</v>
      </c>
      <c r="B1034" s="267" t="s">
        <v>17306</v>
      </c>
      <c r="C1034" s="268" t="s">
        <v>2534</v>
      </c>
      <c r="D1034" s="269">
        <v>6.0600000000000005</v>
      </c>
      <c r="E1034" s="269">
        <v>1.55</v>
      </c>
      <c r="F1034" s="269" t="s">
        <v>15337</v>
      </c>
    </row>
    <row r="1035" spans="1:6" ht="45" customHeight="1">
      <c r="A1035" s="266">
        <v>92921</v>
      </c>
      <c r="B1035" s="267" t="s">
        <v>17307</v>
      </c>
      <c r="C1035" s="268" t="s">
        <v>2534</v>
      </c>
      <c r="D1035" s="269">
        <v>5.6400000000000006</v>
      </c>
      <c r="E1035" s="269">
        <v>1.0900000000000001</v>
      </c>
      <c r="F1035" s="269" t="s">
        <v>17308</v>
      </c>
    </row>
    <row r="1036" spans="1:6" ht="45" customHeight="1">
      <c r="A1036" s="266">
        <v>92922</v>
      </c>
      <c r="B1036" s="267" t="s">
        <v>17309</v>
      </c>
      <c r="C1036" s="268" t="s">
        <v>2534</v>
      </c>
      <c r="D1036" s="269">
        <v>5.51</v>
      </c>
      <c r="E1036" s="269">
        <v>0.7</v>
      </c>
      <c r="F1036" s="269" t="s">
        <v>15308</v>
      </c>
    </row>
    <row r="1037" spans="1:6" ht="30" customHeight="1">
      <c r="A1037" s="266">
        <v>92923</v>
      </c>
      <c r="B1037" s="267" t="s">
        <v>17310</v>
      </c>
      <c r="C1037" s="268" t="s">
        <v>2534</v>
      </c>
      <c r="D1037" s="269">
        <v>5.22</v>
      </c>
      <c r="E1037" s="269">
        <v>0.45</v>
      </c>
      <c r="F1037" s="269" t="s">
        <v>12201</v>
      </c>
    </row>
    <row r="1038" spans="1:6" ht="30" customHeight="1">
      <c r="A1038" s="266">
        <v>92924</v>
      </c>
      <c r="B1038" s="267" t="s">
        <v>17311</v>
      </c>
      <c r="C1038" s="268" t="s">
        <v>2534</v>
      </c>
      <c r="D1038" s="269">
        <v>5.89</v>
      </c>
      <c r="E1038" s="269">
        <v>0.25</v>
      </c>
      <c r="F1038" s="269" t="s">
        <v>12100</v>
      </c>
    </row>
    <row r="1039" spans="1:6" ht="30" customHeight="1">
      <c r="A1039" s="266">
        <v>95944</v>
      </c>
      <c r="B1039" s="267" t="s">
        <v>17318</v>
      </c>
      <c r="C1039" s="268" t="s">
        <v>2534</v>
      </c>
      <c r="D1039" s="269">
        <v>7.5600000000000005</v>
      </c>
      <c r="E1039" s="269">
        <v>5.93</v>
      </c>
      <c r="F1039" s="269" t="s">
        <v>12569</v>
      </c>
    </row>
    <row r="1040" spans="1:6" ht="30" customHeight="1">
      <c r="A1040" s="266">
        <v>95945</v>
      </c>
      <c r="B1040" s="267" t="s">
        <v>17319</v>
      </c>
      <c r="C1040" s="268" t="s">
        <v>2534</v>
      </c>
      <c r="D1040" s="269">
        <v>7.5799999999999992</v>
      </c>
      <c r="E1040" s="269">
        <v>3.46</v>
      </c>
      <c r="F1040" s="269" t="s">
        <v>17320</v>
      </c>
    </row>
    <row r="1041" spans="1:6" ht="30" customHeight="1">
      <c r="A1041" s="266">
        <v>95946</v>
      </c>
      <c r="B1041" s="267" t="s">
        <v>17321</v>
      </c>
      <c r="C1041" s="268" t="s">
        <v>2534</v>
      </c>
      <c r="D1041" s="269">
        <v>6.1400000000000006</v>
      </c>
      <c r="E1041" s="269">
        <v>1.84</v>
      </c>
      <c r="F1041" s="269" t="s">
        <v>15987</v>
      </c>
    </row>
    <row r="1042" spans="1:6" ht="30">
      <c r="A1042" s="266">
        <v>95947</v>
      </c>
      <c r="B1042" s="267" t="s">
        <v>17322</v>
      </c>
      <c r="C1042" s="268" t="s">
        <v>2534</v>
      </c>
      <c r="D1042" s="269">
        <v>5.58</v>
      </c>
      <c r="E1042" s="269">
        <v>0.81</v>
      </c>
      <c r="F1042" s="269" t="s">
        <v>11461</v>
      </c>
    </row>
    <row r="1043" spans="1:6" ht="30" customHeight="1">
      <c r="A1043" s="266">
        <v>95948</v>
      </c>
      <c r="B1043" s="267" t="s">
        <v>17323</v>
      </c>
      <c r="C1043" s="268" t="s">
        <v>2534</v>
      </c>
      <c r="D1043" s="269">
        <v>5.31</v>
      </c>
      <c r="E1043" s="269">
        <v>0.15</v>
      </c>
      <c r="F1043" s="269" t="s">
        <v>11740</v>
      </c>
    </row>
    <row r="1044" spans="1:6" ht="45" customHeight="1">
      <c r="A1044" s="261"/>
      <c r="B1044" s="265" t="s">
        <v>213</v>
      </c>
      <c r="C1044" s="263"/>
      <c r="D1044" s="264" t="s">
        <v>2552</v>
      </c>
      <c r="E1044" s="264" t="s">
        <v>2552</v>
      </c>
      <c r="F1044" s="264"/>
    </row>
    <row r="1045" spans="1:6" ht="45" customHeight="1">
      <c r="A1045" s="266">
        <v>96543</v>
      </c>
      <c r="B1045" s="267" t="s">
        <v>17213</v>
      </c>
      <c r="C1045" s="268" t="s">
        <v>2534</v>
      </c>
      <c r="D1045" s="269">
        <v>7.1800000000000006</v>
      </c>
      <c r="E1045" s="269">
        <v>5.31</v>
      </c>
      <c r="F1045" s="269" t="s">
        <v>13866</v>
      </c>
    </row>
    <row r="1046" spans="1:6" ht="45" customHeight="1">
      <c r="A1046" s="266">
        <v>92759</v>
      </c>
      <c r="B1046" s="267" t="s">
        <v>17224</v>
      </c>
      <c r="C1046" s="268" t="s">
        <v>2534</v>
      </c>
      <c r="D1046" s="269">
        <v>6.5499999999999989</v>
      </c>
      <c r="E1046" s="269">
        <v>3.64</v>
      </c>
      <c r="F1046" s="269" t="s">
        <v>11254</v>
      </c>
    </row>
    <row r="1047" spans="1:6" ht="45" customHeight="1">
      <c r="A1047" s="266">
        <v>92775</v>
      </c>
      <c r="B1047" s="267" t="s">
        <v>17244</v>
      </c>
      <c r="C1047" s="268" t="s">
        <v>2534</v>
      </c>
      <c r="D1047" s="269">
        <v>7.14</v>
      </c>
      <c r="E1047" s="269">
        <v>5.47</v>
      </c>
      <c r="F1047" s="269" t="s">
        <v>13523</v>
      </c>
    </row>
    <row r="1048" spans="1:6" ht="45" customHeight="1">
      <c r="A1048" s="266">
        <v>92767</v>
      </c>
      <c r="B1048" s="267" t="s">
        <v>17233</v>
      </c>
      <c r="C1048" s="268" t="s">
        <v>2534</v>
      </c>
      <c r="D1048" s="269">
        <v>6.6999999999999993</v>
      </c>
      <c r="E1048" s="269">
        <v>3.59</v>
      </c>
      <c r="F1048" s="269" t="s">
        <v>17234</v>
      </c>
    </row>
    <row r="1049" spans="1:6" ht="45" customHeight="1">
      <c r="A1049" s="266">
        <v>92768</v>
      </c>
      <c r="B1049" s="267" t="s">
        <v>17235</v>
      </c>
      <c r="C1049" s="268" t="s">
        <v>2534</v>
      </c>
      <c r="D1049" s="269">
        <v>6.3100000000000005</v>
      </c>
      <c r="E1049" s="269">
        <v>2.61</v>
      </c>
      <c r="F1049" s="269" t="s">
        <v>15896</v>
      </c>
    </row>
    <row r="1050" spans="1:6" ht="45" customHeight="1">
      <c r="A1050" s="266">
        <v>92783</v>
      </c>
      <c r="B1050" s="267" t="s">
        <v>17255</v>
      </c>
      <c r="C1050" s="268" t="s">
        <v>2534</v>
      </c>
      <c r="D1050" s="269">
        <v>7.18</v>
      </c>
      <c r="E1050" s="269">
        <v>5.15</v>
      </c>
      <c r="F1050" s="269" t="s">
        <v>17256</v>
      </c>
    </row>
    <row r="1051" spans="1:6" ht="30" customHeight="1">
      <c r="A1051" s="266">
        <v>92784</v>
      </c>
      <c r="B1051" s="267" t="s">
        <v>17257</v>
      </c>
      <c r="C1051" s="268" t="s">
        <v>2534</v>
      </c>
      <c r="D1051" s="269">
        <v>6.72</v>
      </c>
      <c r="E1051" s="269">
        <v>3.87</v>
      </c>
      <c r="F1051" s="269" t="s">
        <v>14123</v>
      </c>
    </row>
    <row r="1052" spans="1:6" ht="30">
      <c r="A1052" s="266">
        <v>92915</v>
      </c>
      <c r="B1052" s="267" t="s">
        <v>17301</v>
      </c>
      <c r="C1052" s="268" t="s">
        <v>2534</v>
      </c>
      <c r="D1052" s="269">
        <v>6.83</v>
      </c>
      <c r="E1052" s="269">
        <v>4.58</v>
      </c>
      <c r="F1052" s="269" t="s">
        <v>14594</v>
      </c>
    </row>
    <row r="1053" spans="1:6" ht="15" customHeight="1">
      <c r="A1053" s="266">
        <v>95943</v>
      </c>
      <c r="B1053" s="267" t="s">
        <v>17317</v>
      </c>
      <c r="C1053" s="268" t="s">
        <v>2534</v>
      </c>
      <c r="D1053" s="269">
        <v>7.8299999999999992</v>
      </c>
      <c r="E1053" s="269">
        <v>7.7</v>
      </c>
      <c r="F1053" s="269" t="s">
        <v>12195</v>
      </c>
    </row>
    <row r="1054" spans="1:6">
      <c r="A1054" s="261"/>
      <c r="B1054" s="265" t="s">
        <v>214</v>
      </c>
      <c r="C1054" s="263"/>
      <c r="D1054" s="264" t="s">
        <v>2552</v>
      </c>
      <c r="E1054" s="264" t="s">
        <v>2552</v>
      </c>
      <c r="F1054" s="264"/>
    </row>
    <row r="1055" spans="1:6" ht="30" customHeight="1">
      <c r="A1055" s="266">
        <v>85662</v>
      </c>
      <c r="B1055" s="267" t="s">
        <v>3196</v>
      </c>
      <c r="C1055" s="268" t="s">
        <v>2538</v>
      </c>
      <c r="D1055" s="269">
        <v>11.79</v>
      </c>
      <c r="E1055" s="269">
        <v>1.1599999999999999</v>
      </c>
      <c r="F1055" s="269" t="s">
        <v>11533</v>
      </c>
    </row>
    <row r="1056" spans="1:6" ht="30" customHeight="1">
      <c r="A1056" s="261"/>
      <c r="B1056" s="265" t="s">
        <v>1228</v>
      </c>
      <c r="C1056" s="263"/>
      <c r="D1056" s="264" t="s">
        <v>2552</v>
      </c>
      <c r="E1056" s="264" t="s">
        <v>2552</v>
      </c>
      <c r="F1056" s="264"/>
    </row>
    <row r="1057" spans="1:6" ht="30" customHeight="1">
      <c r="A1057" s="266">
        <v>88544</v>
      </c>
      <c r="B1057" s="267" t="s">
        <v>3197</v>
      </c>
      <c r="C1057" s="268" t="s">
        <v>2535</v>
      </c>
      <c r="D1057" s="269">
        <v>44.22999999999999</v>
      </c>
      <c r="E1057" s="269">
        <v>41.84</v>
      </c>
      <c r="F1057" s="269" t="s">
        <v>17934</v>
      </c>
    </row>
    <row r="1058" spans="1:6" ht="30">
      <c r="A1058" s="266">
        <v>88545</v>
      </c>
      <c r="B1058" s="267" t="s">
        <v>3198</v>
      </c>
      <c r="C1058" s="268" t="s">
        <v>2535</v>
      </c>
      <c r="D1058" s="269">
        <v>97.63000000000001</v>
      </c>
      <c r="E1058" s="269">
        <v>55.7</v>
      </c>
      <c r="F1058" s="269" t="s">
        <v>17935</v>
      </c>
    </row>
    <row r="1059" spans="1:6" ht="15" customHeight="1">
      <c r="A1059" s="266">
        <v>88543</v>
      </c>
      <c r="B1059" s="267" t="s">
        <v>3199</v>
      </c>
      <c r="C1059" s="268" t="s">
        <v>2535</v>
      </c>
      <c r="D1059" s="269">
        <v>82.31</v>
      </c>
      <c r="E1059" s="269">
        <v>50.18</v>
      </c>
      <c r="F1059" s="269" t="s">
        <v>17933</v>
      </c>
    </row>
    <row r="1060" spans="1:6" ht="15" customHeight="1">
      <c r="A1060" s="261"/>
      <c r="B1060" s="265" t="s">
        <v>1846</v>
      </c>
      <c r="C1060" s="263"/>
      <c r="D1060" s="264" t="s">
        <v>2552</v>
      </c>
      <c r="E1060" s="264" t="s">
        <v>2552</v>
      </c>
      <c r="F1060" s="264"/>
    </row>
    <row r="1061" spans="1:6" ht="15" customHeight="1">
      <c r="A1061" s="266">
        <v>89996</v>
      </c>
      <c r="B1061" s="267" t="s">
        <v>1684</v>
      </c>
      <c r="C1061" s="268" t="s">
        <v>2534</v>
      </c>
      <c r="D1061" s="269">
        <v>5.25</v>
      </c>
      <c r="E1061" s="269">
        <v>1.53</v>
      </c>
      <c r="F1061" s="269" t="s">
        <v>12796</v>
      </c>
    </row>
    <row r="1062" spans="1:6" ht="30" customHeight="1">
      <c r="A1062" s="266">
        <v>89997</v>
      </c>
      <c r="B1062" s="267" t="s">
        <v>1685</v>
      </c>
      <c r="C1062" s="268" t="s">
        <v>2534</v>
      </c>
      <c r="D1062" s="269">
        <v>4.8099999999999996</v>
      </c>
      <c r="E1062" s="269">
        <v>0.99</v>
      </c>
      <c r="F1062" s="269" t="s">
        <v>17220</v>
      </c>
    </row>
    <row r="1063" spans="1:6" ht="30" customHeight="1">
      <c r="A1063" s="266">
        <v>89998</v>
      </c>
      <c r="B1063" s="267" t="s">
        <v>1686</v>
      </c>
      <c r="C1063" s="268" t="s">
        <v>2534</v>
      </c>
      <c r="D1063" s="269">
        <v>5.13</v>
      </c>
      <c r="E1063" s="269">
        <v>1.2</v>
      </c>
      <c r="F1063" s="269" t="s">
        <v>11323</v>
      </c>
    </row>
    <row r="1064" spans="1:6" ht="30">
      <c r="A1064" s="266">
        <v>89999</v>
      </c>
      <c r="B1064" s="267" t="s">
        <v>1687</v>
      </c>
      <c r="C1064" s="268" t="s">
        <v>2534</v>
      </c>
      <c r="D1064" s="269">
        <v>6.83</v>
      </c>
      <c r="E1064" s="269">
        <v>3.74</v>
      </c>
      <c r="F1064" s="269" t="s">
        <v>14722</v>
      </c>
    </row>
    <row r="1065" spans="1:6" ht="30" customHeight="1">
      <c r="A1065" s="266">
        <v>90000</v>
      </c>
      <c r="B1065" s="267" t="s">
        <v>1688</v>
      </c>
      <c r="C1065" s="268" t="s">
        <v>2534</v>
      </c>
      <c r="D1065" s="269">
        <v>5.5400000000000009</v>
      </c>
      <c r="E1065" s="269">
        <v>2.4</v>
      </c>
      <c r="F1065" s="269" t="s">
        <v>14518</v>
      </c>
    </row>
    <row r="1066" spans="1:6" ht="30" customHeight="1">
      <c r="A1066" s="261"/>
      <c r="B1066" s="265" t="s">
        <v>1847</v>
      </c>
      <c r="C1066" s="263"/>
      <c r="D1066" s="264" t="s">
        <v>2552</v>
      </c>
      <c r="E1066" s="264" t="s">
        <v>2552</v>
      </c>
      <c r="F1066" s="264"/>
    </row>
    <row r="1067" spans="1:6" ht="30" customHeight="1">
      <c r="A1067" s="266">
        <v>91593</v>
      </c>
      <c r="B1067" s="267" t="s">
        <v>1689</v>
      </c>
      <c r="C1067" s="268" t="s">
        <v>2534</v>
      </c>
      <c r="D1067" s="269">
        <v>8.129999999999999</v>
      </c>
      <c r="E1067" s="269">
        <v>0.56000000000000005</v>
      </c>
      <c r="F1067" s="269" t="s">
        <v>17221</v>
      </c>
    </row>
    <row r="1068" spans="1:6" ht="30" customHeight="1">
      <c r="A1068" s="266">
        <v>91594</v>
      </c>
      <c r="B1068" s="267" t="s">
        <v>1690</v>
      </c>
      <c r="C1068" s="268" t="s">
        <v>2534</v>
      </c>
      <c r="D1068" s="269">
        <v>8.2800000000000011</v>
      </c>
      <c r="E1068" s="269">
        <v>0.85</v>
      </c>
      <c r="F1068" s="269" t="s">
        <v>12186</v>
      </c>
    </row>
    <row r="1069" spans="1:6" ht="30" customHeight="1">
      <c r="A1069" s="266">
        <v>91595</v>
      </c>
      <c r="B1069" s="267" t="s">
        <v>1691</v>
      </c>
      <c r="C1069" s="268" t="s">
        <v>2534</v>
      </c>
      <c r="D1069" s="269">
        <v>8.75</v>
      </c>
      <c r="E1069" s="269">
        <v>1.29</v>
      </c>
      <c r="F1069" s="269" t="s">
        <v>13045</v>
      </c>
    </row>
    <row r="1070" spans="1:6" ht="30" customHeight="1">
      <c r="A1070" s="266">
        <v>91596</v>
      </c>
      <c r="B1070" s="267" t="s">
        <v>1692</v>
      </c>
      <c r="C1070" s="268" t="s">
        <v>2534</v>
      </c>
      <c r="D1070" s="269">
        <v>8.19</v>
      </c>
      <c r="E1070" s="269">
        <v>0.67</v>
      </c>
      <c r="F1070" s="269" t="s">
        <v>13238</v>
      </c>
    </row>
    <row r="1071" spans="1:6" ht="30" customHeight="1">
      <c r="A1071" s="266">
        <v>91597</v>
      </c>
      <c r="B1071" s="267" t="s">
        <v>1693</v>
      </c>
      <c r="C1071" s="268" t="s">
        <v>2534</v>
      </c>
      <c r="D1071" s="269">
        <v>5.47</v>
      </c>
      <c r="E1071" s="269">
        <v>0.71</v>
      </c>
      <c r="F1071" s="269" t="s">
        <v>17222</v>
      </c>
    </row>
    <row r="1072" spans="1:6" ht="30" customHeight="1">
      <c r="A1072" s="266">
        <v>91598</v>
      </c>
      <c r="B1072" s="267" t="s">
        <v>1373</v>
      </c>
      <c r="C1072" s="268" t="s">
        <v>2534</v>
      </c>
      <c r="D1072" s="269">
        <v>7.92</v>
      </c>
      <c r="E1072" s="269">
        <v>0.83</v>
      </c>
      <c r="F1072" s="269" t="s">
        <v>11184</v>
      </c>
    </row>
    <row r="1073" spans="1:6" ht="30" customHeight="1">
      <c r="A1073" s="266">
        <v>91599</v>
      </c>
      <c r="B1073" s="267" t="s">
        <v>1374</v>
      </c>
      <c r="C1073" s="268" t="s">
        <v>2534</v>
      </c>
      <c r="D1073" s="269">
        <v>8.5299999999999994</v>
      </c>
      <c r="E1073" s="269">
        <v>0.9</v>
      </c>
      <c r="F1073" s="269" t="s">
        <v>12361</v>
      </c>
    </row>
    <row r="1074" spans="1:6" ht="30" customHeight="1">
      <c r="A1074" s="266">
        <v>91600</v>
      </c>
      <c r="B1074" s="267" t="s">
        <v>1375</v>
      </c>
      <c r="C1074" s="268" t="s">
        <v>2534</v>
      </c>
      <c r="D1074" s="269">
        <v>8.5200000000000014</v>
      </c>
      <c r="E1074" s="269">
        <v>1.36</v>
      </c>
      <c r="F1074" s="269" t="s">
        <v>15341</v>
      </c>
    </row>
    <row r="1075" spans="1:6" ht="30" customHeight="1">
      <c r="A1075" s="266">
        <v>91601</v>
      </c>
      <c r="B1075" s="267" t="s">
        <v>3200</v>
      </c>
      <c r="C1075" s="268" t="s">
        <v>2534</v>
      </c>
      <c r="D1075" s="269">
        <v>6.43</v>
      </c>
      <c r="E1075" s="269">
        <v>2.44</v>
      </c>
      <c r="F1075" s="269" t="s">
        <v>17223</v>
      </c>
    </row>
    <row r="1076" spans="1:6" ht="30">
      <c r="A1076" s="266">
        <v>91602</v>
      </c>
      <c r="B1076" s="267" t="s">
        <v>3201</v>
      </c>
      <c r="C1076" s="268" t="s">
        <v>2534</v>
      </c>
      <c r="D1076" s="269">
        <v>6.7700000000000005</v>
      </c>
      <c r="E1076" s="269">
        <v>1.46</v>
      </c>
      <c r="F1076" s="269" t="s">
        <v>12488</v>
      </c>
    </row>
    <row r="1077" spans="1:6" ht="15" customHeight="1">
      <c r="A1077" s="266">
        <v>91603</v>
      </c>
      <c r="B1077" s="267" t="s">
        <v>3202</v>
      </c>
      <c r="C1077" s="268" t="s">
        <v>2534</v>
      </c>
      <c r="D1077" s="269">
        <v>5.67</v>
      </c>
      <c r="E1077" s="269">
        <v>0.92</v>
      </c>
      <c r="F1077" s="269" t="s">
        <v>13089</v>
      </c>
    </row>
    <row r="1078" spans="1:6" ht="30" customHeight="1">
      <c r="A1078" s="261"/>
      <c r="B1078" s="265" t="s">
        <v>2700</v>
      </c>
      <c r="C1078" s="263"/>
      <c r="D1078" s="264" t="s">
        <v>2552</v>
      </c>
      <c r="E1078" s="264" t="s">
        <v>2552</v>
      </c>
      <c r="F1078" s="264"/>
    </row>
    <row r="1079" spans="1:6">
      <c r="A1079" s="266" t="s">
        <v>2701</v>
      </c>
      <c r="B1079" s="267" t="s">
        <v>3203</v>
      </c>
      <c r="C1079" s="268" t="s">
        <v>2535</v>
      </c>
      <c r="D1079" s="269">
        <v>6.5100000000000016</v>
      </c>
      <c r="E1079" s="269">
        <v>14.29</v>
      </c>
      <c r="F1079" s="269" t="s">
        <v>17216</v>
      </c>
    </row>
    <row r="1080" spans="1:6" ht="30">
      <c r="A1080" s="266">
        <v>95108</v>
      </c>
      <c r="B1080" s="267" t="s">
        <v>3204</v>
      </c>
      <c r="C1080" s="268" t="s">
        <v>2535</v>
      </c>
      <c r="D1080" s="269">
        <v>8.32</v>
      </c>
      <c r="E1080" s="269">
        <v>14.86</v>
      </c>
      <c r="F1080" s="269" t="s">
        <v>16270</v>
      </c>
    </row>
    <row r="1081" spans="1:6" ht="30" customHeight="1">
      <c r="A1081" s="261"/>
      <c r="B1081" s="265" t="s">
        <v>647</v>
      </c>
      <c r="C1081" s="263"/>
      <c r="D1081" s="264" t="s">
        <v>2552</v>
      </c>
      <c r="E1081" s="264" t="s">
        <v>2552</v>
      </c>
      <c r="F1081" s="264"/>
    </row>
    <row r="1082" spans="1:6" ht="30" customHeight="1">
      <c r="A1082" s="261"/>
      <c r="B1082" s="265" t="s">
        <v>1236</v>
      </c>
      <c r="C1082" s="263"/>
      <c r="D1082" s="264" t="s">
        <v>2552</v>
      </c>
      <c r="E1082" s="264" t="s">
        <v>2552</v>
      </c>
      <c r="F1082" s="264"/>
    </row>
    <row r="1083" spans="1:6" ht="30" customHeight="1">
      <c r="A1083" s="266">
        <v>92791</v>
      </c>
      <c r="B1083" s="267" t="s">
        <v>17265</v>
      </c>
      <c r="C1083" s="268" t="s">
        <v>2534</v>
      </c>
      <c r="D1083" s="269">
        <v>5.43</v>
      </c>
      <c r="E1083" s="269">
        <v>1.36</v>
      </c>
      <c r="F1083" s="269" t="s">
        <v>17266</v>
      </c>
    </row>
    <row r="1084" spans="1:6" ht="30" customHeight="1">
      <c r="A1084" s="266">
        <v>92792</v>
      </c>
      <c r="B1084" s="267" t="s">
        <v>17267</v>
      </c>
      <c r="C1084" s="268" t="s">
        <v>2534</v>
      </c>
      <c r="D1084" s="269">
        <v>5.51</v>
      </c>
      <c r="E1084" s="269">
        <v>0.73</v>
      </c>
      <c r="F1084" s="269" t="s">
        <v>11263</v>
      </c>
    </row>
    <row r="1085" spans="1:6" ht="30" customHeight="1">
      <c r="A1085" s="266">
        <v>92793</v>
      </c>
      <c r="B1085" s="267" t="s">
        <v>17268</v>
      </c>
      <c r="C1085" s="268" t="s">
        <v>2534</v>
      </c>
      <c r="D1085" s="269">
        <v>6.26</v>
      </c>
      <c r="E1085" s="269">
        <v>0.38</v>
      </c>
      <c r="F1085" s="269" t="s">
        <v>14380</v>
      </c>
    </row>
    <row r="1086" spans="1:6" ht="30" customHeight="1">
      <c r="A1086" s="266">
        <v>92794</v>
      </c>
      <c r="B1086" s="267" t="s">
        <v>17269</v>
      </c>
      <c r="C1086" s="268" t="s">
        <v>2534</v>
      </c>
      <c r="D1086" s="269">
        <v>5.29</v>
      </c>
      <c r="E1086" s="269">
        <v>0.2</v>
      </c>
      <c r="F1086" s="269" t="s">
        <v>13530</v>
      </c>
    </row>
    <row r="1087" spans="1:6" ht="30" customHeight="1">
      <c r="A1087" s="266">
        <v>92795</v>
      </c>
      <c r="B1087" s="267" t="s">
        <v>17270</v>
      </c>
      <c r="C1087" s="268" t="s">
        <v>2534</v>
      </c>
      <c r="D1087" s="269">
        <v>4.99</v>
      </c>
      <c r="E1087" s="269">
        <v>0.12</v>
      </c>
      <c r="F1087" s="269" t="s">
        <v>12018</v>
      </c>
    </row>
    <row r="1088" spans="1:6" ht="30" customHeight="1">
      <c r="A1088" s="266">
        <v>92796</v>
      </c>
      <c r="B1088" s="267" t="s">
        <v>17271</v>
      </c>
      <c r="C1088" s="268" t="s">
        <v>2534</v>
      </c>
      <c r="D1088" s="269">
        <v>4.9800000000000004</v>
      </c>
      <c r="E1088" s="269">
        <v>0.05</v>
      </c>
      <c r="F1088" s="269" t="s">
        <v>17272</v>
      </c>
    </row>
    <row r="1089" spans="1:6" ht="15" customHeight="1">
      <c r="A1089" s="266">
        <v>92797</v>
      </c>
      <c r="B1089" s="267" t="s">
        <v>17273</v>
      </c>
      <c r="C1089" s="268" t="s">
        <v>2534</v>
      </c>
      <c r="D1089" s="269">
        <v>4.7699999999999996</v>
      </c>
      <c r="E1089" s="269">
        <v>0.03</v>
      </c>
      <c r="F1089" s="269" t="s">
        <v>12798</v>
      </c>
    </row>
    <row r="1090" spans="1:6" ht="15" customHeight="1">
      <c r="A1090" s="266">
        <v>92798</v>
      </c>
      <c r="B1090" s="267" t="s">
        <v>17274</v>
      </c>
      <c r="C1090" s="268" t="s">
        <v>2534</v>
      </c>
      <c r="D1090" s="269">
        <v>5.51</v>
      </c>
      <c r="E1090" s="269">
        <v>0.01</v>
      </c>
      <c r="F1090" s="269" t="s">
        <v>11169</v>
      </c>
    </row>
    <row r="1091" spans="1:6" ht="15" customHeight="1">
      <c r="A1091" s="266">
        <v>92799</v>
      </c>
      <c r="B1091" s="267" t="s">
        <v>17275</v>
      </c>
      <c r="C1091" s="268" t="s">
        <v>2534</v>
      </c>
      <c r="D1091" s="269">
        <v>5.52</v>
      </c>
      <c r="E1091" s="269">
        <v>1.66</v>
      </c>
      <c r="F1091" s="269" t="s">
        <v>13982</v>
      </c>
    </row>
    <row r="1092" spans="1:6" ht="15" customHeight="1">
      <c r="A1092" s="266">
        <v>92800</v>
      </c>
      <c r="B1092" s="267" t="s">
        <v>17276</v>
      </c>
      <c r="C1092" s="268" t="s">
        <v>2534</v>
      </c>
      <c r="D1092" s="269">
        <v>5.3199999999999994</v>
      </c>
      <c r="E1092" s="269">
        <v>1.03</v>
      </c>
      <c r="F1092" s="269" t="s">
        <v>12045</v>
      </c>
    </row>
    <row r="1093" spans="1:6" ht="15" customHeight="1">
      <c r="A1093" s="266">
        <v>92801</v>
      </c>
      <c r="B1093" s="267" t="s">
        <v>17277</v>
      </c>
      <c r="C1093" s="268" t="s">
        <v>2534</v>
      </c>
      <c r="D1093" s="269">
        <v>5.46</v>
      </c>
      <c r="E1093" s="269">
        <v>0.53</v>
      </c>
      <c r="F1093" s="269" t="s">
        <v>13934</v>
      </c>
    </row>
    <row r="1094" spans="1:6" ht="15" customHeight="1">
      <c r="A1094" s="266">
        <v>92802</v>
      </c>
      <c r="B1094" s="267" t="s">
        <v>17278</v>
      </c>
      <c r="C1094" s="268" t="s">
        <v>2534</v>
      </c>
      <c r="D1094" s="269">
        <v>6.2200000000000006</v>
      </c>
      <c r="E1094" s="269">
        <v>0.27</v>
      </c>
      <c r="F1094" s="269" t="s">
        <v>15993</v>
      </c>
    </row>
    <row r="1095" spans="1:6" ht="15" customHeight="1">
      <c r="A1095" s="266">
        <v>92803</v>
      </c>
      <c r="B1095" s="267" t="s">
        <v>17279</v>
      </c>
      <c r="C1095" s="268" t="s">
        <v>2534</v>
      </c>
      <c r="D1095" s="269">
        <v>5.25</v>
      </c>
      <c r="E1095" s="269">
        <v>0.15</v>
      </c>
      <c r="F1095" s="269" t="s">
        <v>17280</v>
      </c>
    </row>
    <row r="1096" spans="1:6" ht="15" customHeight="1">
      <c r="A1096" s="266">
        <v>92804</v>
      </c>
      <c r="B1096" s="267" t="s">
        <v>17281</v>
      </c>
      <c r="C1096" s="268" t="s">
        <v>2534</v>
      </c>
      <c r="D1096" s="269">
        <v>5</v>
      </c>
      <c r="E1096" s="269">
        <v>7.0000000000000007E-2</v>
      </c>
      <c r="F1096" s="269" t="s">
        <v>11723</v>
      </c>
    </row>
    <row r="1097" spans="1:6" ht="15" customHeight="1">
      <c r="A1097" s="266">
        <v>92805</v>
      </c>
      <c r="B1097" s="267" t="s">
        <v>17282</v>
      </c>
      <c r="C1097" s="268" t="s">
        <v>2534</v>
      </c>
      <c r="D1097" s="269">
        <v>4.9799999999999995</v>
      </c>
      <c r="E1097" s="269">
        <v>0.03</v>
      </c>
      <c r="F1097" s="269" t="s">
        <v>11165</v>
      </c>
    </row>
    <row r="1098" spans="1:6" ht="15" customHeight="1">
      <c r="A1098" s="266">
        <v>92806</v>
      </c>
      <c r="B1098" s="267" t="s">
        <v>17283</v>
      </c>
      <c r="C1098" s="268" t="s">
        <v>2534</v>
      </c>
      <c r="D1098" s="269">
        <v>4.7600000000000007</v>
      </c>
      <c r="E1098" s="269">
        <v>0.02</v>
      </c>
      <c r="F1098" s="269" t="s">
        <v>13863</v>
      </c>
    </row>
    <row r="1099" spans="1:6" ht="15" customHeight="1">
      <c r="A1099" s="266">
        <v>92875</v>
      </c>
      <c r="B1099" s="267" t="s">
        <v>17284</v>
      </c>
      <c r="C1099" s="268" t="s">
        <v>2534</v>
      </c>
      <c r="D1099" s="269">
        <v>5.3000000000000007</v>
      </c>
      <c r="E1099" s="269">
        <v>0.73</v>
      </c>
      <c r="F1099" s="269" t="s">
        <v>14187</v>
      </c>
    </row>
    <row r="1100" spans="1:6" ht="15" customHeight="1">
      <c r="A1100" s="266">
        <v>92876</v>
      </c>
      <c r="B1100" s="267" t="s">
        <v>17285</v>
      </c>
      <c r="C1100" s="268" t="s">
        <v>2534</v>
      </c>
      <c r="D1100" s="269">
        <v>5.33</v>
      </c>
      <c r="E1100" s="269">
        <v>0.38</v>
      </c>
      <c r="F1100" s="269" t="s">
        <v>13213</v>
      </c>
    </row>
    <row r="1101" spans="1:6" ht="15" customHeight="1">
      <c r="A1101" s="266">
        <v>92877</v>
      </c>
      <c r="B1101" s="267" t="s">
        <v>17286</v>
      </c>
      <c r="C1101" s="268" t="s">
        <v>2534</v>
      </c>
      <c r="D1101" s="269">
        <v>4.9399999999999995</v>
      </c>
      <c r="E1101" s="269">
        <v>0.2</v>
      </c>
      <c r="F1101" s="269" t="s">
        <v>17287</v>
      </c>
    </row>
    <row r="1102" spans="1:6" ht="15" customHeight="1">
      <c r="A1102" s="266">
        <v>92878</v>
      </c>
      <c r="B1102" s="267" t="s">
        <v>17288</v>
      </c>
      <c r="C1102" s="268" t="s">
        <v>2534</v>
      </c>
      <c r="D1102" s="269">
        <v>4.92</v>
      </c>
      <c r="E1102" s="269">
        <v>0.12</v>
      </c>
      <c r="F1102" s="269" t="s">
        <v>11758</v>
      </c>
    </row>
    <row r="1103" spans="1:6" ht="15" customHeight="1">
      <c r="A1103" s="266">
        <v>92879</v>
      </c>
      <c r="B1103" s="267" t="s">
        <v>17289</v>
      </c>
      <c r="C1103" s="268" t="s">
        <v>2534</v>
      </c>
      <c r="D1103" s="269">
        <v>4.91</v>
      </c>
      <c r="E1103" s="269">
        <v>0.05</v>
      </c>
      <c r="F1103" s="269" t="s">
        <v>14987</v>
      </c>
    </row>
    <row r="1104" spans="1:6" ht="30" customHeight="1">
      <c r="A1104" s="266">
        <v>92880</v>
      </c>
      <c r="B1104" s="267" t="s">
        <v>17290</v>
      </c>
      <c r="C1104" s="268" t="s">
        <v>2534</v>
      </c>
      <c r="D1104" s="269">
        <v>5.0299999999999994</v>
      </c>
      <c r="E1104" s="269">
        <v>0.03</v>
      </c>
      <c r="F1104" s="269" t="s">
        <v>17291</v>
      </c>
    </row>
    <row r="1105" spans="1:6" ht="30" customHeight="1">
      <c r="A1105" s="266">
        <v>92881</v>
      </c>
      <c r="B1105" s="267" t="s">
        <v>17292</v>
      </c>
      <c r="C1105" s="268" t="s">
        <v>2534</v>
      </c>
      <c r="D1105" s="269">
        <v>5.03</v>
      </c>
      <c r="E1105" s="269">
        <v>0.01</v>
      </c>
      <c r="F1105" s="269" t="s">
        <v>11758</v>
      </c>
    </row>
    <row r="1106" spans="1:6" ht="30">
      <c r="A1106" s="266">
        <v>95445</v>
      </c>
      <c r="B1106" s="267" t="s">
        <v>1590</v>
      </c>
      <c r="C1106" s="268" t="s">
        <v>2534</v>
      </c>
      <c r="D1106" s="269">
        <v>4.8099999999999996</v>
      </c>
      <c r="E1106" s="269">
        <v>0.44</v>
      </c>
      <c r="F1106" s="269" t="s">
        <v>12116</v>
      </c>
    </row>
    <row r="1107" spans="1:6" ht="30" customHeight="1">
      <c r="A1107" s="266">
        <v>95446</v>
      </c>
      <c r="B1107" s="267" t="s">
        <v>1591</v>
      </c>
      <c r="C1107" s="268" t="s">
        <v>2534</v>
      </c>
      <c r="D1107" s="269">
        <v>5.03</v>
      </c>
      <c r="E1107" s="269">
        <v>0.33</v>
      </c>
      <c r="F1107" s="269" t="s">
        <v>13678</v>
      </c>
    </row>
    <row r="1108" spans="1:6" ht="30" customHeight="1">
      <c r="A1108" s="261"/>
      <c r="B1108" s="265" t="s">
        <v>1592</v>
      </c>
      <c r="C1108" s="263"/>
      <c r="D1108" s="264" t="s">
        <v>2552</v>
      </c>
      <c r="E1108" s="264" t="s">
        <v>2552</v>
      </c>
      <c r="F1108" s="264"/>
    </row>
    <row r="1109" spans="1:6" ht="30" customHeight="1">
      <c r="A1109" s="266">
        <v>95583</v>
      </c>
      <c r="B1109" s="267" t="s">
        <v>1597</v>
      </c>
      <c r="C1109" s="268" t="s">
        <v>2534</v>
      </c>
      <c r="D1109" s="269">
        <v>6.6000000000000005</v>
      </c>
      <c r="E1109" s="269">
        <v>5.36</v>
      </c>
      <c r="F1109" s="269" t="s">
        <v>13888</v>
      </c>
    </row>
    <row r="1110" spans="1:6" ht="30" customHeight="1">
      <c r="A1110" s="266">
        <v>95584</v>
      </c>
      <c r="B1110" s="267" t="s">
        <v>1598</v>
      </c>
      <c r="C1110" s="268" t="s">
        <v>2534</v>
      </c>
      <c r="D1110" s="269">
        <v>6.2099999999999991</v>
      </c>
      <c r="E1110" s="269">
        <v>3.41</v>
      </c>
      <c r="F1110" s="269" t="s">
        <v>15539</v>
      </c>
    </row>
    <row r="1111" spans="1:6" ht="30" customHeight="1">
      <c r="A1111" s="266">
        <v>95576</v>
      </c>
      <c r="B1111" s="267" t="s">
        <v>17312</v>
      </c>
      <c r="C1111" s="268" t="s">
        <v>2534</v>
      </c>
      <c r="D1111" s="269">
        <v>6.9700000000000006</v>
      </c>
      <c r="E1111" s="269">
        <v>1.92</v>
      </c>
      <c r="F1111" s="269" t="s">
        <v>15956</v>
      </c>
    </row>
    <row r="1112" spans="1:6" ht="30" customHeight="1">
      <c r="A1112" s="266">
        <v>95577</v>
      </c>
      <c r="B1112" s="267" t="s">
        <v>1593</v>
      </c>
      <c r="C1112" s="268" t="s">
        <v>2534</v>
      </c>
      <c r="D1112" s="269">
        <v>5.92</v>
      </c>
      <c r="E1112" s="269">
        <v>1.42</v>
      </c>
      <c r="F1112" s="269" t="s">
        <v>14500</v>
      </c>
    </row>
    <row r="1113" spans="1:6" ht="30" customHeight="1">
      <c r="A1113" s="266">
        <v>95578</v>
      </c>
      <c r="B1113" s="267" t="s">
        <v>17313</v>
      </c>
      <c r="C1113" s="268" t="s">
        <v>2534</v>
      </c>
      <c r="D1113" s="269">
        <v>5.5399999999999991</v>
      </c>
      <c r="E1113" s="269">
        <v>1.1000000000000001</v>
      </c>
      <c r="F1113" s="269" t="s">
        <v>14380</v>
      </c>
    </row>
    <row r="1114" spans="1:6" ht="30" customHeight="1">
      <c r="A1114" s="266">
        <v>95579</v>
      </c>
      <c r="B1114" s="267" t="s">
        <v>1594</v>
      </c>
      <c r="C1114" s="268" t="s">
        <v>2534</v>
      </c>
      <c r="D1114" s="269">
        <v>5.4700000000000006</v>
      </c>
      <c r="E1114" s="269">
        <v>0.81</v>
      </c>
      <c r="F1114" s="269" t="s">
        <v>11668</v>
      </c>
    </row>
    <row r="1115" spans="1:6" ht="30" customHeight="1">
      <c r="A1115" s="266">
        <v>95580</v>
      </c>
      <c r="B1115" s="267" t="s">
        <v>1595</v>
      </c>
      <c r="C1115" s="268" t="s">
        <v>2534</v>
      </c>
      <c r="D1115" s="269">
        <v>5.2200000000000006</v>
      </c>
      <c r="E1115" s="269">
        <v>0.64</v>
      </c>
      <c r="F1115" s="269" t="s">
        <v>12103</v>
      </c>
    </row>
    <row r="1116" spans="1:6" ht="30" customHeight="1">
      <c r="A1116" s="266">
        <v>95581</v>
      </c>
      <c r="B1116" s="267" t="s">
        <v>1596</v>
      </c>
      <c r="C1116" s="268" t="s">
        <v>2534</v>
      </c>
      <c r="D1116" s="269">
        <v>5.91</v>
      </c>
      <c r="E1116" s="269">
        <v>0.5</v>
      </c>
      <c r="F1116" s="269" t="s">
        <v>15432</v>
      </c>
    </row>
    <row r="1117" spans="1:6" ht="30" customHeight="1">
      <c r="A1117" s="266">
        <v>95592</v>
      </c>
      <c r="B1117" s="267" t="s">
        <v>1603</v>
      </c>
      <c r="C1117" s="268" t="s">
        <v>2534</v>
      </c>
      <c r="D1117" s="269">
        <v>7.5299999999999994</v>
      </c>
      <c r="E1117" s="269">
        <v>7.26</v>
      </c>
      <c r="F1117" s="269" t="s">
        <v>17316</v>
      </c>
    </row>
    <row r="1118" spans="1:6" ht="30" customHeight="1">
      <c r="A1118" s="266">
        <v>95593</v>
      </c>
      <c r="B1118" s="267" t="s">
        <v>1604</v>
      </c>
      <c r="C1118" s="268" t="s">
        <v>2534</v>
      </c>
      <c r="D1118" s="269">
        <v>6.8899999999999988</v>
      </c>
      <c r="E1118" s="269">
        <v>4.4000000000000004</v>
      </c>
      <c r="F1118" s="269" t="s">
        <v>11472</v>
      </c>
    </row>
    <row r="1119" spans="1:6" ht="30" customHeight="1">
      <c r="A1119" s="266">
        <v>95585</v>
      </c>
      <c r="B1119" s="267" t="s">
        <v>17314</v>
      </c>
      <c r="C1119" s="268" t="s">
        <v>2534</v>
      </c>
      <c r="D1119" s="269">
        <v>7.0600000000000005</v>
      </c>
      <c r="E1119" s="269">
        <v>2.2400000000000002</v>
      </c>
      <c r="F1119" s="269" t="s">
        <v>15967</v>
      </c>
    </row>
    <row r="1120" spans="1:6" ht="30" customHeight="1">
      <c r="A1120" s="266">
        <v>95586</v>
      </c>
      <c r="B1120" s="267" t="s">
        <v>1599</v>
      </c>
      <c r="C1120" s="268" t="s">
        <v>2534</v>
      </c>
      <c r="D1120" s="269">
        <v>5.99</v>
      </c>
      <c r="E1120" s="269">
        <v>1.66</v>
      </c>
      <c r="F1120" s="269" t="s">
        <v>13234</v>
      </c>
    </row>
    <row r="1121" spans="1:6" ht="30" customHeight="1">
      <c r="A1121" s="266">
        <v>95587</v>
      </c>
      <c r="B1121" s="267" t="s">
        <v>17315</v>
      </c>
      <c r="C1121" s="268" t="s">
        <v>2534</v>
      </c>
      <c r="D1121" s="269">
        <v>5.62</v>
      </c>
      <c r="E1121" s="269">
        <v>1.3</v>
      </c>
      <c r="F1121" s="269" t="s">
        <v>15898</v>
      </c>
    </row>
    <row r="1122" spans="1:6" ht="30" customHeight="1">
      <c r="A1122" s="266">
        <v>95588</v>
      </c>
      <c r="B1122" s="267" t="s">
        <v>1600</v>
      </c>
      <c r="C1122" s="268" t="s">
        <v>2534</v>
      </c>
      <c r="D1122" s="269">
        <v>5.5200000000000005</v>
      </c>
      <c r="E1122" s="269">
        <v>0.96</v>
      </c>
      <c r="F1122" s="269" t="s">
        <v>15335</v>
      </c>
    </row>
    <row r="1123" spans="1:6" ht="30">
      <c r="A1123" s="266">
        <v>95589</v>
      </c>
      <c r="B1123" s="267" t="s">
        <v>1601</v>
      </c>
      <c r="C1123" s="268" t="s">
        <v>2534</v>
      </c>
      <c r="D1123" s="269">
        <v>5.26</v>
      </c>
      <c r="E1123" s="269">
        <v>0.77</v>
      </c>
      <c r="F1123" s="269" t="s">
        <v>14187</v>
      </c>
    </row>
    <row r="1124" spans="1:6" ht="30">
      <c r="A1124" s="266">
        <v>95590</v>
      </c>
      <c r="B1124" s="267" t="s">
        <v>1602</v>
      </c>
      <c r="C1124" s="268" t="s">
        <v>2534</v>
      </c>
      <c r="D1124" s="269">
        <v>5.95</v>
      </c>
      <c r="E1124" s="269">
        <v>0.6</v>
      </c>
      <c r="F1124" s="269" t="s">
        <v>16176</v>
      </c>
    </row>
    <row r="1125" spans="1:6" ht="30" customHeight="1">
      <c r="A1125" s="261"/>
      <c r="B1125" s="262" t="s">
        <v>1125</v>
      </c>
      <c r="C1125" s="263"/>
      <c r="D1125" s="264" t="s">
        <v>2552</v>
      </c>
      <c r="E1125" s="264" t="s">
        <v>2552</v>
      </c>
      <c r="F1125" s="264"/>
    </row>
    <row r="1126" spans="1:6" ht="30" customHeight="1">
      <c r="A1126" s="261"/>
      <c r="B1126" s="265" t="s">
        <v>1237</v>
      </c>
      <c r="C1126" s="263"/>
      <c r="D1126" s="264" t="s">
        <v>2552</v>
      </c>
      <c r="E1126" s="264" t="s">
        <v>2552</v>
      </c>
      <c r="F1126" s="264"/>
    </row>
    <row r="1127" spans="1:6" ht="15" customHeight="1">
      <c r="A1127" s="266">
        <v>97626</v>
      </c>
      <c r="B1127" s="267" t="s">
        <v>20618</v>
      </c>
      <c r="C1127" s="268" t="s">
        <v>2533</v>
      </c>
      <c r="D1127" s="269">
        <v>142.19999999999999</v>
      </c>
      <c r="E1127" s="269">
        <v>312.04000000000002</v>
      </c>
      <c r="F1127" s="269" t="s">
        <v>20619</v>
      </c>
    </row>
    <row r="1128" spans="1:6" ht="30" customHeight="1">
      <c r="A1128" s="266">
        <v>97627</v>
      </c>
      <c r="B1128" s="267" t="s">
        <v>20620</v>
      </c>
      <c r="C1128" s="268" t="s">
        <v>2533</v>
      </c>
      <c r="D1128" s="269">
        <v>72.429999999999978</v>
      </c>
      <c r="E1128" s="269">
        <v>140.24</v>
      </c>
      <c r="F1128" s="269" t="s">
        <v>20621</v>
      </c>
    </row>
    <row r="1129" spans="1:6" ht="15" customHeight="1">
      <c r="A1129" s="266">
        <v>97628</v>
      </c>
      <c r="B1129" s="267" t="s">
        <v>20622</v>
      </c>
      <c r="C1129" s="268" t="s">
        <v>2533</v>
      </c>
      <c r="D1129" s="269">
        <v>66.849999999999994</v>
      </c>
      <c r="E1129" s="269">
        <v>149.62</v>
      </c>
      <c r="F1129" s="269" t="s">
        <v>20623</v>
      </c>
    </row>
    <row r="1130" spans="1:6" ht="30" customHeight="1">
      <c r="A1130" s="266">
        <v>97629</v>
      </c>
      <c r="B1130" s="267" t="s">
        <v>20624</v>
      </c>
      <c r="C1130" s="268" t="s">
        <v>2533</v>
      </c>
      <c r="D1130" s="269">
        <v>33.349999999999994</v>
      </c>
      <c r="E1130" s="269">
        <v>67.34</v>
      </c>
      <c r="F1130" s="269" t="s">
        <v>20625</v>
      </c>
    </row>
    <row r="1131" spans="1:6" ht="30" customHeight="1">
      <c r="A1131" s="266">
        <v>84084</v>
      </c>
      <c r="B1131" s="267" t="s">
        <v>3228</v>
      </c>
      <c r="C1131" s="268" t="s">
        <v>2538</v>
      </c>
      <c r="D1131" s="269">
        <v>2.0600000000000005</v>
      </c>
      <c r="E1131" s="269">
        <v>4.6399999999999997</v>
      </c>
      <c r="F1131" s="269" t="s">
        <v>15661</v>
      </c>
    </row>
    <row r="1132" spans="1:6" ht="15" customHeight="1">
      <c r="A1132" s="266">
        <v>83730</v>
      </c>
      <c r="B1132" s="267" t="s">
        <v>175</v>
      </c>
      <c r="C1132" s="268" t="s">
        <v>2538</v>
      </c>
      <c r="D1132" s="269">
        <v>154.97</v>
      </c>
      <c r="E1132" s="269">
        <v>23.5</v>
      </c>
      <c r="F1132" s="269" t="s">
        <v>20412</v>
      </c>
    </row>
    <row r="1133" spans="1:6" ht="15" customHeight="1">
      <c r="A1133" s="266">
        <v>83736</v>
      </c>
      <c r="B1133" s="267" t="s">
        <v>3229</v>
      </c>
      <c r="C1133" s="268" t="s">
        <v>2538</v>
      </c>
      <c r="D1133" s="269">
        <v>135.95000000000002</v>
      </c>
      <c r="E1133" s="269">
        <v>31.32</v>
      </c>
      <c r="F1133" s="269" t="s">
        <v>20413</v>
      </c>
    </row>
    <row r="1134" spans="1:6">
      <c r="A1134" s="266">
        <v>79471</v>
      </c>
      <c r="B1134" s="267" t="s">
        <v>3230</v>
      </c>
      <c r="C1134" s="268" t="s">
        <v>2534</v>
      </c>
      <c r="D1134" s="269">
        <v>46.77</v>
      </c>
      <c r="E1134" s="269">
        <v>9.69</v>
      </c>
      <c r="F1134" s="269" t="s">
        <v>17443</v>
      </c>
    </row>
    <row r="1135" spans="1:6" ht="15" customHeight="1">
      <c r="A1135" s="266">
        <v>84123</v>
      </c>
      <c r="B1135" s="267" t="s">
        <v>1037</v>
      </c>
      <c r="C1135" s="268" t="s">
        <v>2538</v>
      </c>
      <c r="D1135" s="269">
        <v>1.5500000000000007</v>
      </c>
      <c r="E1135" s="269">
        <v>4.5599999999999996</v>
      </c>
      <c r="F1135" s="269" t="s">
        <v>11149</v>
      </c>
    </row>
    <row r="1136" spans="1:6">
      <c r="A1136" s="261"/>
      <c r="B1136" s="265" t="s">
        <v>648</v>
      </c>
      <c r="C1136" s="263"/>
      <c r="D1136" s="264" t="s">
        <v>2552</v>
      </c>
      <c r="E1136" s="264" t="s">
        <v>2552</v>
      </c>
      <c r="F1136" s="264"/>
    </row>
    <row r="1137" spans="1:6" ht="30" customHeight="1">
      <c r="A1137" s="266">
        <v>73361</v>
      </c>
      <c r="B1137" s="267" t="s">
        <v>3231</v>
      </c>
      <c r="C1137" s="268" t="s">
        <v>2533</v>
      </c>
      <c r="D1137" s="269">
        <v>205.17</v>
      </c>
      <c r="E1137" s="269">
        <v>144.15</v>
      </c>
      <c r="F1137" s="269" t="s">
        <v>20561</v>
      </c>
    </row>
    <row r="1138" spans="1:6" ht="30" customHeight="1">
      <c r="A1138" s="261"/>
      <c r="B1138" s="265" t="s">
        <v>649</v>
      </c>
      <c r="C1138" s="263"/>
      <c r="D1138" s="264" t="s">
        <v>2552</v>
      </c>
      <c r="E1138" s="264" t="s">
        <v>2552</v>
      </c>
      <c r="F1138" s="264"/>
    </row>
    <row r="1139" spans="1:6" ht="30" customHeight="1">
      <c r="A1139" s="266">
        <v>94963</v>
      </c>
      <c r="B1139" s="267" t="s">
        <v>3232</v>
      </c>
      <c r="C1139" s="268" t="s">
        <v>2533</v>
      </c>
      <c r="D1139" s="269">
        <v>209.35</v>
      </c>
      <c r="E1139" s="269">
        <v>44.03</v>
      </c>
      <c r="F1139" s="269" t="s">
        <v>17389</v>
      </c>
    </row>
    <row r="1140" spans="1:6" ht="30" customHeight="1">
      <c r="A1140" s="266">
        <v>94969</v>
      </c>
      <c r="B1140" s="267" t="s">
        <v>3237</v>
      </c>
      <c r="C1140" s="268" t="s">
        <v>2533</v>
      </c>
      <c r="D1140" s="269">
        <v>209.42000000000002</v>
      </c>
      <c r="E1140" s="269">
        <v>38.33</v>
      </c>
      <c r="F1140" s="269" t="s">
        <v>17395</v>
      </c>
    </row>
    <row r="1141" spans="1:6" ht="30" customHeight="1">
      <c r="A1141" s="266">
        <v>94975</v>
      </c>
      <c r="B1141" s="267" t="s">
        <v>3242</v>
      </c>
      <c r="C1141" s="268" t="s">
        <v>2533</v>
      </c>
      <c r="D1141" s="269">
        <v>245.11</v>
      </c>
      <c r="E1141" s="269">
        <v>114.63</v>
      </c>
      <c r="F1141" s="269" t="s">
        <v>17401</v>
      </c>
    </row>
    <row r="1142" spans="1:6" ht="30" customHeight="1">
      <c r="A1142" s="266">
        <v>94964</v>
      </c>
      <c r="B1142" s="267" t="s">
        <v>3233</v>
      </c>
      <c r="C1142" s="268" t="s">
        <v>2533</v>
      </c>
      <c r="D1142" s="269">
        <v>230.25000000000003</v>
      </c>
      <c r="E1142" s="269">
        <v>47.85</v>
      </c>
      <c r="F1142" s="269" t="s">
        <v>17390</v>
      </c>
    </row>
    <row r="1143" spans="1:6" ht="30" customHeight="1">
      <c r="A1143" s="266">
        <v>94970</v>
      </c>
      <c r="B1143" s="267" t="s">
        <v>3238</v>
      </c>
      <c r="C1143" s="268" t="s">
        <v>2533</v>
      </c>
      <c r="D1143" s="269">
        <v>229.2</v>
      </c>
      <c r="E1143" s="269">
        <v>38.33</v>
      </c>
      <c r="F1143" s="269" t="s">
        <v>17396</v>
      </c>
    </row>
    <row r="1144" spans="1:6" ht="30" customHeight="1">
      <c r="A1144" s="266">
        <v>94965</v>
      </c>
      <c r="B1144" s="267" t="s">
        <v>3234</v>
      </c>
      <c r="C1144" s="268" t="s">
        <v>2533</v>
      </c>
      <c r="D1144" s="269">
        <v>243.76</v>
      </c>
      <c r="E1144" s="269">
        <v>43.68</v>
      </c>
      <c r="F1144" s="269" t="s">
        <v>17391</v>
      </c>
    </row>
    <row r="1145" spans="1:6" ht="30" customHeight="1">
      <c r="A1145" s="266">
        <v>94971</v>
      </c>
      <c r="B1145" s="267" t="s">
        <v>3239</v>
      </c>
      <c r="C1145" s="268" t="s">
        <v>2533</v>
      </c>
      <c r="D1145" s="269">
        <v>244.18</v>
      </c>
      <c r="E1145" s="269">
        <v>37.42</v>
      </c>
      <c r="F1145" s="269" t="s">
        <v>17397</v>
      </c>
    </row>
    <row r="1146" spans="1:6" ht="30" customHeight="1">
      <c r="A1146" s="266">
        <v>94966</v>
      </c>
      <c r="B1146" s="267" t="s">
        <v>3235</v>
      </c>
      <c r="C1146" s="268" t="s">
        <v>2533</v>
      </c>
      <c r="D1146" s="269">
        <v>253.89</v>
      </c>
      <c r="E1146" s="269">
        <v>43.44</v>
      </c>
      <c r="F1146" s="269" t="s">
        <v>17392</v>
      </c>
    </row>
    <row r="1147" spans="1:6" ht="30" customHeight="1">
      <c r="A1147" s="266">
        <v>94972</v>
      </c>
      <c r="B1147" s="267" t="s">
        <v>3240</v>
      </c>
      <c r="C1147" s="268" t="s">
        <v>2533</v>
      </c>
      <c r="D1147" s="269">
        <v>255.13</v>
      </c>
      <c r="E1147" s="269">
        <v>38.32</v>
      </c>
      <c r="F1147" s="269" t="s">
        <v>17398</v>
      </c>
    </row>
    <row r="1148" spans="1:6" ht="30" customHeight="1">
      <c r="A1148" s="266">
        <v>94967</v>
      </c>
      <c r="B1148" s="267" t="s">
        <v>3236</v>
      </c>
      <c r="C1148" s="268" t="s">
        <v>2533</v>
      </c>
      <c r="D1148" s="269">
        <v>294.16999999999996</v>
      </c>
      <c r="E1148" s="269">
        <v>46.1</v>
      </c>
      <c r="F1148" s="269" t="s">
        <v>17393</v>
      </c>
    </row>
    <row r="1149" spans="1:6" ht="30">
      <c r="A1149" s="266">
        <v>94973</v>
      </c>
      <c r="B1149" s="267" t="s">
        <v>3241</v>
      </c>
      <c r="C1149" s="268" t="s">
        <v>2533</v>
      </c>
      <c r="D1149" s="269">
        <v>294.54000000000002</v>
      </c>
      <c r="E1149" s="269">
        <v>38.32</v>
      </c>
      <c r="F1149" s="269" t="s">
        <v>17399</v>
      </c>
    </row>
    <row r="1150" spans="1:6">
      <c r="A1150" s="261"/>
      <c r="B1150" s="265" t="s">
        <v>2101</v>
      </c>
      <c r="C1150" s="263"/>
      <c r="D1150" s="264" t="s">
        <v>2552</v>
      </c>
      <c r="E1150" s="264" t="s">
        <v>2552</v>
      </c>
      <c r="F1150" s="264"/>
    </row>
    <row r="1151" spans="1:6">
      <c r="A1151" s="261"/>
      <c r="B1151" s="265" t="s">
        <v>650</v>
      </c>
      <c r="C1151" s="263"/>
      <c r="D1151" s="264" t="s">
        <v>2552</v>
      </c>
      <c r="E1151" s="264" t="s">
        <v>2552</v>
      </c>
      <c r="F1151" s="264"/>
    </row>
    <row r="1152" spans="1:6" ht="45" customHeight="1">
      <c r="A1152" s="261"/>
      <c r="B1152" s="318" t="s">
        <v>20820</v>
      </c>
      <c r="C1152" s="263"/>
      <c r="D1152" s="264" t="s">
        <v>2552</v>
      </c>
      <c r="E1152" s="264" t="s">
        <v>2552</v>
      </c>
      <c r="F1152" s="264"/>
    </row>
    <row r="1153" spans="1:6" ht="45" customHeight="1">
      <c r="A1153" s="266">
        <v>95952</v>
      </c>
      <c r="B1153" s="267" t="s">
        <v>17467</v>
      </c>
      <c r="C1153" s="268" t="s">
        <v>2533</v>
      </c>
      <c r="D1153" s="269">
        <v>956.8599999999999</v>
      </c>
      <c r="E1153" s="269">
        <v>340.47</v>
      </c>
      <c r="F1153" s="269" t="s">
        <v>17468</v>
      </c>
    </row>
    <row r="1154" spans="1:6" ht="45" customHeight="1">
      <c r="A1154" s="266">
        <v>95953</v>
      </c>
      <c r="B1154" s="267" t="s">
        <v>17469</v>
      </c>
      <c r="C1154" s="268" t="s">
        <v>2533</v>
      </c>
      <c r="D1154" s="269">
        <v>1433.27</v>
      </c>
      <c r="E1154" s="269">
        <v>760.82</v>
      </c>
      <c r="F1154" s="269" t="s">
        <v>17470</v>
      </c>
    </row>
    <row r="1155" spans="1:6" ht="30" customHeight="1">
      <c r="A1155" s="266">
        <v>95954</v>
      </c>
      <c r="B1155" s="267" t="s">
        <v>17471</v>
      </c>
      <c r="C1155" s="268" t="s">
        <v>2533</v>
      </c>
      <c r="D1155" s="269">
        <v>1052.9299999999998</v>
      </c>
      <c r="E1155" s="269">
        <v>492.1</v>
      </c>
      <c r="F1155" s="269" t="s">
        <v>17472</v>
      </c>
    </row>
    <row r="1156" spans="1:6" ht="45" customHeight="1">
      <c r="A1156" s="266">
        <v>95955</v>
      </c>
      <c r="B1156" s="267" t="s">
        <v>17473</v>
      </c>
      <c r="C1156" s="268" t="s">
        <v>2533</v>
      </c>
      <c r="D1156" s="269">
        <v>1285.8699999999999</v>
      </c>
      <c r="E1156" s="269">
        <v>648.66999999999996</v>
      </c>
      <c r="F1156" s="269" t="s">
        <v>17474</v>
      </c>
    </row>
    <row r="1157" spans="1:6" ht="30" customHeight="1">
      <c r="A1157" s="266">
        <v>95956</v>
      </c>
      <c r="B1157" s="267" t="s">
        <v>17475</v>
      </c>
      <c r="C1157" s="268" t="s">
        <v>2533</v>
      </c>
      <c r="D1157" s="269">
        <v>1032.19</v>
      </c>
      <c r="E1157" s="269">
        <v>471.75</v>
      </c>
      <c r="F1157" s="269" t="s">
        <v>17476</v>
      </c>
    </row>
    <row r="1158" spans="1:6" ht="30" customHeight="1">
      <c r="A1158" s="266">
        <v>95957</v>
      </c>
      <c r="B1158" s="267" t="s">
        <v>17477</v>
      </c>
      <c r="C1158" s="268" t="s">
        <v>2533</v>
      </c>
      <c r="D1158" s="269">
        <v>1355.94</v>
      </c>
      <c r="E1158" s="269">
        <v>552.80999999999995</v>
      </c>
      <c r="F1158" s="269" t="s">
        <v>17478</v>
      </c>
    </row>
    <row r="1159" spans="1:6" ht="15" customHeight="1">
      <c r="A1159" s="266">
        <v>95969</v>
      </c>
      <c r="B1159" s="267" t="s">
        <v>17479</v>
      </c>
      <c r="C1159" s="268" t="s">
        <v>2533</v>
      </c>
      <c r="D1159" s="269">
        <v>1174.06</v>
      </c>
      <c r="E1159" s="269">
        <v>658.26</v>
      </c>
      <c r="F1159" s="269" t="s">
        <v>17480</v>
      </c>
    </row>
    <row r="1160" spans="1:6">
      <c r="A1160" s="266">
        <v>85233</v>
      </c>
      <c r="B1160" s="267" t="s">
        <v>830</v>
      </c>
      <c r="C1160" s="268" t="s">
        <v>2533</v>
      </c>
      <c r="D1160" s="269">
        <v>1319.08</v>
      </c>
      <c r="E1160" s="269">
        <v>936.06</v>
      </c>
      <c r="F1160" s="269" t="s">
        <v>17466</v>
      </c>
    </row>
    <row r="1161" spans="1:6" ht="30" customHeight="1">
      <c r="A1161" s="261"/>
      <c r="B1161" s="318" t="s">
        <v>20839</v>
      </c>
      <c r="C1161" s="263"/>
      <c r="D1161" s="264" t="s">
        <v>2552</v>
      </c>
      <c r="E1161" s="264" t="s">
        <v>2552</v>
      </c>
      <c r="F1161" s="264"/>
    </row>
    <row r="1162" spans="1:6" ht="30" customHeight="1">
      <c r="A1162" s="266">
        <v>97733</v>
      </c>
      <c r="B1162" s="267" t="s">
        <v>17481</v>
      </c>
      <c r="C1162" s="268" t="s">
        <v>2533</v>
      </c>
      <c r="D1162" s="269">
        <v>1097.8400000000001</v>
      </c>
      <c r="E1162" s="269">
        <v>1332.1</v>
      </c>
      <c r="F1162" s="269" t="s">
        <v>17482</v>
      </c>
    </row>
    <row r="1163" spans="1:6" ht="30" customHeight="1">
      <c r="A1163" s="266">
        <v>97734</v>
      </c>
      <c r="B1163" s="267" t="s">
        <v>17483</v>
      </c>
      <c r="C1163" s="268" t="s">
        <v>2533</v>
      </c>
      <c r="D1163" s="269">
        <v>942.01000000000022</v>
      </c>
      <c r="E1163" s="269">
        <v>1177.81</v>
      </c>
      <c r="F1163" s="269" t="s">
        <v>17484</v>
      </c>
    </row>
    <row r="1164" spans="1:6" ht="30" customHeight="1">
      <c r="A1164" s="266">
        <v>97735</v>
      </c>
      <c r="B1164" s="267" t="s">
        <v>17485</v>
      </c>
      <c r="C1164" s="268" t="s">
        <v>2533</v>
      </c>
      <c r="D1164" s="269">
        <v>831.90999999999985</v>
      </c>
      <c r="E1164" s="269">
        <v>900.46</v>
      </c>
      <c r="F1164" s="269" t="s">
        <v>17486</v>
      </c>
    </row>
    <row r="1165" spans="1:6" ht="30" customHeight="1">
      <c r="A1165" s="266">
        <v>97736</v>
      </c>
      <c r="B1165" s="267" t="s">
        <v>17487</v>
      </c>
      <c r="C1165" s="268" t="s">
        <v>2533</v>
      </c>
      <c r="D1165" s="269">
        <v>654.64</v>
      </c>
      <c r="E1165" s="269">
        <v>370.1</v>
      </c>
      <c r="F1165" s="269" t="s">
        <v>17488</v>
      </c>
    </row>
    <row r="1166" spans="1:6" ht="30" customHeight="1">
      <c r="A1166" s="266">
        <v>97737</v>
      </c>
      <c r="B1166" s="267" t="s">
        <v>17489</v>
      </c>
      <c r="C1166" s="268" t="s">
        <v>2533</v>
      </c>
      <c r="D1166" s="269">
        <v>1218.6000000000001</v>
      </c>
      <c r="E1166" s="269">
        <v>1172.18</v>
      </c>
      <c r="F1166" s="269" t="s">
        <v>17490</v>
      </c>
    </row>
    <row r="1167" spans="1:6" ht="30" customHeight="1">
      <c r="A1167" s="266">
        <v>97738</v>
      </c>
      <c r="B1167" s="267" t="s">
        <v>17491</v>
      </c>
      <c r="C1167" s="268" t="s">
        <v>2533</v>
      </c>
      <c r="D1167" s="269">
        <v>1771.7</v>
      </c>
      <c r="E1167" s="269">
        <v>1343.49</v>
      </c>
      <c r="F1167" s="269" t="s">
        <v>17492</v>
      </c>
    </row>
    <row r="1168" spans="1:6" ht="30" customHeight="1">
      <c r="A1168" s="266">
        <v>97739</v>
      </c>
      <c r="B1168" s="267" t="s">
        <v>17493</v>
      </c>
      <c r="C1168" s="268" t="s">
        <v>2533</v>
      </c>
      <c r="D1168" s="269">
        <v>1001.11</v>
      </c>
      <c r="E1168" s="269">
        <v>930.42</v>
      </c>
      <c r="F1168" s="269" t="s">
        <v>17494</v>
      </c>
    </row>
    <row r="1169" spans="1:6" ht="30">
      <c r="A1169" s="266">
        <v>97740</v>
      </c>
      <c r="B1169" s="267" t="s">
        <v>17495</v>
      </c>
      <c r="C1169" s="268" t="s">
        <v>2533</v>
      </c>
      <c r="D1169" s="269">
        <v>872.9899999999999</v>
      </c>
      <c r="E1169" s="269">
        <v>467.86</v>
      </c>
      <c r="F1169" s="269" t="s">
        <v>17496</v>
      </c>
    </row>
    <row r="1170" spans="1:6" ht="30" customHeight="1">
      <c r="A1170" s="261"/>
      <c r="B1170" s="265" t="s">
        <v>1844</v>
      </c>
      <c r="C1170" s="263"/>
      <c r="D1170" s="264" t="s">
        <v>2552</v>
      </c>
      <c r="E1170" s="264" t="s">
        <v>2552</v>
      </c>
      <c r="F1170" s="264"/>
    </row>
    <row r="1171" spans="1:6" ht="30" customHeight="1">
      <c r="A1171" s="266">
        <v>97094</v>
      </c>
      <c r="B1171" s="267" t="s">
        <v>17042</v>
      </c>
      <c r="C1171" s="268" t="s">
        <v>2533</v>
      </c>
      <c r="D1171" s="269">
        <v>306.12</v>
      </c>
      <c r="E1171" s="269">
        <v>13.92</v>
      </c>
      <c r="F1171" s="269" t="s">
        <v>17043</v>
      </c>
    </row>
    <row r="1172" spans="1:6" ht="30" customHeight="1">
      <c r="A1172" s="266">
        <v>97095</v>
      </c>
      <c r="B1172" s="267" t="s">
        <v>17044</v>
      </c>
      <c r="C1172" s="268" t="s">
        <v>2533</v>
      </c>
      <c r="D1172" s="269">
        <v>287.86</v>
      </c>
      <c r="E1172" s="269">
        <v>12.21</v>
      </c>
      <c r="F1172" s="269" t="s">
        <v>17045</v>
      </c>
    </row>
    <row r="1173" spans="1:6" ht="30" customHeight="1">
      <c r="A1173" s="266">
        <v>97096</v>
      </c>
      <c r="B1173" s="267" t="s">
        <v>17046</v>
      </c>
      <c r="C1173" s="268" t="s">
        <v>2533</v>
      </c>
      <c r="D1173" s="269">
        <v>278.47999999999996</v>
      </c>
      <c r="E1173" s="269">
        <v>11.35</v>
      </c>
      <c r="F1173" s="269" t="s">
        <v>17047</v>
      </c>
    </row>
    <row r="1174" spans="1:6" ht="30" customHeight="1">
      <c r="A1174" s="266">
        <v>96555</v>
      </c>
      <c r="B1174" s="267" t="s">
        <v>17402</v>
      </c>
      <c r="C1174" s="268" t="s">
        <v>2533</v>
      </c>
      <c r="D1174" s="269">
        <v>319.70000000000005</v>
      </c>
      <c r="E1174" s="269">
        <v>110.91</v>
      </c>
      <c r="F1174" s="269" t="s">
        <v>17403</v>
      </c>
    </row>
    <row r="1175" spans="1:6" ht="30" customHeight="1">
      <c r="A1175" s="266">
        <v>96557</v>
      </c>
      <c r="B1175" s="267" t="s">
        <v>17406</v>
      </c>
      <c r="C1175" s="268" t="s">
        <v>2533</v>
      </c>
      <c r="D1175" s="269">
        <v>302.26000000000005</v>
      </c>
      <c r="E1175" s="269">
        <v>12.09</v>
      </c>
      <c r="F1175" s="269" t="s">
        <v>17407</v>
      </c>
    </row>
    <row r="1176" spans="1:6" ht="30" customHeight="1">
      <c r="A1176" s="266">
        <v>96556</v>
      </c>
      <c r="B1176" s="267" t="s">
        <v>17404</v>
      </c>
      <c r="C1176" s="268" t="s">
        <v>2533</v>
      </c>
      <c r="D1176" s="269">
        <v>337.79999999999995</v>
      </c>
      <c r="E1176" s="269">
        <v>161.47999999999999</v>
      </c>
      <c r="F1176" s="269" t="s">
        <v>17405</v>
      </c>
    </row>
    <row r="1177" spans="1:6" ht="45" customHeight="1">
      <c r="A1177" s="266">
        <v>96558</v>
      </c>
      <c r="B1177" s="267" t="s">
        <v>17408</v>
      </c>
      <c r="C1177" s="268" t="s">
        <v>2533</v>
      </c>
      <c r="D1177" s="269">
        <v>304.05</v>
      </c>
      <c r="E1177" s="269">
        <v>16.45</v>
      </c>
      <c r="F1177" s="269" t="s">
        <v>17409</v>
      </c>
    </row>
    <row r="1178" spans="1:6" ht="45" customHeight="1">
      <c r="A1178" s="266">
        <v>92718</v>
      </c>
      <c r="B1178" s="267" t="s">
        <v>3245</v>
      </c>
      <c r="C1178" s="268" t="s">
        <v>2533</v>
      </c>
      <c r="D1178" s="269">
        <v>286.68</v>
      </c>
      <c r="E1178" s="269">
        <v>123.06</v>
      </c>
      <c r="F1178" s="269" t="s">
        <v>17364</v>
      </c>
    </row>
    <row r="1179" spans="1:6" ht="45" customHeight="1">
      <c r="A1179" s="266">
        <v>92719</v>
      </c>
      <c r="B1179" s="267" t="s">
        <v>3246</v>
      </c>
      <c r="C1179" s="268" t="s">
        <v>2533</v>
      </c>
      <c r="D1179" s="269">
        <v>246.02999999999997</v>
      </c>
      <c r="E1179" s="269">
        <v>23.5</v>
      </c>
      <c r="F1179" s="269" t="s">
        <v>17365</v>
      </c>
    </row>
    <row r="1180" spans="1:6" ht="45" customHeight="1">
      <c r="A1180" s="266">
        <v>92720</v>
      </c>
      <c r="B1180" s="267" t="s">
        <v>3247</v>
      </c>
      <c r="C1180" s="268" t="s">
        <v>2533</v>
      </c>
      <c r="D1180" s="269">
        <v>284.41000000000003</v>
      </c>
      <c r="E1180" s="269">
        <v>20.07</v>
      </c>
      <c r="F1180" s="269" t="s">
        <v>17366</v>
      </c>
    </row>
    <row r="1181" spans="1:6" ht="45" customHeight="1">
      <c r="A1181" s="266">
        <v>92721</v>
      </c>
      <c r="B1181" s="267" t="s">
        <v>3248</v>
      </c>
      <c r="C1181" s="268" t="s">
        <v>2533</v>
      </c>
      <c r="D1181" s="269">
        <v>243.51999999999998</v>
      </c>
      <c r="E1181" s="269">
        <v>17.43</v>
      </c>
      <c r="F1181" s="269" t="s">
        <v>17367</v>
      </c>
    </row>
    <row r="1182" spans="1:6" ht="45" customHeight="1">
      <c r="A1182" s="266">
        <v>92722</v>
      </c>
      <c r="B1182" s="267" t="s">
        <v>3249</v>
      </c>
      <c r="C1182" s="268" t="s">
        <v>2533</v>
      </c>
      <c r="D1182" s="269">
        <v>283.38</v>
      </c>
      <c r="E1182" s="269">
        <v>17.559999999999999</v>
      </c>
      <c r="F1182" s="269" t="s">
        <v>17368</v>
      </c>
    </row>
    <row r="1183" spans="1:6" ht="45" customHeight="1">
      <c r="A1183" s="266">
        <v>90854</v>
      </c>
      <c r="B1183" s="267" t="s">
        <v>17347</v>
      </c>
      <c r="C1183" s="268" t="s">
        <v>2533</v>
      </c>
      <c r="D1183" s="269">
        <v>280.49</v>
      </c>
      <c r="E1183" s="269">
        <v>19.46</v>
      </c>
      <c r="F1183" s="269" t="s">
        <v>17348</v>
      </c>
    </row>
    <row r="1184" spans="1:6" ht="45" customHeight="1">
      <c r="A1184" s="266">
        <v>90857</v>
      </c>
      <c r="B1184" s="267" t="s">
        <v>17353</v>
      </c>
      <c r="C1184" s="268" t="s">
        <v>2533</v>
      </c>
      <c r="D1184" s="269">
        <v>281.20999999999998</v>
      </c>
      <c r="E1184" s="269">
        <v>21.31</v>
      </c>
      <c r="F1184" s="269" t="s">
        <v>17354</v>
      </c>
    </row>
    <row r="1185" spans="1:6" ht="45" customHeight="1">
      <c r="A1185" s="266">
        <v>99432</v>
      </c>
      <c r="B1185" s="267" t="s">
        <v>17414</v>
      </c>
      <c r="C1185" s="268" t="s">
        <v>2533</v>
      </c>
      <c r="D1185" s="269">
        <v>305.54000000000002</v>
      </c>
      <c r="E1185" s="269">
        <v>11.88</v>
      </c>
      <c r="F1185" s="269" t="s">
        <v>17415</v>
      </c>
    </row>
    <row r="1186" spans="1:6" ht="45" customHeight="1">
      <c r="A1186" s="266">
        <v>99435</v>
      </c>
      <c r="B1186" s="267" t="s">
        <v>17420</v>
      </c>
      <c r="C1186" s="268" t="s">
        <v>2533</v>
      </c>
      <c r="D1186" s="269">
        <v>309.77999999999997</v>
      </c>
      <c r="E1186" s="269">
        <v>21.3</v>
      </c>
      <c r="F1186" s="269" t="s">
        <v>17421</v>
      </c>
    </row>
    <row r="1187" spans="1:6" ht="45" customHeight="1">
      <c r="A1187" s="266">
        <v>90861</v>
      </c>
      <c r="B1187" s="267" t="s">
        <v>17361</v>
      </c>
      <c r="C1187" s="268" t="s">
        <v>2533</v>
      </c>
      <c r="D1187" s="269">
        <v>283.85000000000002</v>
      </c>
      <c r="E1187" s="269">
        <v>21.59</v>
      </c>
      <c r="F1187" s="269" t="s">
        <v>12389</v>
      </c>
    </row>
    <row r="1188" spans="1:6" ht="45" customHeight="1">
      <c r="A1188" s="266">
        <v>90862</v>
      </c>
      <c r="B1188" s="267" t="s">
        <v>17362</v>
      </c>
      <c r="C1188" s="268" t="s">
        <v>2533</v>
      </c>
      <c r="D1188" s="269">
        <v>261.82</v>
      </c>
      <c r="E1188" s="269">
        <v>12.46</v>
      </c>
      <c r="F1188" s="269" t="s">
        <v>17363</v>
      </c>
    </row>
    <row r="1189" spans="1:6" ht="45" customHeight="1">
      <c r="A1189" s="266">
        <v>99235</v>
      </c>
      <c r="B1189" s="267" t="s">
        <v>17410</v>
      </c>
      <c r="C1189" s="268" t="s">
        <v>2533</v>
      </c>
      <c r="D1189" s="269">
        <v>271</v>
      </c>
      <c r="E1189" s="269">
        <v>12.46</v>
      </c>
      <c r="F1189" s="269" t="s">
        <v>17411</v>
      </c>
    </row>
    <row r="1190" spans="1:6" ht="45" customHeight="1">
      <c r="A1190" s="266">
        <v>99439</v>
      </c>
      <c r="B1190" s="267" t="s">
        <v>17428</v>
      </c>
      <c r="C1190" s="268" t="s">
        <v>2533</v>
      </c>
      <c r="D1190" s="269">
        <v>312.69</v>
      </c>
      <c r="E1190" s="269">
        <v>21.58</v>
      </c>
      <c r="F1190" s="269" t="s">
        <v>17429</v>
      </c>
    </row>
    <row r="1191" spans="1:6" ht="45" customHeight="1">
      <c r="A1191" s="266">
        <v>92723</v>
      </c>
      <c r="B1191" s="267" t="s">
        <v>3250</v>
      </c>
      <c r="C1191" s="268" t="s">
        <v>2533</v>
      </c>
      <c r="D1191" s="269">
        <v>272.96999999999997</v>
      </c>
      <c r="E1191" s="269">
        <v>21.17</v>
      </c>
      <c r="F1191" s="269" t="s">
        <v>17369</v>
      </c>
    </row>
    <row r="1192" spans="1:6" ht="45" customHeight="1">
      <c r="A1192" s="266">
        <v>92724</v>
      </c>
      <c r="B1192" s="267" t="s">
        <v>3251</v>
      </c>
      <c r="C1192" s="268" t="s">
        <v>2533</v>
      </c>
      <c r="D1192" s="269">
        <v>272.09999999999997</v>
      </c>
      <c r="E1192" s="269">
        <v>18.91</v>
      </c>
      <c r="F1192" s="269" t="s">
        <v>17370</v>
      </c>
    </row>
    <row r="1193" spans="1:6" ht="45" customHeight="1">
      <c r="A1193" s="266">
        <v>92725</v>
      </c>
      <c r="B1193" s="267" t="s">
        <v>3252</v>
      </c>
      <c r="C1193" s="268" t="s">
        <v>2533</v>
      </c>
      <c r="D1193" s="269">
        <v>271.73</v>
      </c>
      <c r="E1193" s="269">
        <v>17.96</v>
      </c>
      <c r="F1193" s="269" t="s">
        <v>14073</v>
      </c>
    </row>
    <row r="1194" spans="1:6" ht="60" customHeight="1">
      <c r="A1194" s="266">
        <v>92726</v>
      </c>
      <c r="B1194" s="267" t="s">
        <v>3253</v>
      </c>
      <c r="C1194" s="268" t="s">
        <v>2533</v>
      </c>
      <c r="D1194" s="269">
        <v>271.08999999999997</v>
      </c>
      <c r="E1194" s="269">
        <v>16.37</v>
      </c>
      <c r="F1194" s="269" t="s">
        <v>17371</v>
      </c>
    </row>
    <row r="1195" spans="1:6" ht="60" customHeight="1">
      <c r="A1195" s="266">
        <v>92727</v>
      </c>
      <c r="B1195" s="267" t="s">
        <v>3254</v>
      </c>
      <c r="C1195" s="268" t="s">
        <v>2533</v>
      </c>
      <c r="D1195" s="269">
        <v>263.37</v>
      </c>
      <c r="E1195" s="269">
        <v>85.77</v>
      </c>
      <c r="F1195" s="269" t="s">
        <v>17372</v>
      </c>
    </row>
    <row r="1196" spans="1:6" ht="60" customHeight="1">
      <c r="A1196" s="266">
        <v>92728</v>
      </c>
      <c r="B1196" s="267" t="s">
        <v>3255</v>
      </c>
      <c r="C1196" s="268" t="s">
        <v>2533</v>
      </c>
      <c r="D1196" s="269">
        <v>256.79000000000002</v>
      </c>
      <c r="E1196" s="269">
        <v>70.02</v>
      </c>
      <c r="F1196" s="269" t="s">
        <v>17373</v>
      </c>
    </row>
    <row r="1197" spans="1:6" ht="60" customHeight="1">
      <c r="A1197" s="266">
        <v>92729</v>
      </c>
      <c r="B1197" s="267" t="s">
        <v>17374</v>
      </c>
      <c r="C1197" s="268" t="s">
        <v>2533</v>
      </c>
      <c r="D1197" s="269">
        <v>253.99</v>
      </c>
      <c r="E1197" s="269">
        <v>63.36</v>
      </c>
      <c r="F1197" s="269" t="s">
        <v>17375</v>
      </c>
    </row>
    <row r="1198" spans="1:6" ht="45" customHeight="1">
      <c r="A1198" s="266">
        <v>92730</v>
      </c>
      <c r="B1198" s="267" t="s">
        <v>3256</v>
      </c>
      <c r="C1198" s="268" t="s">
        <v>2533</v>
      </c>
      <c r="D1198" s="269">
        <v>249.35999999999999</v>
      </c>
      <c r="E1198" s="269">
        <v>52.23</v>
      </c>
      <c r="F1198" s="269" t="s">
        <v>17376</v>
      </c>
    </row>
    <row r="1199" spans="1:6" ht="45" customHeight="1">
      <c r="A1199" s="266">
        <v>92731</v>
      </c>
      <c r="B1199" s="267" t="s">
        <v>3257</v>
      </c>
      <c r="C1199" s="268" t="s">
        <v>2533</v>
      </c>
      <c r="D1199" s="269">
        <v>254.86</v>
      </c>
      <c r="E1199" s="269">
        <v>64.959999999999994</v>
      </c>
      <c r="F1199" s="269" t="s">
        <v>17377</v>
      </c>
    </row>
    <row r="1200" spans="1:6" ht="60" customHeight="1">
      <c r="A1200" s="266">
        <v>92732</v>
      </c>
      <c r="B1200" s="267" t="s">
        <v>3258</v>
      </c>
      <c r="C1200" s="268" t="s">
        <v>2533</v>
      </c>
      <c r="D1200" s="269">
        <v>250.32999999999998</v>
      </c>
      <c r="E1200" s="269">
        <v>54.2</v>
      </c>
      <c r="F1200" s="269" t="s">
        <v>17378</v>
      </c>
    </row>
    <row r="1201" spans="1:6" ht="60" customHeight="1">
      <c r="A1201" s="266">
        <v>92733</v>
      </c>
      <c r="B1201" s="267" t="s">
        <v>3259</v>
      </c>
      <c r="C1201" s="268" t="s">
        <v>2533</v>
      </c>
      <c r="D1201" s="269">
        <v>248.41</v>
      </c>
      <c r="E1201" s="269">
        <v>49.6</v>
      </c>
      <c r="F1201" s="269" t="s">
        <v>17379</v>
      </c>
    </row>
    <row r="1202" spans="1:6" ht="60" customHeight="1">
      <c r="A1202" s="266">
        <v>92734</v>
      </c>
      <c r="B1202" s="267" t="s">
        <v>3260</v>
      </c>
      <c r="C1202" s="268" t="s">
        <v>2533</v>
      </c>
      <c r="D1202" s="269">
        <v>245.21000000000004</v>
      </c>
      <c r="E1202" s="269">
        <v>42.01</v>
      </c>
      <c r="F1202" s="269" t="s">
        <v>17380</v>
      </c>
    </row>
    <row r="1203" spans="1:6" ht="60" customHeight="1">
      <c r="A1203" s="266">
        <v>92735</v>
      </c>
      <c r="B1203" s="267" t="s">
        <v>3261</v>
      </c>
      <c r="C1203" s="268" t="s">
        <v>2533</v>
      </c>
      <c r="D1203" s="269">
        <v>245.72999999999996</v>
      </c>
      <c r="E1203" s="269">
        <v>48.11</v>
      </c>
      <c r="F1203" s="269" t="s">
        <v>17381</v>
      </c>
    </row>
    <row r="1204" spans="1:6" ht="60" customHeight="1">
      <c r="A1204" s="266">
        <v>92736</v>
      </c>
      <c r="B1204" s="267" t="s">
        <v>3262</v>
      </c>
      <c r="C1204" s="268" t="s">
        <v>2533</v>
      </c>
      <c r="D1204" s="269">
        <v>242.52</v>
      </c>
      <c r="E1204" s="269">
        <v>39.590000000000003</v>
      </c>
      <c r="F1204" s="269" t="s">
        <v>17382</v>
      </c>
    </row>
    <row r="1205" spans="1:6" ht="60" customHeight="1">
      <c r="A1205" s="266">
        <v>92739</v>
      </c>
      <c r="B1205" s="267" t="s">
        <v>3263</v>
      </c>
      <c r="C1205" s="268" t="s">
        <v>2533</v>
      </c>
      <c r="D1205" s="269">
        <v>237.83</v>
      </c>
      <c r="E1205" s="269">
        <v>27.23</v>
      </c>
      <c r="F1205" s="269" t="s">
        <v>17383</v>
      </c>
    </row>
    <row r="1206" spans="1:6" ht="45" customHeight="1">
      <c r="A1206" s="266">
        <v>92740</v>
      </c>
      <c r="B1206" s="267" t="s">
        <v>3264</v>
      </c>
      <c r="C1206" s="268" t="s">
        <v>2533</v>
      </c>
      <c r="D1206" s="269">
        <v>236.25</v>
      </c>
      <c r="E1206" s="269">
        <v>23</v>
      </c>
      <c r="F1206" s="269" t="s">
        <v>17384</v>
      </c>
    </row>
    <row r="1207" spans="1:6" ht="45" customHeight="1">
      <c r="A1207" s="266">
        <v>92741</v>
      </c>
      <c r="B1207" s="267" t="s">
        <v>2470</v>
      </c>
      <c r="C1207" s="268" t="s">
        <v>2533</v>
      </c>
      <c r="D1207" s="269">
        <v>298.52</v>
      </c>
      <c r="E1207" s="269">
        <v>173.32</v>
      </c>
      <c r="F1207" s="269" t="s">
        <v>17385</v>
      </c>
    </row>
    <row r="1208" spans="1:6" ht="45" customHeight="1">
      <c r="A1208" s="266">
        <v>92742</v>
      </c>
      <c r="B1208" s="267" t="s">
        <v>2471</v>
      </c>
      <c r="C1208" s="268" t="s">
        <v>2533</v>
      </c>
      <c r="D1208" s="269">
        <v>363.55999999999995</v>
      </c>
      <c r="E1208" s="269">
        <v>331.97</v>
      </c>
      <c r="F1208" s="269" t="s">
        <v>17386</v>
      </c>
    </row>
    <row r="1209" spans="1:6" ht="45" customHeight="1">
      <c r="A1209" s="266">
        <v>90853</v>
      </c>
      <c r="B1209" s="267" t="s">
        <v>17345</v>
      </c>
      <c r="C1209" s="268" t="s">
        <v>2533</v>
      </c>
      <c r="D1209" s="269">
        <v>288.77</v>
      </c>
      <c r="E1209" s="269">
        <v>21.22</v>
      </c>
      <c r="F1209" s="269" t="s">
        <v>17346</v>
      </c>
    </row>
    <row r="1210" spans="1:6" ht="45" customHeight="1">
      <c r="A1210" s="266">
        <v>90856</v>
      </c>
      <c r="B1210" s="267" t="s">
        <v>17351</v>
      </c>
      <c r="C1210" s="268" t="s">
        <v>2533</v>
      </c>
      <c r="D1210" s="269">
        <v>289.82</v>
      </c>
      <c r="E1210" s="269">
        <v>24</v>
      </c>
      <c r="F1210" s="269" t="s">
        <v>17352</v>
      </c>
    </row>
    <row r="1211" spans="1:6" ht="45" customHeight="1">
      <c r="A1211" s="266">
        <v>99431</v>
      </c>
      <c r="B1211" s="267" t="s">
        <v>17412</v>
      </c>
      <c r="C1211" s="268" t="s">
        <v>2533</v>
      </c>
      <c r="D1211" s="269">
        <v>318.13</v>
      </c>
      <c r="E1211" s="269">
        <v>21.22</v>
      </c>
      <c r="F1211" s="269" t="s">
        <v>17413</v>
      </c>
    </row>
    <row r="1212" spans="1:6" ht="45" customHeight="1">
      <c r="A1212" s="266">
        <v>99434</v>
      </c>
      <c r="B1212" s="267" t="s">
        <v>17418</v>
      </c>
      <c r="C1212" s="268" t="s">
        <v>2533</v>
      </c>
      <c r="D1212" s="269">
        <v>319.19</v>
      </c>
      <c r="E1212" s="269">
        <v>23.99</v>
      </c>
      <c r="F1212" s="269" t="s">
        <v>17419</v>
      </c>
    </row>
    <row r="1213" spans="1:6" ht="45" customHeight="1">
      <c r="A1213" s="266">
        <v>90855</v>
      </c>
      <c r="B1213" s="267" t="s">
        <v>17349</v>
      </c>
      <c r="C1213" s="268" t="s">
        <v>2533</v>
      </c>
      <c r="D1213" s="269">
        <v>302.39</v>
      </c>
      <c r="E1213" s="269">
        <v>30.32</v>
      </c>
      <c r="F1213" s="269" t="s">
        <v>17350</v>
      </c>
    </row>
    <row r="1214" spans="1:6" ht="45" customHeight="1">
      <c r="A1214" s="266">
        <v>90858</v>
      </c>
      <c r="B1214" s="267" t="s">
        <v>17355</v>
      </c>
      <c r="C1214" s="268" t="s">
        <v>2533</v>
      </c>
      <c r="D1214" s="269">
        <v>307.28999999999996</v>
      </c>
      <c r="E1214" s="269">
        <v>43.05</v>
      </c>
      <c r="F1214" s="269" t="s">
        <v>17356</v>
      </c>
    </row>
    <row r="1215" spans="1:6" ht="45" customHeight="1">
      <c r="A1215" s="266">
        <v>90859</v>
      </c>
      <c r="B1215" s="267" t="s">
        <v>17357</v>
      </c>
      <c r="C1215" s="268" t="s">
        <v>2533</v>
      </c>
      <c r="D1215" s="269">
        <v>277.26</v>
      </c>
      <c r="E1215" s="269">
        <v>15.91</v>
      </c>
      <c r="F1215" s="269" t="s">
        <v>17358</v>
      </c>
    </row>
    <row r="1216" spans="1:6" ht="45" customHeight="1">
      <c r="A1216" s="266">
        <v>90860</v>
      </c>
      <c r="B1216" s="267" t="s">
        <v>17359</v>
      </c>
      <c r="C1216" s="268" t="s">
        <v>2533</v>
      </c>
      <c r="D1216" s="269">
        <v>278.76</v>
      </c>
      <c r="E1216" s="269">
        <v>19.75</v>
      </c>
      <c r="F1216" s="269" t="s">
        <v>17360</v>
      </c>
    </row>
    <row r="1217" spans="1:6" ht="45" customHeight="1">
      <c r="A1217" s="266">
        <v>99433</v>
      </c>
      <c r="B1217" s="267" t="s">
        <v>17416</v>
      </c>
      <c r="C1217" s="268" t="s">
        <v>2533</v>
      </c>
      <c r="D1217" s="269">
        <v>332.82</v>
      </c>
      <c r="E1217" s="269">
        <v>30.31</v>
      </c>
      <c r="F1217" s="269" t="s">
        <v>17417</v>
      </c>
    </row>
    <row r="1218" spans="1:6" ht="45" customHeight="1">
      <c r="A1218" s="266">
        <v>99436</v>
      </c>
      <c r="B1218" s="267" t="s">
        <v>17422</v>
      </c>
      <c r="C1218" s="268" t="s">
        <v>2533</v>
      </c>
      <c r="D1218" s="269">
        <v>337.71</v>
      </c>
      <c r="E1218" s="269">
        <v>43.05</v>
      </c>
      <c r="F1218" s="269" t="s">
        <v>17423</v>
      </c>
    </row>
    <row r="1219" spans="1:6" ht="45" customHeight="1">
      <c r="A1219" s="266">
        <v>99437</v>
      </c>
      <c r="B1219" s="267" t="s">
        <v>17424</v>
      </c>
      <c r="C1219" s="268" t="s">
        <v>2533</v>
      </c>
      <c r="D1219" s="269">
        <v>286.95999999999998</v>
      </c>
      <c r="E1219" s="269">
        <v>15.91</v>
      </c>
      <c r="F1219" s="269" t="s">
        <v>17425</v>
      </c>
    </row>
    <row r="1220" spans="1:6" ht="45">
      <c r="A1220" s="266">
        <v>99438</v>
      </c>
      <c r="B1220" s="267" t="s">
        <v>17426</v>
      </c>
      <c r="C1220" s="268" t="s">
        <v>2533</v>
      </c>
      <c r="D1220" s="269">
        <v>288.45999999999998</v>
      </c>
      <c r="E1220" s="269">
        <v>19.75</v>
      </c>
      <c r="F1220" s="269" t="s">
        <v>17427</v>
      </c>
    </row>
    <row r="1221" spans="1:6" ht="15" customHeight="1">
      <c r="A1221" s="261"/>
      <c r="B1221" s="265" t="s">
        <v>651</v>
      </c>
      <c r="C1221" s="263"/>
      <c r="D1221" s="264" t="s">
        <v>2552</v>
      </c>
      <c r="E1221" s="264" t="s">
        <v>2552</v>
      </c>
      <c r="F1221" s="264"/>
    </row>
    <row r="1222" spans="1:6" ht="30" customHeight="1">
      <c r="A1222" s="266" t="s">
        <v>2791</v>
      </c>
      <c r="B1222" s="267" t="s">
        <v>2472</v>
      </c>
      <c r="C1222" s="268" t="s">
        <v>2533</v>
      </c>
      <c r="D1222" s="269">
        <v>32.980000000000004</v>
      </c>
      <c r="E1222" s="269">
        <v>78.39</v>
      </c>
      <c r="F1222" s="269" t="s">
        <v>17333</v>
      </c>
    </row>
    <row r="1223" spans="1:6" ht="30" customHeight="1">
      <c r="A1223" s="266">
        <v>92873</v>
      </c>
      <c r="B1223" s="267" t="s">
        <v>3243</v>
      </c>
      <c r="C1223" s="268" t="s">
        <v>2533</v>
      </c>
      <c r="D1223" s="269">
        <v>50.090000000000018</v>
      </c>
      <c r="E1223" s="269">
        <v>123.27</v>
      </c>
      <c r="F1223" s="269" t="s">
        <v>17387</v>
      </c>
    </row>
    <row r="1224" spans="1:6" ht="30" customHeight="1">
      <c r="A1224" s="266">
        <v>92874</v>
      </c>
      <c r="B1224" s="267" t="s">
        <v>3244</v>
      </c>
      <c r="C1224" s="268" t="s">
        <v>2533</v>
      </c>
      <c r="D1224" s="269">
        <v>8.2200000000000024</v>
      </c>
      <c r="E1224" s="269">
        <v>20.399999999999999</v>
      </c>
      <c r="F1224" s="269" t="s">
        <v>11409</v>
      </c>
    </row>
    <row r="1225" spans="1:6">
      <c r="A1225" s="261"/>
      <c r="B1225" s="265" t="s">
        <v>652</v>
      </c>
      <c r="C1225" s="263"/>
      <c r="D1225" s="264" t="s">
        <v>2552</v>
      </c>
      <c r="E1225" s="264" t="s">
        <v>2552</v>
      </c>
      <c r="F1225" s="264"/>
    </row>
    <row r="1226" spans="1:6" ht="30" customHeight="1">
      <c r="A1226" s="266">
        <v>90278</v>
      </c>
      <c r="B1226" s="267" t="s">
        <v>2473</v>
      </c>
      <c r="C1226" s="268" t="s">
        <v>2533</v>
      </c>
      <c r="D1226" s="269">
        <v>217.49</v>
      </c>
      <c r="E1226" s="269">
        <v>37.56</v>
      </c>
      <c r="F1226" s="269" t="s">
        <v>17337</v>
      </c>
    </row>
    <row r="1227" spans="1:6" ht="30" customHeight="1">
      <c r="A1227" s="266">
        <v>90279</v>
      </c>
      <c r="B1227" s="267" t="s">
        <v>2474</v>
      </c>
      <c r="C1227" s="268" t="s">
        <v>2533</v>
      </c>
      <c r="D1227" s="269">
        <v>235.60999999999999</v>
      </c>
      <c r="E1227" s="269">
        <v>33.78</v>
      </c>
      <c r="F1227" s="269" t="s">
        <v>17338</v>
      </c>
    </row>
    <row r="1228" spans="1:6" ht="30" customHeight="1">
      <c r="A1228" s="266">
        <v>90280</v>
      </c>
      <c r="B1228" s="267" t="s">
        <v>2475</v>
      </c>
      <c r="C1228" s="268" t="s">
        <v>2533</v>
      </c>
      <c r="D1228" s="269">
        <v>264.85000000000002</v>
      </c>
      <c r="E1228" s="269">
        <v>36.83</v>
      </c>
      <c r="F1228" s="269" t="s">
        <v>17339</v>
      </c>
    </row>
    <row r="1229" spans="1:6" ht="30" customHeight="1">
      <c r="A1229" s="266">
        <v>90281</v>
      </c>
      <c r="B1229" s="267" t="s">
        <v>2476</v>
      </c>
      <c r="C1229" s="268" t="s">
        <v>2533</v>
      </c>
      <c r="D1229" s="269">
        <v>307.8</v>
      </c>
      <c r="E1229" s="269">
        <v>35.31</v>
      </c>
      <c r="F1229" s="269" t="s">
        <v>17340</v>
      </c>
    </row>
    <row r="1230" spans="1:6" ht="30" customHeight="1">
      <c r="A1230" s="266">
        <v>90282</v>
      </c>
      <c r="B1230" s="267" t="s">
        <v>2477</v>
      </c>
      <c r="C1230" s="268" t="s">
        <v>2533</v>
      </c>
      <c r="D1230" s="269">
        <v>223.26</v>
      </c>
      <c r="E1230" s="269">
        <v>38.86</v>
      </c>
      <c r="F1230" s="269" t="s">
        <v>17341</v>
      </c>
    </row>
    <row r="1231" spans="1:6" ht="30" customHeight="1">
      <c r="A1231" s="266">
        <v>90283</v>
      </c>
      <c r="B1231" s="267" t="s">
        <v>2478</v>
      </c>
      <c r="C1231" s="268" t="s">
        <v>2533</v>
      </c>
      <c r="D1231" s="269">
        <v>243.04999999999998</v>
      </c>
      <c r="E1231" s="269">
        <v>34.96</v>
      </c>
      <c r="F1231" s="269" t="s">
        <v>17342</v>
      </c>
    </row>
    <row r="1232" spans="1:6" ht="30" customHeight="1">
      <c r="A1232" s="266">
        <v>90284</v>
      </c>
      <c r="B1232" s="267" t="s">
        <v>2479</v>
      </c>
      <c r="C1232" s="268" t="s">
        <v>2533</v>
      </c>
      <c r="D1232" s="269">
        <v>272.71000000000004</v>
      </c>
      <c r="E1232" s="269">
        <v>38.020000000000003</v>
      </c>
      <c r="F1232" s="269" t="s">
        <v>17343</v>
      </c>
    </row>
    <row r="1233" spans="1:6" ht="30" customHeight="1">
      <c r="A1233" s="266">
        <v>90285</v>
      </c>
      <c r="B1233" s="267" t="s">
        <v>2480</v>
      </c>
      <c r="C1233" s="268" t="s">
        <v>2533</v>
      </c>
      <c r="D1233" s="269">
        <v>318.99</v>
      </c>
      <c r="E1233" s="269">
        <v>36.36</v>
      </c>
      <c r="F1233" s="269" t="s">
        <v>17344</v>
      </c>
    </row>
    <row r="1234" spans="1:6">
      <c r="A1234" s="261"/>
      <c r="B1234" s="265" t="s">
        <v>1845</v>
      </c>
      <c r="C1234" s="263"/>
      <c r="D1234" s="264" t="s">
        <v>2552</v>
      </c>
      <c r="E1234" s="264" t="s">
        <v>2552</v>
      </c>
      <c r="F1234" s="264"/>
    </row>
    <row r="1235" spans="1:6" ht="15" customHeight="1">
      <c r="A1235" s="266">
        <v>89993</v>
      </c>
      <c r="B1235" s="267" t="s">
        <v>1376</v>
      </c>
      <c r="C1235" s="268" t="s">
        <v>2533</v>
      </c>
      <c r="D1235" s="269">
        <v>356.84000000000003</v>
      </c>
      <c r="E1235" s="269">
        <v>237.63</v>
      </c>
      <c r="F1235" s="269" t="s">
        <v>17334</v>
      </c>
    </row>
    <row r="1236" spans="1:6" ht="30" customHeight="1">
      <c r="A1236" s="266">
        <v>89994</v>
      </c>
      <c r="B1236" s="267" t="s">
        <v>1377</v>
      </c>
      <c r="C1236" s="268" t="s">
        <v>2533</v>
      </c>
      <c r="D1236" s="269">
        <v>326.28999999999996</v>
      </c>
      <c r="E1236" s="269">
        <v>155.72</v>
      </c>
      <c r="F1236" s="269" t="s">
        <v>17335</v>
      </c>
    </row>
    <row r="1237" spans="1:6" ht="15" customHeight="1">
      <c r="A1237" s="266">
        <v>89995</v>
      </c>
      <c r="B1237" s="267" t="s">
        <v>1378</v>
      </c>
      <c r="C1237" s="268" t="s">
        <v>2533</v>
      </c>
      <c r="D1237" s="269">
        <v>349.05000000000007</v>
      </c>
      <c r="E1237" s="269">
        <v>216.66</v>
      </c>
      <c r="F1237" s="269" t="s">
        <v>17336</v>
      </c>
    </row>
    <row r="1238" spans="1:6">
      <c r="A1238" s="261"/>
      <c r="B1238" s="262" t="s">
        <v>2792</v>
      </c>
      <c r="C1238" s="263"/>
      <c r="D1238" s="264" t="s">
        <v>2552</v>
      </c>
      <c r="E1238" s="264" t="s">
        <v>2552</v>
      </c>
      <c r="F1238" s="264"/>
    </row>
    <row r="1239" spans="1:6">
      <c r="A1239" s="261"/>
      <c r="B1239" s="265" t="s">
        <v>2793</v>
      </c>
      <c r="C1239" s="263"/>
      <c r="D1239" s="264" t="s">
        <v>2552</v>
      </c>
      <c r="E1239" s="264" t="s">
        <v>2552</v>
      </c>
      <c r="F1239" s="264"/>
    </row>
    <row r="1240" spans="1:6" ht="30" customHeight="1">
      <c r="A1240" s="266">
        <v>94102</v>
      </c>
      <c r="B1240" s="267" t="s">
        <v>2481</v>
      </c>
      <c r="C1240" s="268" t="s">
        <v>2533</v>
      </c>
      <c r="D1240" s="269">
        <v>87.699999999999989</v>
      </c>
      <c r="E1240" s="269">
        <v>71.180000000000007</v>
      </c>
      <c r="F1240" s="269" t="s">
        <v>19820</v>
      </c>
    </row>
    <row r="1241" spans="1:6" ht="30" customHeight="1">
      <c r="A1241" s="266">
        <v>94104</v>
      </c>
      <c r="B1241" s="267" t="s">
        <v>2483</v>
      </c>
      <c r="C1241" s="268" t="s">
        <v>2533</v>
      </c>
      <c r="D1241" s="269">
        <v>88.809999999999988</v>
      </c>
      <c r="E1241" s="269">
        <v>74.010000000000005</v>
      </c>
      <c r="F1241" s="269" t="s">
        <v>19822</v>
      </c>
    </row>
    <row r="1242" spans="1:6" ht="30" customHeight="1">
      <c r="A1242" s="266">
        <v>94106</v>
      </c>
      <c r="B1242" s="267" t="s">
        <v>2485</v>
      </c>
      <c r="C1242" s="268" t="s">
        <v>2533</v>
      </c>
      <c r="D1242" s="269">
        <v>81.97</v>
      </c>
      <c r="E1242" s="269">
        <v>56.9</v>
      </c>
      <c r="F1242" s="269" t="s">
        <v>19824</v>
      </c>
    </row>
    <row r="1243" spans="1:6" ht="30" customHeight="1">
      <c r="A1243" s="266">
        <v>94108</v>
      </c>
      <c r="B1243" s="267" t="s">
        <v>2487</v>
      </c>
      <c r="C1243" s="268" t="s">
        <v>2533</v>
      </c>
      <c r="D1243" s="269">
        <v>83.06</v>
      </c>
      <c r="E1243" s="269">
        <v>59.77</v>
      </c>
      <c r="F1243" s="269" t="s">
        <v>19826</v>
      </c>
    </row>
    <row r="1244" spans="1:6" ht="45" customHeight="1">
      <c r="A1244" s="266">
        <v>94111</v>
      </c>
      <c r="B1244" s="267" t="s">
        <v>2489</v>
      </c>
      <c r="C1244" s="268" t="s">
        <v>2533</v>
      </c>
      <c r="D1244" s="269">
        <v>90.550000000000011</v>
      </c>
      <c r="E1244" s="269">
        <v>38.26</v>
      </c>
      <c r="F1244" s="269" t="s">
        <v>15644</v>
      </c>
    </row>
    <row r="1245" spans="1:6" ht="45" customHeight="1">
      <c r="A1245" s="266">
        <v>94113</v>
      </c>
      <c r="B1245" s="267" t="s">
        <v>2491</v>
      </c>
      <c r="C1245" s="268" t="s">
        <v>2533</v>
      </c>
      <c r="D1245" s="269">
        <v>93.320000000000022</v>
      </c>
      <c r="E1245" s="269">
        <v>41.54</v>
      </c>
      <c r="F1245" s="269" t="s">
        <v>19829</v>
      </c>
    </row>
    <row r="1246" spans="1:6" ht="45" customHeight="1">
      <c r="A1246" s="266">
        <v>94115</v>
      </c>
      <c r="B1246" s="267" t="s">
        <v>2493</v>
      </c>
      <c r="C1246" s="268" t="s">
        <v>2533</v>
      </c>
      <c r="D1246" s="269">
        <v>77.78</v>
      </c>
      <c r="E1246" s="269">
        <v>22.44</v>
      </c>
      <c r="F1246" s="269" t="s">
        <v>19831</v>
      </c>
    </row>
    <row r="1247" spans="1:6" ht="45" customHeight="1">
      <c r="A1247" s="266">
        <v>94117</v>
      </c>
      <c r="B1247" s="267" t="s">
        <v>2420</v>
      </c>
      <c r="C1247" s="268" t="s">
        <v>2533</v>
      </c>
      <c r="D1247" s="269">
        <v>80.349999999999994</v>
      </c>
      <c r="E1247" s="269">
        <v>25.51</v>
      </c>
      <c r="F1247" s="269" t="s">
        <v>19833</v>
      </c>
    </row>
    <row r="1248" spans="1:6" ht="30" customHeight="1">
      <c r="A1248" s="266">
        <v>94103</v>
      </c>
      <c r="B1248" s="267" t="s">
        <v>2482</v>
      </c>
      <c r="C1248" s="268" t="s">
        <v>2533</v>
      </c>
      <c r="D1248" s="269">
        <v>97.86999999999999</v>
      </c>
      <c r="E1248" s="269">
        <v>87.27</v>
      </c>
      <c r="F1248" s="269" t="s">
        <v>19821</v>
      </c>
    </row>
    <row r="1249" spans="1:6" ht="30" customHeight="1">
      <c r="A1249" s="266">
        <v>94105</v>
      </c>
      <c r="B1249" s="267" t="s">
        <v>2484</v>
      </c>
      <c r="C1249" s="268" t="s">
        <v>2533</v>
      </c>
      <c r="D1249" s="269">
        <v>98.990000000000009</v>
      </c>
      <c r="E1249" s="269">
        <v>90.13</v>
      </c>
      <c r="F1249" s="269" t="s">
        <v>19823</v>
      </c>
    </row>
    <row r="1250" spans="1:6" ht="30" customHeight="1">
      <c r="A1250" s="266">
        <v>94107</v>
      </c>
      <c r="B1250" s="267" t="s">
        <v>2486</v>
      </c>
      <c r="C1250" s="268" t="s">
        <v>2533</v>
      </c>
      <c r="D1250" s="269">
        <v>92.160000000000011</v>
      </c>
      <c r="E1250" s="269">
        <v>72.989999999999995</v>
      </c>
      <c r="F1250" s="269" t="s">
        <v>19825</v>
      </c>
    </row>
    <row r="1251" spans="1:6" ht="30" customHeight="1">
      <c r="A1251" s="266">
        <v>94110</v>
      </c>
      <c r="B1251" s="267" t="s">
        <v>2488</v>
      </c>
      <c r="C1251" s="268" t="s">
        <v>2533</v>
      </c>
      <c r="D1251" s="269">
        <v>93.28</v>
      </c>
      <c r="E1251" s="269">
        <v>75.81</v>
      </c>
      <c r="F1251" s="269" t="s">
        <v>19827</v>
      </c>
    </row>
    <row r="1252" spans="1:6" ht="45" customHeight="1">
      <c r="A1252" s="266">
        <v>94112</v>
      </c>
      <c r="B1252" s="267" t="s">
        <v>2490</v>
      </c>
      <c r="C1252" s="268" t="s">
        <v>2533</v>
      </c>
      <c r="D1252" s="269">
        <v>101.41</v>
      </c>
      <c r="E1252" s="269">
        <v>46.66</v>
      </c>
      <c r="F1252" s="269" t="s">
        <v>19828</v>
      </c>
    </row>
    <row r="1253" spans="1:6" ht="45" customHeight="1">
      <c r="A1253" s="266">
        <v>94114</v>
      </c>
      <c r="B1253" s="267" t="s">
        <v>2492</v>
      </c>
      <c r="C1253" s="268" t="s">
        <v>2533</v>
      </c>
      <c r="D1253" s="269">
        <v>104.54999999999998</v>
      </c>
      <c r="E1253" s="269">
        <v>50.34</v>
      </c>
      <c r="F1253" s="269" t="s">
        <v>19830</v>
      </c>
    </row>
    <row r="1254" spans="1:6" ht="45" customHeight="1">
      <c r="A1254" s="266">
        <v>94116</v>
      </c>
      <c r="B1254" s="267" t="s">
        <v>2494</v>
      </c>
      <c r="C1254" s="268" t="s">
        <v>2533</v>
      </c>
      <c r="D1254" s="269">
        <v>86.75</v>
      </c>
      <c r="E1254" s="269">
        <v>28.63</v>
      </c>
      <c r="F1254" s="269" t="s">
        <v>19832</v>
      </c>
    </row>
    <row r="1255" spans="1:6" ht="45" customHeight="1">
      <c r="A1255" s="266">
        <v>94118</v>
      </c>
      <c r="B1255" s="267" t="s">
        <v>2421</v>
      </c>
      <c r="C1255" s="268" t="s">
        <v>2533</v>
      </c>
      <c r="D1255" s="269">
        <v>89.759999999999991</v>
      </c>
      <c r="E1255" s="269">
        <v>32.24</v>
      </c>
      <c r="F1255" s="269" t="s">
        <v>19834</v>
      </c>
    </row>
    <row r="1256" spans="1:6" ht="30" customHeight="1">
      <c r="A1256" s="266">
        <v>96621</v>
      </c>
      <c r="B1256" s="267" t="s">
        <v>17030</v>
      </c>
      <c r="C1256" s="268" t="s">
        <v>2533</v>
      </c>
      <c r="D1256" s="269">
        <v>75.059999999999988</v>
      </c>
      <c r="E1256" s="269">
        <v>68.08</v>
      </c>
      <c r="F1256" s="269" t="s">
        <v>16234</v>
      </c>
    </row>
    <row r="1257" spans="1:6" ht="30" customHeight="1">
      <c r="A1257" s="266">
        <v>96622</v>
      </c>
      <c r="B1257" s="267" t="s">
        <v>17031</v>
      </c>
      <c r="C1257" s="268" t="s">
        <v>2533</v>
      </c>
      <c r="D1257" s="269">
        <v>59.51</v>
      </c>
      <c r="E1257" s="269">
        <v>24.29</v>
      </c>
      <c r="F1257" s="269" t="s">
        <v>17032</v>
      </c>
    </row>
    <row r="1258" spans="1:6" ht="30" customHeight="1">
      <c r="A1258" s="266">
        <v>96623</v>
      </c>
      <c r="B1258" s="267" t="s">
        <v>17033</v>
      </c>
      <c r="C1258" s="268" t="s">
        <v>2533</v>
      </c>
      <c r="D1258" s="269">
        <v>71.429999999999993</v>
      </c>
      <c r="E1258" s="269">
        <v>57.86</v>
      </c>
      <c r="F1258" s="269" t="s">
        <v>17034</v>
      </c>
    </row>
    <row r="1259" spans="1:6" ht="30" customHeight="1">
      <c r="A1259" s="266">
        <v>96624</v>
      </c>
      <c r="B1259" s="267" t="s">
        <v>17035</v>
      </c>
      <c r="C1259" s="268" t="s">
        <v>2533</v>
      </c>
      <c r="D1259" s="269">
        <v>58.269999999999996</v>
      </c>
      <c r="E1259" s="269">
        <v>20.64</v>
      </c>
      <c r="F1259" s="269" t="s">
        <v>15394</v>
      </c>
    </row>
    <row r="1260" spans="1:6">
      <c r="A1260" s="261"/>
      <c r="B1260" s="265" t="s">
        <v>2794</v>
      </c>
      <c r="C1260" s="263"/>
      <c r="D1260" s="264" t="s">
        <v>2552</v>
      </c>
      <c r="E1260" s="264" t="s">
        <v>2552</v>
      </c>
      <c r="F1260" s="264"/>
    </row>
    <row r="1261" spans="1:6" ht="30" customHeight="1">
      <c r="A1261" s="266">
        <v>96617</v>
      </c>
      <c r="B1261" s="267" t="s">
        <v>17026</v>
      </c>
      <c r="C1261" s="268" t="s">
        <v>2538</v>
      </c>
      <c r="D1261" s="269">
        <v>7.42</v>
      </c>
      <c r="E1261" s="269">
        <v>5.08</v>
      </c>
      <c r="F1261" s="269" t="s">
        <v>13012</v>
      </c>
    </row>
    <row r="1262" spans="1:6" ht="30" customHeight="1">
      <c r="A1262" s="266">
        <v>96619</v>
      </c>
      <c r="B1262" s="267" t="s">
        <v>17027</v>
      </c>
      <c r="C1262" s="268" t="s">
        <v>2538</v>
      </c>
      <c r="D1262" s="269">
        <v>12.42</v>
      </c>
      <c r="E1262" s="269">
        <v>8.4</v>
      </c>
      <c r="F1262" s="269" t="s">
        <v>12636</v>
      </c>
    </row>
    <row r="1263" spans="1:6" ht="30" customHeight="1">
      <c r="A1263" s="266">
        <v>95240</v>
      </c>
      <c r="B1263" s="267" t="s">
        <v>17021</v>
      </c>
      <c r="C1263" s="268" t="s">
        <v>2538</v>
      </c>
      <c r="D1263" s="269">
        <v>7.28</v>
      </c>
      <c r="E1263" s="269">
        <v>4.6100000000000003</v>
      </c>
      <c r="F1263" s="269" t="s">
        <v>17022</v>
      </c>
    </row>
    <row r="1264" spans="1:6" ht="30" customHeight="1">
      <c r="A1264" s="266">
        <v>95241</v>
      </c>
      <c r="B1264" s="267" t="s">
        <v>17023</v>
      </c>
      <c r="C1264" s="268" t="s">
        <v>2538</v>
      </c>
      <c r="D1264" s="269">
        <v>12.190000000000001</v>
      </c>
      <c r="E1264" s="269">
        <v>7.63</v>
      </c>
      <c r="F1264" s="269" t="s">
        <v>14512</v>
      </c>
    </row>
    <row r="1265" spans="1:6" ht="30" customHeight="1">
      <c r="A1265" s="266">
        <v>96616</v>
      </c>
      <c r="B1265" s="267" t="s">
        <v>17024</v>
      </c>
      <c r="C1265" s="268" t="s">
        <v>2533</v>
      </c>
      <c r="D1265" s="269">
        <v>251.53999999999996</v>
      </c>
      <c r="E1265" s="269">
        <v>165.3</v>
      </c>
      <c r="F1265" s="269" t="s">
        <v>17025</v>
      </c>
    </row>
    <row r="1266" spans="1:6" ht="15" customHeight="1">
      <c r="A1266" s="266">
        <v>96620</v>
      </c>
      <c r="B1266" s="267" t="s">
        <v>17028</v>
      </c>
      <c r="C1266" s="268" t="s">
        <v>2533</v>
      </c>
      <c r="D1266" s="269">
        <v>246.28</v>
      </c>
      <c r="E1266" s="269">
        <v>150.33000000000001</v>
      </c>
      <c r="F1266" s="269" t="s">
        <v>17029</v>
      </c>
    </row>
    <row r="1267" spans="1:6" ht="30" customHeight="1">
      <c r="A1267" s="266">
        <v>94962</v>
      </c>
      <c r="B1267" s="267" t="s">
        <v>2422</v>
      </c>
      <c r="C1267" s="268" t="s">
        <v>2533</v>
      </c>
      <c r="D1267" s="269">
        <v>185.54</v>
      </c>
      <c r="E1267" s="269">
        <v>46.34</v>
      </c>
      <c r="F1267" s="269" t="s">
        <v>17388</v>
      </c>
    </row>
    <row r="1268" spans="1:6" ht="30" customHeight="1">
      <c r="A1268" s="266">
        <v>94968</v>
      </c>
      <c r="B1268" s="267" t="s">
        <v>2423</v>
      </c>
      <c r="C1268" s="268" t="s">
        <v>2533</v>
      </c>
      <c r="D1268" s="269">
        <v>185.55</v>
      </c>
      <c r="E1268" s="269">
        <v>39.86</v>
      </c>
      <c r="F1268" s="269" t="s">
        <v>17394</v>
      </c>
    </row>
    <row r="1269" spans="1:6" ht="30" customHeight="1">
      <c r="A1269" s="266">
        <v>94974</v>
      </c>
      <c r="B1269" s="267" t="s">
        <v>2424</v>
      </c>
      <c r="C1269" s="268" t="s">
        <v>2533</v>
      </c>
      <c r="D1269" s="269">
        <v>222.92000000000002</v>
      </c>
      <c r="E1269" s="269">
        <v>116.49</v>
      </c>
      <c r="F1269" s="269" t="s">
        <v>17400</v>
      </c>
    </row>
    <row r="1270" spans="1:6">
      <c r="A1270" s="261"/>
      <c r="B1270" s="265" t="s">
        <v>2795</v>
      </c>
      <c r="C1270" s="263"/>
      <c r="D1270" s="264" t="s">
        <v>2552</v>
      </c>
      <c r="E1270" s="264" t="s">
        <v>2552</v>
      </c>
      <c r="F1270" s="264"/>
    </row>
    <row r="1271" spans="1:6" ht="30" customHeight="1">
      <c r="A1271" s="266">
        <v>83534</v>
      </c>
      <c r="B1271" s="267" t="s">
        <v>2425</v>
      </c>
      <c r="C1271" s="268" t="s">
        <v>2533</v>
      </c>
      <c r="D1271" s="269">
        <v>318.46999999999997</v>
      </c>
      <c r="E1271" s="269">
        <v>147.43</v>
      </c>
      <c r="F1271" s="269" t="s">
        <v>17020</v>
      </c>
    </row>
    <row r="1272" spans="1:6">
      <c r="A1272" s="261"/>
      <c r="B1272" s="262" t="s">
        <v>2796</v>
      </c>
      <c r="C1272" s="263"/>
      <c r="D1272" s="264" t="s">
        <v>2552</v>
      </c>
      <c r="E1272" s="264" t="s">
        <v>2552</v>
      </c>
      <c r="F1272" s="264"/>
    </row>
    <row r="1273" spans="1:6">
      <c r="A1273" s="261"/>
      <c r="B1273" s="265" t="s">
        <v>653</v>
      </c>
      <c r="C1273" s="263"/>
      <c r="D1273" s="264" t="s">
        <v>2552</v>
      </c>
      <c r="E1273" s="264" t="s">
        <v>2552</v>
      </c>
      <c r="F1273" s="264"/>
    </row>
    <row r="1274" spans="1:6">
      <c r="A1274" s="261"/>
      <c r="B1274" s="265" t="s">
        <v>654</v>
      </c>
      <c r="C1274" s="263"/>
      <c r="D1274" s="264" t="s">
        <v>2552</v>
      </c>
      <c r="E1274" s="264" t="s">
        <v>2552</v>
      </c>
      <c r="F1274" s="264"/>
    </row>
    <row r="1275" spans="1:6" ht="45" customHeight="1">
      <c r="A1275" s="266" t="s">
        <v>2699</v>
      </c>
      <c r="B1275" s="267" t="s">
        <v>1744</v>
      </c>
      <c r="C1275" s="268" t="s">
        <v>2538</v>
      </c>
      <c r="D1275" s="269">
        <v>50.239999999999995</v>
      </c>
      <c r="E1275" s="269">
        <v>16.45</v>
      </c>
      <c r="F1275" s="269" t="s">
        <v>17434</v>
      </c>
    </row>
    <row r="1276" spans="1:6" ht="45" customHeight="1">
      <c r="A1276" s="266" t="s">
        <v>2539</v>
      </c>
      <c r="B1276" s="267" t="s">
        <v>1745</v>
      </c>
      <c r="C1276" s="268" t="s">
        <v>2538</v>
      </c>
      <c r="D1276" s="269">
        <v>54.540000000000006</v>
      </c>
      <c r="E1276" s="269">
        <v>18.77</v>
      </c>
      <c r="F1276" s="269" t="s">
        <v>17435</v>
      </c>
    </row>
    <row r="1277" spans="1:6" ht="30" customHeight="1">
      <c r="A1277" s="266" t="s">
        <v>2798</v>
      </c>
      <c r="B1277" s="267" t="s">
        <v>1743</v>
      </c>
      <c r="C1277" s="268" t="s">
        <v>2538</v>
      </c>
      <c r="D1277" s="269">
        <v>54.89</v>
      </c>
      <c r="E1277" s="269">
        <v>18.739999999999998</v>
      </c>
      <c r="F1277" s="269" t="s">
        <v>17430</v>
      </c>
    </row>
    <row r="1278" spans="1:6" ht="30" customHeight="1">
      <c r="A1278" s="266" t="s">
        <v>2797</v>
      </c>
      <c r="B1278" s="267" t="s">
        <v>1740</v>
      </c>
      <c r="C1278" s="268" t="s">
        <v>2538</v>
      </c>
      <c r="D1278" s="269">
        <v>60.26</v>
      </c>
      <c r="E1278" s="269">
        <v>21.21</v>
      </c>
      <c r="F1278" s="269" t="s">
        <v>17431</v>
      </c>
    </row>
    <row r="1279" spans="1:6" ht="30" customHeight="1">
      <c r="A1279" s="266" t="s">
        <v>2547</v>
      </c>
      <c r="B1279" s="267" t="s">
        <v>1741</v>
      </c>
      <c r="C1279" s="268" t="s">
        <v>2538</v>
      </c>
      <c r="D1279" s="269">
        <v>73.19</v>
      </c>
      <c r="E1279" s="269">
        <v>24.12</v>
      </c>
      <c r="F1279" s="269" t="s">
        <v>17432</v>
      </c>
    </row>
    <row r="1280" spans="1:6" ht="30" customHeight="1">
      <c r="A1280" s="266" t="s">
        <v>2160</v>
      </c>
      <c r="B1280" s="267" t="s">
        <v>1742</v>
      </c>
      <c r="C1280" s="268" t="s">
        <v>2538</v>
      </c>
      <c r="D1280" s="269">
        <v>85.83</v>
      </c>
      <c r="E1280" s="269">
        <v>25.62</v>
      </c>
      <c r="F1280" s="269" t="s">
        <v>17433</v>
      </c>
    </row>
    <row r="1281" spans="1:6">
      <c r="A1281" s="261"/>
      <c r="B1281" s="265" t="s">
        <v>2540</v>
      </c>
      <c r="C1281" s="263"/>
      <c r="D1281" s="264" t="s">
        <v>2552</v>
      </c>
      <c r="E1281" s="264" t="s">
        <v>2552</v>
      </c>
      <c r="F1281" s="264"/>
    </row>
    <row r="1282" spans="1:6">
      <c r="A1282" s="261"/>
      <c r="B1282" s="262" t="s">
        <v>655</v>
      </c>
      <c r="C1282" s="263"/>
      <c r="D1282" s="264" t="s">
        <v>2552</v>
      </c>
      <c r="E1282" s="264" t="s">
        <v>2552</v>
      </c>
      <c r="F1282" s="264"/>
    </row>
    <row r="1283" spans="1:6">
      <c r="A1283" s="261"/>
      <c r="B1283" s="265" t="s">
        <v>656</v>
      </c>
      <c r="C1283" s="263"/>
      <c r="D1283" s="264" t="s">
        <v>2552</v>
      </c>
      <c r="E1283" s="264" t="s">
        <v>2552</v>
      </c>
      <c r="F1283" s="264"/>
    </row>
    <row r="1284" spans="1:6">
      <c r="A1284" s="261"/>
      <c r="B1284" s="265" t="s">
        <v>2541</v>
      </c>
      <c r="C1284" s="263"/>
      <c r="D1284" s="264" t="s">
        <v>2552</v>
      </c>
      <c r="E1284" s="264" t="s">
        <v>2552</v>
      </c>
      <c r="F1284" s="264"/>
    </row>
    <row r="1285" spans="1:6">
      <c r="A1285" s="261"/>
      <c r="B1285" s="265" t="s">
        <v>2542</v>
      </c>
      <c r="C1285" s="263"/>
      <c r="D1285" s="264" t="s">
        <v>2552</v>
      </c>
      <c r="E1285" s="264" t="s">
        <v>2552</v>
      </c>
      <c r="F1285" s="264"/>
    </row>
    <row r="1286" spans="1:6" ht="15" customHeight="1">
      <c r="A1286" s="266">
        <v>93182</v>
      </c>
      <c r="B1286" s="267" t="s">
        <v>1746</v>
      </c>
      <c r="C1286" s="268" t="s">
        <v>2537</v>
      </c>
      <c r="D1286" s="269">
        <v>17.37</v>
      </c>
      <c r="E1286" s="269">
        <v>5.38</v>
      </c>
      <c r="F1286" s="269" t="s">
        <v>13766</v>
      </c>
    </row>
    <row r="1287" spans="1:6" ht="15" customHeight="1">
      <c r="A1287" s="266">
        <v>93183</v>
      </c>
      <c r="B1287" s="267" t="s">
        <v>1747</v>
      </c>
      <c r="C1287" s="268" t="s">
        <v>2537</v>
      </c>
      <c r="D1287" s="269">
        <v>23.279999999999998</v>
      </c>
      <c r="E1287" s="269">
        <v>5.62</v>
      </c>
      <c r="F1287" s="269" t="s">
        <v>17445</v>
      </c>
    </row>
    <row r="1288" spans="1:6" ht="15" customHeight="1">
      <c r="A1288" s="266">
        <v>93184</v>
      </c>
      <c r="B1288" s="267" t="s">
        <v>1748</v>
      </c>
      <c r="C1288" s="268" t="s">
        <v>2537</v>
      </c>
      <c r="D1288" s="269">
        <v>12.600000000000001</v>
      </c>
      <c r="E1288" s="269">
        <v>5.0199999999999996</v>
      </c>
      <c r="F1288" s="269" t="s">
        <v>15831</v>
      </c>
    </row>
    <row r="1289" spans="1:6" ht="15" customHeight="1">
      <c r="A1289" s="266">
        <v>93185</v>
      </c>
      <c r="B1289" s="267" t="s">
        <v>1749</v>
      </c>
      <c r="C1289" s="268" t="s">
        <v>2537</v>
      </c>
      <c r="D1289" s="269">
        <v>23.020000000000003</v>
      </c>
      <c r="E1289" s="269">
        <v>5.35</v>
      </c>
      <c r="F1289" s="269" t="s">
        <v>17446</v>
      </c>
    </row>
    <row r="1290" spans="1:6" ht="15" customHeight="1">
      <c r="A1290" s="266">
        <v>93186</v>
      </c>
      <c r="B1290" s="267" t="s">
        <v>1750</v>
      </c>
      <c r="C1290" s="268" t="s">
        <v>2537</v>
      </c>
      <c r="D1290" s="269">
        <v>28.959999999999997</v>
      </c>
      <c r="E1290" s="269">
        <v>12.84</v>
      </c>
      <c r="F1290" s="269" t="s">
        <v>17447</v>
      </c>
    </row>
    <row r="1291" spans="1:6" ht="30" customHeight="1">
      <c r="A1291" s="266">
        <v>93187</v>
      </c>
      <c r="B1291" s="267" t="s">
        <v>1751</v>
      </c>
      <c r="C1291" s="268" t="s">
        <v>2537</v>
      </c>
      <c r="D1291" s="269">
        <v>34.619999999999997</v>
      </c>
      <c r="E1291" s="269">
        <v>13.1</v>
      </c>
      <c r="F1291" s="269" t="s">
        <v>17448</v>
      </c>
    </row>
    <row r="1292" spans="1:6" ht="15" customHeight="1">
      <c r="A1292" s="266">
        <v>93188</v>
      </c>
      <c r="B1292" s="267" t="s">
        <v>1752</v>
      </c>
      <c r="C1292" s="268" t="s">
        <v>2537</v>
      </c>
      <c r="D1292" s="269">
        <v>26.69</v>
      </c>
      <c r="E1292" s="269">
        <v>12.41</v>
      </c>
      <c r="F1292" s="269" t="s">
        <v>17449</v>
      </c>
    </row>
    <row r="1293" spans="1:6" ht="30" customHeight="1">
      <c r="A1293" s="266">
        <v>93189</v>
      </c>
      <c r="B1293" s="267" t="s">
        <v>1753</v>
      </c>
      <c r="C1293" s="268" t="s">
        <v>2537</v>
      </c>
      <c r="D1293" s="269">
        <v>35.020000000000003</v>
      </c>
      <c r="E1293" s="269">
        <v>12.87</v>
      </c>
      <c r="F1293" s="269" t="s">
        <v>17450</v>
      </c>
    </row>
    <row r="1294" spans="1:6" ht="30" customHeight="1">
      <c r="A1294" s="266">
        <v>93190</v>
      </c>
      <c r="B1294" s="267" t="s">
        <v>1754</v>
      </c>
      <c r="C1294" s="268" t="s">
        <v>2537</v>
      </c>
      <c r="D1294" s="269">
        <v>21.32</v>
      </c>
      <c r="E1294" s="269">
        <v>6.87</v>
      </c>
      <c r="F1294" s="269" t="s">
        <v>17451</v>
      </c>
    </row>
    <row r="1295" spans="1:6" ht="30" customHeight="1">
      <c r="A1295" s="266">
        <v>93191</v>
      </c>
      <c r="B1295" s="267" t="s">
        <v>1755</v>
      </c>
      <c r="C1295" s="268" t="s">
        <v>2537</v>
      </c>
      <c r="D1295" s="269">
        <v>23.099999999999998</v>
      </c>
      <c r="E1295" s="269">
        <v>6.46</v>
      </c>
      <c r="F1295" s="269" t="s">
        <v>12431</v>
      </c>
    </row>
    <row r="1296" spans="1:6" ht="30" customHeight="1">
      <c r="A1296" s="266">
        <v>93192</v>
      </c>
      <c r="B1296" s="267" t="s">
        <v>1756</v>
      </c>
      <c r="C1296" s="268" t="s">
        <v>2537</v>
      </c>
      <c r="D1296" s="269">
        <v>22.9</v>
      </c>
      <c r="E1296" s="269">
        <v>7.15</v>
      </c>
      <c r="F1296" s="269" t="s">
        <v>17452</v>
      </c>
    </row>
    <row r="1297" spans="1:6" ht="30" customHeight="1">
      <c r="A1297" s="266">
        <v>93193</v>
      </c>
      <c r="B1297" s="267" t="s">
        <v>1757</v>
      </c>
      <c r="C1297" s="268" t="s">
        <v>2537</v>
      </c>
      <c r="D1297" s="269">
        <v>23.549999999999997</v>
      </c>
      <c r="E1297" s="269">
        <v>6.24</v>
      </c>
      <c r="F1297" s="269" t="s">
        <v>17453</v>
      </c>
    </row>
    <row r="1298" spans="1:6" ht="15" customHeight="1">
      <c r="A1298" s="266">
        <v>93194</v>
      </c>
      <c r="B1298" s="267" t="s">
        <v>1758</v>
      </c>
      <c r="C1298" s="268" t="s">
        <v>2537</v>
      </c>
      <c r="D1298" s="269">
        <v>17.05</v>
      </c>
      <c r="E1298" s="269">
        <v>5.34</v>
      </c>
      <c r="F1298" s="269" t="s">
        <v>17454</v>
      </c>
    </row>
    <row r="1299" spans="1:6" ht="15" customHeight="1">
      <c r="A1299" s="266">
        <v>93195</v>
      </c>
      <c r="B1299" s="267" t="s">
        <v>1759</v>
      </c>
      <c r="C1299" s="268" t="s">
        <v>2537</v>
      </c>
      <c r="D1299" s="269">
        <v>20.82</v>
      </c>
      <c r="E1299" s="269">
        <v>5.65</v>
      </c>
      <c r="F1299" s="269" t="s">
        <v>15870</v>
      </c>
    </row>
    <row r="1300" spans="1:6" ht="30" customHeight="1">
      <c r="A1300" s="266">
        <v>93196</v>
      </c>
      <c r="B1300" s="267" t="s">
        <v>1760</v>
      </c>
      <c r="C1300" s="268" t="s">
        <v>2537</v>
      </c>
      <c r="D1300" s="269">
        <v>27.909999999999997</v>
      </c>
      <c r="E1300" s="269">
        <v>12.85</v>
      </c>
      <c r="F1300" s="269" t="s">
        <v>17455</v>
      </c>
    </row>
    <row r="1301" spans="1:6" ht="30" customHeight="1">
      <c r="A1301" s="266">
        <v>93197</v>
      </c>
      <c r="B1301" s="267" t="s">
        <v>1761</v>
      </c>
      <c r="C1301" s="268" t="s">
        <v>2537</v>
      </c>
      <c r="D1301" s="269">
        <v>31.720000000000002</v>
      </c>
      <c r="E1301" s="269">
        <v>13.16</v>
      </c>
      <c r="F1301" s="269" t="s">
        <v>17456</v>
      </c>
    </row>
    <row r="1302" spans="1:6" ht="30" customHeight="1">
      <c r="A1302" s="266">
        <v>93198</v>
      </c>
      <c r="B1302" s="267" t="s">
        <v>1762</v>
      </c>
      <c r="C1302" s="268" t="s">
        <v>2537</v>
      </c>
      <c r="D1302" s="269">
        <v>18.900000000000002</v>
      </c>
      <c r="E1302" s="269">
        <v>6.88</v>
      </c>
      <c r="F1302" s="269" t="s">
        <v>11838</v>
      </c>
    </row>
    <row r="1303" spans="1:6" ht="30" customHeight="1">
      <c r="A1303" s="266">
        <v>93199</v>
      </c>
      <c r="B1303" s="267" t="s">
        <v>1763</v>
      </c>
      <c r="C1303" s="268" t="s">
        <v>2537</v>
      </c>
      <c r="D1303" s="269">
        <v>18.77</v>
      </c>
      <c r="E1303" s="269">
        <v>6.53</v>
      </c>
      <c r="F1303" s="269" t="s">
        <v>17457</v>
      </c>
    </row>
    <row r="1304" spans="1:6" ht="15" customHeight="1">
      <c r="A1304" s="266">
        <v>93204</v>
      </c>
      <c r="B1304" s="267" t="s">
        <v>1764</v>
      </c>
      <c r="C1304" s="268" t="s">
        <v>2537</v>
      </c>
      <c r="D1304" s="269">
        <v>21.89</v>
      </c>
      <c r="E1304" s="269">
        <v>10.87</v>
      </c>
      <c r="F1304" s="269" t="s">
        <v>17460</v>
      </c>
    </row>
    <row r="1305" spans="1:6" ht="30" customHeight="1">
      <c r="A1305" s="266">
        <v>93205</v>
      </c>
      <c r="B1305" s="267" t="s">
        <v>1765</v>
      </c>
      <c r="C1305" s="268" t="s">
        <v>2537</v>
      </c>
      <c r="D1305" s="269">
        <v>16.97</v>
      </c>
      <c r="E1305" s="269">
        <v>6.37</v>
      </c>
      <c r="F1305" s="269" t="s">
        <v>17461</v>
      </c>
    </row>
    <row r="1306" spans="1:6">
      <c r="A1306" s="261"/>
      <c r="B1306" s="265" t="s">
        <v>2543</v>
      </c>
      <c r="C1306" s="263"/>
      <c r="D1306" s="264" t="s">
        <v>2552</v>
      </c>
      <c r="E1306" s="264" t="s">
        <v>2552</v>
      </c>
      <c r="F1306" s="264"/>
    </row>
    <row r="1307" spans="1:6" ht="15" customHeight="1">
      <c r="A1307" s="266" t="s">
        <v>2544</v>
      </c>
      <c r="B1307" s="267" t="s">
        <v>1766</v>
      </c>
      <c r="C1307" s="268" t="s">
        <v>2535</v>
      </c>
      <c r="D1307" s="269">
        <v>18.14</v>
      </c>
      <c r="E1307" s="269">
        <v>0</v>
      </c>
      <c r="F1307" s="269" t="s">
        <v>17462</v>
      </c>
    </row>
    <row r="1308" spans="1:6">
      <c r="A1308" s="261"/>
      <c r="B1308" s="265" t="s">
        <v>2545</v>
      </c>
      <c r="C1308" s="263"/>
      <c r="D1308" s="264" t="s">
        <v>2552</v>
      </c>
      <c r="E1308" s="264" t="s">
        <v>2552</v>
      </c>
      <c r="F1308" s="264"/>
    </row>
    <row r="1309" spans="1:6" ht="15" customHeight="1">
      <c r="A1309" s="266">
        <v>84153</v>
      </c>
      <c r="B1309" s="267" t="s">
        <v>1767</v>
      </c>
      <c r="C1309" s="268" t="s">
        <v>2534</v>
      </c>
      <c r="D1309" s="269">
        <v>42.11</v>
      </c>
      <c r="E1309" s="269">
        <v>1.77</v>
      </c>
      <c r="F1309" s="269" t="s">
        <v>17464</v>
      </c>
    </row>
    <row r="1310" spans="1:6" ht="15" customHeight="1">
      <c r="A1310" s="266">
        <v>84154</v>
      </c>
      <c r="B1310" s="267" t="s">
        <v>829</v>
      </c>
      <c r="C1310" s="268" t="s">
        <v>1288</v>
      </c>
      <c r="D1310" s="269">
        <v>87.26</v>
      </c>
      <c r="E1310" s="269">
        <v>1.77</v>
      </c>
      <c r="F1310" s="269" t="s">
        <v>17465</v>
      </c>
    </row>
    <row r="1311" spans="1:6">
      <c r="A1311" s="261"/>
      <c r="B1311" s="265" t="s">
        <v>657</v>
      </c>
      <c r="C1311" s="263"/>
      <c r="D1311" s="264" t="s">
        <v>2552</v>
      </c>
      <c r="E1311" s="264" t="s">
        <v>2552</v>
      </c>
      <c r="F1311" s="264"/>
    </row>
    <row r="1312" spans="1:6" ht="15" customHeight="1">
      <c r="A1312" s="266" t="s">
        <v>2052</v>
      </c>
      <c r="B1312" s="267" t="s">
        <v>2762</v>
      </c>
      <c r="C1312" s="268" t="s">
        <v>2534</v>
      </c>
      <c r="D1312" s="269">
        <v>8.56</v>
      </c>
      <c r="E1312" s="269">
        <v>3.5</v>
      </c>
      <c r="F1312" s="269" t="s">
        <v>11963</v>
      </c>
    </row>
    <row r="1313" spans="1:6" ht="15" customHeight="1">
      <c r="A1313" s="266" t="s">
        <v>2053</v>
      </c>
      <c r="B1313" s="267" t="s">
        <v>2763</v>
      </c>
      <c r="C1313" s="268" t="s">
        <v>2534</v>
      </c>
      <c r="D1313" s="269">
        <v>7.76</v>
      </c>
      <c r="E1313" s="269">
        <v>1.25</v>
      </c>
      <c r="F1313" s="269" t="s">
        <v>16124</v>
      </c>
    </row>
    <row r="1314" spans="1:6">
      <c r="A1314" s="261"/>
      <c r="B1314" s="262" t="s">
        <v>2546</v>
      </c>
      <c r="C1314" s="263"/>
      <c r="D1314" s="264" t="s">
        <v>2552</v>
      </c>
      <c r="E1314" s="264" t="s">
        <v>2552</v>
      </c>
      <c r="F1314" s="264"/>
    </row>
    <row r="1315" spans="1:6">
      <c r="A1315" s="261"/>
      <c r="B1315" s="265" t="s">
        <v>658</v>
      </c>
      <c r="C1315" s="263"/>
      <c r="D1315" s="264" t="s">
        <v>2552</v>
      </c>
      <c r="E1315" s="264" t="s">
        <v>2552</v>
      </c>
      <c r="F1315" s="264"/>
    </row>
    <row r="1316" spans="1:6" ht="30" customHeight="1">
      <c r="A1316" s="266">
        <v>97621</v>
      </c>
      <c r="B1316" s="267" t="s">
        <v>20608</v>
      </c>
      <c r="C1316" s="268" t="s">
        <v>2533</v>
      </c>
      <c r="D1316" s="269">
        <v>27.640000000000008</v>
      </c>
      <c r="E1316" s="269">
        <v>62.23</v>
      </c>
      <c r="F1316" s="269" t="s">
        <v>20609</v>
      </c>
    </row>
    <row r="1317" spans="1:6" ht="30" customHeight="1">
      <c r="A1317" s="266">
        <v>97622</v>
      </c>
      <c r="B1317" s="267" t="s">
        <v>20610</v>
      </c>
      <c r="C1317" s="268" t="s">
        <v>2533</v>
      </c>
      <c r="D1317" s="269">
        <v>13.389999999999997</v>
      </c>
      <c r="E1317" s="269">
        <v>30.41</v>
      </c>
      <c r="F1317" s="269" t="s">
        <v>20611</v>
      </c>
    </row>
    <row r="1318" spans="1:6" ht="30" customHeight="1">
      <c r="A1318" s="266">
        <v>97623</v>
      </c>
      <c r="B1318" s="267" t="s">
        <v>20612</v>
      </c>
      <c r="C1318" s="268" t="s">
        <v>2533</v>
      </c>
      <c r="D1318" s="269">
        <v>41.389999999999986</v>
      </c>
      <c r="E1318" s="269">
        <v>92.78</v>
      </c>
      <c r="F1318" s="269" t="s">
        <v>20613</v>
      </c>
    </row>
    <row r="1319" spans="1:6" ht="30" customHeight="1">
      <c r="A1319" s="266">
        <v>97624</v>
      </c>
      <c r="B1319" s="267" t="s">
        <v>20614</v>
      </c>
      <c r="C1319" s="268" t="s">
        <v>2533</v>
      </c>
      <c r="D1319" s="269">
        <v>25.319999999999993</v>
      </c>
      <c r="E1319" s="269">
        <v>57.03</v>
      </c>
      <c r="F1319" s="269" t="s">
        <v>20615</v>
      </c>
    </row>
    <row r="1320" spans="1:6" ht="30" customHeight="1">
      <c r="A1320" s="266">
        <v>97625</v>
      </c>
      <c r="B1320" s="267" t="s">
        <v>20616</v>
      </c>
      <c r="C1320" s="268" t="s">
        <v>2533</v>
      </c>
      <c r="D1320" s="269">
        <v>30.479999999999997</v>
      </c>
      <c r="E1320" s="269">
        <v>5.89</v>
      </c>
      <c r="F1320" s="269" t="s">
        <v>20617</v>
      </c>
    </row>
    <row r="1321" spans="1:6">
      <c r="A1321" s="261"/>
      <c r="B1321" s="265" t="s">
        <v>659</v>
      </c>
      <c r="C1321" s="263"/>
      <c r="D1321" s="264" t="s">
        <v>2552</v>
      </c>
      <c r="E1321" s="264" t="s">
        <v>2552</v>
      </c>
      <c r="F1321" s="264"/>
    </row>
    <row r="1322" spans="1:6" ht="30" customHeight="1">
      <c r="A1322" s="266">
        <v>72131</v>
      </c>
      <c r="B1322" s="267" t="s">
        <v>1768</v>
      </c>
      <c r="C1322" s="268" t="s">
        <v>2538</v>
      </c>
      <c r="D1322" s="269">
        <v>67.28</v>
      </c>
      <c r="E1322" s="269">
        <v>46.76</v>
      </c>
      <c r="F1322" s="269" t="s">
        <v>19837</v>
      </c>
    </row>
    <row r="1323" spans="1:6" ht="30" customHeight="1">
      <c r="A1323" s="266">
        <v>72132</v>
      </c>
      <c r="B1323" s="267" t="s">
        <v>1770</v>
      </c>
      <c r="C1323" s="268" t="s">
        <v>2538</v>
      </c>
      <c r="D1323" s="269">
        <v>33.9</v>
      </c>
      <c r="E1323" s="269">
        <v>25.67</v>
      </c>
      <c r="F1323" s="269" t="s">
        <v>19838</v>
      </c>
    </row>
    <row r="1324" spans="1:6" ht="30" customHeight="1">
      <c r="A1324" s="266">
        <v>72133</v>
      </c>
      <c r="B1324" s="267" t="s">
        <v>1769</v>
      </c>
      <c r="C1324" s="268" t="s">
        <v>2538</v>
      </c>
      <c r="D1324" s="269">
        <v>113.72000000000001</v>
      </c>
      <c r="E1324" s="269">
        <v>90.14</v>
      </c>
      <c r="F1324" s="269" t="s">
        <v>19839</v>
      </c>
    </row>
    <row r="1325" spans="1:6">
      <c r="A1325" s="261"/>
      <c r="B1325" s="265" t="s">
        <v>2953</v>
      </c>
      <c r="C1325" s="263"/>
      <c r="D1325" s="264" t="s">
        <v>2552</v>
      </c>
      <c r="E1325" s="264" t="s">
        <v>2552</v>
      </c>
      <c r="F1325" s="264"/>
    </row>
    <row r="1326" spans="1:6" ht="45" customHeight="1">
      <c r="A1326" s="266">
        <v>89168</v>
      </c>
      <c r="B1326" s="267" t="s">
        <v>369</v>
      </c>
      <c r="C1326" s="268" t="s">
        <v>2538</v>
      </c>
      <c r="D1326" s="269">
        <v>28.28</v>
      </c>
      <c r="E1326" s="269">
        <v>37.549999999999997</v>
      </c>
      <c r="F1326" s="269" t="s">
        <v>19880</v>
      </c>
    </row>
    <row r="1327" spans="1:6" ht="45" customHeight="1">
      <c r="A1327" s="266">
        <v>89043</v>
      </c>
      <c r="B1327" s="267" t="s">
        <v>368</v>
      </c>
      <c r="C1327" s="268" t="s">
        <v>2538</v>
      </c>
      <c r="D1327" s="269">
        <v>27.72</v>
      </c>
      <c r="E1327" s="269">
        <v>36.1</v>
      </c>
      <c r="F1327" s="269" t="s">
        <v>19879</v>
      </c>
    </row>
    <row r="1328" spans="1:6" ht="45" customHeight="1">
      <c r="A1328" s="266">
        <v>87523</v>
      </c>
      <c r="B1328" s="267" t="s">
        <v>366</v>
      </c>
      <c r="C1328" s="268" t="s">
        <v>2538</v>
      </c>
      <c r="D1328" s="269">
        <v>28.72</v>
      </c>
      <c r="E1328" s="269">
        <v>39.200000000000003</v>
      </c>
      <c r="F1328" s="269" t="s">
        <v>19706</v>
      </c>
    </row>
    <row r="1329" spans="1:6" ht="45" customHeight="1">
      <c r="A1329" s="266">
        <v>87524</v>
      </c>
      <c r="B1329" s="267" t="s">
        <v>367</v>
      </c>
      <c r="C1329" s="268" t="s">
        <v>2538</v>
      </c>
      <c r="D1329" s="269">
        <v>29.029999999999994</v>
      </c>
      <c r="E1329" s="269">
        <v>39.99</v>
      </c>
      <c r="F1329" s="269" t="s">
        <v>19876</v>
      </c>
    </row>
    <row r="1330" spans="1:6" ht="45" customHeight="1">
      <c r="A1330" s="266">
        <v>87507</v>
      </c>
      <c r="B1330" s="267" t="s">
        <v>358</v>
      </c>
      <c r="C1330" s="268" t="s">
        <v>2538</v>
      </c>
      <c r="D1330" s="269">
        <v>26.64</v>
      </c>
      <c r="E1330" s="269">
        <v>33.799999999999997</v>
      </c>
      <c r="F1330" s="269" t="s">
        <v>16170</v>
      </c>
    </row>
    <row r="1331" spans="1:6" ht="45" customHeight="1">
      <c r="A1331" s="266">
        <v>87508</v>
      </c>
      <c r="B1331" s="267" t="s">
        <v>359</v>
      </c>
      <c r="C1331" s="268" t="s">
        <v>2538</v>
      </c>
      <c r="D1331" s="269">
        <v>26.96</v>
      </c>
      <c r="E1331" s="269">
        <v>34.58</v>
      </c>
      <c r="F1331" s="269" t="s">
        <v>19864</v>
      </c>
    </row>
    <row r="1332" spans="1:6" ht="45" customHeight="1">
      <c r="A1332" s="266">
        <v>87515</v>
      </c>
      <c r="B1332" s="267" t="s">
        <v>362</v>
      </c>
      <c r="C1332" s="268" t="s">
        <v>2538</v>
      </c>
      <c r="D1332" s="269">
        <v>34.440000000000005</v>
      </c>
      <c r="E1332" s="269">
        <v>51.96</v>
      </c>
      <c r="F1332" s="269" t="s">
        <v>17698</v>
      </c>
    </row>
    <row r="1333" spans="1:6" ht="45" customHeight="1">
      <c r="A1333" s="266">
        <v>87516</v>
      </c>
      <c r="B1333" s="267" t="s">
        <v>363</v>
      </c>
      <c r="C1333" s="268" t="s">
        <v>2538</v>
      </c>
      <c r="D1333" s="269">
        <v>34.75</v>
      </c>
      <c r="E1333" s="269">
        <v>52.75</v>
      </c>
      <c r="F1333" s="269" t="s">
        <v>19870</v>
      </c>
    </row>
    <row r="1334" spans="1:6" ht="45" customHeight="1">
      <c r="A1334" s="266">
        <v>87499</v>
      </c>
      <c r="B1334" s="267" t="s">
        <v>354</v>
      </c>
      <c r="C1334" s="268" t="s">
        <v>2538</v>
      </c>
      <c r="D1334" s="269">
        <v>30.979999999999997</v>
      </c>
      <c r="E1334" s="269">
        <v>43.1</v>
      </c>
      <c r="F1334" s="269" t="s">
        <v>19858</v>
      </c>
    </row>
    <row r="1335" spans="1:6" ht="45" customHeight="1">
      <c r="A1335" s="266">
        <v>87500</v>
      </c>
      <c r="B1335" s="267" t="s">
        <v>355</v>
      </c>
      <c r="C1335" s="268" t="s">
        <v>2538</v>
      </c>
      <c r="D1335" s="269">
        <v>31.290000000000006</v>
      </c>
      <c r="E1335" s="269">
        <v>43.89</v>
      </c>
      <c r="F1335" s="269" t="s">
        <v>19859</v>
      </c>
    </row>
    <row r="1336" spans="1:6" ht="45" customHeight="1">
      <c r="A1336" s="266">
        <v>87519</v>
      </c>
      <c r="B1336" s="267" t="s">
        <v>364</v>
      </c>
      <c r="C1336" s="268" t="s">
        <v>2538</v>
      </c>
      <c r="D1336" s="269">
        <v>27.79</v>
      </c>
      <c r="E1336" s="269">
        <v>34.71</v>
      </c>
      <c r="F1336" s="269" t="s">
        <v>19873</v>
      </c>
    </row>
    <row r="1337" spans="1:6" ht="45" customHeight="1">
      <c r="A1337" s="266">
        <v>87521</v>
      </c>
      <c r="B1337" s="267" t="s">
        <v>1787</v>
      </c>
      <c r="C1337" s="268" t="s">
        <v>2538</v>
      </c>
      <c r="D1337" s="269">
        <v>29.64</v>
      </c>
      <c r="E1337" s="269">
        <v>29.14</v>
      </c>
      <c r="F1337" s="269" t="s">
        <v>19874</v>
      </c>
    </row>
    <row r="1338" spans="1:6" ht="45" customHeight="1">
      <c r="A1338" s="266">
        <v>87522</v>
      </c>
      <c r="B1338" s="267" t="s">
        <v>1788</v>
      </c>
      <c r="C1338" s="268" t="s">
        <v>2538</v>
      </c>
      <c r="D1338" s="269">
        <v>29.979999999999997</v>
      </c>
      <c r="E1338" s="269">
        <v>30.1</v>
      </c>
      <c r="F1338" s="269" t="s">
        <v>19875</v>
      </c>
    </row>
    <row r="1339" spans="1:6" ht="45" customHeight="1">
      <c r="A1339" s="266">
        <v>87513</v>
      </c>
      <c r="B1339" s="267" t="s">
        <v>1785</v>
      </c>
      <c r="C1339" s="268" t="s">
        <v>2538</v>
      </c>
      <c r="D1339" s="269">
        <v>33.96</v>
      </c>
      <c r="E1339" s="269">
        <v>38.6</v>
      </c>
      <c r="F1339" s="269" t="s">
        <v>17071</v>
      </c>
    </row>
    <row r="1340" spans="1:6" ht="45" customHeight="1">
      <c r="A1340" s="266">
        <v>87514</v>
      </c>
      <c r="B1340" s="267" t="s">
        <v>1786</v>
      </c>
      <c r="C1340" s="268" t="s">
        <v>2538</v>
      </c>
      <c r="D1340" s="269">
        <v>34.31</v>
      </c>
      <c r="E1340" s="269">
        <v>39.549999999999997</v>
      </c>
      <c r="F1340" s="269" t="s">
        <v>19869</v>
      </c>
    </row>
    <row r="1341" spans="1:6" ht="45" customHeight="1">
      <c r="A1341" s="266">
        <v>87497</v>
      </c>
      <c r="B1341" s="267" t="s">
        <v>1781</v>
      </c>
      <c r="C1341" s="268" t="s">
        <v>2538</v>
      </c>
      <c r="D1341" s="269">
        <v>31.38</v>
      </c>
      <c r="E1341" s="269">
        <v>31.99</v>
      </c>
      <c r="F1341" s="269" t="s">
        <v>19856</v>
      </c>
    </row>
    <row r="1342" spans="1:6" ht="45" customHeight="1">
      <c r="A1342" s="266">
        <v>87498</v>
      </c>
      <c r="B1342" s="267" t="s">
        <v>1782</v>
      </c>
      <c r="C1342" s="268" t="s">
        <v>2538</v>
      </c>
      <c r="D1342" s="269">
        <v>31.740000000000002</v>
      </c>
      <c r="E1342" s="269">
        <v>32.93</v>
      </c>
      <c r="F1342" s="269" t="s">
        <v>19857</v>
      </c>
    </row>
    <row r="1343" spans="1:6" ht="45" customHeight="1">
      <c r="A1343" s="266">
        <v>87505</v>
      </c>
      <c r="B1343" s="267" t="s">
        <v>1783</v>
      </c>
      <c r="C1343" s="268" t="s">
        <v>2538</v>
      </c>
      <c r="D1343" s="269">
        <v>28</v>
      </c>
      <c r="E1343" s="269">
        <v>25.18</v>
      </c>
      <c r="F1343" s="269" t="s">
        <v>19863</v>
      </c>
    </row>
    <row r="1344" spans="1:6" ht="45" customHeight="1">
      <c r="A1344" s="266">
        <v>87506</v>
      </c>
      <c r="B1344" s="267" t="s">
        <v>1784</v>
      </c>
      <c r="C1344" s="268" t="s">
        <v>2538</v>
      </c>
      <c r="D1344" s="269">
        <v>28.359999999999996</v>
      </c>
      <c r="E1344" s="269">
        <v>26.12</v>
      </c>
      <c r="F1344" s="269" t="s">
        <v>14217</v>
      </c>
    </row>
    <row r="1345" spans="1:6" ht="60" customHeight="1">
      <c r="A1345" s="266">
        <v>89977</v>
      </c>
      <c r="B1345" s="267" t="s">
        <v>1771</v>
      </c>
      <c r="C1345" s="268" t="s">
        <v>2538</v>
      </c>
      <c r="D1345" s="269">
        <v>46.52000000000001</v>
      </c>
      <c r="E1345" s="269">
        <v>65.959999999999994</v>
      </c>
      <c r="F1345" s="269" t="s">
        <v>15930</v>
      </c>
    </row>
    <row r="1346" spans="1:6" ht="45" customHeight="1">
      <c r="A1346" s="266">
        <v>87525</v>
      </c>
      <c r="B1346" s="267" t="s">
        <v>1779</v>
      </c>
      <c r="C1346" s="268" t="s">
        <v>2538</v>
      </c>
      <c r="D1346" s="269">
        <v>44.430000000000007</v>
      </c>
      <c r="E1346" s="269">
        <v>60.66</v>
      </c>
      <c r="F1346" s="269" t="s">
        <v>19877</v>
      </c>
    </row>
    <row r="1347" spans="1:6" ht="45" customHeight="1">
      <c r="A1347" s="266">
        <v>87526</v>
      </c>
      <c r="B1347" s="267" t="s">
        <v>1780</v>
      </c>
      <c r="C1347" s="268" t="s">
        <v>2538</v>
      </c>
      <c r="D1347" s="269">
        <v>44.82</v>
      </c>
      <c r="E1347" s="269">
        <v>61.68</v>
      </c>
      <c r="F1347" s="269" t="s">
        <v>19878</v>
      </c>
    </row>
    <row r="1348" spans="1:6" ht="45" customHeight="1">
      <c r="A1348" s="266">
        <v>87509</v>
      </c>
      <c r="B1348" s="267" t="s">
        <v>3378</v>
      </c>
      <c r="C1348" s="268" t="s">
        <v>2538</v>
      </c>
      <c r="D1348" s="269">
        <v>41.18</v>
      </c>
      <c r="E1348" s="269">
        <v>52.32</v>
      </c>
      <c r="F1348" s="269" t="s">
        <v>19865</v>
      </c>
    </row>
    <row r="1349" spans="1:6" ht="45" customHeight="1">
      <c r="A1349" s="266">
        <v>87510</v>
      </c>
      <c r="B1349" s="267" t="s">
        <v>3379</v>
      </c>
      <c r="C1349" s="268" t="s">
        <v>2538</v>
      </c>
      <c r="D1349" s="269">
        <v>41.559999999999995</v>
      </c>
      <c r="E1349" s="269">
        <v>53.35</v>
      </c>
      <c r="F1349" s="269" t="s">
        <v>19866</v>
      </c>
    </row>
    <row r="1350" spans="1:6" ht="45" customHeight="1">
      <c r="A1350" s="266">
        <v>87517</v>
      </c>
      <c r="B1350" s="267" t="s">
        <v>3380</v>
      </c>
      <c r="C1350" s="268" t="s">
        <v>2538</v>
      </c>
      <c r="D1350" s="269">
        <v>54.140000000000015</v>
      </c>
      <c r="E1350" s="269">
        <v>80.569999999999993</v>
      </c>
      <c r="F1350" s="269" t="s">
        <v>19871</v>
      </c>
    </row>
    <row r="1351" spans="1:6" ht="45" customHeight="1">
      <c r="A1351" s="266">
        <v>87518</v>
      </c>
      <c r="B1351" s="267" t="s">
        <v>3381</v>
      </c>
      <c r="C1351" s="268" t="s">
        <v>2538</v>
      </c>
      <c r="D1351" s="269">
        <v>54.53</v>
      </c>
      <c r="E1351" s="269">
        <v>81.59</v>
      </c>
      <c r="F1351" s="269" t="s">
        <v>19872</v>
      </c>
    </row>
    <row r="1352" spans="1:6" ht="45" customHeight="1">
      <c r="A1352" s="266">
        <v>87501</v>
      </c>
      <c r="B1352" s="267" t="s">
        <v>3376</v>
      </c>
      <c r="C1352" s="268" t="s">
        <v>2538</v>
      </c>
      <c r="D1352" s="269">
        <v>48.77000000000001</v>
      </c>
      <c r="E1352" s="269">
        <v>66.77</v>
      </c>
      <c r="F1352" s="269" t="s">
        <v>19860</v>
      </c>
    </row>
    <row r="1353" spans="1:6" ht="45" customHeight="1">
      <c r="A1353" s="266">
        <v>87502</v>
      </c>
      <c r="B1353" s="267" t="s">
        <v>3377</v>
      </c>
      <c r="C1353" s="268" t="s">
        <v>2538</v>
      </c>
      <c r="D1353" s="269">
        <v>49.150000000000006</v>
      </c>
      <c r="E1353" s="269">
        <v>67.8</v>
      </c>
      <c r="F1353" s="269" t="s">
        <v>19861</v>
      </c>
    </row>
    <row r="1354" spans="1:6">
      <c r="A1354" s="261"/>
      <c r="B1354" s="265" t="s">
        <v>660</v>
      </c>
      <c r="C1354" s="263"/>
      <c r="D1354" s="264" t="s">
        <v>2552</v>
      </c>
      <c r="E1354" s="264" t="s">
        <v>2552</v>
      </c>
      <c r="F1354" s="264"/>
    </row>
    <row r="1355" spans="1:6">
      <c r="A1355" s="261"/>
      <c r="B1355" s="265" t="s">
        <v>661</v>
      </c>
      <c r="C1355" s="263"/>
      <c r="D1355" s="264" t="s">
        <v>2552</v>
      </c>
      <c r="E1355" s="264" t="s">
        <v>2552</v>
      </c>
      <c r="F1355" s="264"/>
    </row>
    <row r="1356" spans="1:6" ht="45" customHeight="1">
      <c r="A1356" s="266">
        <v>89169</v>
      </c>
      <c r="B1356" s="267" t="s">
        <v>462</v>
      </c>
      <c r="C1356" s="268" t="s">
        <v>2538</v>
      </c>
      <c r="D1356" s="269">
        <v>32.31</v>
      </c>
      <c r="E1356" s="269">
        <v>17.34</v>
      </c>
      <c r="F1356" s="269" t="s">
        <v>15829</v>
      </c>
    </row>
    <row r="1357" spans="1:6" ht="45" customHeight="1">
      <c r="A1357" s="266">
        <v>89044</v>
      </c>
      <c r="B1357" s="267" t="s">
        <v>461</v>
      </c>
      <c r="C1357" s="268" t="s">
        <v>2538</v>
      </c>
      <c r="D1357" s="269">
        <v>32.06</v>
      </c>
      <c r="E1357" s="269">
        <v>16.79</v>
      </c>
      <c r="F1357" s="269" t="s">
        <v>19922</v>
      </c>
    </row>
    <row r="1358" spans="1:6" ht="45" customHeight="1">
      <c r="A1358" s="266">
        <v>87520</v>
      </c>
      <c r="B1358" s="267" t="s">
        <v>365</v>
      </c>
      <c r="C1358" s="268" t="s">
        <v>2538</v>
      </c>
      <c r="D1358" s="269">
        <v>28.040000000000006</v>
      </c>
      <c r="E1358" s="269">
        <v>35.479999999999997</v>
      </c>
      <c r="F1358" s="269" t="s">
        <v>11942</v>
      </c>
    </row>
    <row r="1359" spans="1:6" ht="45" customHeight="1">
      <c r="A1359" s="266">
        <v>87503</v>
      </c>
      <c r="B1359" s="267" t="s">
        <v>356</v>
      </c>
      <c r="C1359" s="268" t="s">
        <v>2538</v>
      </c>
      <c r="D1359" s="269">
        <v>26.19</v>
      </c>
      <c r="E1359" s="269">
        <v>30.76</v>
      </c>
      <c r="F1359" s="269" t="s">
        <v>17866</v>
      </c>
    </row>
    <row r="1360" spans="1:6" ht="45" customHeight="1">
      <c r="A1360" s="266">
        <v>87504</v>
      </c>
      <c r="B1360" s="267" t="s">
        <v>357</v>
      </c>
      <c r="C1360" s="268" t="s">
        <v>2538</v>
      </c>
      <c r="D1360" s="269">
        <v>26.45</v>
      </c>
      <c r="E1360" s="269">
        <v>31.52</v>
      </c>
      <c r="F1360" s="269" t="s">
        <v>19862</v>
      </c>
    </row>
    <row r="1361" spans="1:6" ht="45" customHeight="1">
      <c r="A1361" s="266">
        <v>87511</v>
      </c>
      <c r="B1361" s="267" t="s">
        <v>360</v>
      </c>
      <c r="C1361" s="268" t="s">
        <v>2538</v>
      </c>
      <c r="D1361" s="269">
        <v>31.869999999999997</v>
      </c>
      <c r="E1361" s="269">
        <v>44.24</v>
      </c>
      <c r="F1361" s="269" t="s">
        <v>19867</v>
      </c>
    </row>
    <row r="1362" spans="1:6" ht="45" customHeight="1">
      <c r="A1362" s="266">
        <v>87512</v>
      </c>
      <c r="B1362" s="267" t="s">
        <v>361</v>
      </c>
      <c r="C1362" s="268" t="s">
        <v>2538</v>
      </c>
      <c r="D1362" s="269">
        <v>32.119999999999997</v>
      </c>
      <c r="E1362" s="269">
        <v>45.01</v>
      </c>
      <c r="F1362" s="269" t="s">
        <v>19868</v>
      </c>
    </row>
    <row r="1363" spans="1:6" ht="45" customHeight="1">
      <c r="A1363" s="266">
        <v>87495</v>
      </c>
      <c r="B1363" s="267" t="s">
        <v>1521</v>
      </c>
      <c r="C1363" s="268" t="s">
        <v>2538</v>
      </c>
      <c r="D1363" s="269">
        <v>29.489999999999995</v>
      </c>
      <c r="E1363" s="269">
        <v>37.78</v>
      </c>
      <c r="F1363" s="269" t="s">
        <v>19854</v>
      </c>
    </row>
    <row r="1364" spans="1:6" ht="45" customHeight="1">
      <c r="A1364" s="266">
        <v>87496</v>
      </c>
      <c r="B1364" s="267" t="s">
        <v>1522</v>
      </c>
      <c r="C1364" s="268" t="s">
        <v>2538</v>
      </c>
      <c r="D1364" s="269">
        <v>29.740000000000009</v>
      </c>
      <c r="E1364" s="269">
        <v>38.549999999999997</v>
      </c>
      <c r="F1364" s="269" t="s">
        <v>19855</v>
      </c>
    </row>
    <row r="1365" spans="1:6" ht="45" customHeight="1">
      <c r="A1365" s="266">
        <v>87489</v>
      </c>
      <c r="B1365" s="267" t="s">
        <v>938</v>
      </c>
      <c r="C1365" s="268" t="s">
        <v>2538</v>
      </c>
      <c r="D1365" s="269">
        <v>22.42</v>
      </c>
      <c r="E1365" s="269">
        <v>13.61</v>
      </c>
      <c r="F1365" s="269" t="s">
        <v>19850</v>
      </c>
    </row>
    <row r="1366" spans="1:6" ht="45" customHeight="1">
      <c r="A1366" s="266">
        <v>87490</v>
      </c>
      <c r="B1366" s="267" t="s">
        <v>939</v>
      </c>
      <c r="C1366" s="268" t="s">
        <v>2538</v>
      </c>
      <c r="D1366" s="269">
        <v>22.71</v>
      </c>
      <c r="E1366" s="269">
        <v>14.4</v>
      </c>
      <c r="F1366" s="269" t="s">
        <v>13394</v>
      </c>
    </row>
    <row r="1367" spans="1:6" ht="45" customHeight="1">
      <c r="A1367" s="266">
        <v>87477</v>
      </c>
      <c r="B1367" s="267" t="s">
        <v>927</v>
      </c>
      <c r="C1367" s="268" t="s">
        <v>2538</v>
      </c>
      <c r="D1367" s="269">
        <v>21.28</v>
      </c>
      <c r="E1367" s="269">
        <v>11.19</v>
      </c>
      <c r="F1367" s="269" t="s">
        <v>19843</v>
      </c>
    </row>
    <row r="1368" spans="1:6" ht="45" customHeight="1">
      <c r="A1368" s="266">
        <v>87478</v>
      </c>
      <c r="B1368" s="267" t="s">
        <v>928</v>
      </c>
      <c r="C1368" s="268" t="s">
        <v>2538</v>
      </c>
      <c r="D1368" s="269">
        <v>21.569999999999997</v>
      </c>
      <c r="E1368" s="269">
        <v>11.98</v>
      </c>
      <c r="F1368" s="269" t="s">
        <v>19844</v>
      </c>
    </row>
    <row r="1369" spans="1:6" ht="45" customHeight="1">
      <c r="A1369" s="266">
        <v>87483</v>
      </c>
      <c r="B1369" s="267" t="s">
        <v>933</v>
      </c>
      <c r="C1369" s="268" t="s">
        <v>2538</v>
      </c>
      <c r="D1369" s="269">
        <v>24.709999999999997</v>
      </c>
      <c r="E1369" s="269">
        <v>18.05</v>
      </c>
      <c r="F1369" s="269" t="s">
        <v>19847</v>
      </c>
    </row>
    <row r="1370" spans="1:6" ht="45" customHeight="1">
      <c r="A1370" s="266">
        <v>87484</v>
      </c>
      <c r="B1370" s="267" t="s">
        <v>934</v>
      </c>
      <c r="C1370" s="268" t="s">
        <v>2538</v>
      </c>
      <c r="D1370" s="269">
        <v>25.000000000000004</v>
      </c>
      <c r="E1370" s="269">
        <v>18.84</v>
      </c>
      <c r="F1370" s="269" t="s">
        <v>18203</v>
      </c>
    </row>
    <row r="1371" spans="1:6" ht="45" customHeight="1">
      <c r="A1371" s="266">
        <v>87471</v>
      </c>
      <c r="B1371" s="267" t="s">
        <v>1490</v>
      </c>
      <c r="C1371" s="268" t="s">
        <v>2538</v>
      </c>
      <c r="D1371" s="269">
        <v>22.9</v>
      </c>
      <c r="E1371" s="269">
        <v>13.61</v>
      </c>
      <c r="F1371" s="269" t="s">
        <v>11213</v>
      </c>
    </row>
    <row r="1372" spans="1:6" ht="45" customHeight="1">
      <c r="A1372" s="266">
        <v>87472</v>
      </c>
      <c r="B1372" s="267" t="s">
        <v>645</v>
      </c>
      <c r="C1372" s="268" t="s">
        <v>2538</v>
      </c>
      <c r="D1372" s="269">
        <v>23.190000000000005</v>
      </c>
      <c r="E1372" s="269">
        <v>14.4</v>
      </c>
      <c r="F1372" s="269" t="s">
        <v>11244</v>
      </c>
    </row>
    <row r="1373" spans="1:6" ht="45" customHeight="1">
      <c r="A1373" s="266">
        <v>87465</v>
      </c>
      <c r="B1373" s="267" t="s">
        <v>678</v>
      </c>
      <c r="C1373" s="268" t="s">
        <v>2538</v>
      </c>
      <c r="D1373" s="269">
        <v>32.129999999999995</v>
      </c>
      <c r="E1373" s="269">
        <v>16.59</v>
      </c>
      <c r="F1373" s="269" t="s">
        <v>19917</v>
      </c>
    </row>
    <row r="1374" spans="1:6" ht="45" customHeight="1">
      <c r="A1374" s="266">
        <v>87466</v>
      </c>
      <c r="B1374" s="267" t="s">
        <v>456</v>
      </c>
      <c r="C1374" s="268" t="s">
        <v>2538</v>
      </c>
      <c r="D1374" s="269">
        <v>32.39</v>
      </c>
      <c r="E1374" s="269">
        <v>17.25</v>
      </c>
      <c r="F1374" s="269" t="s">
        <v>19918</v>
      </c>
    </row>
    <row r="1375" spans="1:6" ht="45" customHeight="1">
      <c r="A1375" s="266">
        <v>87453</v>
      </c>
      <c r="B1375" s="267" t="s">
        <v>987</v>
      </c>
      <c r="C1375" s="268" t="s">
        <v>2538</v>
      </c>
      <c r="D1375" s="269">
        <v>31.099999999999998</v>
      </c>
      <c r="E1375" s="269">
        <v>14.16</v>
      </c>
      <c r="F1375" s="269" t="s">
        <v>15802</v>
      </c>
    </row>
    <row r="1376" spans="1:6" ht="45" customHeight="1">
      <c r="A1376" s="266">
        <v>87454</v>
      </c>
      <c r="B1376" s="267" t="s">
        <v>988</v>
      </c>
      <c r="C1376" s="268" t="s">
        <v>2538</v>
      </c>
      <c r="D1376" s="269">
        <v>31.36</v>
      </c>
      <c r="E1376" s="269">
        <v>14.82</v>
      </c>
      <c r="F1376" s="269" t="s">
        <v>19911</v>
      </c>
    </row>
    <row r="1377" spans="1:6" ht="45" customHeight="1">
      <c r="A1377" s="266">
        <v>87459</v>
      </c>
      <c r="B1377" s="267" t="s">
        <v>672</v>
      </c>
      <c r="C1377" s="268" t="s">
        <v>2538</v>
      </c>
      <c r="D1377" s="269">
        <v>34.36</v>
      </c>
      <c r="E1377" s="269">
        <v>20.79</v>
      </c>
      <c r="F1377" s="269" t="s">
        <v>19888</v>
      </c>
    </row>
    <row r="1378" spans="1:6" ht="45" customHeight="1">
      <c r="A1378" s="266">
        <v>87460</v>
      </c>
      <c r="B1378" s="267" t="s">
        <v>673</v>
      </c>
      <c r="C1378" s="268" t="s">
        <v>2538</v>
      </c>
      <c r="D1378" s="269">
        <v>34.620000000000005</v>
      </c>
      <c r="E1378" s="269">
        <v>21.45</v>
      </c>
      <c r="F1378" s="269" t="s">
        <v>16946</v>
      </c>
    </row>
    <row r="1379" spans="1:6" ht="45" customHeight="1">
      <c r="A1379" s="266">
        <v>87447</v>
      </c>
      <c r="B1379" s="267" t="s">
        <v>981</v>
      </c>
      <c r="C1379" s="268" t="s">
        <v>2538</v>
      </c>
      <c r="D1379" s="269">
        <v>32.64</v>
      </c>
      <c r="E1379" s="269">
        <v>16.37</v>
      </c>
      <c r="F1379" s="269" t="s">
        <v>19908</v>
      </c>
    </row>
    <row r="1380" spans="1:6" ht="45" customHeight="1">
      <c r="A1380" s="266">
        <v>87448</v>
      </c>
      <c r="B1380" s="267" t="s">
        <v>982</v>
      </c>
      <c r="C1380" s="268" t="s">
        <v>2538</v>
      </c>
      <c r="D1380" s="269">
        <v>32.699999999999996</v>
      </c>
      <c r="E1380" s="269">
        <v>16.920000000000002</v>
      </c>
      <c r="F1380" s="269" t="s">
        <v>19467</v>
      </c>
    </row>
    <row r="1381" spans="1:6" ht="45" customHeight="1">
      <c r="A1381" s="266">
        <v>89978</v>
      </c>
      <c r="B1381" s="267" t="s">
        <v>463</v>
      </c>
      <c r="C1381" s="268" t="s">
        <v>2538</v>
      </c>
      <c r="D1381" s="269">
        <v>39.6</v>
      </c>
      <c r="E1381" s="269">
        <v>23.42</v>
      </c>
      <c r="F1381" s="269" t="s">
        <v>19923</v>
      </c>
    </row>
    <row r="1382" spans="1:6" ht="45" customHeight="1">
      <c r="A1382" s="266">
        <v>87491</v>
      </c>
      <c r="B1382" s="267" t="s">
        <v>1517</v>
      </c>
      <c r="C1382" s="268" t="s">
        <v>2538</v>
      </c>
      <c r="D1382" s="269">
        <v>30.500000000000004</v>
      </c>
      <c r="E1382" s="269">
        <v>19.63</v>
      </c>
      <c r="F1382" s="269" t="s">
        <v>14791</v>
      </c>
    </row>
    <row r="1383" spans="1:6" ht="45" customHeight="1">
      <c r="A1383" s="266">
        <v>87492</v>
      </c>
      <c r="B1383" s="267" t="s">
        <v>1518</v>
      </c>
      <c r="C1383" s="268" t="s">
        <v>2538</v>
      </c>
      <c r="D1383" s="269">
        <v>30.84</v>
      </c>
      <c r="E1383" s="269">
        <v>20.51</v>
      </c>
      <c r="F1383" s="269" t="s">
        <v>19851</v>
      </c>
    </row>
    <row r="1384" spans="1:6" ht="45" customHeight="1">
      <c r="A1384" s="266">
        <v>87479</v>
      </c>
      <c r="B1384" s="267" t="s">
        <v>929</v>
      </c>
      <c r="C1384" s="268" t="s">
        <v>2538</v>
      </c>
      <c r="D1384" s="269">
        <v>29.269999999999996</v>
      </c>
      <c r="E1384" s="269">
        <v>17.21</v>
      </c>
      <c r="F1384" s="269" t="s">
        <v>17902</v>
      </c>
    </row>
    <row r="1385" spans="1:6" ht="45" customHeight="1">
      <c r="A1385" s="266">
        <v>87480</v>
      </c>
      <c r="B1385" s="267" t="s">
        <v>930</v>
      </c>
      <c r="C1385" s="268" t="s">
        <v>2538</v>
      </c>
      <c r="D1385" s="269">
        <v>29.610000000000003</v>
      </c>
      <c r="E1385" s="269">
        <v>18.09</v>
      </c>
      <c r="F1385" s="269" t="s">
        <v>19845</v>
      </c>
    </row>
    <row r="1386" spans="1:6" ht="45" customHeight="1">
      <c r="A1386" s="266">
        <v>87485</v>
      </c>
      <c r="B1386" s="267" t="s">
        <v>935</v>
      </c>
      <c r="C1386" s="268" t="s">
        <v>2538</v>
      </c>
      <c r="D1386" s="269">
        <v>33.39</v>
      </c>
      <c r="E1386" s="269">
        <v>24.01</v>
      </c>
      <c r="F1386" s="269" t="s">
        <v>19136</v>
      </c>
    </row>
    <row r="1387" spans="1:6" ht="45" customHeight="1">
      <c r="A1387" s="266">
        <v>90112</v>
      </c>
      <c r="B1387" s="267" t="s">
        <v>370</v>
      </c>
      <c r="C1387" s="268" t="s">
        <v>2538</v>
      </c>
      <c r="D1387" s="269">
        <v>33.729999999999997</v>
      </c>
      <c r="E1387" s="269">
        <v>24.89</v>
      </c>
      <c r="F1387" s="269" t="s">
        <v>19881</v>
      </c>
    </row>
    <row r="1388" spans="1:6" ht="45" customHeight="1">
      <c r="A1388" s="266">
        <v>87473</v>
      </c>
      <c r="B1388" s="267" t="s">
        <v>646</v>
      </c>
      <c r="C1388" s="268" t="s">
        <v>2538</v>
      </c>
      <c r="D1388" s="269">
        <v>31.419999999999998</v>
      </c>
      <c r="E1388" s="269">
        <v>19.63</v>
      </c>
      <c r="F1388" s="269" t="s">
        <v>16069</v>
      </c>
    </row>
    <row r="1389" spans="1:6" ht="45" customHeight="1">
      <c r="A1389" s="266">
        <v>87474</v>
      </c>
      <c r="B1389" s="267" t="s">
        <v>924</v>
      </c>
      <c r="C1389" s="268" t="s">
        <v>2538</v>
      </c>
      <c r="D1389" s="269">
        <v>31.76</v>
      </c>
      <c r="E1389" s="269">
        <v>20.51</v>
      </c>
      <c r="F1389" s="269" t="s">
        <v>19840</v>
      </c>
    </row>
    <row r="1390" spans="1:6" ht="45" customHeight="1">
      <c r="A1390" s="266">
        <v>87467</v>
      </c>
      <c r="B1390" s="267" t="s">
        <v>457</v>
      </c>
      <c r="C1390" s="268" t="s">
        <v>2538</v>
      </c>
      <c r="D1390" s="269">
        <v>39.36</v>
      </c>
      <c r="E1390" s="269">
        <v>22.55</v>
      </c>
      <c r="F1390" s="269" t="s">
        <v>19919</v>
      </c>
    </row>
    <row r="1391" spans="1:6" ht="45" customHeight="1">
      <c r="A1391" s="266">
        <v>87468</v>
      </c>
      <c r="B1391" s="267" t="s">
        <v>458</v>
      </c>
      <c r="C1391" s="268" t="s">
        <v>2538</v>
      </c>
      <c r="D1391" s="269">
        <v>39.659999999999997</v>
      </c>
      <c r="E1391" s="269">
        <v>23.32</v>
      </c>
      <c r="F1391" s="269" t="s">
        <v>19920</v>
      </c>
    </row>
    <row r="1392" spans="1:6" ht="45" customHeight="1">
      <c r="A1392" s="266">
        <v>87455</v>
      </c>
      <c r="B1392" s="267" t="s">
        <v>989</v>
      </c>
      <c r="C1392" s="268" t="s">
        <v>2538</v>
      </c>
      <c r="D1392" s="269">
        <v>37.93</v>
      </c>
      <c r="E1392" s="269">
        <v>20.18</v>
      </c>
      <c r="F1392" s="269" t="s">
        <v>19912</v>
      </c>
    </row>
    <row r="1393" spans="1:6" ht="45" customHeight="1">
      <c r="A1393" s="266">
        <v>87456</v>
      </c>
      <c r="B1393" s="267" t="s">
        <v>1038</v>
      </c>
      <c r="C1393" s="268" t="s">
        <v>2538</v>
      </c>
      <c r="D1393" s="269">
        <v>38.519999999999996</v>
      </c>
      <c r="E1393" s="269">
        <v>20.96</v>
      </c>
      <c r="F1393" s="269" t="s">
        <v>19913</v>
      </c>
    </row>
    <row r="1394" spans="1:6" ht="45" customHeight="1">
      <c r="A1394" s="266">
        <v>87461</v>
      </c>
      <c r="B1394" s="267" t="s">
        <v>674</v>
      </c>
      <c r="C1394" s="268" t="s">
        <v>2538</v>
      </c>
      <c r="D1394" s="269">
        <v>42.070000000000007</v>
      </c>
      <c r="E1394" s="269">
        <v>26.8</v>
      </c>
      <c r="F1394" s="269" t="s">
        <v>16102</v>
      </c>
    </row>
    <row r="1395" spans="1:6" ht="45" customHeight="1">
      <c r="A1395" s="266">
        <v>87462</v>
      </c>
      <c r="B1395" s="267" t="s">
        <v>675</v>
      </c>
      <c r="C1395" s="268" t="s">
        <v>2538</v>
      </c>
      <c r="D1395" s="269">
        <v>42.37</v>
      </c>
      <c r="E1395" s="269">
        <v>27.57</v>
      </c>
      <c r="F1395" s="269" t="s">
        <v>18664</v>
      </c>
    </row>
    <row r="1396" spans="1:6" ht="45" customHeight="1">
      <c r="A1396" s="266">
        <v>87449</v>
      </c>
      <c r="B1396" s="267" t="s">
        <v>983</v>
      </c>
      <c r="C1396" s="268" t="s">
        <v>2538</v>
      </c>
      <c r="D1396" s="269">
        <v>40.26</v>
      </c>
      <c r="E1396" s="269">
        <v>22.42</v>
      </c>
      <c r="F1396" s="269" t="s">
        <v>17506</v>
      </c>
    </row>
    <row r="1397" spans="1:6" ht="45" customHeight="1">
      <c r="A1397" s="266">
        <v>87450</v>
      </c>
      <c r="B1397" s="267" t="s">
        <v>984</v>
      </c>
      <c r="C1397" s="268" t="s">
        <v>2538</v>
      </c>
      <c r="D1397" s="269">
        <v>40.549999999999997</v>
      </c>
      <c r="E1397" s="269">
        <v>23.2</v>
      </c>
      <c r="F1397" s="269" t="s">
        <v>19909</v>
      </c>
    </row>
    <row r="1398" spans="1:6" ht="45" customHeight="1">
      <c r="A1398" s="266">
        <v>89312</v>
      </c>
      <c r="B1398" s="267" t="s">
        <v>383</v>
      </c>
      <c r="C1398" s="268" t="s">
        <v>2538</v>
      </c>
      <c r="D1398" s="269">
        <v>37.93</v>
      </c>
      <c r="E1398" s="269">
        <v>27.79</v>
      </c>
      <c r="F1398" s="269" t="s">
        <v>19905</v>
      </c>
    </row>
    <row r="1399" spans="1:6" ht="45" customHeight="1">
      <c r="A1399" s="266">
        <v>87493</v>
      </c>
      <c r="B1399" s="267" t="s">
        <v>1519</v>
      </c>
      <c r="C1399" s="268" t="s">
        <v>2538</v>
      </c>
      <c r="D1399" s="269">
        <v>36.28</v>
      </c>
      <c r="E1399" s="269">
        <v>22.63</v>
      </c>
      <c r="F1399" s="269" t="s">
        <v>19852</v>
      </c>
    </row>
    <row r="1400" spans="1:6" ht="45" customHeight="1">
      <c r="A1400" s="266">
        <v>87494</v>
      </c>
      <c r="B1400" s="267" t="s">
        <v>1520</v>
      </c>
      <c r="C1400" s="268" t="s">
        <v>2538</v>
      </c>
      <c r="D1400" s="269">
        <v>36.67</v>
      </c>
      <c r="E1400" s="269">
        <v>23.67</v>
      </c>
      <c r="F1400" s="269" t="s">
        <v>19853</v>
      </c>
    </row>
    <row r="1401" spans="1:6" ht="45" customHeight="1">
      <c r="A1401" s="266">
        <v>87481</v>
      </c>
      <c r="B1401" s="267" t="s">
        <v>931</v>
      </c>
      <c r="C1401" s="268" t="s">
        <v>2538</v>
      </c>
      <c r="D1401" s="269">
        <v>35</v>
      </c>
      <c r="E1401" s="269">
        <v>20.18</v>
      </c>
      <c r="F1401" s="269" t="s">
        <v>19846</v>
      </c>
    </row>
    <row r="1402" spans="1:6" ht="45" customHeight="1">
      <c r="A1402" s="266">
        <v>87482</v>
      </c>
      <c r="B1402" s="267" t="s">
        <v>932</v>
      </c>
      <c r="C1402" s="268" t="s">
        <v>2538</v>
      </c>
      <c r="D1402" s="269">
        <v>35.39</v>
      </c>
      <c r="E1402" s="269">
        <v>21.22</v>
      </c>
      <c r="F1402" s="269" t="s">
        <v>13613</v>
      </c>
    </row>
    <row r="1403" spans="1:6" ht="45" customHeight="1">
      <c r="A1403" s="266">
        <v>87487</v>
      </c>
      <c r="B1403" s="267" t="s">
        <v>936</v>
      </c>
      <c r="C1403" s="268" t="s">
        <v>2538</v>
      </c>
      <c r="D1403" s="269">
        <v>39.099999999999994</v>
      </c>
      <c r="E1403" s="269">
        <v>26.75</v>
      </c>
      <c r="F1403" s="269" t="s">
        <v>19848</v>
      </c>
    </row>
    <row r="1404" spans="1:6" ht="45" customHeight="1">
      <c r="A1404" s="266">
        <v>87488</v>
      </c>
      <c r="B1404" s="267" t="s">
        <v>937</v>
      </c>
      <c r="C1404" s="268" t="s">
        <v>2538</v>
      </c>
      <c r="D1404" s="269">
        <v>39.49</v>
      </c>
      <c r="E1404" s="269">
        <v>27.79</v>
      </c>
      <c r="F1404" s="269" t="s">
        <v>19849</v>
      </c>
    </row>
    <row r="1405" spans="1:6" ht="45" customHeight="1">
      <c r="A1405" s="266">
        <v>87475</v>
      </c>
      <c r="B1405" s="267" t="s">
        <v>925</v>
      </c>
      <c r="C1405" s="268" t="s">
        <v>2538</v>
      </c>
      <c r="D1405" s="269">
        <v>37.11</v>
      </c>
      <c r="E1405" s="269">
        <v>22.62</v>
      </c>
      <c r="F1405" s="269" t="s">
        <v>19841</v>
      </c>
    </row>
    <row r="1406" spans="1:6" ht="45" customHeight="1">
      <c r="A1406" s="266">
        <v>87476</v>
      </c>
      <c r="B1406" s="267" t="s">
        <v>926</v>
      </c>
      <c r="C1406" s="268" t="s">
        <v>2538</v>
      </c>
      <c r="D1406" s="269">
        <v>37.489999999999995</v>
      </c>
      <c r="E1406" s="269">
        <v>23.67</v>
      </c>
      <c r="F1406" s="269" t="s">
        <v>19842</v>
      </c>
    </row>
    <row r="1407" spans="1:6" ht="45" customHeight="1">
      <c r="A1407" s="266">
        <v>87469</v>
      </c>
      <c r="B1407" s="267" t="s">
        <v>459</v>
      </c>
      <c r="C1407" s="268" t="s">
        <v>2538</v>
      </c>
      <c r="D1407" s="269">
        <v>48.95</v>
      </c>
      <c r="E1407" s="269">
        <v>25.58</v>
      </c>
      <c r="F1407" s="269" t="s">
        <v>15630</v>
      </c>
    </row>
    <row r="1408" spans="1:6" ht="45" customHeight="1">
      <c r="A1408" s="266">
        <v>87470</v>
      </c>
      <c r="B1408" s="267" t="s">
        <v>460</v>
      </c>
      <c r="C1408" s="268" t="s">
        <v>2538</v>
      </c>
      <c r="D1408" s="269">
        <v>49.320000000000007</v>
      </c>
      <c r="E1408" s="269">
        <v>26.55</v>
      </c>
      <c r="F1408" s="269" t="s">
        <v>19921</v>
      </c>
    </row>
    <row r="1409" spans="1:6" ht="45" customHeight="1">
      <c r="A1409" s="266">
        <v>87457</v>
      </c>
      <c r="B1409" s="267" t="s">
        <v>670</v>
      </c>
      <c r="C1409" s="268" t="s">
        <v>2538</v>
      </c>
      <c r="D1409" s="269">
        <v>47.460000000000008</v>
      </c>
      <c r="E1409" s="269">
        <v>23.13</v>
      </c>
      <c r="F1409" s="269" t="s">
        <v>15791</v>
      </c>
    </row>
    <row r="1410" spans="1:6" ht="45" customHeight="1">
      <c r="A1410" s="266">
        <v>87458</v>
      </c>
      <c r="B1410" s="267" t="s">
        <v>671</v>
      </c>
      <c r="C1410" s="268" t="s">
        <v>2538</v>
      </c>
      <c r="D1410" s="269">
        <v>47.820000000000007</v>
      </c>
      <c r="E1410" s="269">
        <v>24.11</v>
      </c>
      <c r="F1410" s="269" t="s">
        <v>19914</v>
      </c>
    </row>
    <row r="1411" spans="1:6" ht="45" customHeight="1">
      <c r="A1411" s="266">
        <v>87463</v>
      </c>
      <c r="B1411" s="267" t="s">
        <v>676</v>
      </c>
      <c r="C1411" s="268" t="s">
        <v>2538</v>
      </c>
      <c r="D1411" s="269">
        <v>51.7</v>
      </c>
      <c r="E1411" s="269">
        <v>29.78</v>
      </c>
      <c r="F1411" s="269" t="s">
        <v>19915</v>
      </c>
    </row>
    <row r="1412" spans="1:6" ht="45" customHeight="1">
      <c r="A1412" s="266">
        <v>87464</v>
      </c>
      <c r="B1412" s="267" t="s">
        <v>677</v>
      </c>
      <c r="C1412" s="268" t="s">
        <v>2538</v>
      </c>
      <c r="D1412" s="269">
        <v>52.069999999999993</v>
      </c>
      <c r="E1412" s="269">
        <v>30.75</v>
      </c>
      <c r="F1412" s="269" t="s">
        <v>19916</v>
      </c>
    </row>
    <row r="1413" spans="1:6" ht="45" customHeight="1">
      <c r="A1413" s="266">
        <v>87451</v>
      </c>
      <c r="B1413" s="267" t="s">
        <v>985</v>
      </c>
      <c r="C1413" s="268" t="s">
        <v>2538</v>
      </c>
      <c r="D1413" s="269">
        <v>49.850000000000009</v>
      </c>
      <c r="E1413" s="269">
        <v>26.33</v>
      </c>
      <c r="F1413" s="269" t="s">
        <v>15654</v>
      </c>
    </row>
    <row r="1414" spans="1:6" ht="45" customHeight="1">
      <c r="A1414" s="266">
        <v>87452</v>
      </c>
      <c r="B1414" s="267" t="s">
        <v>986</v>
      </c>
      <c r="C1414" s="268" t="s">
        <v>2538</v>
      </c>
      <c r="D1414" s="269">
        <v>50.25</v>
      </c>
      <c r="E1414" s="269">
        <v>26.33</v>
      </c>
      <c r="F1414" s="269" t="s">
        <v>19910</v>
      </c>
    </row>
    <row r="1415" spans="1:6">
      <c r="A1415" s="261"/>
      <c r="B1415" s="265" t="s">
        <v>2954</v>
      </c>
      <c r="C1415" s="263"/>
      <c r="D1415" s="264" t="s">
        <v>2552</v>
      </c>
      <c r="E1415" s="264" t="s">
        <v>2552</v>
      </c>
      <c r="F1415" s="264"/>
    </row>
    <row r="1416" spans="1:6" ht="45" customHeight="1">
      <c r="A1416" s="266">
        <v>91815</v>
      </c>
      <c r="B1416" s="267" t="s">
        <v>1789</v>
      </c>
      <c r="C1416" s="268" t="s">
        <v>2538</v>
      </c>
      <c r="D1416" s="269">
        <v>42.150000000000006</v>
      </c>
      <c r="E1416" s="269">
        <v>13.27</v>
      </c>
      <c r="F1416" s="269" t="s">
        <v>19954</v>
      </c>
    </row>
    <row r="1417" spans="1:6" ht="45" customHeight="1">
      <c r="A1417" s="266">
        <v>91816</v>
      </c>
      <c r="B1417" s="267" t="s">
        <v>3406</v>
      </c>
      <c r="C1417" s="268" t="s">
        <v>2538</v>
      </c>
      <c r="D1417" s="269">
        <v>48.03</v>
      </c>
      <c r="E1417" s="269">
        <v>16.25</v>
      </c>
      <c r="F1417" s="269" t="s">
        <v>19955</v>
      </c>
    </row>
    <row r="1418" spans="1:6" ht="45" customHeight="1">
      <c r="A1418" s="266">
        <v>89453</v>
      </c>
      <c r="B1418" s="267" t="s">
        <v>464</v>
      </c>
      <c r="C1418" s="268" t="s">
        <v>2538</v>
      </c>
      <c r="D1418" s="269">
        <v>42.64</v>
      </c>
      <c r="E1418" s="269">
        <v>12.8</v>
      </c>
      <c r="F1418" s="269" t="s">
        <v>19927</v>
      </c>
    </row>
    <row r="1419" spans="1:6" ht="45" customHeight="1">
      <c r="A1419" s="266">
        <v>89454</v>
      </c>
      <c r="B1419" s="267" t="s">
        <v>465</v>
      </c>
      <c r="C1419" s="268" t="s">
        <v>2538</v>
      </c>
      <c r="D1419" s="269">
        <v>40.56</v>
      </c>
      <c r="E1419" s="269">
        <v>12.07</v>
      </c>
      <c r="F1419" s="269" t="s">
        <v>19928</v>
      </c>
    </row>
    <row r="1420" spans="1:6" ht="45" customHeight="1">
      <c r="A1420" s="266">
        <v>89455</v>
      </c>
      <c r="B1420" s="267" t="s">
        <v>466</v>
      </c>
      <c r="C1420" s="268" t="s">
        <v>2538</v>
      </c>
      <c r="D1420" s="269">
        <v>53.300000000000004</v>
      </c>
      <c r="E1420" s="269">
        <v>15.38</v>
      </c>
      <c r="F1420" s="269" t="s">
        <v>19929</v>
      </c>
    </row>
    <row r="1421" spans="1:6" ht="45" customHeight="1">
      <c r="A1421" s="266">
        <v>89456</v>
      </c>
      <c r="B1421" s="267" t="s">
        <v>467</v>
      </c>
      <c r="C1421" s="268" t="s">
        <v>2538</v>
      </c>
      <c r="D1421" s="269">
        <v>50.91</v>
      </c>
      <c r="E1421" s="269">
        <v>14.39</v>
      </c>
      <c r="F1421" s="269" t="s">
        <v>19930</v>
      </c>
    </row>
    <row r="1422" spans="1:6" ht="45" customHeight="1">
      <c r="A1422" s="266">
        <v>89457</v>
      </c>
      <c r="B1422" s="267" t="s">
        <v>468</v>
      </c>
      <c r="C1422" s="268" t="s">
        <v>2538</v>
      </c>
      <c r="D1422" s="269">
        <v>44.510000000000005</v>
      </c>
      <c r="E1422" s="269">
        <v>14.77</v>
      </c>
      <c r="F1422" s="269" t="s">
        <v>19777</v>
      </c>
    </row>
    <row r="1423" spans="1:6" ht="45" customHeight="1">
      <c r="A1423" s="266">
        <v>89458</v>
      </c>
      <c r="B1423" s="267" t="s">
        <v>469</v>
      </c>
      <c r="C1423" s="268" t="s">
        <v>2538</v>
      </c>
      <c r="D1423" s="269">
        <v>41.57</v>
      </c>
      <c r="E1423" s="269">
        <v>13.22</v>
      </c>
      <c r="F1423" s="269" t="s">
        <v>19931</v>
      </c>
    </row>
    <row r="1424" spans="1:6" ht="45" customHeight="1">
      <c r="A1424" s="266">
        <v>89459</v>
      </c>
      <c r="B1424" s="267" t="s">
        <v>470</v>
      </c>
      <c r="C1424" s="268" t="s">
        <v>2538</v>
      </c>
      <c r="D1424" s="269">
        <v>56.250000000000007</v>
      </c>
      <c r="E1424" s="269">
        <v>17.649999999999999</v>
      </c>
      <c r="F1424" s="269" t="s">
        <v>19932</v>
      </c>
    </row>
    <row r="1425" spans="1:6" ht="45" customHeight="1">
      <c r="A1425" s="266">
        <v>89460</v>
      </c>
      <c r="B1425" s="267" t="s">
        <v>471</v>
      </c>
      <c r="C1425" s="268" t="s">
        <v>2538</v>
      </c>
      <c r="D1425" s="269">
        <v>52.639999999999993</v>
      </c>
      <c r="E1425" s="269">
        <v>15.82</v>
      </c>
      <c r="F1425" s="269" t="s">
        <v>19933</v>
      </c>
    </row>
    <row r="1426" spans="1:6" ht="45" customHeight="1">
      <c r="A1426" s="266">
        <v>89462</v>
      </c>
      <c r="B1426" s="267" t="s">
        <v>472</v>
      </c>
      <c r="C1426" s="268" t="s">
        <v>2538</v>
      </c>
      <c r="D1426" s="269">
        <v>48.580000000000005</v>
      </c>
      <c r="E1426" s="269">
        <v>15.54</v>
      </c>
      <c r="F1426" s="269" t="s">
        <v>19934</v>
      </c>
    </row>
    <row r="1427" spans="1:6" ht="45" customHeight="1">
      <c r="A1427" s="266">
        <v>89463</v>
      </c>
      <c r="B1427" s="267" t="s">
        <v>473</v>
      </c>
      <c r="C1427" s="268" t="s">
        <v>2538</v>
      </c>
      <c r="D1427" s="269">
        <v>46.72</v>
      </c>
      <c r="E1427" s="269">
        <v>14.83</v>
      </c>
      <c r="F1427" s="269" t="s">
        <v>19935</v>
      </c>
    </row>
    <row r="1428" spans="1:6" ht="45" customHeight="1">
      <c r="A1428" s="266">
        <v>89464</v>
      </c>
      <c r="B1428" s="267" t="s">
        <v>474</v>
      </c>
      <c r="C1428" s="268" t="s">
        <v>2538</v>
      </c>
      <c r="D1428" s="269">
        <v>67.069999999999993</v>
      </c>
      <c r="E1428" s="269">
        <v>18.149999999999999</v>
      </c>
      <c r="F1428" s="269" t="s">
        <v>19936</v>
      </c>
    </row>
    <row r="1429" spans="1:6" ht="45" customHeight="1">
      <c r="A1429" s="266">
        <v>89465</v>
      </c>
      <c r="B1429" s="267" t="s">
        <v>475</v>
      </c>
      <c r="C1429" s="268" t="s">
        <v>2538</v>
      </c>
      <c r="D1429" s="269">
        <v>64.94</v>
      </c>
      <c r="E1429" s="269">
        <v>17.25</v>
      </c>
      <c r="F1429" s="269" t="s">
        <v>17089</v>
      </c>
    </row>
    <row r="1430" spans="1:6" ht="45" customHeight="1">
      <c r="A1430" s="266">
        <v>89466</v>
      </c>
      <c r="B1430" s="267" t="s">
        <v>476</v>
      </c>
      <c r="C1430" s="268" t="s">
        <v>2538</v>
      </c>
      <c r="D1430" s="269">
        <v>50.149999999999991</v>
      </c>
      <c r="E1430" s="269">
        <v>18.09</v>
      </c>
      <c r="F1430" s="269" t="s">
        <v>14490</v>
      </c>
    </row>
    <row r="1431" spans="1:6" ht="45" customHeight="1">
      <c r="A1431" s="266">
        <v>89467</v>
      </c>
      <c r="B1431" s="267" t="s">
        <v>477</v>
      </c>
      <c r="C1431" s="268" t="s">
        <v>2538</v>
      </c>
      <c r="D1431" s="269">
        <v>47.5</v>
      </c>
      <c r="E1431" s="269">
        <v>16.27</v>
      </c>
      <c r="F1431" s="269" t="s">
        <v>19937</v>
      </c>
    </row>
    <row r="1432" spans="1:6" ht="45" customHeight="1">
      <c r="A1432" s="266">
        <v>89468</v>
      </c>
      <c r="B1432" s="267" t="s">
        <v>478</v>
      </c>
      <c r="C1432" s="268" t="s">
        <v>2538</v>
      </c>
      <c r="D1432" s="269">
        <v>69.259999999999991</v>
      </c>
      <c r="E1432" s="269">
        <v>20.96</v>
      </c>
      <c r="F1432" s="269" t="s">
        <v>19938</v>
      </c>
    </row>
    <row r="1433" spans="1:6" ht="45" customHeight="1">
      <c r="A1433" s="266">
        <v>89469</v>
      </c>
      <c r="B1433" s="267" t="s">
        <v>479</v>
      </c>
      <c r="C1433" s="268" t="s">
        <v>2538</v>
      </c>
      <c r="D1433" s="269">
        <v>65.930000000000007</v>
      </c>
      <c r="E1433" s="269">
        <v>18.97</v>
      </c>
      <c r="F1433" s="269" t="s">
        <v>19939</v>
      </c>
    </row>
    <row r="1434" spans="1:6" ht="45" customHeight="1">
      <c r="A1434" s="266">
        <v>89470</v>
      </c>
      <c r="B1434" s="267" t="s">
        <v>480</v>
      </c>
      <c r="C1434" s="268" t="s">
        <v>2538</v>
      </c>
      <c r="D1434" s="269">
        <v>46.7</v>
      </c>
      <c r="E1434" s="269">
        <v>20.52</v>
      </c>
      <c r="F1434" s="269" t="s">
        <v>19940</v>
      </c>
    </row>
    <row r="1435" spans="1:6" ht="45" customHeight="1">
      <c r="A1435" s="266">
        <v>89471</v>
      </c>
      <c r="B1435" s="267" t="s">
        <v>481</v>
      </c>
      <c r="C1435" s="268" t="s">
        <v>2538</v>
      </c>
      <c r="D1435" s="269">
        <v>44.61</v>
      </c>
      <c r="E1435" s="269">
        <v>19.809999999999999</v>
      </c>
      <c r="F1435" s="269" t="s">
        <v>19941</v>
      </c>
    </row>
    <row r="1436" spans="1:6" ht="45" customHeight="1">
      <c r="A1436" s="266">
        <v>89472</v>
      </c>
      <c r="B1436" s="267" t="s">
        <v>482</v>
      </c>
      <c r="C1436" s="268" t="s">
        <v>2538</v>
      </c>
      <c r="D1436" s="269">
        <v>57.44</v>
      </c>
      <c r="E1436" s="269">
        <v>22.89</v>
      </c>
      <c r="F1436" s="269" t="s">
        <v>19942</v>
      </c>
    </row>
    <row r="1437" spans="1:6" ht="45" customHeight="1">
      <c r="A1437" s="266">
        <v>89473</v>
      </c>
      <c r="B1437" s="267" t="s">
        <v>483</v>
      </c>
      <c r="C1437" s="268" t="s">
        <v>2538</v>
      </c>
      <c r="D1437" s="269">
        <v>55.09</v>
      </c>
      <c r="E1437" s="269">
        <v>22.08</v>
      </c>
      <c r="F1437" s="269" t="s">
        <v>19943</v>
      </c>
    </row>
    <row r="1438" spans="1:6" ht="45" customHeight="1">
      <c r="A1438" s="266">
        <v>89474</v>
      </c>
      <c r="B1438" s="267" t="s">
        <v>484</v>
      </c>
      <c r="C1438" s="268" t="s">
        <v>2538</v>
      </c>
      <c r="D1438" s="269">
        <v>49.480000000000004</v>
      </c>
      <c r="E1438" s="269">
        <v>25.08</v>
      </c>
      <c r="F1438" s="269" t="s">
        <v>19944</v>
      </c>
    </row>
    <row r="1439" spans="1:6" ht="45" customHeight="1">
      <c r="A1439" s="266">
        <v>89475</v>
      </c>
      <c r="B1439" s="267" t="s">
        <v>485</v>
      </c>
      <c r="C1439" s="268" t="s">
        <v>2538</v>
      </c>
      <c r="D1439" s="269">
        <v>46.139999999999993</v>
      </c>
      <c r="E1439" s="269">
        <v>22.35</v>
      </c>
      <c r="F1439" s="269" t="s">
        <v>19945</v>
      </c>
    </row>
    <row r="1440" spans="1:6" ht="45" customHeight="1">
      <c r="A1440" s="266">
        <v>89476</v>
      </c>
      <c r="B1440" s="267" t="s">
        <v>486</v>
      </c>
      <c r="C1440" s="268" t="s">
        <v>2538</v>
      </c>
      <c r="D1440" s="269">
        <v>61.410000000000004</v>
      </c>
      <c r="E1440" s="269">
        <v>27.85</v>
      </c>
      <c r="F1440" s="269" t="s">
        <v>17771</v>
      </c>
    </row>
    <row r="1441" spans="1:6" ht="45" customHeight="1">
      <c r="A1441" s="266">
        <v>89477</v>
      </c>
      <c r="B1441" s="267" t="s">
        <v>707</v>
      </c>
      <c r="C1441" s="268" t="s">
        <v>2538</v>
      </c>
      <c r="D1441" s="269">
        <v>57.379999999999995</v>
      </c>
      <c r="E1441" s="269">
        <v>25.08</v>
      </c>
      <c r="F1441" s="269" t="s">
        <v>12314</v>
      </c>
    </row>
    <row r="1442" spans="1:6" ht="45" customHeight="1">
      <c r="A1442" s="266">
        <v>89478</v>
      </c>
      <c r="B1442" s="267" t="s">
        <v>708</v>
      </c>
      <c r="C1442" s="268" t="s">
        <v>2538</v>
      </c>
      <c r="D1442" s="269">
        <v>52.779999999999994</v>
      </c>
      <c r="E1442" s="269">
        <v>23.29</v>
      </c>
      <c r="F1442" s="269" t="s">
        <v>19946</v>
      </c>
    </row>
    <row r="1443" spans="1:6" ht="45" customHeight="1">
      <c r="A1443" s="266">
        <v>89479</v>
      </c>
      <c r="B1443" s="267" t="s">
        <v>709</v>
      </c>
      <c r="C1443" s="268" t="s">
        <v>2538</v>
      </c>
      <c r="D1443" s="269">
        <v>50.92</v>
      </c>
      <c r="E1443" s="269">
        <v>22.59</v>
      </c>
      <c r="F1443" s="269" t="s">
        <v>19947</v>
      </c>
    </row>
    <row r="1444" spans="1:6" ht="45" customHeight="1">
      <c r="A1444" s="266">
        <v>89480</v>
      </c>
      <c r="B1444" s="267" t="s">
        <v>710</v>
      </c>
      <c r="C1444" s="268" t="s">
        <v>2538</v>
      </c>
      <c r="D1444" s="269">
        <v>71.41</v>
      </c>
      <c r="E1444" s="269">
        <v>25.64</v>
      </c>
      <c r="F1444" s="269" t="s">
        <v>19948</v>
      </c>
    </row>
    <row r="1445" spans="1:6" ht="45" customHeight="1">
      <c r="A1445" s="266">
        <v>89483</v>
      </c>
      <c r="B1445" s="267" t="s">
        <v>711</v>
      </c>
      <c r="C1445" s="268" t="s">
        <v>2538</v>
      </c>
      <c r="D1445" s="269">
        <v>69.25</v>
      </c>
      <c r="E1445" s="269">
        <v>24.98</v>
      </c>
      <c r="F1445" s="269" t="s">
        <v>19949</v>
      </c>
    </row>
    <row r="1446" spans="1:6" ht="45" customHeight="1">
      <c r="A1446" s="266">
        <v>89484</v>
      </c>
      <c r="B1446" s="267" t="s">
        <v>712</v>
      </c>
      <c r="C1446" s="268" t="s">
        <v>2538</v>
      </c>
      <c r="D1446" s="269">
        <v>55.319999999999993</v>
      </c>
      <c r="E1446" s="269">
        <v>28.37</v>
      </c>
      <c r="F1446" s="269" t="s">
        <v>19950</v>
      </c>
    </row>
    <row r="1447" spans="1:6" ht="45" customHeight="1">
      <c r="A1447" s="266">
        <v>89486</v>
      </c>
      <c r="B1447" s="267" t="s">
        <v>713</v>
      </c>
      <c r="C1447" s="268" t="s">
        <v>2538</v>
      </c>
      <c r="D1447" s="269">
        <v>52.25</v>
      </c>
      <c r="E1447" s="269">
        <v>25.61</v>
      </c>
      <c r="F1447" s="269" t="s">
        <v>19951</v>
      </c>
    </row>
    <row r="1448" spans="1:6" ht="45" customHeight="1">
      <c r="A1448" s="266">
        <v>89487</v>
      </c>
      <c r="B1448" s="267" t="s">
        <v>714</v>
      </c>
      <c r="C1448" s="268" t="s">
        <v>2538</v>
      </c>
      <c r="D1448" s="269">
        <v>74.539999999999992</v>
      </c>
      <c r="E1448" s="269">
        <v>31.2</v>
      </c>
      <c r="F1448" s="269" t="s">
        <v>19952</v>
      </c>
    </row>
    <row r="1449" spans="1:6" ht="45" customHeight="1">
      <c r="A1449" s="266">
        <v>89488</v>
      </c>
      <c r="B1449" s="267" t="s">
        <v>715</v>
      </c>
      <c r="C1449" s="268" t="s">
        <v>2538</v>
      </c>
      <c r="D1449" s="269">
        <v>70.86999999999999</v>
      </c>
      <c r="E1449" s="269">
        <v>28.2</v>
      </c>
      <c r="F1449" s="269" t="s">
        <v>19953</v>
      </c>
    </row>
    <row r="1450" spans="1:6">
      <c r="A1450" s="261"/>
      <c r="B1450" s="265" t="s">
        <v>2857</v>
      </c>
      <c r="C1450" s="263"/>
      <c r="D1450" s="264" t="s">
        <v>2552</v>
      </c>
      <c r="E1450" s="264" t="s">
        <v>2552</v>
      </c>
      <c r="F1450" s="264"/>
    </row>
    <row r="1451" spans="1:6" ht="45" customHeight="1">
      <c r="A1451" s="266">
        <v>89313</v>
      </c>
      <c r="B1451" s="267" t="s">
        <v>980</v>
      </c>
      <c r="C1451" s="268" t="s">
        <v>2538</v>
      </c>
      <c r="D1451" s="269">
        <v>38.88000000000001</v>
      </c>
      <c r="E1451" s="269">
        <v>30.13</v>
      </c>
      <c r="F1451" s="269" t="s">
        <v>19906</v>
      </c>
    </row>
    <row r="1452" spans="1:6" ht="45" customHeight="1">
      <c r="A1452" s="266">
        <v>89296</v>
      </c>
      <c r="B1452" s="267" t="s">
        <v>612</v>
      </c>
      <c r="C1452" s="268" t="s">
        <v>2538</v>
      </c>
      <c r="D1452" s="269">
        <v>33.79</v>
      </c>
      <c r="E1452" s="269">
        <v>20</v>
      </c>
      <c r="F1452" s="269" t="s">
        <v>19893</v>
      </c>
    </row>
    <row r="1453" spans="1:6" ht="45" customHeight="1">
      <c r="A1453" s="266">
        <v>89297</v>
      </c>
      <c r="B1453" s="267" t="s">
        <v>613</v>
      </c>
      <c r="C1453" s="268" t="s">
        <v>2538</v>
      </c>
      <c r="D1453" s="269">
        <v>34.47</v>
      </c>
      <c r="E1453" s="269">
        <v>21.63</v>
      </c>
      <c r="F1453" s="269" t="s">
        <v>19894</v>
      </c>
    </row>
    <row r="1454" spans="1:6" ht="45" customHeight="1">
      <c r="A1454" s="266">
        <v>89308</v>
      </c>
      <c r="B1454" s="267" t="s">
        <v>624</v>
      </c>
      <c r="C1454" s="268" t="s">
        <v>2538</v>
      </c>
      <c r="D1454" s="269">
        <v>35.950000000000003</v>
      </c>
      <c r="E1454" s="269">
        <v>24.45</v>
      </c>
      <c r="F1454" s="269" t="s">
        <v>19901</v>
      </c>
    </row>
    <row r="1455" spans="1:6" ht="45" customHeight="1">
      <c r="A1455" s="266">
        <v>89309</v>
      </c>
      <c r="B1455" s="267" t="s">
        <v>380</v>
      </c>
      <c r="C1455" s="268" t="s">
        <v>2538</v>
      </c>
      <c r="D1455" s="269">
        <v>36.909999999999997</v>
      </c>
      <c r="E1455" s="269">
        <v>26.78</v>
      </c>
      <c r="F1455" s="269" t="s">
        <v>19902</v>
      </c>
    </row>
    <row r="1456" spans="1:6" ht="45" customHeight="1">
      <c r="A1456" s="266">
        <v>89292</v>
      </c>
      <c r="B1456" s="267" t="s">
        <v>608</v>
      </c>
      <c r="C1456" s="268" t="s">
        <v>2538</v>
      </c>
      <c r="D1456" s="269">
        <v>32.36</v>
      </c>
      <c r="E1456" s="269">
        <v>18.07</v>
      </c>
      <c r="F1456" s="269" t="s">
        <v>19889</v>
      </c>
    </row>
    <row r="1457" spans="1:6" ht="45" customHeight="1">
      <c r="A1457" s="266">
        <v>89293</v>
      </c>
      <c r="B1457" s="267" t="s">
        <v>609</v>
      </c>
      <c r="C1457" s="268" t="s">
        <v>2538</v>
      </c>
      <c r="D1457" s="269">
        <v>33.040000000000006</v>
      </c>
      <c r="E1457" s="269">
        <v>19.7</v>
      </c>
      <c r="F1457" s="269" t="s">
        <v>19890</v>
      </c>
    </row>
    <row r="1458" spans="1:6" ht="45" customHeight="1">
      <c r="A1458" s="266">
        <v>89310</v>
      </c>
      <c r="B1458" s="267" t="s">
        <v>381</v>
      </c>
      <c r="C1458" s="268" t="s">
        <v>2538</v>
      </c>
      <c r="D1458" s="269">
        <v>41.449999999999996</v>
      </c>
      <c r="E1458" s="269">
        <v>32.65</v>
      </c>
      <c r="F1458" s="269" t="s">
        <v>19903</v>
      </c>
    </row>
    <row r="1459" spans="1:6" ht="45" customHeight="1">
      <c r="A1459" s="266">
        <v>89311</v>
      </c>
      <c r="B1459" s="267" t="s">
        <v>382</v>
      </c>
      <c r="C1459" s="268" t="s">
        <v>2538</v>
      </c>
      <c r="D1459" s="269">
        <v>42.4</v>
      </c>
      <c r="E1459" s="269">
        <v>34.99</v>
      </c>
      <c r="F1459" s="269" t="s">
        <v>19904</v>
      </c>
    </row>
    <row r="1460" spans="1:6" ht="45" customHeight="1">
      <c r="A1460" s="266">
        <v>89294</v>
      </c>
      <c r="B1460" s="267" t="s">
        <v>610</v>
      </c>
      <c r="C1460" s="268" t="s">
        <v>2538</v>
      </c>
      <c r="D1460" s="269">
        <v>37.11</v>
      </c>
      <c r="E1460" s="269">
        <v>23.93</v>
      </c>
      <c r="F1460" s="269" t="s">
        <v>19891</v>
      </c>
    </row>
    <row r="1461" spans="1:6" ht="45" customHeight="1">
      <c r="A1461" s="266">
        <v>89295</v>
      </c>
      <c r="B1461" s="267" t="s">
        <v>611</v>
      </c>
      <c r="C1461" s="268" t="s">
        <v>2538</v>
      </c>
      <c r="D1461" s="269">
        <v>37.78</v>
      </c>
      <c r="E1461" s="269">
        <v>25.57</v>
      </c>
      <c r="F1461" s="269" t="s">
        <v>19892</v>
      </c>
    </row>
    <row r="1462" spans="1:6" ht="45" customHeight="1">
      <c r="A1462" s="266">
        <v>89306</v>
      </c>
      <c r="B1462" s="267" t="s">
        <v>622</v>
      </c>
      <c r="C1462" s="268" t="s">
        <v>2538</v>
      </c>
      <c r="D1462" s="269">
        <v>38.339999999999996</v>
      </c>
      <c r="E1462" s="269">
        <v>26.79</v>
      </c>
      <c r="F1462" s="269" t="s">
        <v>19899</v>
      </c>
    </row>
    <row r="1463" spans="1:6" ht="45" customHeight="1">
      <c r="A1463" s="266">
        <v>89307</v>
      </c>
      <c r="B1463" s="267" t="s">
        <v>623</v>
      </c>
      <c r="C1463" s="268" t="s">
        <v>2538</v>
      </c>
      <c r="D1463" s="269">
        <v>39.299999999999997</v>
      </c>
      <c r="E1463" s="269">
        <v>29.12</v>
      </c>
      <c r="F1463" s="269" t="s">
        <v>19900</v>
      </c>
    </row>
    <row r="1464" spans="1:6" ht="45" customHeight="1">
      <c r="A1464" s="266">
        <v>89290</v>
      </c>
      <c r="B1464" s="267" t="s">
        <v>378</v>
      </c>
      <c r="C1464" s="268" t="s">
        <v>2538</v>
      </c>
      <c r="D1464" s="269">
        <v>34.700000000000003</v>
      </c>
      <c r="E1464" s="269">
        <v>20.45</v>
      </c>
      <c r="F1464" s="269" t="s">
        <v>19888</v>
      </c>
    </row>
    <row r="1465" spans="1:6" ht="45" customHeight="1">
      <c r="A1465" s="266">
        <v>89291</v>
      </c>
      <c r="B1465" s="267" t="s">
        <v>379</v>
      </c>
      <c r="C1465" s="268" t="s">
        <v>2538</v>
      </c>
      <c r="D1465" s="269">
        <v>35.370000000000005</v>
      </c>
      <c r="E1465" s="269">
        <v>22.09</v>
      </c>
      <c r="F1465" s="269" t="s">
        <v>13899</v>
      </c>
    </row>
    <row r="1466" spans="1:6" ht="45" customHeight="1">
      <c r="A1466" s="266">
        <v>89304</v>
      </c>
      <c r="B1466" s="267" t="s">
        <v>620</v>
      </c>
      <c r="C1466" s="268" t="s">
        <v>2538</v>
      </c>
      <c r="D1466" s="269">
        <v>34.519999999999996</v>
      </c>
      <c r="E1466" s="269">
        <v>21.38</v>
      </c>
      <c r="F1466" s="269" t="s">
        <v>17135</v>
      </c>
    </row>
    <row r="1467" spans="1:6" ht="45" customHeight="1">
      <c r="A1467" s="266">
        <v>89305</v>
      </c>
      <c r="B1467" s="267" t="s">
        <v>621</v>
      </c>
      <c r="C1467" s="268" t="s">
        <v>2538</v>
      </c>
      <c r="D1467" s="269">
        <v>35.36</v>
      </c>
      <c r="E1467" s="269">
        <v>23.5</v>
      </c>
      <c r="F1467" s="269" t="s">
        <v>19898</v>
      </c>
    </row>
    <row r="1468" spans="1:6" ht="45" customHeight="1">
      <c r="A1468" s="266">
        <v>89288</v>
      </c>
      <c r="B1468" s="267" t="s">
        <v>376</v>
      </c>
      <c r="C1468" s="268" t="s">
        <v>2538</v>
      </c>
      <c r="D1468" s="269">
        <v>30.59</v>
      </c>
      <c r="E1468" s="269">
        <v>13.52</v>
      </c>
      <c r="F1468" s="269" t="s">
        <v>19886</v>
      </c>
    </row>
    <row r="1469" spans="1:6" ht="45" customHeight="1">
      <c r="A1469" s="266">
        <v>89289</v>
      </c>
      <c r="B1469" s="267" t="s">
        <v>377</v>
      </c>
      <c r="C1469" s="268" t="s">
        <v>2538</v>
      </c>
      <c r="D1469" s="269">
        <v>31.18</v>
      </c>
      <c r="E1469" s="269">
        <v>15.01</v>
      </c>
      <c r="F1469" s="269" t="s">
        <v>19887</v>
      </c>
    </row>
    <row r="1470" spans="1:6" ht="45" customHeight="1">
      <c r="A1470" s="266">
        <v>89300</v>
      </c>
      <c r="B1470" s="267" t="s">
        <v>616</v>
      </c>
      <c r="C1470" s="268" t="s">
        <v>2538</v>
      </c>
      <c r="D1470" s="269">
        <v>32.74</v>
      </c>
      <c r="E1470" s="269">
        <v>18.71</v>
      </c>
      <c r="F1470" s="269" t="s">
        <v>19895</v>
      </c>
    </row>
    <row r="1471" spans="1:6" ht="45" customHeight="1">
      <c r="A1471" s="266">
        <v>89301</v>
      </c>
      <c r="B1471" s="267" t="s">
        <v>617</v>
      </c>
      <c r="C1471" s="268" t="s">
        <v>2538</v>
      </c>
      <c r="D1471" s="269">
        <v>33.589999999999996</v>
      </c>
      <c r="E1471" s="269">
        <v>20.82</v>
      </c>
      <c r="F1471" s="269" t="s">
        <v>19896</v>
      </c>
    </row>
    <row r="1472" spans="1:6" ht="45" customHeight="1">
      <c r="A1472" s="266">
        <v>89284</v>
      </c>
      <c r="B1472" s="267" t="s">
        <v>373</v>
      </c>
      <c r="C1472" s="268" t="s">
        <v>2538</v>
      </c>
      <c r="D1472" s="269">
        <v>29.300000000000004</v>
      </c>
      <c r="E1472" s="269">
        <v>12.33</v>
      </c>
      <c r="F1472" s="269" t="s">
        <v>14434</v>
      </c>
    </row>
    <row r="1473" spans="1:6" ht="45" customHeight="1">
      <c r="A1473" s="266">
        <v>89285</v>
      </c>
      <c r="B1473" s="267" t="s">
        <v>374</v>
      </c>
      <c r="C1473" s="268" t="s">
        <v>2538</v>
      </c>
      <c r="D1473" s="269">
        <v>29.89</v>
      </c>
      <c r="E1473" s="269">
        <v>13.82</v>
      </c>
      <c r="F1473" s="269" t="s">
        <v>11967</v>
      </c>
    </row>
    <row r="1474" spans="1:6" ht="45" customHeight="1">
      <c r="A1474" s="266">
        <v>89302</v>
      </c>
      <c r="B1474" s="267" t="s">
        <v>618</v>
      </c>
      <c r="C1474" s="268" t="s">
        <v>2538</v>
      </c>
      <c r="D1474" s="269">
        <v>37.909999999999997</v>
      </c>
      <c r="E1474" s="269">
        <v>25.76</v>
      </c>
      <c r="F1474" s="269" t="s">
        <v>19897</v>
      </c>
    </row>
    <row r="1475" spans="1:6" ht="45" customHeight="1">
      <c r="A1475" s="266">
        <v>89303</v>
      </c>
      <c r="B1475" s="267" t="s">
        <v>619</v>
      </c>
      <c r="C1475" s="268" t="s">
        <v>2538</v>
      </c>
      <c r="D1475" s="269">
        <v>38.75</v>
      </c>
      <c r="E1475" s="269">
        <v>27.88</v>
      </c>
      <c r="F1475" s="269" t="s">
        <v>14571</v>
      </c>
    </row>
    <row r="1476" spans="1:6" ht="45" customHeight="1">
      <c r="A1476" s="266">
        <v>89286</v>
      </c>
      <c r="B1476" s="267" t="s">
        <v>375</v>
      </c>
      <c r="C1476" s="268" t="s">
        <v>2538</v>
      </c>
      <c r="D1476" s="269">
        <v>33.61</v>
      </c>
      <c r="E1476" s="269">
        <v>17.059999999999999</v>
      </c>
      <c r="F1476" s="269" t="s">
        <v>19884</v>
      </c>
    </row>
    <row r="1477" spans="1:6" ht="45" customHeight="1">
      <c r="A1477" s="266">
        <v>89287</v>
      </c>
      <c r="B1477" s="267" t="s">
        <v>3407</v>
      </c>
      <c r="C1477" s="268" t="s">
        <v>2538</v>
      </c>
      <c r="D1477" s="269">
        <v>34.200000000000003</v>
      </c>
      <c r="E1477" s="269">
        <v>18.55</v>
      </c>
      <c r="F1477" s="269" t="s">
        <v>19885</v>
      </c>
    </row>
    <row r="1478" spans="1:6" ht="45" customHeight="1">
      <c r="A1478" s="266">
        <v>89298</v>
      </c>
      <c r="B1478" s="267" t="s">
        <v>614</v>
      </c>
      <c r="C1478" s="268" t="s">
        <v>2538</v>
      </c>
      <c r="D1478" s="269">
        <v>35.150000000000006</v>
      </c>
      <c r="E1478" s="269">
        <v>21.09</v>
      </c>
      <c r="F1478" s="269" t="s">
        <v>15677</v>
      </c>
    </row>
    <row r="1479" spans="1:6" ht="45" customHeight="1">
      <c r="A1479" s="266">
        <v>89299</v>
      </c>
      <c r="B1479" s="267" t="s">
        <v>615</v>
      </c>
      <c r="C1479" s="268" t="s">
        <v>2538</v>
      </c>
      <c r="D1479" s="269">
        <v>35.99</v>
      </c>
      <c r="E1479" s="269">
        <v>23.21</v>
      </c>
      <c r="F1479" s="269" t="s">
        <v>12669</v>
      </c>
    </row>
    <row r="1480" spans="1:6" ht="45" customHeight="1">
      <c r="A1480" s="266">
        <v>89282</v>
      </c>
      <c r="B1480" s="267" t="s">
        <v>371</v>
      </c>
      <c r="C1480" s="268" t="s">
        <v>2538</v>
      </c>
      <c r="D1480" s="269">
        <v>31.699999999999996</v>
      </c>
      <c r="E1480" s="269">
        <v>14.71</v>
      </c>
      <c r="F1480" s="269" t="s">
        <v>12067</v>
      </c>
    </row>
    <row r="1481" spans="1:6" ht="45" customHeight="1">
      <c r="A1481" s="266">
        <v>89283</v>
      </c>
      <c r="B1481" s="267" t="s">
        <v>372</v>
      </c>
      <c r="C1481" s="268" t="s">
        <v>2538</v>
      </c>
      <c r="D1481" s="269">
        <v>32.299999999999997</v>
      </c>
      <c r="E1481" s="269">
        <v>16.190000000000001</v>
      </c>
      <c r="F1481" s="269" t="s">
        <v>19883</v>
      </c>
    </row>
    <row r="1482" spans="1:6">
      <c r="A1482" s="261"/>
      <c r="B1482" s="265" t="s">
        <v>2175</v>
      </c>
      <c r="C1482" s="263"/>
      <c r="D1482" s="264" t="s">
        <v>2552</v>
      </c>
      <c r="E1482" s="264" t="s">
        <v>2552</v>
      </c>
      <c r="F1482" s="264"/>
    </row>
    <row r="1483" spans="1:6" ht="30" customHeight="1">
      <c r="A1483" s="266" t="s">
        <v>2176</v>
      </c>
      <c r="B1483" s="267" t="s">
        <v>3408</v>
      </c>
      <c r="C1483" s="268" t="s">
        <v>2538</v>
      </c>
      <c r="D1483" s="269">
        <v>53.33</v>
      </c>
      <c r="E1483" s="269">
        <v>6.58</v>
      </c>
      <c r="F1483" s="269" t="s">
        <v>19995</v>
      </c>
    </row>
    <row r="1484" spans="1:6" ht="30" customHeight="1">
      <c r="A1484" s="266" t="s">
        <v>2241</v>
      </c>
      <c r="B1484" s="267" t="s">
        <v>3409</v>
      </c>
      <c r="C1484" s="268" t="s">
        <v>2538</v>
      </c>
      <c r="D1484" s="269">
        <v>110.02</v>
      </c>
      <c r="E1484" s="269">
        <v>12.42</v>
      </c>
      <c r="F1484" s="269" t="s">
        <v>19996</v>
      </c>
    </row>
    <row r="1485" spans="1:6">
      <c r="A1485" s="261"/>
      <c r="B1485" s="265" t="s">
        <v>662</v>
      </c>
      <c r="C1485" s="263"/>
      <c r="D1485" s="264" t="s">
        <v>2552</v>
      </c>
      <c r="E1485" s="264" t="s">
        <v>2552</v>
      </c>
      <c r="F1485" s="264"/>
    </row>
    <row r="1486" spans="1:6" ht="30" customHeight="1">
      <c r="A1486" s="266">
        <v>95465</v>
      </c>
      <c r="B1486" s="267" t="s">
        <v>3410</v>
      </c>
      <c r="C1486" s="268" t="s">
        <v>2538</v>
      </c>
      <c r="D1486" s="269">
        <v>87.759999999999991</v>
      </c>
      <c r="E1486" s="269">
        <v>29.04</v>
      </c>
      <c r="F1486" s="269" t="s">
        <v>19907</v>
      </c>
    </row>
    <row r="1487" spans="1:6">
      <c r="A1487" s="261"/>
      <c r="B1487" s="265" t="s">
        <v>2249</v>
      </c>
      <c r="C1487" s="263"/>
      <c r="D1487" s="264" t="s">
        <v>2552</v>
      </c>
      <c r="E1487" s="264" t="s">
        <v>2552</v>
      </c>
      <c r="F1487" s="264"/>
    </row>
    <row r="1488" spans="1:6" ht="30" customHeight="1">
      <c r="A1488" s="266" t="s">
        <v>2250</v>
      </c>
      <c r="B1488" s="267" t="s">
        <v>3411</v>
      </c>
      <c r="C1488" s="268" t="s">
        <v>2538</v>
      </c>
      <c r="D1488" s="269">
        <v>88.3</v>
      </c>
      <c r="E1488" s="269">
        <v>24.02</v>
      </c>
      <c r="F1488" s="269" t="s">
        <v>19924</v>
      </c>
    </row>
    <row r="1489" spans="1:6" ht="30" customHeight="1">
      <c r="A1489" s="266" t="s">
        <v>2251</v>
      </c>
      <c r="B1489" s="267" t="s">
        <v>3412</v>
      </c>
      <c r="C1489" s="268" t="s">
        <v>2538</v>
      </c>
      <c r="D1489" s="269">
        <v>88.46</v>
      </c>
      <c r="E1489" s="269">
        <v>24.01</v>
      </c>
      <c r="F1489" s="269" t="s">
        <v>19925</v>
      </c>
    </row>
    <row r="1490" spans="1:6" ht="30" customHeight="1">
      <c r="A1490" s="266" t="s">
        <v>2252</v>
      </c>
      <c r="B1490" s="267" t="s">
        <v>3413</v>
      </c>
      <c r="C1490" s="268" t="s">
        <v>2538</v>
      </c>
      <c r="D1490" s="269">
        <v>166.31</v>
      </c>
      <c r="E1490" s="269">
        <v>28.44</v>
      </c>
      <c r="F1490" s="269" t="s">
        <v>19926</v>
      </c>
    </row>
    <row r="1491" spans="1:6">
      <c r="A1491" s="261"/>
      <c r="B1491" s="265" t="s">
        <v>2242</v>
      </c>
      <c r="C1491" s="263"/>
      <c r="D1491" s="264" t="s">
        <v>2552</v>
      </c>
      <c r="E1491" s="264" t="s">
        <v>2552</v>
      </c>
      <c r="F1491" s="264"/>
    </row>
    <row r="1492" spans="1:6" ht="45" customHeight="1">
      <c r="A1492" s="266">
        <v>72139</v>
      </c>
      <c r="B1492" s="267" t="s">
        <v>3414</v>
      </c>
      <c r="C1492" s="268" t="s">
        <v>2538</v>
      </c>
      <c r="D1492" s="269">
        <v>323.24</v>
      </c>
      <c r="E1492" s="269">
        <v>111.44</v>
      </c>
      <c r="F1492" s="269" t="s">
        <v>19956</v>
      </c>
    </row>
    <row r="1493" spans="1:6" ht="45" customHeight="1">
      <c r="A1493" s="266">
        <v>72176</v>
      </c>
      <c r="B1493" s="267" t="s">
        <v>3415</v>
      </c>
      <c r="C1493" s="268" t="s">
        <v>2538</v>
      </c>
      <c r="D1493" s="269">
        <v>328.99</v>
      </c>
      <c r="E1493" s="269">
        <v>111.44</v>
      </c>
      <c r="F1493" s="269" t="s">
        <v>19958</v>
      </c>
    </row>
    <row r="1494" spans="1:6" ht="45" customHeight="1">
      <c r="A1494" s="266">
        <v>72175</v>
      </c>
      <c r="B1494" s="267" t="s">
        <v>3416</v>
      </c>
      <c r="C1494" s="268" t="s">
        <v>2538</v>
      </c>
      <c r="D1494" s="269">
        <v>326.24</v>
      </c>
      <c r="E1494" s="269">
        <v>111.44</v>
      </c>
      <c r="F1494" s="269" t="s">
        <v>19957</v>
      </c>
    </row>
    <row r="1495" spans="1:6">
      <c r="A1495" s="261"/>
      <c r="B1495" s="265" t="s">
        <v>2253</v>
      </c>
      <c r="C1495" s="263"/>
      <c r="D1495" s="264" t="s">
        <v>2552</v>
      </c>
      <c r="E1495" s="264" t="s">
        <v>2552</v>
      </c>
      <c r="F1495" s="264"/>
    </row>
    <row r="1496" spans="1:6">
      <c r="A1496" s="261"/>
      <c r="B1496" s="265" t="s">
        <v>2254</v>
      </c>
      <c r="C1496" s="263"/>
      <c r="D1496" s="264" t="s">
        <v>2552</v>
      </c>
      <c r="E1496" s="264" t="s">
        <v>2552</v>
      </c>
      <c r="F1496" s="264"/>
    </row>
    <row r="1497" spans="1:6" ht="30" customHeight="1">
      <c r="A1497" s="266">
        <v>93200</v>
      </c>
      <c r="B1497" s="267" t="s">
        <v>3417</v>
      </c>
      <c r="C1497" s="268" t="s">
        <v>2537</v>
      </c>
      <c r="D1497" s="269">
        <v>0.96</v>
      </c>
      <c r="E1497" s="269">
        <v>1.08</v>
      </c>
      <c r="F1497" s="269" t="s">
        <v>15770</v>
      </c>
    </row>
    <row r="1498" spans="1:6" ht="30" customHeight="1">
      <c r="A1498" s="266">
        <v>93201</v>
      </c>
      <c r="B1498" s="267" t="s">
        <v>3418</v>
      </c>
      <c r="C1498" s="268" t="s">
        <v>2537</v>
      </c>
      <c r="D1498" s="269">
        <v>1.5800000000000005</v>
      </c>
      <c r="E1498" s="269">
        <v>3.11</v>
      </c>
      <c r="F1498" s="269" t="s">
        <v>17458</v>
      </c>
    </row>
    <row r="1499" spans="1:6" ht="15" customHeight="1">
      <c r="A1499" s="266">
        <v>93202</v>
      </c>
      <c r="B1499" s="267" t="s">
        <v>3419</v>
      </c>
      <c r="C1499" s="268" t="s">
        <v>2537</v>
      </c>
      <c r="D1499" s="269">
        <v>7.4699999999999989</v>
      </c>
      <c r="E1499" s="269">
        <v>10.25</v>
      </c>
      <c r="F1499" s="269" t="s">
        <v>16040</v>
      </c>
    </row>
    <row r="1500" spans="1:6" ht="30" customHeight="1">
      <c r="A1500" s="266">
        <v>93203</v>
      </c>
      <c r="B1500" s="267" t="s">
        <v>17459</v>
      </c>
      <c r="C1500" s="268" t="s">
        <v>2537</v>
      </c>
      <c r="D1500" s="269">
        <v>8.08</v>
      </c>
      <c r="E1500" s="269">
        <v>1.43</v>
      </c>
      <c r="F1500" s="269" t="s">
        <v>13645</v>
      </c>
    </row>
    <row r="1501" spans="1:6">
      <c r="A1501" s="261"/>
      <c r="B1501" s="265" t="s">
        <v>1199</v>
      </c>
      <c r="C1501" s="263"/>
      <c r="D1501" s="264" t="s">
        <v>2552</v>
      </c>
      <c r="E1501" s="264" t="s">
        <v>2552</v>
      </c>
      <c r="F1501" s="264"/>
    </row>
    <row r="1502" spans="1:6" ht="15" customHeight="1">
      <c r="A1502" s="266">
        <v>83518</v>
      </c>
      <c r="B1502" s="267" t="s">
        <v>826</v>
      </c>
      <c r="C1502" s="268" t="s">
        <v>2533</v>
      </c>
      <c r="D1502" s="269">
        <v>221.53999999999996</v>
      </c>
      <c r="E1502" s="269">
        <v>109.29</v>
      </c>
      <c r="F1502" s="269" t="s">
        <v>17439</v>
      </c>
    </row>
    <row r="1503" spans="1:6" ht="30" customHeight="1">
      <c r="A1503" s="266">
        <v>95474</v>
      </c>
      <c r="B1503" s="267" t="s">
        <v>3420</v>
      </c>
      <c r="C1503" s="268" t="s">
        <v>2533</v>
      </c>
      <c r="D1503" s="269">
        <v>362.39</v>
      </c>
      <c r="E1503" s="269">
        <v>210.01</v>
      </c>
      <c r="F1503" s="269" t="s">
        <v>19882</v>
      </c>
    </row>
    <row r="1504" spans="1:6" ht="15" customHeight="1">
      <c r="A1504" s="266">
        <v>95467</v>
      </c>
      <c r="B1504" s="267" t="s">
        <v>825</v>
      </c>
      <c r="C1504" s="268" t="s">
        <v>2533</v>
      </c>
      <c r="D1504" s="269">
        <v>183.73000000000002</v>
      </c>
      <c r="E1504" s="269">
        <v>182.14</v>
      </c>
      <c r="F1504" s="269" t="s">
        <v>17440</v>
      </c>
    </row>
    <row r="1505" spans="1:6">
      <c r="A1505" s="261"/>
      <c r="B1505" s="262" t="s">
        <v>663</v>
      </c>
      <c r="C1505" s="263"/>
      <c r="D1505" s="264" t="s">
        <v>2552</v>
      </c>
      <c r="E1505" s="264" t="s">
        <v>2552</v>
      </c>
      <c r="F1505" s="264"/>
    </row>
    <row r="1506" spans="1:6">
      <c r="A1506" s="261"/>
      <c r="B1506" s="265" t="s">
        <v>664</v>
      </c>
      <c r="C1506" s="263"/>
      <c r="D1506" s="264" t="s">
        <v>2552</v>
      </c>
      <c r="E1506" s="264" t="s">
        <v>2552</v>
      </c>
      <c r="F1506" s="264"/>
    </row>
    <row r="1507" spans="1:6" ht="15" customHeight="1">
      <c r="A1507" s="266">
        <v>72178</v>
      </c>
      <c r="B1507" s="267" t="s">
        <v>3421</v>
      </c>
      <c r="C1507" s="268" t="s">
        <v>2538</v>
      </c>
      <c r="D1507" s="269">
        <v>6.32</v>
      </c>
      <c r="E1507" s="269">
        <v>16.21</v>
      </c>
      <c r="F1507" s="269" t="s">
        <v>11771</v>
      </c>
    </row>
    <row r="1508" spans="1:6" ht="30" customHeight="1">
      <c r="A1508" s="266">
        <v>97637</v>
      </c>
      <c r="B1508" s="267" t="s">
        <v>20634</v>
      </c>
      <c r="C1508" s="268" t="s">
        <v>2538</v>
      </c>
      <c r="D1508" s="269">
        <v>0.52</v>
      </c>
      <c r="E1508" s="269">
        <v>1.65</v>
      </c>
      <c r="F1508" s="269" t="s">
        <v>11421</v>
      </c>
    </row>
    <row r="1509" spans="1:6" ht="30" customHeight="1">
      <c r="A1509" s="266">
        <v>97638</v>
      </c>
      <c r="B1509" s="267" t="s">
        <v>20635</v>
      </c>
      <c r="C1509" s="268" t="s">
        <v>2538</v>
      </c>
      <c r="D1509" s="269">
        <v>1.7200000000000006</v>
      </c>
      <c r="E1509" s="269">
        <v>4.5999999999999996</v>
      </c>
      <c r="F1509" s="269" t="s">
        <v>15926</v>
      </c>
    </row>
    <row r="1510" spans="1:6" ht="30" customHeight="1">
      <c r="A1510" s="266">
        <v>97639</v>
      </c>
      <c r="B1510" s="267" t="s">
        <v>20636</v>
      </c>
      <c r="C1510" s="268" t="s">
        <v>2538</v>
      </c>
      <c r="D1510" s="269">
        <v>4.3100000000000005</v>
      </c>
      <c r="E1510" s="269">
        <v>11.17</v>
      </c>
      <c r="F1510" s="269" t="s">
        <v>13578</v>
      </c>
    </row>
    <row r="1511" spans="1:6" ht="30" customHeight="1">
      <c r="A1511" s="266">
        <v>72179</v>
      </c>
      <c r="B1511" s="267" t="s">
        <v>1806</v>
      </c>
      <c r="C1511" s="268" t="s">
        <v>2538</v>
      </c>
      <c r="D1511" s="269">
        <v>13.229999999999997</v>
      </c>
      <c r="E1511" s="269">
        <v>40.590000000000003</v>
      </c>
      <c r="F1511" s="269" t="s">
        <v>18008</v>
      </c>
    </row>
    <row r="1512" spans="1:6" ht="30" customHeight="1">
      <c r="A1512" s="266">
        <v>72180</v>
      </c>
      <c r="B1512" s="267" t="s">
        <v>1807</v>
      </c>
      <c r="C1512" s="268" t="s">
        <v>2538</v>
      </c>
      <c r="D1512" s="269">
        <v>4.9000000000000004</v>
      </c>
      <c r="E1512" s="269">
        <v>10.09</v>
      </c>
      <c r="F1512" s="269" t="s">
        <v>19959</v>
      </c>
    </row>
    <row r="1513" spans="1:6" ht="30" customHeight="1">
      <c r="A1513" s="266">
        <v>72181</v>
      </c>
      <c r="B1513" s="267" t="s">
        <v>1808</v>
      </c>
      <c r="C1513" s="268" t="s">
        <v>2538</v>
      </c>
      <c r="D1513" s="269">
        <v>10.34</v>
      </c>
      <c r="E1513" s="269">
        <v>20.03</v>
      </c>
      <c r="F1513" s="269" t="s">
        <v>11104</v>
      </c>
    </row>
    <row r="1514" spans="1:6">
      <c r="A1514" s="261"/>
      <c r="B1514" s="265" t="s">
        <v>665</v>
      </c>
      <c r="C1514" s="263"/>
      <c r="D1514" s="264" t="s">
        <v>2552</v>
      </c>
      <c r="E1514" s="264" t="s">
        <v>2552</v>
      </c>
      <c r="F1514" s="264"/>
    </row>
    <row r="1515" spans="1:6" ht="30" customHeight="1">
      <c r="A1515" s="266" t="s">
        <v>2925</v>
      </c>
      <c r="B1515" s="267" t="s">
        <v>1809</v>
      </c>
      <c r="C1515" s="268" t="s">
        <v>2538</v>
      </c>
      <c r="D1515" s="269">
        <v>120.38000000000002</v>
      </c>
      <c r="E1515" s="269">
        <v>183.91</v>
      </c>
      <c r="F1515" s="269" t="s">
        <v>19960</v>
      </c>
    </row>
    <row r="1516" spans="1:6" ht="30" customHeight="1">
      <c r="A1516" s="266" t="s">
        <v>2926</v>
      </c>
      <c r="B1516" s="267" t="s">
        <v>1810</v>
      </c>
      <c r="C1516" s="268" t="s">
        <v>2538</v>
      </c>
      <c r="D1516" s="269">
        <v>314.74</v>
      </c>
      <c r="E1516" s="269">
        <v>120.38</v>
      </c>
      <c r="F1516" s="269" t="s">
        <v>19962</v>
      </c>
    </row>
    <row r="1517" spans="1:6" ht="30" customHeight="1">
      <c r="A1517" s="266">
        <v>79627</v>
      </c>
      <c r="B1517" s="267" t="s">
        <v>1811</v>
      </c>
      <c r="C1517" s="268" t="s">
        <v>2538</v>
      </c>
      <c r="D1517" s="269">
        <v>391.71000000000004</v>
      </c>
      <c r="E1517" s="269">
        <v>120.36</v>
      </c>
      <c r="F1517" s="269" t="s">
        <v>19963</v>
      </c>
    </row>
    <row r="1518" spans="1:6" ht="30" customHeight="1">
      <c r="A1518" s="266" t="s">
        <v>2927</v>
      </c>
      <c r="B1518" s="267" t="s">
        <v>1812</v>
      </c>
      <c r="C1518" s="268" t="s">
        <v>2538</v>
      </c>
      <c r="D1518" s="269">
        <v>98.66</v>
      </c>
      <c r="E1518" s="269">
        <v>104.56</v>
      </c>
      <c r="F1518" s="269" t="s">
        <v>19961</v>
      </c>
    </row>
    <row r="1519" spans="1:6">
      <c r="A1519" s="261"/>
      <c r="B1519" s="265" t="s">
        <v>666</v>
      </c>
      <c r="C1519" s="263"/>
      <c r="D1519" s="264" t="s">
        <v>2552</v>
      </c>
      <c r="E1519" s="264" t="s">
        <v>2552</v>
      </c>
      <c r="F1519" s="264"/>
    </row>
    <row r="1520" spans="1:6">
      <c r="A1520" s="261"/>
      <c r="B1520" s="265" t="s">
        <v>2928</v>
      </c>
      <c r="C1520" s="263"/>
      <c r="D1520" s="264" t="s">
        <v>2552</v>
      </c>
      <c r="E1520" s="264" t="s">
        <v>2552</v>
      </c>
      <c r="F1520" s="264"/>
    </row>
    <row r="1521" spans="1:6" ht="30" customHeight="1">
      <c r="A1521" s="266">
        <v>96358</v>
      </c>
      <c r="B1521" s="267" t="s">
        <v>19964</v>
      </c>
      <c r="C1521" s="268" t="s">
        <v>2538</v>
      </c>
      <c r="D1521" s="269">
        <v>70.569999999999993</v>
      </c>
      <c r="E1521" s="269">
        <v>9.82</v>
      </c>
      <c r="F1521" s="269" t="s">
        <v>12444</v>
      </c>
    </row>
    <row r="1522" spans="1:6" ht="30" customHeight="1">
      <c r="A1522" s="266">
        <v>96359</v>
      </c>
      <c r="B1522" s="267" t="s">
        <v>19965</v>
      </c>
      <c r="C1522" s="268" t="s">
        <v>2538</v>
      </c>
      <c r="D1522" s="269">
        <v>76.81</v>
      </c>
      <c r="E1522" s="269">
        <v>11.32</v>
      </c>
      <c r="F1522" s="269" t="s">
        <v>19966</v>
      </c>
    </row>
    <row r="1523" spans="1:6" ht="30" customHeight="1">
      <c r="A1523" s="266">
        <v>96360</v>
      </c>
      <c r="B1523" s="267" t="s">
        <v>19967</v>
      </c>
      <c r="C1523" s="268" t="s">
        <v>2538</v>
      </c>
      <c r="D1523" s="269">
        <v>88.3</v>
      </c>
      <c r="E1523" s="269">
        <v>12.44</v>
      </c>
      <c r="F1523" s="269" t="s">
        <v>19968</v>
      </c>
    </row>
    <row r="1524" spans="1:6" ht="30" customHeight="1">
      <c r="A1524" s="266">
        <v>96361</v>
      </c>
      <c r="B1524" s="267" t="s">
        <v>19969</v>
      </c>
      <c r="C1524" s="268" t="s">
        <v>2538</v>
      </c>
      <c r="D1524" s="269">
        <v>100.63</v>
      </c>
      <c r="E1524" s="269">
        <v>15.06</v>
      </c>
      <c r="F1524" s="269" t="s">
        <v>19970</v>
      </c>
    </row>
    <row r="1525" spans="1:6" ht="45" customHeight="1">
      <c r="A1525" s="266">
        <v>96362</v>
      </c>
      <c r="B1525" s="267" t="s">
        <v>19971</v>
      </c>
      <c r="C1525" s="268" t="s">
        <v>2538</v>
      </c>
      <c r="D1525" s="269">
        <v>94.61</v>
      </c>
      <c r="E1525" s="269">
        <v>11.55</v>
      </c>
      <c r="F1525" s="269" t="s">
        <v>19972</v>
      </c>
    </row>
    <row r="1526" spans="1:6" ht="45" customHeight="1">
      <c r="A1526" s="266">
        <v>96363</v>
      </c>
      <c r="B1526" s="267" t="s">
        <v>19973</v>
      </c>
      <c r="C1526" s="268" t="s">
        <v>2538</v>
      </c>
      <c r="D1526" s="269">
        <v>100.96000000000001</v>
      </c>
      <c r="E1526" s="269">
        <v>13.29</v>
      </c>
      <c r="F1526" s="269" t="s">
        <v>19974</v>
      </c>
    </row>
    <row r="1527" spans="1:6" ht="45" customHeight="1">
      <c r="A1527" s="266">
        <v>96364</v>
      </c>
      <c r="B1527" s="267" t="s">
        <v>19975</v>
      </c>
      <c r="C1527" s="268" t="s">
        <v>2538</v>
      </c>
      <c r="D1527" s="269">
        <v>112.34</v>
      </c>
      <c r="E1527" s="269">
        <v>14.17</v>
      </c>
      <c r="F1527" s="269" t="s">
        <v>19976</v>
      </c>
    </row>
    <row r="1528" spans="1:6" ht="45" customHeight="1">
      <c r="A1528" s="266">
        <v>96365</v>
      </c>
      <c r="B1528" s="267" t="s">
        <v>19977</v>
      </c>
      <c r="C1528" s="268" t="s">
        <v>2538</v>
      </c>
      <c r="D1528" s="269">
        <v>124.77000000000001</v>
      </c>
      <c r="E1528" s="269">
        <v>17.03</v>
      </c>
      <c r="F1528" s="269" t="s">
        <v>19978</v>
      </c>
    </row>
    <row r="1529" spans="1:6" ht="30" customHeight="1">
      <c r="A1529" s="266">
        <v>96366</v>
      </c>
      <c r="B1529" s="267" t="s">
        <v>19979</v>
      </c>
      <c r="C1529" s="268" t="s">
        <v>2538</v>
      </c>
      <c r="D1529" s="269">
        <v>118.67999999999999</v>
      </c>
      <c r="E1529" s="269">
        <v>13.27</v>
      </c>
      <c r="F1529" s="269" t="s">
        <v>19980</v>
      </c>
    </row>
    <row r="1530" spans="1:6" ht="30" customHeight="1">
      <c r="A1530" s="266">
        <v>96367</v>
      </c>
      <c r="B1530" s="267" t="s">
        <v>19981</v>
      </c>
      <c r="C1530" s="268" t="s">
        <v>2538</v>
      </c>
      <c r="D1530" s="269">
        <v>125.09000000000002</v>
      </c>
      <c r="E1530" s="269">
        <v>15.27</v>
      </c>
      <c r="F1530" s="269" t="s">
        <v>19982</v>
      </c>
    </row>
    <row r="1531" spans="1:6" ht="30" customHeight="1">
      <c r="A1531" s="266">
        <v>96368</v>
      </c>
      <c r="B1531" s="267" t="s">
        <v>19983</v>
      </c>
      <c r="C1531" s="268" t="s">
        <v>2538</v>
      </c>
      <c r="D1531" s="269">
        <v>136.4</v>
      </c>
      <c r="E1531" s="269">
        <v>15.9</v>
      </c>
      <c r="F1531" s="269" t="s">
        <v>19984</v>
      </c>
    </row>
    <row r="1532" spans="1:6" ht="30" customHeight="1">
      <c r="A1532" s="266">
        <v>96369</v>
      </c>
      <c r="B1532" s="267" t="s">
        <v>19985</v>
      </c>
      <c r="C1532" s="268" t="s">
        <v>2538</v>
      </c>
      <c r="D1532" s="269">
        <v>148.91999999999999</v>
      </c>
      <c r="E1532" s="269">
        <v>19</v>
      </c>
      <c r="F1532" s="269" t="s">
        <v>19986</v>
      </c>
    </row>
    <row r="1533" spans="1:6" ht="30" customHeight="1">
      <c r="A1533" s="266">
        <v>96370</v>
      </c>
      <c r="B1533" s="267" t="s">
        <v>19987</v>
      </c>
      <c r="C1533" s="268" t="s">
        <v>2538</v>
      </c>
      <c r="D1533" s="269">
        <v>44.32</v>
      </c>
      <c r="E1533" s="269">
        <v>6.55</v>
      </c>
      <c r="F1533" s="269" t="s">
        <v>19988</v>
      </c>
    </row>
    <row r="1534" spans="1:6" ht="30" customHeight="1">
      <c r="A1534" s="266">
        <v>96371</v>
      </c>
      <c r="B1534" s="267" t="s">
        <v>19989</v>
      </c>
      <c r="C1534" s="268" t="s">
        <v>2538</v>
      </c>
      <c r="D1534" s="269">
        <v>50.5</v>
      </c>
      <c r="E1534" s="269">
        <v>7.92</v>
      </c>
      <c r="F1534" s="269" t="s">
        <v>14895</v>
      </c>
    </row>
    <row r="1535" spans="1:6" ht="15" customHeight="1">
      <c r="A1535" s="266">
        <v>96372</v>
      </c>
      <c r="B1535" s="267" t="s">
        <v>19990</v>
      </c>
      <c r="C1535" s="268" t="s">
        <v>2538</v>
      </c>
      <c r="D1535" s="269">
        <v>23.009999999999998</v>
      </c>
      <c r="E1535" s="269">
        <v>1.21</v>
      </c>
      <c r="F1535" s="269" t="s">
        <v>19991</v>
      </c>
    </row>
    <row r="1536" spans="1:6" ht="15" customHeight="1">
      <c r="A1536" s="266">
        <v>96373</v>
      </c>
      <c r="B1536" s="267" t="s">
        <v>19992</v>
      </c>
      <c r="C1536" s="268" t="s">
        <v>2537</v>
      </c>
      <c r="D1536" s="269">
        <v>6.31</v>
      </c>
      <c r="E1536" s="269">
        <v>1.1200000000000001</v>
      </c>
      <c r="F1536" s="269" t="s">
        <v>12117</v>
      </c>
    </row>
    <row r="1537" spans="1:6" ht="15" customHeight="1">
      <c r="A1537" s="266">
        <v>96374</v>
      </c>
      <c r="B1537" s="267" t="s">
        <v>19993</v>
      </c>
      <c r="C1537" s="268" t="s">
        <v>2537</v>
      </c>
      <c r="D1537" s="269">
        <v>19.8</v>
      </c>
      <c r="E1537" s="269">
        <v>1.52</v>
      </c>
      <c r="F1537" s="269" t="s">
        <v>19994</v>
      </c>
    </row>
    <row r="1538" spans="1:6">
      <c r="A1538" s="261"/>
      <c r="B1538" s="262" t="s">
        <v>2929</v>
      </c>
      <c r="C1538" s="263"/>
      <c r="D1538" s="264" t="s">
        <v>2552</v>
      </c>
      <c r="E1538" s="264" t="s">
        <v>2552</v>
      </c>
      <c r="F1538" s="264"/>
    </row>
    <row r="1539" spans="1:6">
      <c r="A1539" s="261"/>
      <c r="B1539" s="265" t="s">
        <v>667</v>
      </c>
      <c r="C1539" s="263"/>
      <c r="D1539" s="264" t="s">
        <v>2552</v>
      </c>
      <c r="E1539" s="264" t="s">
        <v>2552</v>
      </c>
      <c r="F1539" s="264"/>
    </row>
    <row r="1540" spans="1:6" ht="15" customHeight="1">
      <c r="A1540" s="266">
        <v>55960</v>
      </c>
      <c r="B1540" s="267" t="s">
        <v>1371</v>
      </c>
      <c r="C1540" s="268" t="s">
        <v>2538</v>
      </c>
      <c r="D1540" s="269">
        <v>2.35</v>
      </c>
      <c r="E1540" s="269">
        <v>2.3199999999999998</v>
      </c>
      <c r="F1540" s="269">
        <v>4.67</v>
      </c>
    </row>
    <row r="1541" spans="1:6" ht="30" customHeight="1">
      <c r="A1541" s="266">
        <v>97647</v>
      </c>
      <c r="B1541" s="267" t="s">
        <v>20643</v>
      </c>
      <c r="C1541" s="268" t="s">
        <v>2538</v>
      </c>
      <c r="D1541" s="269">
        <v>0.62999999999999989</v>
      </c>
      <c r="E1541" s="269">
        <v>1.98</v>
      </c>
      <c r="F1541" s="269" t="s">
        <v>11595</v>
      </c>
    </row>
    <row r="1542" spans="1:6" ht="30" customHeight="1">
      <c r="A1542" s="266">
        <v>97648</v>
      </c>
      <c r="B1542" s="267" t="s">
        <v>20644</v>
      </c>
      <c r="C1542" s="268" t="s">
        <v>2538</v>
      </c>
      <c r="D1542" s="269">
        <v>0.31000000000000005</v>
      </c>
      <c r="E1542" s="269">
        <v>1.19</v>
      </c>
      <c r="F1542" s="269" t="s">
        <v>11281</v>
      </c>
    </row>
    <row r="1543" spans="1:6" ht="30" customHeight="1">
      <c r="A1543" s="266">
        <v>97649</v>
      </c>
      <c r="B1543" s="267" t="s">
        <v>20645</v>
      </c>
      <c r="C1543" s="268" t="s">
        <v>2538</v>
      </c>
      <c r="D1543" s="269">
        <v>1.0499999999999998</v>
      </c>
      <c r="E1543" s="269">
        <v>2.27</v>
      </c>
      <c r="F1543" s="269" t="s">
        <v>11130</v>
      </c>
    </row>
    <row r="1544" spans="1:6" ht="30" customHeight="1">
      <c r="A1544" s="266">
        <v>97650</v>
      </c>
      <c r="B1544" s="267" t="s">
        <v>20646</v>
      </c>
      <c r="C1544" s="268" t="s">
        <v>2538</v>
      </c>
      <c r="D1544" s="269">
        <v>1.5099999999999998</v>
      </c>
      <c r="E1544" s="269">
        <v>4.1100000000000003</v>
      </c>
      <c r="F1544" s="269" t="s">
        <v>11651</v>
      </c>
    </row>
    <row r="1545" spans="1:6" ht="30" customHeight="1">
      <c r="A1545" s="266">
        <v>97655</v>
      </c>
      <c r="B1545" s="267" t="s">
        <v>20655</v>
      </c>
      <c r="C1545" s="268" t="s">
        <v>2538</v>
      </c>
      <c r="D1545" s="269">
        <v>7.2100000000000009</v>
      </c>
      <c r="E1545" s="269">
        <v>9.0500000000000007</v>
      </c>
      <c r="F1545" s="269" t="s">
        <v>13244</v>
      </c>
    </row>
    <row r="1546" spans="1:6" ht="30" customHeight="1">
      <c r="A1546" s="266">
        <v>97651</v>
      </c>
      <c r="B1546" s="267" t="s">
        <v>20647</v>
      </c>
      <c r="C1546" s="268" t="s">
        <v>2535</v>
      </c>
      <c r="D1546" s="269">
        <v>18.32</v>
      </c>
      <c r="E1546" s="269">
        <v>44</v>
      </c>
      <c r="F1546" s="269" t="s">
        <v>20648</v>
      </c>
    </row>
    <row r="1547" spans="1:6" ht="30" customHeight="1">
      <c r="A1547" s="266">
        <v>97652</v>
      </c>
      <c r="B1547" s="267" t="s">
        <v>20649</v>
      </c>
      <c r="C1547" s="268" t="s">
        <v>2535</v>
      </c>
      <c r="D1547" s="269">
        <v>41.8</v>
      </c>
      <c r="E1547" s="269">
        <v>99.49</v>
      </c>
      <c r="F1547" s="269" t="s">
        <v>20650</v>
      </c>
    </row>
    <row r="1548" spans="1:6" ht="30" customHeight="1">
      <c r="A1548" s="266">
        <v>97653</v>
      </c>
      <c r="B1548" s="267" t="s">
        <v>20651</v>
      </c>
      <c r="C1548" s="268" t="s">
        <v>2535</v>
      </c>
      <c r="D1548" s="269">
        <v>67.37</v>
      </c>
      <c r="E1548" s="269">
        <v>33.380000000000003</v>
      </c>
      <c r="F1548" s="269" t="s">
        <v>20652</v>
      </c>
    </row>
    <row r="1549" spans="1:6" ht="30" customHeight="1">
      <c r="A1549" s="266">
        <v>97654</v>
      </c>
      <c r="B1549" s="267" t="s">
        <v>20653</v>
      </c>
      <c r="C1549" s="268" t="s">
        <v>2535</v>
      </c>
      <c r="D1549" s="269">
        <v>73.740000000000009</v>
      </c>
      <c r="E1549" s="269">
        <v>48.62</v>
      </c>
      <c r="F1549" s="269" t="s">
        <v>20654</v>
      </c>
    </row>
    <row r="1550" spans="1:6" ht="30" customHeight="1">
      <c r="A1550" s="266">
        <v>97656</v>
      </c>
      <c r="B1550" s="267" t="s">
        <v>20656</v>
      </c>
      <c r="C1550" s="268" t="s">
        <v>2535</v>
      </c>
      <c r="D1550" s="269">
        <v>68.019999999999982</v>
      </c>
      <c r="E1550" s="269">
        <v>94.9</v>
      </c>
      <c r="F1550" s="269" t="s">
        <v>20657</v>
      </c>
    </row>
    <row r="1551" spans="1:6" ht="30" customHeight="1">
      <c r="A1551" s="266">
        <v>97657</v>
      </c>
      <c r="B1551" s="267" t="s">
        <v>20658</v>
      </c>
      <c r="C1551" s="268" t="s">
        <v>2535</v>
      </c>
      <c r="D1551" s="269">
        <v>135.1</v>
      </c>
      <c r="E1551" s="269">
        <v>187.84</v>
      </c>
      <c r="F1551" s="269" t="s">
        <v>20659</v>
      </c>
    </row>
    <row r="1552" spans="1:6" ht="30" customHeight="1">
      <c r="A1552" s="266">
        <v>97658</v>
      </c>
      <c r="B1552" s="267" t="s">
        <v>20660</v>
      </c>
      <c r="C1552" s="268" t="s">
        <v>2535</v>
      </c>
      <c r="D1552" s="269">
        <v>84.03</v>
      </c>
      <c r="E1552" s="269">
        <v>56.25</v>
      </c>
      <c r="F1552" s="269" t="s">
        <v>16254</v>
      </c>
    </row>
    <row r="1553" spans="1:6" ht="30" customHeight="1">
      <c r="A1553" s="266">
        <v>97659</v>
      </c>
      <c r="B1553" s="267" t="s">
        <v>20661</v>
      </c>
      <c r="C1553" s="268" t="s">
        <v>2535</v>
      </c>
      <c r="D1553" s="269">
        <v>101.68999999999998</v>
      </c>
      <c r="E1553" s="269">
        <v>84.51</v>
      </c>
      <c r="F1553" s="269" t="s">
        <v>20662</v>
      </c>
    </row>
    <row r="1554" spans="1:6" ht="30" customHeight="1">
      <c r="A1554" s="266">
        <v>72085</v>
      </c>
      <c r="B1554" s="267" t="s">
        <v>1813</v>
      </c>
      <c r="C1554" s="268" t="s">
        <v>2537</v>
      </c>
      <c r="D1554" s="269">
        <v>0.40999999999999992</v>
      </c>
      <c r="E1554" s="269">
        <v>1.56</v>
      </c>
      <c r="F1554" s="269" t="s">
        <v>15895</v>
      </c>
    </row>
    <row r="1555" spans="1:6" ht="30" customHeight="1">
      <c r="A1555" s="266">
        <v>72086</v>
      </c>
      <c r="B1555" s="267" t="s">
        <v>1814</v>
      </c>
      <c r="C1555" s="268" t="s">
        <v>2537</v>
      </c>
      <c r="D1555" s="269">
        <v>1.54</v>
      </c>
      <c r="E1555" s="269">
        <v>4.46</v>
      </c>
      <c r="F1555" s="269" t="s">
        <v>11246</v>
      </c>
    </row>
    <row r="1556" spans="1:6" ht="30" customHeight="1">
      <c r="A1556" s="266">
        <v>72089</v>
      </c>
      <c r="B1556" s="267" t="s">
        <v>1815</v>
      </c>
      <c r="C1556" s="268" t="s">
        <v>2538</v>
      </c>
      <c r="D1556" s="269">
        <v>3.0500000000000007</v>
      </c>
      <c r="E1556" s="269">
        <v>8.69</v>
      </c>
      <c r="F1556" s="269" t="s">
        <v>13008</v>
      </c>
    </row>
    <row r="1557" spans="1:6" ht="30" customHeight="1">
      <c r="A1557" s="266">
        <v>94225</v>
      </c>
      <c r="B1557" s="267" t="s">
        <v>1816</v>
      </c>
      <c r="C1557" s="268" t="s">
        <v>2538</v>
      </c>
      <c r="D1557" s="269">
        <v>23.8</v>
      </c>
      <c r="E1557" s="269">
        <v>1.41</v>
      </c>
      <c r="F1557" s="269" t="s">
        <v>16099</v>
      </c>
    </row>
    <row r="1558" spans="1:6" ht="30" customHeight="1">
      <c r="A1558" s="266">
        <v>94226</v>
      </c>
      <c r="B1558" s="267" t="s">
        <v>1817</v>
      </c>
      <c r="C1558" s="268" t="s">
        <v>2538</v>
      </c>
      <c r="D1558" s="269">
        <v>8.15</v>
      </c>
      <c r="E1558" s="269">
        <v>4.91</v>
      </c>
      <c r="F1558" s="269" t="s">
        <v>16100</v>
      </c>
    </row>
    <row r="1559" spans="1:6">
      <c r="A1559" s="261"/>
      <c r="B1559" s="265" t="s">
        <v>2193</v>
      </c>
      <c r="C1559" s="263"/>
      <c r="D1559" s="264" t="s">
        <v>2552</v>
      </c>
      <c r="E1559" s="264" t="s">
        <v>2552</v>
      </c>
      <c r="F1559" s="264"/>
    </row>
    <row r="1560" spans="1:6" ht="30" customHeight="1">
      <c r="A1560" s="266">
        <v>92545</v>
      </c>
      <c r="B1560" s="267" t="s">
        <v>1818</v>
      </c>
      <c r="C1560" s="268" t="s">
        <v>2535</v>
      </c>
      <c r="D1560" s="269">
        <v>421.55000000000007</v>
      </c>
      <c r="E1560" s="269">
        <v>226.65</v>
      </c>
      <c r="F1560" s="269" t="s">
        <v>16071</v>
      </c>
    </row>
    <row r="1561" spans="1:6" ht="30" customHeight="1">
      <c r="A1561" s="266">
        <v>92546</v>
      </c>
      <c r="B1561" s="267" t="s">
        <v>1819</v>
      </c>
      <c r="C1561" s="268" t="s">
        <v>2535</v>
      </c>
      <c r="D1561" s="269">
        <v>501.53</v>
      </c>
      <c r="E1561" s="269">
        <v>297.86</v>
      </c>
      <c r="F1561" s="269" t="s">
        <v>16072</v>
      </c>
    </row>
    <row r="1562" spans="1:6" ht="30" customHeight="1">
      <c r="A1562" s="266">
        <v>92547</v>
      </c>
      <c r="B1562" s="267" t="s">
        <v>1820</v>
      </c>
      <c r="C1562" s="268" t="s">
        <v>2535</v>
      </c>
      <c r="D1562" s="269">
        <v>538.04999999999995</v>
      </c>
      <c r="E1562" s="269">
        <v>297.85000000000002</v>
      </c>
      <c r="F1562" s="269" t="s">
        <v>16073</v>
      </c>
    </row>
    <row r="1563" spans="1:6" ht="30" customHeight="1">
      <c r="A1563" s="266">
        <v>92548</v>
      </c>
      <c r="B1563" s="267" t="s">
        <v>1821</v>
      </c>
      <c r="C1563" s="268" t="s">
        <v>2535</v>
      </c>
      <c r="D1563" s="269">
        <v>592.19000000000005</v>
      </c>
      <c r="E1563" s="269">
        <v>335.82</v>
      </c>
      <c r="F1563" s="269" t="s">
        <v>16074</v>
      </c>
    </row>
    <row r="1564" spans="1:6" ht="30" customHeight="1">
      <c r="A1564" s="266">
        <v>92549</v>
      </c>
      <c r="B1564" s="267" t="s">
        <v>1822</v>
      </c>
      <c r="C1564" s="268" t="s">
        <v>2535</v>
      </c>
      <c r="D1564" s="269">
        <v>710.97</v>
      </c>
      <c r="E1564" s="269">
        <v>478.29</v>
      </c>
      <c r="F1564" s="269" t="s">
        <v>16075</v>
      </c>
    </row>
    <row r="1565" spans="1:6" ht="30" customHeight="1">
      <c r="A1565" s="266">
        <v>92550</v>
      </c>
      <c r="B1565" s="267" t="s">
        <v>1823</v>
      </c>
      <c r="C1565" s="268" t="s">
        <v>2535</v>
      </c>
      <c r="D1565" s="269">
        <v>910.45999999999992</v>
      </c>
      <c r="E1565" s="269">
        <v>515.12</v>
      </c>
      <c r="F1565" s="269" t="s">
        <v>16076</v>
      </c>
    </row>
    <row r="1566" spans="1:6" ht="30" customHeight="1">
      <c r="A1566" s="266">
        <v>92551</v>
      </c>
      <c r="B1566" s="267" t="s">
        <v>2526</v>
      </c>
      <c r="C1566" s="268" t="s">
        <v>2535</v>
      </c>
      <c r="D1566" s="269">
        <v>958.86</v>
      </c>
      <c r="E1566" s="269">
        <v>515.11</v>
      </c>
      <c r="F1566" s="269" t="s">
        <v>16077</v>
      </c>
    </row>
    <row r="1567" spans="1:6" ht="30" customHeight="1">
      <c r="A1567" s="266">
        <v>92552</v>
      </c>
      <c r="B1567" s="267" t="s">
        <v>3063</v>
      </c>
      <c r="C1567" s="268" t="s">
        <v>2535</v>
      </c>
      <c r="D1567" s="269">
        <v>1034.9699999999998</v>
      </c>
      <c r="E1567" s="269">
        <v>574.39</v>
      </c>
      <c r="F1567" s="269" t="s">
        <v>16078</v>
      </c>
    </row>
    <row r="1568" spans="1:6" ht="30" customHeight="1">
      <c r="A1568" s="266">
        <v>92553</v>
      </c>
      <c r="B1568" s="267" t="s">
        <v>3064</v>
      </c>
      <c r="C1568" s="268" t="s">
        <v>2535</v>
      </c>
      <c r="D1568" s="269">
        <v>1159.54</v>
      </c>
      <c r="E1568" s="269">
        <v>716.82</v>
      </c>
      <c r="F1568" s="269" t="s">
        <v>16079</v>
      </c>
    </row>
    <row r="1569" spans="1:6" ht="30" customHeight="1">
      <c r="A1569" s="266">
        <v>92554</v>
      </c>
      <c r="B1569" s="267" t="s">
        <v>3065</v>
      </c>
      <c r="C1569" s="268" t="s">
        <v>2535</v>
      </c>
      <c r="D1569" s="269">
        <v>1214.5800000000002</v>
      </c>
      <c r="E1569" s="269">
        <v>716.81</v>
      </c>
      <c r="F1569" s="269" t="s">
        <v>16080</v>
      </c>
    </row>
    <row r="1570" spans="1:6" ht="45" customHeight="1">
      <c r="A1570" s="266">
        <v>92555</v>
      </c>
      <c r="B1570" s="267" t="s">
        <v>3443</v>
      </c>
      <c r="C1570" s="268" t="s">
        <v>2535</v>
      </c>
      <c r="D1570" s="269">
        <v>414.29000000000008</v>
      </c>
      <c r="E1570" s="269">
        <v>226.65</v>
      </c>
      <c r="F1570" s="269" t="s">
        <v>16081</v>
      </c>
    </row>
    <row r="1571" spans="1:6" ht="45" customHeight="1">
      <c r="A1571" s="266">
        <v>92556</v>
      </c>
      <c r="B1571" s="267" t="s">
        <v>3444</v>
      </c>
      <c r="C1571" s="268" t="s">
        <v>2535</v>
      </c>
      <c r="D1571" s="269">
        <v>489.53</v>
      </c>
      <c r="E1571" s="269">
        <v>297.87</v>
      </c>
      <c r="F1571" s="269" t="s">
        <v>16082</v>
      </c>
    </row>
    <row r="1572" spans="1:6" ht="45" customHeight="1">
      <c r="A1572" s="266">
        <v>92557</v>
      </c>
      <c r="B1572" s="267" t="s">
        <v>3445</v>
      </c>
      <c r="C1572" s="268" t="s">
        <v>2535</v>
      </c>
      <c r="D1572" s="269">
        <v>526.04</v>
      </c>
      <c r="E1572" s="269">
        <v>297.86</v>
      </c>
      <c r="F1572" s="269" t="s">
        <v>16083</v>
      </c>
    </row>
    <row r="1573" spans="1:6" ht="45" customHeight="1">
      <c r="A1573" s="266">
        <v>92558</v>
      </c>
      <c r="B1573" s="267" t="s">
        <v>3446</v>
      </c>
      <c r="C1573" s="268" t="s">
        <v>2535</v>
      </c>
      <c r="D1573" s="269">
        <v>587.66000000000008</v>
      </c>
      <c r="E1573" s="269">
        <v>335.82</v>
      </c>
      <c r="F1573" s="269" t="s">
        <v>16084</v>
      </c>
    </row>
    <row r="1574" spans="1:6" ht="45" customHeight="1">
      <c r="A1574" s="266">
        <v>92559</v>
      </c>
      <c r="B1574" s="267" t="s">
        <v>3447</v>
      </c>
      <c r="C1574" s="268" t="s">
        <v>2535</v>
      </c>
      <c r="D1574" s="269">
        <v>698.19</v>
      </c>
      <c r="E1574" s="269">
        <v>478.29</v>
      </c>
      <c r="F1574" s="269" t="s">
        <v>16085</v>
      </c>
    </row>
    <row r="1575" spans="1:6" ht="45" customHeight="1">
      <c r="A1575" s="266">
        <v>92560</v>
      </c>
      <c r="B1575" s="267" t="s">
        <v>3448</v>
      </c>
      <c r="C1575" s="268" t="s">
        <v>2535</v>
      </c>
      <c r="D1575" s="269">
        <v>890.96999999999991</v>
      </c>
      <c r="E1575" s="269">
        <v>515.12</v>
      </c>
      <c r="F1575" s="269" t="s">
        <v>16086</v>
      </c>
    </row>
    <row r="1576" spans="1:6" ht="45" customHeight="1">
      <c r="A1576" s="266">
        <v>92561</v>
      </c>
      <c r="B1576" s="267" t="s">
        <v>3449</v>
      </c>
      <c r="C1576" s="268" t="s">
        <v>2535</v>
      </c>
      <c r="D1576" s="269">
        <v>940.2399999999999</v>
      </c>
      <c r="E1576" s="269">
        <v>515.11</v>
      </c>
      <c r="F1576" s="269" t="s">
        <v>16087</v>
      </c>
    </row>
    <row r="1577" spans="1:6" ht="45" customHeight="1">
      <c r="A1577" s="266">
        <v>92562</v>
      </c>
      <c r="B1577" s="267" t="s">
        <v>3450</v>
      </c>
      <c r="C1577" s="268" t="s">
        <v>2535</v>
      </c>
      <c r="D1577" s="269">
        <v>1004.35</v>
      </c>
      <c r="E1577" s="269">
        <v>574.4</v>
      </c>
      <c r="F1577" s="269" t="s">
        <v>16088</v>
      </c>
    </row>
    <row r="1578" spans="1:6" ht="45" customHeight="1">
      <c r="A1578" s="266">
        <v>92563</v>
      </c>
      <c r="B1578" s="267" t="s">
        <v>3451</v>
      </c>
      <c r="C1578" s="268" t="s">
        <v>2535</v>
      </c>
      <c r="D1578" s="269">
        <v>1122.31</v>
      </c>
      <c r="E1578" s="269">
        <v>716.82</v>
      </c>
      <c r="F1578" s="269" t="s">
        <v>16089</v>
      </c>
    </row>
    <row r="1579" spans="1:6" ht="45" customHeight="1">
      <c r="A1579" s="266">
        <v>92564</v>
      </c>
      <c r="B1579" s="267" t="s">
        <v>3452</v>
      </c>
      <c r="C1579" s="268" t="s">
        <v>2535</v>
      </c>
      <c r="D1579" s="269">
        <v>1169.2999999999997</v>
      </c>
      <c r="E1579" s="269">
        <v>716.82</v>
      </c>
      <c r="F1579" s="269" t="s">
        <v>16090</v>
      </c>
    </row>
    <row r="1580" spans="1:6" ht="45" customHeight="1">
      <c r="A1580" s="266">
        <v>92565</v>
      </c>
      <c r="B1580" s="267" t="s">
        <v>3453</v>
      </c>
      <c r="C1580" s="268" t="s">
        <v>2538</v>
      </c>
      <c r="D1580" s="269">
        <v>16.14</v>
      </c>
      <c r="E1580" s="269">
        <v>8.09</v>
      </c>
      <c r="F1580" s="269" t="s">
        <v>16091</v>
      </c>
    </row>
    <row r="1581" spans="1:6" ht="45" customHeight="1">
      <c r="A1581" s="266">
        <v>92566</v>
      </c>
      <c r="B1581" s="267" t="s">
        <v>3454</v>
      </c>
      <c r="C1581" s="268" t="s">
        <v>2538</v>
      </c>
      <c r="D1581" s="269">
        <v>11.100000000000001</v>
      </c>
      <c r="E1581" s="269">
        <v>3.04</v>
      </c>
      <c r="F1581" s="269" t="s">
        <v>12344</v>
      </c>
    </row>
    <row r="1582" spans="1:6" ht="45" customHeight="1">
      <c r="A1582" s="266">
        <v>92567</v>
      </c>
      <c r="B1582" s="267" t="s">
        <v>3455</v>
      </c>
      <c r="C1582" s="268" t="s">
        <v>2538</v>
      </c>
      <c r="D1582" s="269">
        <v>15.250000000000002</v>
      </c>
      <c r="E1582" s="269">
        <v>6.01</v>
      </c>
      <c r="F1582" s="269" t="s">
        <v>16092</v>
      </c>
    </row>
    <row r="1583" spans="1:6" ht="45" customHeight="1">
      <c r="A1583" s="266">
        <v>92539</v>
      </c>
      <c r="B1583" s="267" t="s">
        <v>3456</v>
      </c>
      <c r="C1583" s="268" t="s">
        <v>2538</v>
      </c>
      <c r="D1583" s="269">
        <v>34.459999999999994</v>
      </c>
      <c r="E1583" s="269">
        <v>12.48</v>
      </c>
      <c r="F1583" s="269" t="s">
        <v>11750</v>
      </c>
    </row>
    <row r="1584" spans="1:6" ht="45" customHeight="1">
      <c r="A1584" s="266">
        <v>92540</v>
      </c>
      <c r="B1584" s="267" t="s">
        <v>3457</v>
      </c>
      <c r="C1584" s="268" t="s">
        <v>2538</v>
      </c>
      <c r="D1584" s="269">
        <v>36.56</v>
      </c>
      <c r="E1584" s="269">
        <v>17.87</v>
      </c>
      <c r="F1584" s="269" t="s">
        <v>14241</v>
      </c>
    </row>
    <row r="1585" spans="1:6" ht="30" customHeight="1">
      <c r="A1585" s="266">
        <v>92541</v>
      </c>
      <c r="B1585" s="267" t="s">
        <v>3458</v>
      </c>
      <c r="C1585" s="268" t="s">
        <v>2538</v>
      </c>
      <c r="D1585" s="269">
        <v>38.059999999999995</v>
      </c>
      <c r="E1585" s="269">
        <v>12.99</v>
      </c>
      <c r="F1585" s="269" t="s">
        <v>16069</v>
      </c>
    </row>
    <row r="1586" spans="1:6" ht="30" customHeight="1">
      <c r="A1586" s="266">
        <v>92542</v>
      </c>
      <c r="B1586" s="267" t="s">
        <v>3459</v>
      </c>
      <c r="C1586" s="268" t="s">
        <v>2538</v>
      </c>
      <c r="D1586" s="269">
        <v>44.519999999999996</v>
      </c>
      <c r="E1586" s="269">
        <v>18.71</v>
      </c>
      <c r="F1586" s="269" t="s">
        <v>16070</v>
      </c>
    </row>
    <row r="1587" spans="1:6" ht="45" customHeight="1">
      <c r="A1587" s="266">
        <v>92543</v>
      </c>
      <c r="B1587" s="267" t="s">
        <v>3460</v>
      </c>
      <c r="C1587" s="268" t="s">
        <v>2538</v>
      </c>
      <c r="D1587" s="269">
        <v>10.469999999999999</v>
      </c>
      <c r="E1587" s="269">
        <v>2.9</v>
      </c>
      <c r="F1587" s="269" t="s">
        <v>14214</v>
      </c>
    </row>
    <row r="1588" spans="1:6" ht="30" customHeight="1">
      <c r="A1588" s="266">
        <v>92544</v>
      </c>
      <c r="B1588" s="267" t="s">
        <v>3461</v>
      </c>
      <c r="C1588" s="268" t="s">
        <v>2538</v>
      </c>
      <c r="D1588" s="269">
        <v>8.9699999999999989</v>
      </c>
      <c r="E1588" s="269">
        <v>2.3199999999999998</v>
      </c>
      <c r="F1588" s="269" t="s">
        <v>11472</v>
      </c>
    </row>
    <row r="1589" spans="1:6" ht="45" customHeight="1">
      <c r="A1589" s="266">
        <v>92259</v>
      </c>
      <c r="B1589" s="267" t="s">
        <v>3462</v>
      </c>
      <c r="C1589" s="268" t="s">
        <v>2535</v>
      </c>
      <c r="D1589" s="269">
        <v>216.77</v>
      </c>
      <c r="E1589" s="269">
        <v>84.1</v>
      </c>
      <c r="F1589" s="269" t="s">
        <v>16065</v>
      </c>
    </row>
    <row r="1590" spans="1:6" ht="45" customHeight="1">
      <c r="A1590" s="266">
        <v>92260</v>
      </c>
      <c r="B1590" s="267" t="s">
        <v>3463</v>
      </c>
      <c r="C1590" s="268" t="s">
        <v>2535</v>
      </c>
      <c r="D1590" s="269">
        <v>229.85</v>
      </c>
      <c r="E1590" s="269">
        <v>122.1</v>
      </c>
      <c r="F1590" s="269" t="s">
        <v>16066</v>
      </c>
    </row>
    <row r="1591" spans="1:6" ht="45" customHeight="1">
      <c r="A1591" s="266">
        <v>92261</v>
      </c>
      <c r="B1591" s="267" t="s">
        <v>3464</v>
      </c>
      <c r="C1591" s="268" t="s">
        <v>2535</v>
      </c>
      <c r="D1591" s="269">
        <v>242.48999999999998</v>
      </c>
      <c r="E1591" s="269">
        <v>158.97</v>
      </c>
      <c r="F1591" s="269" t="s">
        <v>16067</v>
      </c>
    </row>
    <row r="1592" spans="1:6" ht="45" customHeight="1">
      <c r="A1592" s="266">
        <v>92262</v>
      </c>
      <c r="B1592" s="267" t="s">
        <v>3465</v>
      </c>
      <c r="C1592" s="268" t="s">
        <v>2535</v>
      </c>
      <c r="D1592" s="269">
        <v>262.90999999999997</v>
      </c>
      <c r="E1592" s="269">
        <v>218.28</v>
      </c>
      <c r="F1592" s="269" t="s">
        <v>16068</v>
      </c>
    </row>
    <row r="1593" spans="1:6">
      <c r="A1593" s="261"/>
      <c r="B1593" s="265" t="s">
        <v>668</v>
      </c>
      <c r="C1593" s="263"/>
      <c r="D1593" s="264" t="s">
        <v>2552</v>
      </c>
      <c r="E1593" s="264" t="s">
        <v>2552</v>
      </c>
      <c r="F1593" s="264"/>
    </row>
    <row r="1594" spans="1:6" ht="30" customHeight="1">
      <c r="A1594" s="266" t="s">
        <v>1066</v>
      </c>
      <c r="B1594" s="267" t="s">
        <v>3466</v>
      </c>
      <c r="C1594" s="268" t="s">
        <v>2538</v>
      </c>
      <c r="D1594" s="269">
        <v>415.03</v>
      </c>
      <c r="E1594" s="269">
        <v>44.66</v>
      </c>
      <c r="F1594" s="269" t="s">
        <v>16103</v>
      </c>
    </row>
    <row r="1595" spans="1:6" ht="30" customHeight="1">
      <c r="A1595" s="266" t="s">
        <v>1067</v>
      </c>
      <c r="B1595" s="267" t="s">
        <v>3467</v>
      </c>
      <c r="C1595" s="268" t="s">
        <v>2538</v>
      </c>
      <c r="D1595" s="269">
        <v>441.32000000000005</v>
      </c>
      <c r="E1595" s="269">
        <v>47.66</v>
      </c>
      <c r="F1595" s="269" t="s">
        <v>16104</v>
      </c>
    </row>
    <row r="1596" spans="1:6" ht="30" customHeight="1">
      <c r="A1596" s="266" t="s">
        <v>1068</v>
      </c>
      <c r="B1596" s="267" t="s">
        <v>3468</v>
      </c>
      <c r="C1596" s="268" t="s">
        <v>2538</v>
      </c>
      <c r="D1596" s="269">
        <v>463.33</v>
      </c>
      <c r="E1596" s="269">
        <v>49.18</v>
      </c>
      <c r="F1596" s="269" t="s">
        <v>16105</v>
      </c>
    </row>
    <row r="1597" spans="1:6" ht="30" customHeight="1">
      <c r="A1597" s="266" t="s">
        <v>1290</v>
      </c>
      <c r="B1597" s="267" t="s">
        <v>3469</v>
      </c>
      <c r="C1597" s="268" t="s">
        <v>2538</v>
      </c>
      <c r="D1597" s="269">
        <v>490.16999999999996</v>
      </c>
      <c r="E1597" s="269">
        <v>62.6</v>
      </c>
      <c r="F1597" s="269" t="s">
        <v>16106</v>
      </c>
    </row>
    <row r="1598" spans="1:6" ht="30" customHeight="1">
      <c r="A1598" s="266" t="s">
        <v>2046</v>
      </c>
      <c r="B1598" s="267" t="s">
        <v>3470</v>
      </c>
      <c r="C1598" s="268" t="s">
        <v>2538</v>
      </c>
      <c r="D1598" s="269">
        <v>598.54999999999995</v>
      </c>
      <c r="E1598" s="269">
        <v>65.010000000000005</v>
      </c>
      <c r="F1598" s="269" t="s">
        <v>16107</v>
      </c>
    </row>
    <row r="1599" spans="1:6" ht="30" customHeight="1">
      <c r="A1599" s="266" t="s">
        <v>2047</v>
      </c>
      <c r="B1599" s="267" t="s">
        <v>3471</v>
      </c>
      <c r="C1599" s="268" t="s">
        <v>2538</v>
      </c>
      <c r="D1599" s="269">
        <v>620.91999999999996</v>
      </c>
      <c r="E1599" s="269">
        <v>67.260000000000005</v>
      </c>
      <c r="F1599" s="269" t="s">
        <v>16108</v>
      </c>
    </row>
    <row r="1600" spans="1:6" ht="15" customHeight="1">
      <c r="A1600" s="266" t="s">
        <v>2048</v>
      </c>
      <c r="B1600" s="267" t="s">
        <v>3147</v>
      </c>
      <c r="C1600" s="268" t="s">
        <v>2538</v>
      </c>
      <c r="D1600" s="269">
        <v>179.2</v>
      </c>
      <c r="E1600" s="269">
        <v>45.45</v>
      </c>
      <c r="F1600" s="269" t="s">
        <v>16109</v>
      </c>
    </row>
    <row r="1601" spans="1:6" ht="15" customHeight="1">
      <c r="A1601" s="266" t="s">
        <v>2049</v>
      </c>
      <c r="B1601" s="267" t="s">
        <v>3148</v>
      </c>
      <c r="C1601" s="268" t="s">
        <v>2538</v>
      </c>
      <c r="D1601" s="269">
        <v>204.98000000000002</v>
      </c>
      <c r="E1601" s="269">
        <v>45.45</v>
      </c>
      <c r="F1601" s="269" t="s">
        <v>16110</v>
      </c>
    </row>
    <row r="1602" spans="1:6" ht="15" customHeight="1">
      <c r="A1602" s="266" t="s">
        <v>2050</v>
      </c>
      <c r="B1602" s="267" t="s">
        <v>3149</v>
      </c>
      <c r="C1602" s="268" t="s">
        <v>2538</v>
      </c>
      <c r="D1602" s="269">
        <v>262.26</v>
      </c>
      <c r="E1602" s="269">
        <v>45.45</v>
      </c>
      <c r="F1602" s="269" t="s">
        <v>16111</v>
      </c>
    </row>
    <row r="1603" spans="1:6" ht="15" customHeight="1">
      <c r="A1603" s="266" t="s">
        <v>2051</v>
      </c>
      <c r="B1603" s="267" t="s">
        <v>3150</v>
      </c>
      <c r="C1603" s="268" t="s">
        <v>2538</v>
      </c>
      <c r="D1603" s="269">
        <v>273.72000000000003</v>
      </c>
      <c r="E1603" s="269">
        <v>45.45</v>
      </c>
      <c r="F1603" s="269" t="s">
        <v>16112</v>
      </c>
    </row>
    <row r="1604" spans="1:6">
      <c r="A1604" s="261"/>
      <c r="B1604" s="265" t="s">
        <v>669</v>
      </c>
      <c r="C1604" s="263"/>
      <c r="D1604" s="264" t="s">
        <v>2552</v>
      </c>
      <c r="E1604" s="264" t="s">
        <v>2552</v>
      </c>
      <c r="F1604" s="264"/>
    </row>
    <row r="1605" spans="1:6" ht="30" customHeight="1">
      <c r="A1605" s="266">
        <v>92255</v>
      </c>
      <c r="B1605" s="267" t="s">
        <v>2703</v>
      </c>
      <c r="C1605" s="268" t="s">
        <v>2535</v>
      </c>
      <c r="D1605" s="269">
        <v>88.22999999999999</v>
      </c>
      <c r="E1605" s="269">
        <v>65.5</v>
      </c>
      <c r="F1605" s="269" t="s">
        <v>16125</v>
      </c>
    </row>
    <row r="1606" spans="1:6" ht="30" customHeight="1">
      <c r="A1606" s="266">
        <v>92256</v>
      </c>
      <c r="B1606" s="267" t="s">
        <v>2704</v>
      </c>
      <c r="C1606" s="268" t="s">
        <v>2535</v>
      </c>
      <c r="D1606" s="269">
        <v>98.009999999999991</v>
      </c>
      <c r="E1606" s="269">
        <v>92.19</v>
      </c>
      <c r="F1606" s="269" t="s">
        <v>16126</v>
      </c>
    </row>
    <row r="1607" spans="1:6" ht="30" customHeight="1">
      <c r="A1607" s="266">
        <v>92257</v>
      </c>
      <c r="B1607" s="267" t="s">
        <v>2739</v>
      </c>
      <c r="C1607" s="268" t="s">
        <v>2535</v>
      </c>
      <c r="D1607" s="269">
        <v>107.68999999999998</v>
      </c>
      <c r="E1607" s="269">
        <v>118.54</v>
      </c>
      <c r="F1607" s="269" t="s">
        <v>16127</v>
      </c>
    </row>
    <row r="1608" spans="1:6" ht="30" customHeight="1">
      <c r="A1608" s="266">
        <v>92258</v>
      </c>
      <c r="B1608" s="267" t="s">
        <v>2740</v>
      </c>
      <c r="C1608" s="268" t="s">
        <v>2535</v>
      </c>
      <c r="D1608" s="269">
        <v>123.21000000000001</v>
      </c>
      <c r="E1608" s="269">
        <v>160.96</v>
      </c>
      <c r="F1608" s="269" t="s">
        <v>16128</v>
      </c>
    </row>
    <row r="1609" spans="1:6" ht="30" customHeight="1">
      <c r="A1609" s="266">
        <v>92582</v>
      </c>
      <c r="B1609" s="267" t="s">
        <v>2741</v>
      </c>
      <c r="C1609" s="268" t="s">
        <v>2535</v>
      </c>
      <c r="D1609" s="269">
        <v>479.00000000000006</v>
      </c>
      <c r="E1609" s="269">
        <v>90.69</v>
      </c>
      <c r="F1609" s="269" t="s">
        <v>16141</v>
      </c>
    </row>
    <row r="1610" spans="1:6" ht="30" customHeight="1">
      <c r="A1610" s="266">
        <v>92584</v>
      </c>
      <c r="B1610" s="267" t="s">
        <v>2742</v>
      </c>
      <c r="C1610" s="268" t="s">
        <v>2535</v>
      </c>
      <c r="D1610" s="269">
        <v>574.98</v>
      </c>
      <c r="E1610" s="269">
        <v>90.67</v>
      </c>
      <c r="F1610" s="269" t="s">
        <v>16142</v>
      </c>
    </row>
    <row r="1611" spans="1:6" ht="30" customHeight="1">
      <c r="A1611" s="266">
        <v>92586</v>
      </c>
      <c r="B1611" s="267" t="s">
        <v>2743</v>
      </c>
      <c r="C1611" s="268" t="s">
        <v>2535</v>
      </c>
      <c r="D1611" s="269">
        <v>670.95</v>
      </c>
      <c r="E1611" s="269">
        <v>90.66</v>
      </c>
      <c r="F1611" s="269" t="s">
        <v>16143</v>
      </c>
    </row>
    <row r="1612" spans="1:6" ht="30" customHeight="1">
      <c r="A1612" s="266">
        <v>92588</v>
      </c>
      <c r="B1612" s="267" t="s">
        <v>2744</v>
      </c>
      <c r="C1612" s="268" t="s">
        <v>2535</v>
      </c>
      <c r="D1612" s="269">
        <v>822.46</v>
      </c>
      <c r="E1612" s="269">
        <v>130</v>
      </c>
      <c r="F1612" s="269" t="s">
        <v>16144</v>
      </c>
    </row>
    <row r="1613" spans="1:6" ht="30" customHeight="1">
      <c r="A1613" s="266">
        <v>92590</v>
      </c>
      <c r="B1613" s="267" t="s">
        <v>2745</v>
      </c>
      <c r="C1613" s="268" t="s">
        <v>2535</v>
      </c>
      <c r="D1613" s="269">
        <v>918.43000000000006</v>
      </c>
      <c r="E1613" s="269">
        <v>129.99</v>
      </c>
      <c r="F1613" s="269" t="s">
        <v>16145</v>
      </c>
    </row>
    <row r="1614" spans="1:6" ht="30" customHeight="1">
      <c r="A1614" s="266">
        <v>92592</v>
      </c>
      <c r="B1614" s="267" t="s">
        <v>2746</v>
      </c>
      <c r="C1614" s="268" t="s">
        <v>2535</v>
      </c>
      <c r="D1614" s="269">
        <v>1024.0900000000001</v>
      </c>
      <c r="E1614" s="269">
        <v>156.32</v>
      </c>
      <c r="F1614" s="269" t="s">
        <v>16146</v>
      </c>
    </row>
    <row r="1615" spans="1:6" ht="30" customHeight="1">
      <c r="A1615" s="266">
        <v>92593</v>
      </c>
      <c r="B1615" s="267" t="s">
        <v>2747</v>
      </c>
      <c r="C1615" s="268" t="s">
        <v>2534</v>
      </c>
      <c r="D1615" s="269">
        <v>7.77</v>
      </c>
      <c r="E1615" s="269">
        <v>1.18</v>
      </c>
      <c r="F1615" s="269" t="s">
        <v>16147</v>
      </c>
    </row>
    <row r="1616" spans="1:6" ht="30" customHeight="1">
      <c r="A1616" s="266">
        <v>92594</v>
      </c>
      <c r="B1616" s="267" t="s">
        <v>2748</v>
      </c>
      <c r="C1616" s="268" t="s">
        <v>2535</v>
      </c>
      <c r="D1616" s="269">
        <v>1184.52</v>
      </c>
      <c r="E1616" s="269">
        <v>168.96</v>
      </c>
      <c r="F1616" s="269" t="s">
        <v>16148</v>
      </c>
    </row>
    <row r="1617" spans="1:6" ht="30" customHeight="1">
      <c r="A1617" s="266">
        <v>92596</v>
      </c>
      <c r="B1617" s="267" t="s">
        <v>2749</v>
      </c>
      <c r="C1617" s="268" t="s">
        <v>2535</v>
      </c>
      <c r="D1617" s="269">
        <v>1299.21</v>
      </c>
      <c r="E1617" s="269">
        <v>211.34</v>
      </c>
      <c r="F1617" s="269" t="s">
        <v>16149</v>
      </c>
    </row>
    <row r="1618" spans="1:6" ht="30" customHeight="1">
      <c r="A1618" s="266">
        <v>92598</v>
      </c>
      <c r="B1618" s="267" t="s">
        <v>2750</v>
      </c>
      <c r="C1618" s="268" t="s">
        <v>2535</v>
      </c>
      <c r="D1618" s="269">
        <v>1395.17</v>
      </c>
      <c r="E1618" s="269">
        <v>211.34</v>
      </c>
      <c r="F1618" s="269" t="s">
        <v>16150</v>
      </c>
    </row>
    <row r="1619" spans="1:6" ht="30" customHeight="1">
      <c r="A1619" s="266">
        <v>92600</v>
      </c>
      <c r="B1619" s="267" t="s">
        <v>2751</v>
      </c>
      <c r="C1619" s="268" t="s">
        <v>2535</v>
      </c>
      <c r="D1619" s="269">
        <v>1509.8500000000001</v>
      </c>
      <c r="E1619" s="269">
        <v>211.33</v>
      </c>
      <c r="F1619" s="269" t="s">
        <v>16151</v>
      </c>
    </row>
    <row r="1620" spans="1:6" ht="45" customHeight="1">
      <c r="A1620" s="266">
        <v>92602</v>
      </c>
      <c r="B1620" s="267" t="s">
        <v>2752</v>
      </c>
      <c r="C1620" s="268" t="s">
        <v>2535</v>
      </c>
      <c r="D1620" s="269">
        <v>479.00000000000006</v>
      </c>
      <c r="E1620" s="269">
        <v>90.69</v>
      </c>
      <c r="F1620" s="269" t="s">
        <v>16141</v>
      </c>
    </row>
    <row r="1621" spans="1:6" ht="45" customHeight="1">
      <c r="A1621" s="266">
        <v>92604</v>
      </c>
      <c r="B1621" s="267" t="s">
        <v>2753</v>
      </c>
      <c r="C1621" s="268" t="s">
        <v>2535</v>
      </c>
      <c r="D1621" s="269">
        <v>556.2700000000001</v>
      </c>
      <c r="E1621" s="269">
        <v>90.67</v>
      </c>
      <c r="F1621" s="269" t="s">
        <v>16152</v>
      </c>
    </row>
    <row r="1622" spans="1:6" ht="45" customHeight="1">
      <c r="A1622" s="266">
        <v>92606</v>
      </c>
      <c r="B1622" s="267" t="s">
        <v>2754</v>
      </c>
      <c r="C1622" s="268" t="s">
        <v>2535</v>
      </c>
      <c r="D1622" s="269">
        <v>652.25</v>
      </c>
      <c r="E1622" s="269">
        <v>90.66</v>
      </c>
      <c r="F1622" s="269" t="s">
        <v>16153</v>
      </c>
    </row>
    <row r="1623" spans="1:6" ht="45" customHeight="1">
      <c r="A1623" s="266">
        <v>92608</v>
      </c>
      <c r="B1623" s="267" t="s">
        <v>2755</v>
      </c>
      <c r="C1623" s="268" t="s">
        <v>2535</v>
      </c>
      <c r="D1623" s="269">
        <v>785.05</v>
      </c>
      <c r="E1623" s="269">
        <v>130</v>
      </c>
      <c r="F1623" s="269" t="s">
        <v>16154</v>
      </c>
    </row>
    <row r="1624" spans="1:6" ht="45" customHeight="1">
      <c r="A1624" s="266">
        <v>92610</v>
      </c>
      <c r="B1624" s="267" t="s">
        <v>2756</v>
      </c>
      <c r="C1624" s="268" t="s">
        <v>2535</v>
      </c>
      <c r="D1624" s="269">
        <v>881.02</v>
      </c>
      <c r="E1624" s="269">
        <v>129.99</v>
      </c>
      <c r="F1624" s="269" t="s">
        <v>16155</v>
      </c>
    </row>
    <row r="1625" spans="1:6" ht="45" customHeight="1">
      <c r="A1625" s="266">
        <v>92612</v>
      </c>
      <c r="B1625" s="267" t="s">
        <v>2757</v>
      </c>
      <c r="C1625" s="268" t="s">
        <v>2535</v>
      </c>
      <c r="D1625" s="269">
        <v>986.69</v>
      </c>
      <c r="E1625" s="269">
        <v>156.32</v>
      </c>
      <c r="F1625" s="269" t="s">
        <v>16156</v>
      </c>
    </row>
    <row r="1626" spans="1:6" ht="45" customHeight="1">
      <c r="A1626" s="266">
        <v>92614</v>
      </c>
      <c r="B1626" s="267" t="s">
        <v>2758</v>
      </c>
      <c r="C1626" s="268" t="s">
        <v>2535</v>
      </c>
      <c r="D1626" s="269">
        <v>1109.7</v>
      </c>
      <c r="E1626" s="269">
        <v>168.97</v>
      </c>
      <c r="F1626" s="269" t="s">
        <v>16157</v>
      </c>
    </row>
    <row r="1627" spans="1:6" ht="45" customHeight="1">
      <c r="A1627" s="266">
        <v>92616</v>
      </c>
      <c r="B1627" s="267" t="s">
        <v>2759</v>
      </c>
      <c r="C1627" s="268" t="s">
        <v>2535</v>
      </c>
      <c r="D1627" s="269">
        <v>1243.0900000000001</v>
      </c>
      <c r="E1627" s="269">
        <v>211.35</v>
      </c>
      <c r="F1627" s="269" t="s">
        <v>16158</v>
      </c>
    </row>
    <row r="1628" spans="1:6" ht="45" customHeight="1">
      <c r="A1628" s="266">
        <v>92618</v>
      </c>
      <c r="B1628" s="267" t="s">
        <v>2760</v>
      </c>
      <c r="C1628" s="268" t="s">
        <v>2535</v>
      </c>
      <c r="D1628" s="269">
        <v>1339.0700000000002</v>
      </c>
      <c r="E1628" s="269">
        <v>211.34</v>
      </c>
      <c r="F1628" s="269" t="s">
        <v>16159</v>
      </c>
    </row>
    <row r="1629" spans="1:6" ht="45" customHeight="1">
      <c r="A1629" s="266">
        <v>92620</v>
      </c>
      <c r="B1629" s="267" t="s">
        <v>2761</v>
      </c>
      <c r="C1629" s="268" t="s">
        <v>2535</v>
      </c>
      <c r="D1629" s="269">
        <v>1435.04</v>
      </c>
      <c r="E1629" s="269">
        <v>211.33</v>
      </c>
      <c r="F1629" s="269" t="s">
        <v>16160</v>
      </c>
    </row>
    <row r="1630" spans="1:6">
      <c r="A1630" s="261"/>
      <c r="B1630" s="265" t="s">
        <v>226</v>
      </c>
      <c r="C1630" s="263"/>
      <c r="D1630" s="264" t="s">
        <v>2552</v>
      </c>
      <c r="E1630" s="264" t="s">
        <v>2552</v>
      </c>
      <c r="F1630" s="264"/>
    </row>
    <row r="1631" spans="1:6" ht="30" customHeight="1">
      <c r="A1631" s="266">
        <v>94213</v>
      </c>
      <c r="B1631" s="267" t="s">
        <v>2764</v>
      </c>
      <c r="C1631" s="268" t="s">
        <v>2538</v>
      </c>
      <c r="D1631" s="269">
        <v>42.89</v>
      </c>
      <c r="E1631" s="269">
        <v>2.4700000000000002</v>
      </c>
      <c r="F1631" s="269" t="s">
        <v>16114</v>
      </c>
    </row>
    <row r="1632" spans="1:6" ht="30" customHeight="1">
      <c r="A1632" s="266">
        <v>94216</v>
      </c>
      <c r="B1632" s="267" t="s">
        <v>1985</v>
      </c>
      <c r="C1632" s="268" t="s">
        <v>2538</v>
      </c>
      <c r="D1632" s="269">
        <v>144.18</v>
      </c>
      <c r="E1632" s="269">
        <v>1.54</v>
      </c>
      <c r="F1632" s="269" t="s">
        <v>16115</v>
      </c>
    </row>
    <row r="1633" spans="1:6" ht="15" customHeight="1">
      <c r="A1633" s="266">
        <v>75220</v>
      </c>
      <c r="B1633" s="267" t="s">
        <v>1372</v>
      </c>
      <c r="C1633" s="268" t="s">
        <v>2537</v>
      </c>
      <c r="D1633" s="269">
        <v>43.22</v>
      </c>
      <c r="E1633" s="269">
        <v>3.15</v>
      </c>
      <c r="F1633" s="269" t="s">
        <v>16113</v>
      </c>
    </row>
    <row r="1634" spans="1:6">
      <c r="A1634" s="261"/>
      <c r="B1634" s="265" t="s">
        <v>227</v>
      </c>
      <c r="C1634" s="263"/>
      <c r="D1634" s="264" t="s">
        <v>2552</v>
      </c>
      <c r="E1634" s="264" t="s">
        <v>2552</v>
      </c>
      <c r="F1634" s="264"/>
    </row>
    <row r="1635" spans="1:6" ht="30" customHeight="1">
      <c r="A1635" s="266">
        <v>94195</v>
      </c>
      <c r="B1635" s="267" t="s">
        <v>1986</v>
      </c>
      <c r="C1635" s="268" t="s">
        <v>2538</v>
      </c>
      <c r="D1635" s="269">
        <v>19.09</v>
      </c>
      <c r="E1635" s="269">
        <v>5.0199999999999996</v>
      </c>
      <c r="F1635" s="269" t="s">
        <v>16094</v>
      </c>
    </row>
    <row r="1636" spans="1:6" ht="30" customHeight="1">
      <c r="A1636" s="266">
        <v>94198</v>
      </c>
      <c r="B1636" s="267" t="s">
        <v>1987</v>
      </c>
      <c r="C1636" s="268" t="s">
        <v>2538</v>
      </c>
      <c r="D1636" s="269">
        <v>19.82</v>
      </c>
      <c r="E1636" s="269">
        <v>6.92</v>
      </c>
      <c r="F1636" s="269" t="s">
        <v>16095</v>
      </c>
    </row>
    <row r="1637" spans="1:6" ht="30" customHeight="1">
      <c r="A1637" s="266">
        <v>94201</v>
      </c>
      <c r="B1637" s="267" t="s">
        <v>1988</v>
      </c>
      <c r="C1637" s="268" t="s">
        <v>2538</v>
      </c>
      <c r="D1637" s="269">
        <v>26.580000000000002</v>
      </c>
      <c r="E1637" s="269">
        <v>7.94</v>
      </c>
      <c r="F1637" s="269" t="s">
        <v>16096</v>
      </c>
    </row>
    <row r="1638" spans="1:6" ht="30" customHeight="1">
      <c r="A1638" s="266">
        <v>94204</v>
      </c>
      <c r="B1638" s="267" t="s">
        <v>1989</v>
      </c>
      <c r="C1638" s="268" t="s">
        <v>2538</v>
      </c>
      <c r="D1638" s="269">
        <v>27.86</v>
      </c>
      <c r="E1638" s="269">
        <v>11.15</v>
      </c>
      <c r="F1638" s="269" t="s">
        <v>16097</v>
      </c>
    </row>
    <row r="1639" spans="1:6" ht="30" customHeight="1">
      <c r="A1639" s="266">
        <v>94440</v>
      </c>
      <c r="B1639" s="267" t="s">
        <v>1990</v>
      </c>
      <c r="C1639" s="268" t="s">
        <v>2538</v>
      </c>
      <c r="D1639" s="269">
        <v>19.09</v>
      </c>
      <c r="E1639" s="269">
        <v>5.0199999999999996</v>
      </c>
      <c r="F1639" s="269" t="s">
        <v>16094</v>
      </c>
    </row>
    <row r="1640" spans="1:6" ht="30" customHeight="1">
      <c r="A1640" s="266">
        <v>94441</v>
      </c>
      <c r="B1640" s="267" t="s">
        <v>1991</v>
      </c>
      <c r="C1640" s="268" t="s">
        <v>2538</v>
      </c>
      <c r="D1640" s="269">
        <v>19.82</v>
      </c>
      <c r="E1640" s="269">
        <v>6.92</v>
      </c>
      <c r="F1640" s="269" t="s">
        <v>16095</v>
      </c>
    </row>
    <row r="1641" spans="1:6" ht="30" customHeight="1">
      <c r="A1641" s="266">
        <v>94442</v>
      </c>
      <c r="B1641" s="267" t="s">
        <v>1992</v>
      </c>
      <c r="C1641" s="268" t="s">
        <v>2538</v>
      </c>
      <c r="D1641" s="269">
        <v>19.09</v>
      </c>
      <c r="E1641" s="269">
        <v>5.0199999999999996</v>
      </c>
      <c r="F1641" s="269" t="s">
        <v>16094</v>
      </c>
    </row>
    <row r="1642" spans="1:6" ht="30" customHeight="1">
      <c r="A1642" s="266">
        <v>94443</v>
      </c>
      <c r="B1642" s="267" t="s">
        <v>1993</v>
      </c>
      <c r="C1642" s="268" t="s">
        <v>2538</v>
      </c>
      <c r="D1642" s="269">
        <v>19.82</v>
      </c>
      <c r="E1642" s="269">
        <v>6.92</v>
      </c>
      <c r="F1642" s="269" t="s">
        <v>16095</v>
      </c>
    </row>
    <row r="1643" spans="1:6" ht="30" customHeight="1">
      <c r="A1643" s="266">
        <v>94445</v>
      </c>
      <c r="B1643" s="267" t="s">
        <v>1994</v>
      </c>
      <c r="C1643" s="268" t="s">
        <v>2538</v>
      </c>
      <c r="D1643" s="269">
        <v>26.580000000000002</v>
      </c>
      <c r="E1643" s="269">
        <v>7.94</v>
      </c>
      <c r="F1643" s="269" t="s">
        <v>16096</v>
      </c>
    </row>
    <row r="1644" spans="1:6" ht="30" customHeight="1">
      <c r="A1644" s="266">
        <v>94446</v>
      </c>
      <c r="B1644" s="267" t="s">
        <v>1995</v>
      </c>
      <c r="C1644" s="268" t="s">
        <v>2538</v>
      </c>
      <c r="D1644" s="269">
        <v>27.86</v>
      </c>
      <c r="E1644" s="269">
        <v>11.15</v>
      </c>
      <c r="F1644" s="269" t="s">
        <v>16097</v>
      </c>
    </row>
    <row r="1645" spans="1:6" ht="30" customHeight="1">
      <c r="A1645" s="266">
        <v>94447</v>
      </c>
      <c r="B1645" s="267" t="s">
        <v>1996</v>
      </c>
      <c r="C1645" s="268" t="s">
        <v>2538</v>
      </c>
      <c r="D1645" s="269">
        <v>26.580000000000002</v>
      </c>
      <c r="E1645" s="269">
        <v>7.94</v>
      </c>
      <c r="F1645" s="269" t="s">
        <v>16096</v>
      </c>
    </row>
    <row r="1646" spans="1:6" ht="30" customHeight="1">
      <c r="A1646" s="266">
        <v>94448</v>
      </c>
      <c r="B1646" s="267" t="s">
        <v>1997</v>
      </c>
      <c r="C1646" s="268" t="s">
        <v>2538</v>
      </c>
      <c r="D1646" s="269">
        <v>27.86</v>
      </c>
      <c r="E1646" s="269">
        <v>11.15</v>
      </c>
      <c r="F1646" s="269" t="s">
        <v>16097</v>
      </c>
    </row>
    <row r="1647" spans="1:6" ht="15" customHeight="1">
      <c r="A1647" s="266">
        <v>94232</v>
      </c>
      <c r="B1647" s="267" t="s">
        <v>1998</v>
      </c>
      <c r="C1647" s="268" t="s">
        <v>2535</v>
      </c>
      <c r="D1647" s="269">
        <v>0.5</v>
      </c>
      <c r="E1647" s="269">
        <v>1.62</v>
      </c>
      <c r="F1647" s="269" t="s">
        <v>11594</v>
      </c>
    </row>
    <row r="1648" spans="1:6" ht="45" customHeight="1">
      <c r="A1648" s="266">
        <v>94219</v>
      </c>
      <c r="B1648" s="267" t="s">
        <v>1999</v>
      </c>
      <c r="C1648" s="268" t="s">
        <v>2537</v>
      </c>
      <c r="D1648" s="269">
        <v>12.54</v>
      </c>
      <c r="E1648" s="269">
        <v>9.5500000000000007</v>
      </c>
      <c r="F1648" s="269" t="s">
        <v>14720</v>
      </c>
    </row>
    <row r="1649" spans="1:6" ht="30" customHeight="1">
      <c r="A1649" s="266">
        <v>94221</v>
      </c>
      <c r="B1649" s="267" t="s">
        <v>2000</v>
      </c>
      <c r="C1649" s="268" t="s">
        <v>2537</v>
      </c>
      <c r="D1649" s="269">
        <v>11.07</v>
      </c>
      <c r="E1649" s="269">
        <v>5.82</v>
      </c>
      <c r="F1649" s="269" t="s">
        <v>13143</v>
      </c>
    </row>
    <row r="1650" spans="1:6">
      <c r="A1650" s="261"/>
      <c r="B1650" s="265" t="s">
        <v>2001</v>
      </c>
      <c r="C1650" s="263"/>
      <c r="D1650" s="264" t="s">
        <v>2552</v>
      </c>
      <c r="E1650" s="264" t="s">
        <v>2552</v>
      </c>
      <c r="F1650" s="264"/>
    </row>
    <row r="1651" spans="1:6" ht="30" customHeight="1">
      <c r="A1651" s="266">
        <v>94189</v>
      </c>
      <c r="B1651" s="267" t="s">
        <v>2002</v>
      </c>
      <c r="C1651" s="268" t="s">
        <v>2538</v>
      </c>
      <c r="D1651" s="269">
        <v>22.46</v>
      </c>
      <c r="E1651" s="269">
        <v>2.93</v>
      </c>
      <c r="F1651" s="269" t="s">
        <v>12523</v>
      </c>
    </row>
    <row r="1652" spans="1:6" ht="30" customHeight="1">
      <c r="A1652" s="266">
        <v>94192</v>
      </c>
      <c r="B1652" s="267" t="s">
        <v>2003</v>
      </c>
      <c r="C1652" s="268" t="s">
        <v>2538</v>
      </c>
      <c r="D1652" s="269">
        <v>23.02</v>
      </c>
      <c r="E1652" s="269">
        <v>4.3600000000000003</v>
      </c>
      <c r="F1652" s="269" t="s">
        <v>16093</v>
      </c>
    </row>
    <row r="1653" spans="1:6" ht="45" customHeight="1">
      <c r="A1653" s="266">
        <v>94220</v>
      </c>
      <c r="B1653" s="267" t="s">
        <v>2004</v>
      </c>
      <c r="C1653" s="268" t="s">
        <v>2537</v>
      </c>
      <c r="D1653" s="269">
        <v>26.56</v>
      </c>
      <c r="E1653" s="269">
        <v>9.48</v>
      </c>
      <c r="F1653" s="269" t="s">
        <v>16116</v>
      </c>
    </row>
    <row r="1654" spans="1:6" ht="45" customHeight="1">
      <c r="A1654" s="266">
        <v>94222</v>
      </c>
      <c r="B1654" s="267" t="s">
        <v>2005</v>
      </c>
      <c r="C1654" s="268" t="s">
        <v>2537</v>
      </c>
      <c r="D1654" s="269">
        <v>25.09</v>
      </c>
      <c r="E1654" s="269">
        <v>5.75</v>
      </c>
      <c r="F1654" s="269" t="s">
        <v>13905</v>
      </c>
    </row>
    <row r="1655" spans="1:6">
      <c r="A1655" s="261"/>
      <c r="B1655" s="265" t="s">
        <v>2838</v>
      </c>
      <c r="C1655" s="263"/>
      <c r="D1655" s="264" t="s">
        <v>2552</v>
      </c>
      <c r="E1655" s="264" t="s">
        <v>2552</v>
      </c>
      <c r="F1655" s="264"/>
    </row>
    <row r="1656" spans="1:6" ht="45" customHeight="1">
      <c r="A1656" s="266">
        <v>94207</v>
      </c>
      <c r="B1656" s="267" t="s">
        <v>2006</v>
      </c>
      <c r="C1656" s="268" t="s">
        <v>2538</v>
      </c>
      <c r="D1656" s="269">
        <v>27.77</v>
      </c>
      <c r="E1656" s="269">
        <v>3.6</v>
      </c>
      <c r="F1656" s="269" t="s">
        <v>12033</v>
      </c>
    </row>
    <row r="1657" spans="1:6" ht="45" customHeight="1">
      <c r="A1657" s="266">
        <v>94210</v>
      </c>
      <c r="B1657" s="267" t="s">
        <v>2007</v>
      </c>
      <c r="C1657" s="268" t="s">
        <v>2538</v>
      </c>
      <c r="D1657" s="269">
        <v>29.459999999999997</v>
      </c>
      <c r="E1657" s="269">
        <v>3.98</v>
      </c>
      <c r="F1657" s="269" t="s">
        <v>16101</v>
      </c>
    </row>
    <row r="1658" spans="1:6" ht="30" customHeight="1">
      <c r="A1658" s="266">
        <v>94450</v>
      </c>
      <c r="B1658" s="267" t="s">
        <v>2011</v>
      </c>
      <c r="C1658" s="268" t="s">
        <v>2537</v>
      </c>
      <c r="D1658" s="269">
        <v>42.8</v>
      </c>
      <c r="E1658" s="269">
        <v>2.56</v>
      </c>
      <c r="F1658" s="269" t="s">
        <v>16114</v>
      </c>
    </row>
    <row r="1659" spans="1:6" ht="30" customHeight="1">
      <c r="A1659" s="266">
        <v>94223</v>
      </c>
      <c r="B1659" s="267" t="s">
        <v>2009</v>
      </c>
      <c r="C1659" s="268" t="s">
        <v>2537</v>
      </c>
      <c r="D1659" s="269">
        <v>36.690000000000005</v>
      </c>
      <c r="E1659" s="269">
        <v>2.69</v>
      </c>
      <c r="F1659" s="269" t="s">
        <v>13271</v>
      </c>
    </row>
    <row r="1660" spans="1:6" ht="30" customHeight="1">
      <c r="A1660" s="266" t="s">
        <v>2054</v>
      </c>
      <c r="B1660" s="267" t="s">
        <v>2012</v>
      </c>
      <c r="C1660" s="268" t="s">
        <v>2537</v>
      </c>
      <c r="D1660" s="269">
        <v>39.06</v>
      </c>
      <c r="E1660" s="269">
        <v>3.15</v>
      </c>
      <c r="F1660" s="269" t="s">
        <v>16117</v>
      </c>
    </row>
    <row r="1661" spans="1:6">
      <c r="A1661" s="261"/>
      <c r="B1661" s="318" t="s">
        <v>20840</v>
      </c>
      <c r="C1661" s="263"/>
      <c r="D1661" s="264" t="s">
        <v>2552</v>
      </c>
      <c r="E1661" s="264" t="s">
        <v>2552</v>
      </c>
      <c r="F1661" s="264"/>
    </row>
    <row r="1662" spans="1:6" ht="30" customHeight="1">
      <c r="A1662" s="266">
        <v>94218</v>
      </c>
      <c r="B1662" s="267" t="s">
        <v>2008</v>
      </c>
      <c r="C1662" s="268" t="s">
        <v>2538</v>
      </c>
      <c r="D1662" s="269">
        <v>64.95</v>
      </c>
      <c r="E1662" s="269">
        <v>3.92</v>
      </c>
      <c r="F1662" s="269" t="s">
        <v>16102</v>
      </c>
    </row>
    <row r="1663" spans="1:6" ht="30" customHeight="1">
      <c r="A1663" s="266">
        <v>94451</v>
      </c>
      <c r="B1663" s="267" t="s">
        <v>2010</v>
      </c>
      <c r="C1663" s="268" t="s">
        <v>2537</v>
      </c>
      <c r="D1663" s="269">
        <v>86.429999999999993</v>
      </c>
      <c r="E1663" s="269">
        <v>2.68</v>
      </c>
      <c r="F1663" s="269" t="s">
        <v>16118</v>
      </c>
    </row>
    <row r="1664" spans="1:6">
      <c r="A1664" s="261"/>
      <c r="B1664" s="265" t="s">
        <v>228</v>
      </c>
      <c r="C1664" s="263"/>
      <c r="D1664" s="264" t="s">
        <v>2552</v>
      </c>
      <c r="E1664" s="264" t="s">
        <v>2552</v>
      </c>
      <c r="F1664" s="264"/>
    </row>
    <row r="1665" spans="1:6" ht="30" customHeight="1">
      <c r="A1665" s="266">
        <v>94449</v>
      </c>
      <c r="B1665" s="267" t="s">
        <v>2013</v>
      </c>
      <c r="C1665" s="268" t="s">
        <v>2538</v>
      </c>
      <c r="D1665" s="269">
        <v>42.879999999999995</v>
      </c>
      <c r="E1665" s="269">
        <v>3.59</v>
      </c>
      <c r="F1665" s="269" t="s">
        <v>11701</v>
      </c>
    </row>
    <row r="1666" spans="1:6" ht="30" customHeight="1">
      <c r="A1666" s="266">
        <v>94444</v>
      </c>
      <c r="B1666" s="267" t="s">
        <v>2014</v>
      </c>
      <c r="C1666" s="268" t="s">
        <v>2538</v>
      </c>
      <c r="D1666" s="269">
        <v>476.91</v>
      </c>
      <c r="E1666" s="269">
        <v>4.95</v>
      </c>
      <c r="F1666" s="269" t="s">
        <v>16161</v>
      </c>
    </row>
    <row r="1667" spans="1:6">
      <c r="A1667" s="261"/>
      <c r="B1667" s="265" t="s">
        <v>66</v>
      </c>
      <c r="C1667" s="263"/>
      <c r="D1667" s="264" t="s">
        <v>2552</v>
      </c>
      <c r="E1667" s="264" t="s">
        <v>2552</v>
      </c>
      <c r="F1667" s="264"/>
    </row>
    <row r="1668" spans="1:6">
      <c r="A1668" s="261"/>
      <c r="B1668" s="265" t="s">
        <v>2015</v>
      </c>
      <c r="C1668" s="263"/>
      <c r="D1668" s="264" t="s">
        <v>2552</v>
      </c>
      <c r="E1668" s="264" t="s">
        <v>2552</v>
      </c>
      <c r="F1668" s="264"/>
    </row>
    <row r="1669" spans="1:6" ht="45" customHeight="1">
      <c r="A1669" s="266">
        <v>92568</v>
      </c>
      <c r="B1669" s="267" t="s">
        <v>2016</v>
      </c>
      <c r="C1669" s="268" t="s">
        <v>2538</v>
      </c>
      <c r="D1669" s="269">
        <v>74.050000000000011</v>
      </c>
      <c r="E1669" s="269">
        <v>7.82</v>
      </c>
      <c r="F1669" s="269" t="s">
        <v>16129</v>
      </c>
    </row>
    <row r="1670" spans="1:6" ht="45" customHeight="1">
      <c r="A1670" s="266">
        <v>92569</v>
      </c>
      <c r="B1670" s="267" t="s">
        <v>2017</v>
      </c>
      <c r="C1670" s="268" t="s">
        <v>2538</v>
      </c>
      <c r="D1670" s="269">
        <v>33.9</v>
      </c>
      <c r="E1670" s="269">
        <v>3.38</v>
      </c>
      <c r="F1670" s="269" t="s">
        <v>16130</v>
      </c>
    </row>
    <row r="1671" spans="1:6" ht="30" customHeight="1">
      <c r="A1671" s="266">
        <v>92570</v>
      </c>
      <c r="B1671" s="267" t="s">
        <v>2018</v>
      </c>
      <c r="C1671" s="268" t="s">
        <v>2538</v>
      </c>
      <c r="D1671" s="269">
        <v>15.379999999999999</v>
      </c>
      <c r="E1671" s="269">
        <v>1.59</v>
      </c>
      <c r="F1671" s="269" t="s">
        <v>16131</v>
      </c>
    </row>
    <row r="1672" spans="1:6" ht="45" customHeight="1">
      <c r="A1672" s="266">
        <v>92571</v>
      </c>
      <c r="B1672" s="267" t="s">
        <v>2019</v>
      </c>
      <c r="C1672" s="268" t="s">
        <v>2538</v>
      </c>
      <c r="D1672" s="269">
        <v>76.349999999999994</v>
      </c>
      <c r="E1672" s="269">
        <v>12.4</v>
      </c>
      <c r="F1672" s="269" t="s">
        <v>16132</v>
      </c>
    </row>
    <row r="1673" spans="1:6" ht="45" customHeight="1">
      <c r="A1673" s="266">
        <v>92572</v>
      </c>
      <c r="B1673" s="267" t="s">
        <v>2020</v>
      </c>
      <c r="C1673" s="268" t="s">
        <v>2538</v>
      </c>
      <c r="D1673" s="269">
        <v>35.1</v>
      </c>
      <c r="E1673" s="269">
        <v>6.32</v>
      </c>
      <c r="F1673" s="269" t="s">
        <v>14464</v>
      </c>
    </row>
    <row r="1674" spans="1:6" ht="45" customHeight="1">
      <c r="A1674" s="266">
        <v>92573</v>
      </c>
      <c r="B1674" s="267" t="s">
        <v>2021</v>
      </c>
      <c r="C1674" s="268" t="s">
        <v>2538</v>
      </c>
      <c r="D1674" s="269">
        <v>16.18</v>
      </c>
      <c r="E1674" s="269">
        <v>3.66</v>
      </c>
      <c r="F1674" s="269" t="s">
        <v>11915</v>
      </c>
    </row>
    <row r="1675" spans="1:6" ht="30" customHeight="1">
      <c r="A1675" s="266">
        <v>92574</v>
      </c>
      <c r="B1675" s="267" t="s">
        <v>2022</v>
      </c>
      <c r="C1675" s="268" t="s">
        <v>2538</v>
      </c>
      <c r="D1675" s="269">
        <v>80.930000000000007</v>
      </c>
      <c r="E1675" s="269">
        <v>8.52</v>
      </c>
      <c r="F1675" s="269" t="s">
        <v>16133</v>
      </c>
    </row>
    <row r="1676" spans="1:6" ht="30" customHeight="1">
      <c r="A1676" s="266">
        <v>92575</v>
      </c>
      <c r="B1676" s="267" t="s">
        <v>2023</v>
      </c>
      <c r="C1676" s="268" t="s">
        <v>2538</v>
      </c>
      <c r="D1676" s="269">
        <v>33.99</v>
      </c>
      <c r="E1676" s="269">
        <v>3.35</v>
      </c>
      <c r="F1676" s="269" t="s">
        <v>16134</v>
      </c>
    </row>
    <row r="1677" spans="1:6" ht="30" customHeight="1">
      <c r="A1677" s="266">
        <v>92576</v>
      </c>
      <c r="B1677" s="267" t="s">
        <v>2024</v>
      </c>
      <c r="C1677" s="268" t="s">
        <v>2538</v>
      </c>
      <c r="D1677" s="269">
        <v>12.51</v>
      </c>
      <c r="E1677" s="269">
        <v>1.25</v>
      </c>
      <c r="F1677" s="269" t="s">
        <v>16135</v>
      </c>
    </row>
    <row r="1678" spans="1:6" ht="30" customHeight="1">
      <c r="A1678" s="266">
        <v>92577</v>
      </c>
      <c r="B1678" s="267" t="s">
        <v>3616</v>
      </c>
      <c r="C1678" s="268" t="s">
        <v>2538</v>
      </c>
      <c r="D1678" s="269">
        <v>83.710000000000008</v>
      </c>
      <c r="E1678" s="269">
        <v>13.04</v>
      </c>
      <c r="F1678" s="269" t="s">
        <v>16136</v>
      </c>
    </row>
    <row r="1679" spans="1:6" ht="30" customHeight="1">
      <c r="A1679" s="266">
        <v>92578</v>
      </c>
      <c r="B1679" s="267" t="s">
        <v>3617</v>
      </c>
      <c r="C1679" s="268" t="s">
        <v>2538</v>
      </c>
      <c r="D1679" s="269">
        <v>35.410000000000004</v>
      </c>
      <c r="E1679" s="269">
        <v>5.97</v>
      </c>
      <c r="F1679" s="269" t="s">
        <v>16137</v>
      </c>
    </row>
    <row r="1680" spans="1:6" ht="30" customHeight="1">
      <c r="A1680" s="266">
        <v>92579</v>
      </c>
      <c r="B1680" s="267" t="s">
        <v>3618</v>
      </c>
      <c r="C1680" s="268" t="s">
        <v>2538</v>
      </c>
      <c r="D1680" s="269">
        <v>13.15</v>
      </c>
      <c r="E1680" s="269">
        <v>2.92</v>
      </c>
      <c r="F1680" s="269" t="s">
        <v>16138</v>
      </c>
    </row>
    <row r="1681" spans="1:6" ht="45" customHeight="1">
      <c r="A1681" s="266">
        <v>92580</v>
      </c>
      <c r="B1681" s="267" t="s">
        <v>3619</v>
      </c>
      <c r="C1681" s="268" t="s">
        <v>2538</v>
      </c>
      <c r="D1681" s="269">
        <v>35.119999999999997</v>
      </c>
      <c r="E1681" s="269">
        <v>4.67</v>
      </c>
      <c r="F1681" s="269" t="s">
        <v>16139</v>
      </c>
    </row>
    <row r="1682" spans="1:6" ht="30" customHeight="1">
      <c r="A1682" s="266">
        <v>92581</v>
      </c>
      <c r="B1682" s="267" t="s">
        <v>3620</v>
      </c>
      <c r="C1682" s="268" t="s">
        <v>2538</v>
      </c>
      <c r="D1682" s="269">
        <v>37.199999999999996</v>
      </c>
      <c r="E1682" s="269">
        <v>4.28</v>
      </c>
      <c r="F1682" s="269" t="s">
        <v>16140</v>
      </c>
    </row>
    <row r="1683" spans="1:6">
      <c r="A1683" s="261"/>
      <c r="B1683" s="262" t="s">
        <v>67</v>
      </c>
      <c r="C1683" s="263"/>
      <c r="D1683" s="264" t="s">
        <v>2552</v>
      </c>
      <c r="E1683" s="264" t="s">
        <v>2552</v>
      </c>
      <c r="F1683" s="264"/>
    </row>
    <row r="1684" spans="1:6">
      <c r="A1684" s="261"/>
      <c r="B1684" s="265" t="s">
        <v>68</v>
      </c>
      <c r="C1684" s="263"/>
      <c r="D1684" s="264" t="s">
        <v>2552</v>
      </c>
      <c r="E1684" s="264" t="s">
        <v>2552</v>
      </c>
      <c r="F1684" s="264"/>
    </row>
    <row r="1685" spans="1:6">
      <c r="A1685" s="261"/>
      <c r="B1685" s="265" t="s">
        <v>2055</v>
      </c>
      <c r="C1685" s="263"/>
      <c r="D1685" s="264" t="s">
        <v>2552</v>
      </c>
      <c r="E1685" s="264" t="s">
        <v>2552</v>
      </c>
      <c r="F1685" s="264"/>
    </row>
    <row r="1686" spans="1:6" ht="45" customHeight="1">
      <c r="A1686" s="266">
        <v>94230</v>
      </c>
      <c r="B1686" s="267" t="s">
        <v>3621</v>
      </c>
      <c r="C1686" s="268" t="s">
        <v>2537</v>
      </c>
      <c r="D1686" s="269">
        <v>55.33</v>
      </c>
      <c r="E1686" s="269">
        <v>16.61</v>
      </c>
      <c r="F1686" s="269" t="s">
        <v>16119</v>
      </c>
    </row>
    <row r="1687" spans="1:6" ht="30" customHeight="1">
      <c r="A1687" s="266">
        <v>94227</v>
      </c>
      <c r="B1687" s="267" t="s">
        <v>3622</v>
      </c>
      <c r="C1687" s="268" t="s">
        <v>2537</v>
      </c>
      <c r="D1687" s="269">
        <v>37</v>
      </c>
      <c r="E1687" s="269">
        <v>6.51</v>
      </c>
      <c r="F1687" s="269" t="s">
        <v>16120</v>
      </c>
    </row>
    <row r="1688" spans="1:6" ht="30" customHeight="1">
      <c r="A1688" s="266">
        <v>94228</v>
      </c>
      <c r="B1688" s="267" t="s">
        <v>3623</v>
      </c>
      <c r="C1688" s="268" t="s">
        <v>2537</v>
      </c>
      <c r="D1688" s="269">
        <v>56.11</v>
      </c>
      <c r="E1688" s="269">
        <v>8.84</v>
      </c>
      <c r="F1688" s="269" t="s">
        <v>16121</v>
      </c>
    </row>
    <row r="1689" spans="1:6" ht="30" customHeight="1">
      <c r="A1689" s="266">
        <v>94229</v>
      </c>
      <c r="B1689" s="267" t="s">
        <v>3624</v>
      </c>
      <c r="C1689" s="268" t="s">
        <v>2537</v>
      </c>
      <c r="D1689" s="269">
        <v>111.14</v>
      </c>
      <c r="E1689" s="269">
        <v>15.72</v>
      </c>
      <c r="F1689" s="269" t="s">
        <v>16122</v>
      </c>
    </row>
    <row r="1690" spans="1:6">
      <c r="A1690" s="261"/>
      <c r="B1690" s="265" t="s">
        <v>2056</v>
      </c>
      <c r="C1690" s="263"/>
      <c r="D1690" s="264" t="s">
        <v>2552</v>
      </c>
      <c r="E1690" s="264" t="s">
        <v>2552</v>
      </c>
      <c r="F1690" s="264"/>
    </row>
    <row r="1691" spans="1:6">
      <c r="A1691" s="261"/>
      <c r="B1691" s="265" t="s">
        <v>69</v>
      </c>
      <c r="C1691" s="263"/>
      <c r="D1691" s="264" t="s">
        <v>2552</v>
      </c>
      <c r="E1691" s="264" t="s">
        <v>2552</v>
      </c>
      <c r="F1691" s="264"/>
    </row>
    <row r="1692" spans="1:6">
      <c r="A1692" s="261"/>
      <c r="B1692" s="265" t="s">
        <v>2057</v>
      </c>
      <c r="C1692" s="263"/>
      <c r="D1692" s="264" t="s">
        <v>2552</v>
      </c>
      <c r="E1692" s="264" t="s">
        <v>2552</v>
      </c>
      <c r="F1692" s="264"/>
    </row>
    <row r="1693" spans="1:6" ht="30" customHeight="1">
      <c r="A1693" s="266">
        <v>94231</v>
      </c>
      <c r="B1693" s="267" t="s">
        <v>3625</v>
      </c>
      <c r="C1693" s="268" t="s">
        <v>2537</v>
      </c>
      <c r="D1693" s="269">
        <v>28.11</v>
      </c>
      <c r="E1693" s="269">
        <v>4.5</v>
      </c>
      <c r="F1693" s="269" t="s">
        <v>16123</v>
      </c>
    </row>
    <row r="1694" spans="1:6">
      <c r="A1694" s="261"/>
      <c r="B1694" s="262" t="s">
        <v>70</v>
      </c>
      <c r="C1694" s="263"/>
      <c r="D1694" s="264" t="s">
        <v>2552</v>
      </c>
      <c r="E1694" s="264" t="s">
        <v>2552</v>
      </c>
      <c r="F1694" s="264"/>
    </row>
    <row r="1695" spans="1:6">
      <c r="A1695" s="261"/>
      <c r="B1695" s="265" t="s">
        <v>71</v>
      </c>
      <c r="C1695" s="263"/>
      <c r="D1695" s="264" t="s">
        <v>2552</v>
      </c>
      <c r="E1695" s="264" t="s">
        <v>2552</v>
      </c>
      <c r="F1695" s="264"/>
    </row>
    <row r="1696" spans="1:6" ht="15" customHeight="1">
      <c r="A1696" s="266">
        <v>97644</v>
      </c>
      <c r="B1696" s="267" t="s">
        <v>20641</v>
      </c>
      <c r="C1696" s="268" t="s">
        <v>2538</v>
      </c>
      <c r="D1696" s="269">
        <v>1.9000000000000004</v>
      </c>
      <c r="E1696" s="269">
        <v>5.25</v>
      </c>
      <c r="F1696" s="269" t="s">
        <v>12452</v>
      </c>
    </row>
    <row r="1697" spans="1:6" ht="15" customHeight="1">
      <c r="A1697" s="266">
        <v>97645</v>
      </c>
      <c r="B1697" s="267" t="s">
        <v>20642</v>
      </c>
      <c r="C1697" s="268" t="s">
        <v>2538</v>
      </c>
      <c r="D1697" s="269">
        <v>6.4699999999999989</v>
      </c>
      <c r="E1697" s="269">
        <v>14.25</v>
      </c>
      <c r="F1697" s="269" t="s">
        <v>18152</v>
      </c>
    </row>
    <row r="1698" spans="1:6" ht="30" customHeight="1">
      <c r="A1698" s="266">
        <v>72144</v>
      </c>
      <c r="B1698" s="267" t="s">
        <v>3626</v>
      </c>
      <c r="C1698" s="268" t="s">
        <v>2535</v>
      </c>
      <c r="D1698" s="269">
        <v>23.280000000000008</v>
      </c>
      <c r="E1698" s="269">
        <v>54.9</v>
      </c>
      <c r="F1698" s="269" t="s">
        <v>16644</v>
      </c>
    </row>
    <row r="1699" spans="1:6">
      <c r="A1699" s="261"/>
      <c r="B1699" s="265" t="s">
        <v>1182</v>
      </c>
      <c r="C1699" s="263"/>
      <c r="D1699" s="264" t="s">
        <v>2552</v>
      </c>
      <c r="E1699" s="264" t="s">
        <v>2552</v>
      </c>
      <c r="F1699" s="264"/>
    </row>
    <row r="1700" spans="1:6" ht="15" customHeight="1">
      <c r="A1700" s="266">
        <v>84889</v>
      </c>
      <c r="B1700" s="267" t="s">
        <v>3627</v>
      </c>
      <c r="C1700" s="268" t="s">
        <v>2535</v>
      </c>
      <c r="D1700" s="269">
        <v>12.180000000000001</v>
      </c>
      <c r="E1700" s="269">
        <v>5.01</v>
      </c>
      <c r="F1700" s="269" t="s">
        <v>14857</v>
      </c>
    </row>
    <row r="1701" spans="1:6" ht="15" customHeight="1">
      <c r="A1701" s="266">
        <v>84891</v>
      </c>
      <c r="B1701" s="267" t="s">
        <v>3628</v>
      </c>
      <c r="C1701" s="268" t="s">
        <v>2535</v>
      </c>
      <c r="D1701" s="269">
        <v>91.81</v>
      </c>
      <c r="E1701" s="269">
        <v>91.57</v>
      </c>
      <c r="F1701" s="269" t="s">
        <v>16798</v>
      </c>
    </row>
    <row r="1702" spans="1:6">
      <c r="A1702" s="261"/>
      <c r="B1702" s="262" t="s">
        <v>2643</v>
      </c>
      <c r="C1702" s="263"/>
      <c r="D1702" s="264" t="s">
        <v>2552</v>
      </c>
      <c r="E1702" s="264" t="s">
        <v>2552</v>
      </c>
      <c r="F1702" s="264"/>
    </row>
    <row r="1703" spans="1:6">
      <c r="A1703" s="261"/>
      <c r="B1703" s="265" t="s">
        <v>2800</v>
      </c>
      <c r="C1703" s="263"/>
      <c r="D1703" s="264" t="s">
        <v>2552</v>
      </c>
      <c r="E1703" s="264" t="s">
        <v>2552</v>
      </c>
      <c r="F1703" s="264"/>
    </row>
    <row r="1704" spans="1:6" ht="45" customHeight="1">
      <c r="A1704" s="266">
        <v>90791</v>
      </c>
      <c r="B1704" s="267" t="s">
        <v>16655</v>
      </c>
      <c r="C1704" s="268" t="s">
        <v>2535</v>
      </c>
      <c r="D1704" s="269">
        <v>414.44</v>
      </c>
      <c r="E1704" s="269">
        <v>14.38</v>
      </c>
      <c r="F1704" s="269" t="s">
        <v>16656</v>
      </c>
    </row>
    <row r="1705" spans="1:6" ht="30" customHeight="1">
      <c r="A1705" s="266">
        <v>90792</v>
      </c>
      <c r="B1705" s="267" t="s">
        <v>16657</v>
      </c>
      <c r="C1705" s="268" t="s">
        <v>2535</v>
      </c>
      <c r="D1705" s="269">
        <v>429.21999999999997</v>
      </c>
      <c r="E1705" s="269">
        <v>16.41</v>
      </c>
      <c r="F1705" s="269" t="s">
        <v>16658</v>
      </c>
    </row>
    <row r="1706" spans="1:6" ht="30" customHeight="1">
      <c r="A1706" s="266">
        <v>90793</v>
      </c>
      <c r="B1706" s="267" t="s">
        <v>16659</v>
      </c>
      <c r="C1706" s="268" t="s">
        <v>2535</v>
      </c>
      <c r="D1706" s="269">
        <v>440.66</v>
      </c>
      <c r="E1706" s="269">
        <v>17.809999999999999</v>
      </c>
      <c r="F1706" s="269" t="s">
        <v>16660</v>
      </c>
    </row>
    <row r="1707" spans="1:6" ht="30" customHeight="1">
      <c r="A1707" s="266">
        <v>91295</v>
      </c>
      <c r="B1707" s="267" t="s">
        <v>16706</v>
      </c>
      <c r="C1707" s="268" t="s">
        <v>2535</v>
      </c>
      <c r="D1707" s="269">
        <v>282.07</v>
      </c>
      <c r="E1707" s="269">
        <v>24.6</v>
      </c>
      <c r="F1707" s="269" t="s">
        <v>16707</v>
      </c>
    </row>
    <row r="1708" spans="1:6" ht="30" customHeight="1">
      <c r="A1708" s="266">
        <v>91296</v>
      </c>
      <c r="B1708" s="267" t="s">
        <v>16708</v>
      </c>
      <c r="C1708" s="268" t="s">
        <v>2535</v>
      </c>
      <c r="D1708" s="269">
        <v>295.25</v>
      </c>
      <c r="E1708" s="269">
        <v>27.12</v>
      </c>
      <c r="F1708" s="269" t="s">
        <v>16709</v>
      </c>
    </row>
    <row r="1709" spans="1:6" ht="30" customHeight="1">
      <c r="A1709" s="266">
        <v>91297</v>
      </c>
      <c r="B1709" s="267" t="s">
        <v>16710</v>
      </c>
      <c r="C1709" s="268" t="s">
        <v>2535</v>
      </c>
      <c r="D1709" s="269">
        <v>332.68</v>
      </c>
      <c r="E1709" s="269">
        <v>29.65</v>
      </c>
      <c r="F1709" s="269" t="s">
        <v>16711</v>
      </c>
    </row>
    <row r="1710" spans="1:6" ht="45" customHeight="1">
      <c r="A1710" s="266">
        <v>91324</v>
      </c>
      <c r="B1710" s="267" t="s">
        <v>2025</v>
      </c>
      <c r="C1710" s="268" t="s">
        <v>2535</v>
      </c>
      <c r="D1710" s="269">
        <v>475.98</v>
      </c>
      <c r="E1710" s="269">
        <v>122.09</v>
      </c>
      <c r="F1710" s="269" t="s">
        <v>16731</v>
      </c>
    </row>
    <row r="1711" spans="1:6" ht="45" customHeight="1">
      <c r="A1711" s="266">
        <v>91329</v>
      </c>
      <c r="B1711" s="267" t="s">
        <v>16737</v>
      </c>
      <c r="C1711" s="268" t="s">
        <v>2535</v>
      </c>
      <c r="D1711" s="269">
        <v>459.36</v>
      </c>
      <c r="E1711" s="269">
        <v>122.1</v>
      </c>
      <c r="F1711" s="269" t="s">
        <v>16738</v>
      </c>
    </row>
    <row r="1712" spans="1:6" ht="45" customHeight="1">
      <c r="A1712" s="266">
        <v>91328</v>
      </c>
      <c r="B1712" s="267" t="s">
        <v>16735</v>
      </c>
      <c r="C1712" s="268" t="s">
        <v>2535</v>
      </c>
      <c r="D1712" s="269">
        <v>517.95000000000005</v>
      </c>
      <c r="E1712" s="269">
        <v>122.07</v>
      </c>
      <c r="F1712" s="269" t="s">
        <v>16736</v>
      </c>
    </row>
    <row r="1713" spans="1:7" ht="45" customHeight="1">
      <c r="A1713" s="266">
        <v>91325</v>
      </c>
      <c r="B1713" s="267" t="s">
        <v>2026</v>
      </c>
      <c r="C1713" s="268" t="s">
        <v>2535</v>
      </c>
      <c r="D1713" s="269">
        <v>427.57</v>
      </c>
      <c r="E1713" s="269">
        <v>134.80000000000001</v>
      </c>
      <c r="F1713" s="269" t="s">
        <v>16732</v>
      </c>
    </row>
    <row r="1714" spans="1:7" ht="45" customHeight="1">
      <c r="A1714" s="266">
        <v>91331</v>
      </c>
      <c r="B1714" s="267" t="s">
        <v>16741</v>
      </c>
      <c r="C1714" s="268" t="s">
        <v>2535</v>
      </c>
      <c r="D1714" s="269">
        <v>477.28999999999996</v>
      </c>
      <c r="E1714" s="269">
        <v>134.77000000000001</v>
      </c>
      <c r="F1714" s="269" t="s">
        <v>16742</v>
      </c>
    </row>
    <row r="1715" spans="1:7" ht="45" customHeight="1">
      <c r="A1715" s="266">
        <v>91330</v>
      </c>
      <c r="B1715" s="267" t="s">
        <v>16739</v>
      </c>
      <c r="C1715" s="268" t="s">
        <v>2535</v>
      </c>
      <c r="D1715" s="269">
        <v>536.08000000000004</v>
      </c>
      <c r="E1715" s="269">
        <v>134.74</v>
      </c>
      <c r="F1715" s="269" t="s">
        <v>16740</v>
      </c>
    </row>
    <row r="1716" spans="1:7" s="449" customFormat="1" ht="45" customHeight="1">
      <c r="A1716" s="444">
        <v>91326</v>
      </c>
      <c r="B1716" s="445" t="s">
        <v>643</v>
      </c>
      <c r="C1716" s="446" t="s">
        <v>2535</v>
      </c>
      <c r="D1716" s="447">
        <v>517.81999999999994</v>
      </c>
      <c r="E1716" s="447">
        <v>147.44</v>
      </c>
      <c r="F1716" s="447" t="s">
        <v>16733</v>
      </c>
      <c r="G1716" s="449">
        <v>399.99</v>
      </c>
    </row>
    <row r="1717" spans="1:7" ht="45" customHeight="1">
      <c r="A1717" s="266">
        <v>91333</v>
      </c>
      <c r="B1717" s="267" t="s">
        <v>16745</v>
      </c>
      <c r="C1717" s="268" t="s">
        <v>2535</v>
      </c>
      <c r="D1717" s="269">
        <v>519.52</v>
      </c>
      <c r="E1717" s="269">
        <v>147.44</v>
      </c>
      <c r="F1717" s="269" t="s">
        <v>16746</v>
      </c>
    </row>
    <row r="1718" spans="1:7" ht="45" customHeight="1">
      <c r="A1718" s="266">
        <v>91332</v>
      </c>
      <c r="B1718" s="267" t="s">
        <v>16743</v>
      </c>
      <c r="C1718" s="268" t="s">
        <v>2535</v>
      </c>
      <c r="D1718" s="269">
        <v>578.51</v>
      </c>
      <c r="E1718" s="269">
        <v>147.41</v>
      </c>
      <c r="F1718" s="269" t="s">
        <v>16744</v>
      </c>
    </row>
    <row r="1719" spans="1:7" ht="45" customHeight="1">
      <c r="A1719" s="266">
        <v>91327</v>
      </c>
      <c r="B1719" s="267" t="s">
        <v>644</v>
      </c>
      <c r="C1719" s="268" t="s">
        <v>2535</v>
      </c>
      <c r="D1719" s="269">
        <v>507.15999999999997</v>
      </c>
      <c r="E1719" s="269">
        <v>160.11000000000001</v>
      </c>
      <c r="F1719" s="269" t="s">
        <v>16734</v>
      </c>
    </row>
    <row r="1720" spans="1:7">
      <c r="A1720" s="261"/>
      <c r="B1720" s="265" t="s">
        <v>2805</v>
      </c>
      <c r="C1720" s="263"/>
      <c r="D1720" s="264" t="s">
        <v>2552</v>
      </c>
      <c r="E1720" s="264" t="s">
        <v>2552</v>
      </c>
      <c r="F1720" s="264"/>
    </row>
    <row r="1721" spans="1:7" ht="45" customHeight="1">
      <c r="A1721" s="266">
        <v>90788</v>
      </c>
      <c r="B1721" s="267" t="s">
        <v>16649</v>
      </c>
      <c r="C1721" s="268" t="s">
        <v>2535</v>
      </c>
      <c r="D1721" s="269">
        <v>374.94</v>
      </c>
      <c r="E1721" s="269">
        <v>8.8000000000000007</v>
      </c>
      <c r="F1721" s="269" t="s">
        <v>16650</v>
      </c>
    </row>
    <row r="1722" spans="1:7" ht="45" customHeight="1">
      <c r="A1722" s="266">
        <v>90789</v>
      </c>
      <c r="B1722" s="267" t="s">
        <v>16651</v>
      </c>
      <c r="C1722" s="268" t="s">
        <v>2535</v>
      </c>
      <c r="D1722" s="269">
        <v>386.96</v>
      </c>
      <c r="E1722" s="269">
        <v>9.7200000000000006</v>
      </c>
      <c r="F1722" s="269" t="s">
        <v>16652</v>
      </c>
    </row>
    <row r="1723" spans="1:7" ht="45" customHeight="1">
      <c r="A1723" s="266">
        <v>90790</v>
      </c>
      <c r="B1723" s="267" t="s">
        <v>16653</v>
      </c>
      <c r="C1723" s="268" t="s">
        <v>2535</v>
      </c>
      <c r="D1723" s="269">
        <v>389.64</v>
      </c>
      <c r="E1723" s="269">
        <v>10.63</v>
      </c>
      <c r="F1723" s="269" t="s">
        <v>16654</v>
      </c>
    </row>
    <row r="1724" spans="1:7" ht="30" customHeight="1">
      <c r="A1724" s="266">
        <v>91009</v>
      </c>
      <c r="B1724" s="267" t="s">
        <v>2027</v>
      </c>
      <c r="C1724" s="268" t="s">
        <v>2535</v>
      </c>
      <c r="D1724" s="269">
        <v>298.67999999999995</v>
      </c>
      <c r="E1724" s="269">
        <v>24.6</v>
      </c>
      <c r="F1724" s="269" t="s">
        <v>16690</v>
      </c>
    </row>
    <row r="1725" spans="1:7" ht="30" customHeight="1">
      <c r="A1725" s="266">
        <v>91010</v>
      </c>
      <c r="B1725" s="267" t="s">
        <v>2028</v>
      </c>
      <c r="C1725" s="268" t="s">
        <v>2535</v>
      </c>
      <c r="D1725" s="269">
        <v>245.55</v>
      </c>
      <c r="E1725" s="269">
        <v>27.13</v>
      </c>
      <c r="F1725" s="269" t="s">
        <v>16691</v>
      </c>
    </row>
    <row r="1726" spans="1:7" ht="30" customHeight="1">
      <c r="A1726" s="266">
        <v>91011</v>
      </c>
      <c r="B1726" s="267" t="s">
        <v>2029</v>
      </c>
      <c r="C1726" s="268" t="s">
        <v>2535</v>
      </c>
      <c r="D1726" s="269">
        <v>330.98</v>
      </c>
      <c r="E1726" s="269">
        <v>29.65</v>
      </c>
      <c r="F1726" s="269" t="s">
        <v>16692</v>
      </c>
    </row>
    <row r="1727" spans="1:7" ht="30" customHeight="1">
      <c r="A1727" s="266">
        <v>91012</v>
      </c>
      <c r="B1727" s="267" t="s">
        <v>2030</v>
      </c>
      <c r="C1727" s="268" t="s">
        <v>2535</v>
      </c>
      <c r="D1727" s="269">
        <v>315.43</v>
      </c>
      <c r="E1727" s="269">
        <v>32.18</v>
      </c>
      <c r="F1727" s="269" t="s">
        <v>16693</v>
      </c>
    </row>
    <row r="1728" spans="1:7" ht="30" customHeight="1">
      <c r="A1728" s="266" t="s">
        <v>2059</v>
      </c>
      <c r="B1728" s="267" t="s">
        <v>2031</v>
      </c>
      <c r="C1728" s="268" t="s">
        <v>2535</v>
      </c>
      <c r="D1728" s="269">
        <v>851.18000000000006</v>
      </c>
      <c r="E1728" s="269">
        <v>97.41</v>
      </c>
      <c r="F1728" s="269" t="s">
        <v>16646</v>
      </c>
    </row>
    <row r="1729" spans="1:6" ht="45" customHeight="1">
      <c r="A1729" s="266">
        <v>91013</v>
      </c>
      <c r="B1729" s="267" t="s">
        <v>2032</v>
      </c>
      <c r="C1729" s="268" t="s">
        <v>2535</v>
      </c>
      <c r="D1729" s="269">
        <v>534.56999999999994</v>
      </c>
      <c r="E1729" s="269">
        <v>122.06</v>
      </c>
      <c r="F1729" s="269" t="s">
        <v>16694</v>
      </c>
    </row>
    <row r="1730" spans="1:6" ht="45" customHeight="1">
      <c r="A1730" s="266">
        <v>91014</v>
      </c>
      <c r="B1730" s="267" t="s">
        <v>2033</v>
      </c>
      <c r="C1730" s="268" t="s">
        <v>2535</v>
      </c>
      <c r="D1730" s="269">
        <v>486.36</v>
      </c>
      <c r="E1730" s="269">
        <v>134.77000000000001</v>
      </c>
      <c r="F1730" s="269" t="s">
        <v>16695</v>
      </c>
    </row>
    <row r="1731" spans="1:6" ht="45" customHeight="1">
      <c r="A1731" s="266">
        <v>91015</v>
      </c>
      <c r="B1731" s="267" t="s">
        <v>638</v>
      </c>
      <c r="C1731" s="268" t="s">
        <v>2535</v>
      </c>
      <c r="D1731" s="269">
        <v>576.81000000000006</v>
      </c>
      <c r="E1731" s="269">
        <v>147.41</v>
      </c>
      <c r="F1731" s="269" t="s">
        <v>16696</v>
      </c>
    </row>
    <row r="1732" spans="1:6" ht="45" customHeight="1">
      <c r="A1732" s="266">
        <v>91016</v>
      </c>
      <c r="B1732" s="267" t="s">
        <v>2034</v>
      </c>
      <c r="C1732" s="268" t="s">
        <v>2535</v>
      </c>
      <c r="D1732" s="269">
        <v>566.34999999999991</v>
      </c>
      <c r="E1732" s="269">
        <v>160.08000000000001</v>
      </c>
      <c r="F1732" s="269" t="s">
        <v>16697</v>
      </c>
    </row>
    <row r="1733" spans="1:6">
      <c r="A1733" s="261"/>
      <c r="B1733" s="265" t="s">
        <v>2804</v>
      </c>
      <c r="C1733" s="263"/>
      <c r="D1733" s="264" t="s">
        <v>2552</v>
      </c>
      <c r="E1733" s="264" t="s">
        <v>2552</v>
      </c>
      <c r="F1733" s="264"/>
    </row>
    <row r="1734" spans="1:6" ht="30" customHeight="1">
      <c r="A1734" s="266">
        <v>90820</v>
      </c>
      <c r="B1734" s="267" t="s">
        <v>2035</v>
      </c>
      <c r="C1734" s="268" t="s">
        <v>2535</v>
      </c>
      <c r="D1734" s="269">
        <v>292.5</v>
      </c>
      <c r="E1734" s="269">
        <v>24.6</v>
      </c>
      <c r="F1734" s="269" t="s">
        <v>16673</v>
      </c>
    </row>
    <row r="1735" spans="1:6" ht="30" customHeight="1">
      <c r="A1735" s="266">
        <v>90821</v>
      </c>
      <c r="B1735" s="267" t="s">
        <v>2036</v>
      </c>
      <c r="C1735" s="268" t="s">
        <v>2535</v>
      </c>
      <c r="D1735" s="269">
        <v>313.31</v>
      </c>
      <c r="E1735" s="269">
        <v>27.12</v>
      </c>
      <c r="F1735" s="269" t="s">
        <v>16674</v>
      </c>
    </row>
    <row r="1736" spans="1:6" ht="30" customHeight="1">
      <c r="A1736" s="266">
        <v>90822</v>
      </c>
      <c r="B1736" s="267" t="s">
        <v>2037</v>
      </c>
      <c r="C1736" s="268" t="s">
        <v>2535</v>
      </c>
      <c r="D1736" s="269">
        <v>307.83000000000004</v>
      </c>
      <c r="E1736" s="269">
        <v>29.65</v>
      </c>
      <c r="F1736" s="269" t="s">
        <v>16675</v>
      </c>
    </row>
    <row r="1737" spans="1:6" ht="30" customHeight="1">
      <c r="A1737" s="266">
        <v>90823</v>
      </c>
      <c r="B1737" s="267" t="s">
        <v>2038</v>
      </c>
      <c r="C1737" s="268" t="s">
        <v>2535</v>
      </c>
      <c r="D1737" s="269">
        <v>320.19</v>
      </c>
      <c r="E1737" s="269">
        <v>32.18</v>
      </c>
      <c r="F1737" s="269" t="s">
        <v>16676</v>
      </c>
    </row>
    <row r="1738" spans="1:6" ht="30" customHeight="1">
      <c r="A1738" s="266" t="s">
        <v>2058</v>
      </c>
      <c r="B1738" s="267" t="s">
        <v>2039</v>
      </c>
      <c r="C1738" s="268" t="s">
        <v>2535</v>
      </c>
      <c r="D1738" s="269">
        <v>606.94000000000005</v>
      </c>
      <c r="E1738" s="269">
        <v>97.43</v>
      </c>
      <c r="F1738" s="269" t="s">
        <v>16645</v>
      </c>
    </row>
    <row r="1739" spans="1:6" ht="60" customHeight="1">
      <c r="A1739" s="266">
        <v>91312</v>
      </c>
      <c r="B1739" s="267" t="s">
        <v>3667</v>
      </c>
      <c r="C1739" s="268" t="s">
        <v>2535</v>
      </c>
      <c r="D1739" s="269">
        <v>505.43999999999994</v>
      </c>
      <c r="E1739" s="269">
        <v>136.87</v>
      </c>
      <c r="F1739" s="269" t="s">
        <v>16723</v>
      </c>
    </row>
    <row r="1740" spans="1:6" ht="45" customHeight="1">
      <c r="A1740" s="266">
        <v>91318</v>
      </c>
      <c r="B1740" s="267" t="s">
        <v>3671</v>
      </c>
      <c r="C1740" s="268" t="s">
        <v>2535</v>
      </c>
      <c r="D1740" s="269">
        <v>469.79999999999995</v>
      </c>
      <c r="E1740" s="269">
        <v>122.09</v>
      </c>
      <c r="F1740" s="269" t="s">
        <v>16727</v>
      </c>
    </row>
    <row r="1741" spans="1:6" ht="60" customHeight="1">
      <c r="A1741" s="266">
        <v>90841</v>
      </c>
      <c r="B1741" s="267" t="s">
        <v>2040</v>
      </c>
      <c r="C1741" s="268" t="s">
        <v>2535</v>
      </c>
      <c r="D1741" s="269">
        <v>581.78</v>
      </c>
      <c r="E1741" s="269">
        <v>136.83000000000001</v>
      </c>
      <c r="F1741" s="269" t="s">
        <v>16682</v>
      </c>
    </row>
    <row r="1742" spans="1:6" ht="45" customHeight="1">
      <c r="A1742" s="266">
        <v>90847</v>
      </c>
      <c r="B1742" s="267" t="s">
        <v>3663</v>
      </c>
      <c r="C1742" s="268" t="s">
        <v>2535</v>
      </c>
      <c r="D1742" s="269">
        <v>528.3900000000001</v>
      </c>
      <c r="E1742" s="269">
        <v>122.06</v>
      </c>
      <c r="F1742" s="269" t="s">
        <v>16686</v>
      </c>
    </row>
    <row r="1743" spans="1:6" ht="60" customHeight="1">
      <c r="A1743" s="266">
        <v>91313</v>
      </c>
      <c r="B1743" s="267" t="s">
        <v>3668</v>
      </c>
      <c r="C1743" s="268" t="s">
        <v>2535</v>
      </c>
      <c r="D1743" s="269">
        <v>533.39</v>
      </c>
      <c r="E1743" s="269">
        <v>149.54</v>
      </c>
      <c r="F1743" s="269" t="s">
        <v>16724</v>
      </c>
    </row>
    <row r="1744" spans="1:6" ht="45" customHeight="1">
      <c r="A1744" s="266">
        <v>91319</v>
      </c>
      <c r="B1744" s="267" t="s">
        <v>3672</v>
      </c>
      <c r="C1744" s="268" t="s">
        <v>2535</v>
      </c>
      <c r="D1744" s="269">
        <v>495.36</v>
      </c>
      <c r="E1744" s="269">
        <v>134.76</v>
      </c>
      <c r="F1744" s="269" t="s">
        <v>16728</v>
      </c>
    </row>
    <row r="1745" spans="1:6" ht="60" customHeight="1">
      <c r="A1745" s="266">
        <v>90842</v>
      </c>
      <c r="B1745" s="267" t="s">
        <v>2041</v>
      </c>
      <c r="C1745" s="268" t="s">
        <v>2535</v>
      </c>
      <c r="D1745" s="269">
        <v>613.36</v>
      </c>
      <c r="E1745" s="269">
        <v>149.49</v>
      </c>
      <c r="F1745" s="269" t="s">
        <v>16683</v>
      </c>
    </row>
    <row r="1746" spans="1:6" ht="45" customHeight="1">
      <c r="A1746" s="266">
        <v>90848</v>
      </c>
      <c r="B1746" s="267" t="s">
        <v>3664</v>
      </c>
      <c r="C1746" s="268" t="s">
        <v>2535</v>
      </c>
      <c r="D1746" s="269">
        <v>554.15</v>
      </c>
      <c r="E1746" s="269">
        <v>134.72999999999999</v>
      </c>
      <c r="F1746" s="269" t="s">
        <v>16687</v>
      </c>
    </row>
    <row r="1747" spans="1:6" ht="60" customHeight="1">
      <c r="A1747" s="266">
        <v>91314</v>
      </c>
      <c r="B1747" s="267" t="s">
        <v>3669</v>
      </c>
      <c r="C1747" s="268" t="s">
        <v>2535</v>
      </c>
      <c r="D1747" s="269">
        <v>542.17000000000007</v>
      </c>
      <c r="E1747" s="269">
        <v>166.69</v>
      </c>
      <c r="F1747" s="269" t="s">
        <v>16725</v>
      </c>
    </row>
    <row r="1748" spans="1:6" ht="45" customHeight="1">
      <c r="A1748" s="266">
        <v>91320</v>
      </c>
      <c r="B1748" s="267" t="s">
        <v>3673</v>
      </c>
      <c r="C1748" s="268" t="s">
        <v>2535</v>
      </c>
      <c r="D1748" s="269">
        <v>494.66</v>
      </c>
      <c r="E1748" s="269">
        <v>147.44999999999999</v>
      </c>
      <c r="F1748" s="269" t="s">
        <v>16729</v>
      </c>
    </row>
    <row r="1749" spans="1:6" ht="60" customHeight="1">
      <c r="A1749" s="266">
        <v>90843</v>
      </c>
      <c r="B1749" s="267" t="s">
        <v>3661</v>
      </c>
      <c r="C1749" s="268" t="s">
        <v>2535</v>
      </c>
      <c r="D1749" s="269">
        <v>621.49</v>
      </c>
      <c r="E1749" s="269">
        <v>166.64</v>
      </c>
      <c r="F1749" s="269" t="s">
        <v>16684</v>
      </c>
    </row>
    <row r="1750" spans="1:6" ht="45" customHeight="1">
      <c r="A1750" s="266">
        <v>90849</v>
      </c>
      <c r="B1750" s="267" t="s">
        <v>3665</v>
      </c>
      <c r="C1750" s="268" t="s">
        <v>2535</v>
      </c>
      <c r="D1750" s="269">
        <v>553.65000000000009</v>
      </c>
      <c r="E1750" s="269">
        <v>147.41999999999999</v>
      </c>
      <c r="F1750" s="269" t="s">
        <v>16688</v>
      </c>
    </row>
    <row r="1751" spans="1:6" ht="60" customHeight="1">
      <c r="A1751" s="266">
        <v>91315</v>
      </c>
      <c r="B1751" s="267" t="s">
        <v>3670</v>
      </c>
      <c r="C1751" s="268" t="s">
        <v>2535</v>
      </c>
      <c r="D1751" s="269">
        <v>559.43999999999994</v>
      </c>
      <c r="E1751" s="269">
        <v>179.34</v>
      </c>
      <c r="F1751" s="269" t="s">
        <v>16726</v>
      </c>
    </row>
    <row r="1752" spans="1:6" ht="45" customHeight="1">
      <c r="A1752" s="266">
        <v>91321</v>
      </c>
      <c r="B1752" s="267" t="s">
        <v>3205</v>
      </c>
      <c r="C1752" s="268" t="s">
        <v>2535</v>
      </c>
      <c r="D1752" s="269">
        <v>511.91999999999996</v>
      </c>
      <c r="E1752" s="269">
        <v>160.11000000000001</v>
      </c>
      <c r="F1752" s="269" t="s">
        <v>16730</v>
      </c>
    </row>
    <row r="1753" spans="1:6" ht="60" customHeight="1">
      <c r="A1753" s="266">
        <v>90844</v>
      </c>
      <c r="B1753" s="267" t="s">
        <v>3662</v>
      </c>
      <c r="C1753" s="268" t="s">
        <v>2535</v>
      </c>
      <c r="D1753" s="269">
        <v>638.95000000000005</v>
      </c>
      <c r="E1753" s="269">
        <v>179.3</v>
      </c>
      <c r="F1753" s="269" t="s">
        <v>16685</v>
      </c>
    </row>
    <row r="1754" spans="1:6" ht="45" customHeight="1">
      <c r="A1754" s="266">
        <v>90850</v>
      </c>
      <c r="B1754" s="267" t="s">
        <v>3666</v>
      </c>
      <c r="C1754" s="268" t="s">
        <v>2535</v>
      </c>
      <c r="D1754" s="269">
        <v>571.11</v>
      </c>
      <c r="E1754" s="269">
        <v>160.08000000000001</v>
      </c>
      <c r="F1754" s="269" t="s">
        <v>16689</v>
      </c>
    </row>
    <row r="1755" spans="1:6">
      <c r="A1755" s="261"/>
      <c r="B1755" s="265" t="s">
        <v>1115</v>
      </c>
      <c r="C1755" s="263"/>
      <c r="D1755" s="264" t="s">
        <v>2552</v>
      </c>
      <c r="E1755" s="264" t="s">
        <v>2552</v>
      </c>
      <c r="F1755" s="264"/>
    </row>
    <row r="1756" spans="1:6" ht="30" customHeight="1">
      <c r="A1756" s="266">
        <v>91299</v>
      </c>
      <c r="B1756" s="267" t="s">
        <v>16714</v>
      </c>
      <c r="C1756" s="268" t="s">
        <v>2535</v>
      </c>
      <c r="D1756" s="269">
        <v>794.84</v>
      </c>
      <c r="E1756" s="269">
        <v>41.14</v>
      </c>
      <c r="F1756" s="269" t="s">
        <v>16715</v>
      </c>
    </row>
    <row r="1757" spans="1:6" ht="45" customHeight="1">
      <c r="A1757" s="266">
        <v>91336</v>
      </c>
      <c r="B1757" s="267" t="s">
        <v>16751</v>
      </c>
      <c r="C1757" s="268" t="s">
        <v>2535</v>
      </c>
      <c r="D1757" s="269">
        <v>1040.79</v>
      </c>
      <c r="E1757" s="269">
        <v>158.78</v>
      </c>
      <c r="F1757" s="269" t="s">
        <v>16752</v>
      </c>
    </row>
    <row r="1758" spans="1:6" ht="45" customHeight="1">
      <c r="A1758" s="266">
        <v>91337</v>
      </c>
      <c r="B1758" s="267" t="s">
        <v>16753</v>
      </c>
      <c r="C1758" s="268" t="s">
        <v>2535</v>
      </c>
      <c r="D1758" s="269">
        <v>981.81999999999994</v>
      </c>
      <c r="E1758" s="269">
        <v>158.79</v>
      </c>
      <c r="F1758" s="269" t="s">
        <v>16754</v>
      </c>
    </row>
    <row r="1759" spans="1:6">
      <c r="A1759" s="261"/>
      <c r="B1759" s="265" t="s">
        <v>2807</v>
      </c>
      <c r="C1759" s="263"/>
      <c r="D1759" s="264" t="s">
        <v>2552</v>
      </c>
      <c r="E1759" s="264" t="s">
        <v>2552</v>
      </c>
      <c r="F1759" s="264"/>
    </row>
    <row r="1760" spans="1:6">
      <c r="A1760" s="261"/>
      <c r="B1760" s="265" t="s">
        <v>2808</v>
      </c>
      <c r="C1760" s="263"/>
      <c r="D1760" s="264" t="s">
        <v>2552</v>
      </c>
      <c r="E1760" s="264" t="s">
        <v>2552</v>
      </c>
      <c r="F1760" s="264"/>
    </row>
    <row r="1761" spans="1:6">
      <c r="A1761" s="261"/>
      <c r="B1761" s="265" t="s">
        <v>2802</v>
      </c>
      <c r="C1761" s="263"/>
      <c r="D1761" s="264" t="s">
        <v>2552</v>
      </c>
      <c r="E1761" s="264" t="s">
        <v>2552</v>
      </c>
      <c r="F1761" s="264"/>
    </row>
    <row r="1762" spans="1:6" ht="15" customHeight="1">
      <c r="A1762" s="266">
        <v>84876</v>
      </c>
      <c r="B1762" s="267" t="s">
        <v>3206</v>
      </c>
      <c r="C1762" s="268" t="s">
        <v>2538</v>
      </c>
      <c r="D1762" s="269">
        <v>632.63</v>
      </c>
      <c r="E1762" s="269">
        <v>45.52</v>
      </c>
      <c r="F1762" s="269" t="s">
        <v>16648</v>
      </c>
    </row>
    <row r="1763" spans="1:6">
      <c r="A1763" s="261"/>
      <c r="B1763" s="265" t="s">
        <v>2801</v>
      </c>
      <c r="C1763" s="263"/>
      <c r="D1763" s="264" t="s">
        <v>2552</v>
      </c>
      <c r="E1763" s="264" t="s">
        <v>2552</v>
      </c>
      <c r="F1763" s="264"/>
    </row>
    <row r="1764" spans="1:6" ht="30" customHeight="1">
      <c r="A1764" s="266">
        <v>91298</v>
      </c>
      <c r="B1764" s="267" t="s">
        <v>16712</v>
      </c>
      <c r="C1764" s="268" t="s">
        <v>2535</v>
      </c>
      <c r="D1764" s="269">
        <v>588.36</v>
      </c>
      <c r="E1764" s="269">
        <v>29.64</v>
      </c>
      <c r="F1764" s="269" t="s">
        <v>16713</v>
      </c>
    </row>
    <row r="1765" spans="1:6" ht="45" customHeight="1">
      <c r="A1765" s="266">
        <v>91334</v>
      </c>
      <c r="B1765" s="267" t="s">
        <v>16747</v>
      </c>
      <c r="C1765" s="268" t="s">
        <v>2535</v>
      </c>
      <c r="D1765" s="269">
        <v>834.27</v>
      </c>
      <c r="E1765" s="269">
        <v>147.32</v>
      </c>
      <c r="F1765" s="269" t="s">
        <v>16748</v>
      </c>
    </row>
    <row r="1766" spans="1:6" ht="45" customHeight="1">
      <c r="A1766" s="266">
        <v>91335</v>
      </c>
      <c r="B1766" s="267" t="s">
        <v>16749</v>
      </c>
      <c r="C1766" s="268" t="s">
        <v>2535</v>
      </c>
      <c r="D1766" s="269">
        <v>775.3</v>
      </c>
      <c r="E1766" s="269">
        <v>147.33000000000001</v>
      </c>
      <c r="F1766" s="269" t="s">
        <v>16750</v>
      </c>
    </row>
    <row r="1767" spans="1:6">
      <c r="A1767" s="261"/>
      <c r="B1767" s="265" t="s">
        <v>2803</v>
      </c>
      <c r="C1767" s="263"/>
      <c r="D1767" s="264" t="s">
        <v>2552</v>
      </c>
      <c r="E1767" s="264" t="s">
        <v>2552</v>
      </c>
      <c r="F1767" s="264"/>
    </row>
    <row r="1768" spans="1:6">
      <c r="A1768" s="261"/>
      <c r="B1768" s="265" t="s">
        <v>2806</v>
      </c>
      <c r="C1768" s="263"/>
      <c r="D1768" s="264" t="s">
        <v>2552</v>
      </c>
      <c r="E1768" s="264" t="s">
        <v>2552</v>
      </c>
      <c r="F1768" s="264"/>
    </row>
    <row r="1769" spans="1:6">
      <c r="A1769" s="261"/>
      <c r="B1769" s="265" t="s">
        <v>72</v>
      </c>
      <c r="C1769" s="263"/>
      <c r="D1769" s="264" t="s">
        <v>2552</v>
      </c>
      <c r="E1769" s="264" t="s">
        <v>2552</v>
      </c>
      <c r="F1769" s="264"/>
    </row>
    <row r="1770" spans="1:6">
      <c r="A1770" s="261"/>
      <c r="B1770" s="265" t="s">
        <v>2060</v>
      </c>
      <c r="C1770" s="263"/>
      <c r="D1770" s="264" t="s">
        <v>2552</v>
      </c>
      <c r="E1770" s="264" t="s">
        <v>2552</v>
      </c>
      <c r="F1770" s="264"/>
    </row>
    <row r="1771" spans="1:6" ht="30" customHeight="1">
      <c r="A1771" s="266" t="s">
        <v>2061</v>
      </c>
      <c r="B1771" s="267" t="s">
        <v>3207</v>
      </c>
      <c r="C1771" s="268" t="s">
        <v>2535</v>
      </c>
      <c r="D1771" s="269">
        <v>1401.51</v>
      </c>
      <c r="E1771" s="269">
        <v>137.05000000000001</v>
      </c>
      <c r="F1771" s="269" t="s">
        <v>16755</v>
      </c>
    </row>
    <row r="1772" spans="1:6" ht="15" customHeight="1">
      <c r="A1772" s="266">
        <v>84847</v>
      </c>
      <c r="B1772" s="267" t="s">
        <v>3208</v>
      </c>
      <c r="C1772" s="268" t="s">
        <v>2538</v>
      </c>
      <c r="D1772" s="269">
        <v>586.72</v>
      </c>
      <c r="E1772" s="269">
        <v>70.67</v>
      </c>
      <c r="F1772" s="269" t="s">
        <v>16758</v>
      </c>
    </row>
    <row r="1773" spans="1:6" ht="15" customHeight="1">
      <c r="A1773" s="266">
        <v>84844</v>
      </c>
      <c r="B1773" s="267" t="s">
        <v>3209</v>
      </c>
      <c r="C1773" s="268" t="s">
        <v>2538</v>
      </c>
      <c r="D1773" s="269">
        <v>357.69</v>
      </c>
      <c r="E1773" s="269">
        <v>70.7</v>
      </c>
      <c r="F1773" s="269" t="s">
        <v>16756</v>
      </c>
    </row>
    <row r="1774" spans="1:6" ht="15" customHeight="1">
      <c r="A1774" s="266">
        <v>84845</v>
      </c>
      <c r="B1774" s="267" t="s">
        <v>3210</v>
      </c>
      <c r="C1774" s="268" t="s">
        <v>2538</v>
      </c>
      <c r="D1774" s="269">
        <v>572.61</v>
      </c>
      <c r="E1774" s="269">
        <v>70.67</v>
      </c>
      <c r="F1774" s="269" t="s">
        <v>16757</v>
      </c>
    </row>
    <row r="1775" spans="1:6" ht="30" customHeight="1">
      <c r="A1775" s="266">
        <v>84848</v>
      </c>
      <c r="B1775" s="267" t="s">
        <v>3211</v>
      </c>
      <c r="C1775" s="268" t="s">
        <v>2538</v>
      </c>
      <c r="D1775" s="269">
        <v>452.58</v>
      </c>
      <c r="E1775" s="269">
        <v>70.680000000000007</v>
      </c>
      <c r="F1775" s="269" t="s">
        <v>16759</v>
      </c>
    </row>
    <row r="1776" spans="1:6" ht="30" customHeight="1">
      <c r="A1776" s="266">
        <v>84846</v>
      </c>
      <c r="B1776" s="267" t="s">
        <v>3212</v>
      </c>
      <c r="C1776" s="268" t="s">
        <v>2538</v>
      </c>
      <c r="D1776" s="269">
        <v>586.72</v>
      </c>
      <c r="E1776" s="269">
        <v>70.67</v>
      </c>
      <c r="F1776" s="269" t="s">
        <v>16758</v>
      </c>
    </row>
    <row r="1777" spans="1:6">
      <c r="A1777" s="261"/>
      <c r="B1777" s="265" t="s">
        <v>2062</v>
      </c>
      <c r="C1777" s="263"/>
      <c r="D1777" s="264" t="s">
        <v>2552</v>
      </c>
      <c r="E1777" s="264" t="s">
        <v>2552</v>
      </c>
      <c r="F1777" s="264"/>
    </row>
    <row r="1778" spans="1:6" ht="30" customHeight="1">
      <c r="A1778" s="266">
        <v>91286</v>
      </c>
      <c r="B1778" s="267" t="s">
        <v>3213</v>
      </c>
      <c r="C1778" s="268" t="s">
        <v>2535</v>
      </c>
      <c r="D1778" s="269">
        <v>112.5</v>
      </c>
      <c r="E1778" s="269">
        <v>47.24</v>
      </c>
      <c r="F1778" s="269" t="s">
        <v>16698</v>
      </c>
    </row>
    <row r="1779" spans="1:6" ht="30" customHeight="1">
      <c r="A1779" s="266">
        <v>91287</v>
      </c>
      <c r="B1779" s="267" t="s">
        <v>3214</v>
      </c>
      <c r="C1779" s="268" t="s">
        <v>2535</v>
      </c>
      <c r="D1779" s="269">
        <v>114.51</v>
      </c>
      <c r="E1779" s="269">
        <v>52.11</v>
      </c>
      <c r="F1779" s="269" t="s">
        <v>16699</v>
      </c>
    </row>
    <row r="1780" spans="1:6" ht="30" customHeight="1">
      <c r="A1780" s="266">
        <v>91288</v>
      </c>
      <c r="B1780" s="267" t="s">
        <v>3215</v>
      </c>
      <c r="C1780" s="268" t="s">
        <v>2535</v>
      </c>
      <c r="D1780" s="269">
        <v>116.51000000000002</v>
      </c>
      <c r="E1780" s="269">
        <v>57.01</v>
      </c>
      <c r="F1780" s="269" t="s">
        <v>16700</v>
      </c>
    </row>
    <row r="1781" spans="1:6" ht="30" customHeight="1">
      <c r="A1781" s="266">
        <v>91290</v>
      </c>
      <c r="B1781" s="267" t="s">
        <v>3216</v>
      </c>
      <c r="C1781" s="268" t="s">
        <v>2535</v>
      </c>
      <c r="D1781" s="269">
        <v>118.56</v>
      </c>
      <c r="E1781" s="269">
        <v>61.85</v>
      </c>
      <c r="F1781" s="269" t="s">
        <v>16701</v>
      </c>
    </row>
    <row r="1782" spans="1:6" ht="30" customHeight="1">
      <c r="A1782" s="266">
        <v>91291</v>
      </c>
      <c r="B1782" s="267" t="s">
        <v>3217</v>
      </c>
      <c r="C1782" s="268" t="s">
        <v>2535</v>
      </c>
      <c r="D1782" s="269">
        <v>135.54000000000002</v>
      </c>
      <c r="E1782" s="269">
        <v>86.23</v>
      </c>
      <c r="F1782" s="269" t="s">
        <v>16702</v>
      </c>
    </row>
    <row r="1783" spans="1:6" ht="30" customHeight="1">
      <c r="A1783" s="266">
        <v>91292</v>
      </c>
      <c r="B1783" s="267" t="s">
        <v>3218</v>
      </c>
      <c r="C1783" s="268" t="s">
        <v>2535</v>
      </c>
      <c r="D1783" s="269">
        <v>139.03000000000003</v>
      </c>
      <c r="E1783" s="269">
        <v>94.96</v>
      </c>
      <c r="F1783" s="269" t="s">
        <v>16703</v>
      </c>
    </row>
    <row r="1784" spans="1:6" ht="30" customHeight="1">
      <c r="A1784" s="266">
        <v>91293</v>
      </c>
      <c r="B1784" s="267" t="s">
        <v>3219</v>
      </c>
      <c r="C1784" s="268" t="s">
        <v>2535</v>
      </c>
      <c r="D1784" s="269">
        <v>142.59</v>
      </c>
      <c r="E1784" s="269">
        <v>103.62</v>
      </c>
      <c r="F1784" s="269" t="s">
        <v>16704</v>
      </c>
    </row>
    <row r="1785" spans="1:6" ht="30" customHeight="1">
      <c r="A1785" s="266">
        <v>91294</v>
      </c>
      <c r="B1785" s="267" t="s">
        <v>3220</v>
      </c>
      <c r="C1785" s="268" t="s">
        <v>2535</v>
      </c>
      <c r="D1785" s="269">
        <v>146.19</v>
      </c>
      <c r="E1785" s="269">
        <v>112.29</v>
      </c>
      <c r="F1785" s="269" t="s">
        <v>16705</v>
      </c>
    </row>
    <row r="1786" spans="1:6" ht="30" customHeight="1">
      <c r="A1786" s="266">
        <v>90800</v>
      </c>
      <c r="B1786" s="267" t="s">
        <v>3221</v>
      </c>
      <c r="C1786" s="268" t="s">
        <v>2535</v>
      </c>
      <c r="D1786" s="269">
        <v>159.99</v>
      </c>
      <c r="E1786" s="269">
        <v>47.23</v>
      </c>
      <c r="F1786" s="269" t="s">
        <v>16661</v>
      </c>
    </row>
    <row r="1787" spans="1:6" ht="30" customHeight="1">
      <c r="A1787" s="266">
        <v>90801</v>
      </c>
      <c r="B1787" s="267" t="s">
        <v>3222</v>
      </c>
      <c r="C1787" s="268" t="s">
        <v>2535</v>
      </c>
      <c r="D1787" s="269">
        <v>162.01</v>
      </c>
      <c r="E1787" s="269">
        <v>52.09</v>
      </c>
      <c r="F1787" s="269" t="s">
        <v>16662</v>
      </c>
    </row>
    <row r="1788" spans="1:6" ht="30" customHeight="1">
      <c r="A1788" s="266">
        <v>90802</v>
      </c>
      <c r="B1788" s="267" t="s">
        <v>3223</v>
      </c>
      <c r="C1788" s="268" t="s">
        <v>2535</v>
      </c>
      <c r="D1788" s="269">
        <v>164.01</v>
      </c>
      <c r="E1788" s="269">
        <v>56.99</v>
      </c>
      <c r="F1788" s="269" t="s">
        <v>16663</v>
      </c>
    </row>
    <row r="1789" spans="1:6" ht="30" customHeight="1">
      <c r="A1789" s="266">
        <v>90803</v>
      </c>
      <c r="B1789" s="267" t="s">
        <v>3224</v>
      </c>
      <c r="C1789" s="268" t="s">
        <v>2535</v>
      </c>
      <c r="D1789" s="269">
        <v>166.06</v>
      </c>
      <c r="E1789" s="269">
        <v>61.83</v>
      </c>
      <c r="F1789" s="269" t="s">
        <v>16664</v>
      </c>
    </row>
    <row r="1790" spans="1:6" ht="30" customHeight="1">
      <c r="A1790" s="266">
        <v>90804</v>
      </c>
      <c r="B1790" s="267" t="s">
        <v>3225</v>
      </c>
      <c r="C1790" s="268" t="s">
        <v>2535</v>
      </c>
      <c r="D1790" s="269">
        <v>183.07</v>
      </c>
      <c r="E1790" s="269">
        <v>86.18</v>
      </c>
      <c r="F1790" s="269" t="s">
        <v>16665</v>
      </c>
    </row>
    <row r="1791" spans="1:6" ht="30" customHeight="1">
      <c r="A1791" s="266">
        <v>90805</v>
      </c>
      <c r="B1791" s="267" t="s">
        <v>3226</v>
      </c>
      <c r="C1791" s="268" t="s">
        <v>2535</v>
      </c>
      <c r="D1791" s="269">
        <v>22.939999999999998</v>
      </c>
      <c r="E1791" s="269">
        <v>39.090000000000003</v>
      </c>
      <c r="F1791" s="269" t="s">
        <v>16666</v>
      </c>
    </row>
    <row r="1792" spans="1:6" ht="30" customHeight="1">
      <c r="A1792" s="266">
        <v>90806</v>
      </c>
      <c r="B1792" s="267" t="s">
        <v>3227</v>
      </c>
      <c r="C1792" s="268" t="s">
        <v>2535</v>
      </c>
      <c r="D1792" s="269">
        <v>186.57000000000002</v>
      </c>
      <c r="E1792" s="269">
        <v>94.9</v>
      </c>
      <c r="F1792" s="269" t="s">
        <v>16667</v>
      </c>
    </row>
    <row r="1793" spans="1:6" ht="30" customHeight="1">
      <c r="A1793" s="266">
        <v>90807</v>
      </c>
      <c r="B1793" s="267" t="s">
        <v>3289</v>
      </c>
      <c r="C1793" s="268" t="s">
        <v>2535</v>
      </c>
      <c r="D1793" s="269">
        <v>24.390000000000008</v>
      </c>
      <c r="E1793" s="269">
        <v>42.98</v>
      </c>
      <c r="F1793" s="269" t="s">
        <v>16668</v>
      </c>
    </row>
    <row r="1794" spans="1:6" ht="30" customHeight="1">
      <c r="A1794" s="266">
        <v>90816</v>
      </c>
      <c r="B1794" s="267" t="s">
        <v>2968</v>
      </c>
      <c r="C1794" s="268" t="s">
        <v>2535</v>
      </c>
      <c r="D1794" s="269">
        <v>190.12</v>
      </c>
      <c r="E1794" s="269">
        <v>103.57</v>
      </c>
      <c r="F1794" s="269" t="s">
        <v>16669</v>
      </c>
    </row>
    <row r="1795" spans="1:6" ht="30" customHeight="1">
      <c r="A1795" s="266">
        <v>90817</v>
      </c>
      <c r="B1795" s="267" t="s">
        <v>2969</v>
      </c>
      <c r="C1795" s="268" t="s">
        <v>2535</v>
      </c>
      <c r="D1795" s="269">
        <v>25.989999999999995</v>
      </c>
      <c r="E1795" s="269">
        <v>46.7</v>
      </c>
      <c r="F1795" s="269" t="s">
        <v>16670</v>
      </c>
    </row>
    <row r="1796" spans="1:6" ht="30" customHeight="1">
      <c r="A1796" s="266">
        <v>90818</v>
      </c>
      <c r="B1796" s="267" t="s">
        <v>2970</v>
      </c>
      <c r="C1796" s="268" t="s">
        <v>2535</v>
      </c>
      <c r="D1796" s="269">
        <v>193.71999999999997</v>
      </c>
      <c r="E1796" s="269">
        <v>112.24</v>
      </c>
      <c r="F1796" s="269" t="s">
        <v>16671</v>
      </c>
    </row>
    <row r="1797" spans="1:6" ht="30" customHeight="1">
      <c r="A1797" s="266">
        <v>90819</v>
      </c>
      <c r="B1797" s="267" t="s">
        <v>2971</v>
      </c>
      <c r="C1797" s="268" t="s">
        <v>2535</v>
      </c>
      <c r="D1797" s="269">
        <v>27.529999999999994</v>
      </c>
      <c r="E1797" s="269">
        <v>50.54</v>
      </c>
      <c r="F1797" s="269" t="s">
        <v>16672</v>
      </c>
    </row>
    <row r="1798" spans="1:6" ht="30" customHeight="1">
      <c r="A1798" s="266">
        <v>91300</v>
      </c>
      <c r="B1798" s="267" t="s">
        <v>2972</v>
      </c>
      <c r="C1798" s="268" t="s">
        <v>2535</v>
      </c>
      <c r="D1798" s="269">
        <v>20.830000000000002</v>
      </c>
      <c r="E1798" s="269">
        <v>5.68</v>
      </c>
      <c r="F1798" s="269" t="s">
        <v>16716</v>
      </c>
    </row>
    <row r="1799" spans="1:6" ht="30" customHeight="1">
      <c r="A1799" s="266">
        <v>91301</v>
      </c>
      <c r="B1799" s="267" t="s">
        <v>2426</v>
      </c>
      <c r="C1799" s="268" t="s">
        <v>2535</v>
      </c>
      <c r="D1799" s="269">
        <v>21.450000000000003</v>
      </c>
      <c r="E1799" s="269">
        <v>6.4</v>
      </c>
      <c r="F1799" s="269" t="s">
        <v>11325</v>
      </c>
    </row>
    <row r="1800" spans="1:6" ht="30" customHeight="1">
      <c r="A1800" s="266">
        <v>91302</v>
      </c>
      <c r="B1800" s="267" t="s">
        <v>2427</v>
      </c>
      <c r="C1800" s="268" t="s">
        <v>2535</v>
      </c>
      <c r="D1800" s="269">
        <v>22.060000000000002</v>
      </c>
      <c r="E1800" s="269">
        <v>7.15</v>
      </c>
      <c r="F1800" s="269" t="s">
        <v>16717</v>
      </c>
    </row>
    <row r="1801" spans="1:6" ht="30" customHeight="1">
      <c r="A1801" s="266">
        <v>91303</v>
      </c>
      <c r="B1801" s="267" t="s">
        <v>2428</v>
      </c>
      <c r="C1801" s="268" t="s">
        <v>2535</v>
      </c>
      <c r="D1801" s="269">
        <v>22.72</v>
      </c>
      <c r="E1801" s="269">
        <v>7.87</v>
      </c>
      <c r="F1801" s="269" t="s">
        <v>16718</v>
      </c>
    </row>
    <row r="1802" spans="1:6" ht="30" customHeight="1">
      <c r="A1802" s="266">
        <v>90826</v>
      </c>
      <c r="B1802" s="267" t="s">
        <v>2429</v>
      </c>
      <c r="C1802" s="268" t="s">
        <v>2535</v>
      </c>
      <c r="D1802" s="269">
        <v>26.379999999999995</v>
      </c>
      <c r="E1802" s="269">
        <v>5.67</v>
      </c>
      <c r="F1802" s="269" t="s">
        <v>16677</v>
      </c>
    </row>
    <row r="1803" spans="1:6" ht="30" customHeight="1">
      <c r="A1803" s="266">
        <v>90827</v>
      </c>
      <c r="B1803" s="267" t="s">
        <v>2430</v>
      </c>
      <c r="C1803" s="268" t="s">
        <v>2535</v>
      </c>
      <c r="D1803" s="269">
        <v>27.1</v>
      </c>
      <c r="E1803" s="269">
        <v>6.39</v>
      </c>
      <c r="F1803" s="269" t="s">
        <v>16678</v>
      </c>
    </row>
    <row r="1804" spans="1:6" ht="30" customHeight="1">
      <c r="A1804" s="266">
        <v>90828</v>
      </c>
      <c r="B1804" s="267" t="s">
        <v>2431</v>
      </c>
      <c r="C1804" s="268" t="s">
        <v>2535</v>
      </c>
      <c r="D1804" s="269">
        <v>27.820000000000004</v>
      </c>
      <c r="E1804" s="269">
        <v>7.13</v>
      </c>
      <c r="F1804" s="269" t="s">
        <v>16679</v>
      </c>
    </row>
    <row r="1805" spans="1:6" ht="30" customHeight="1">
      <c r="A1805" s="266">
        <v>90829</v>
      </c>
      <c r="B1805" s="267" t="s">
        <v>2432</v>
      </c>
      <c r="C1805" s="268" t="s">
        <v>2535</v>
      </c>
      <c r="D1805" s="269">
        <v>28.57</v>
      </c>
      <c r="E1805" s="269">
        <v>7.86</v>
      </c>
      <c r="F1805" s="269" t="s">
        <v>11776</v>
      </c>
    </row>
    <row r="1806" spans="1:6" ht="15" customHeight="1">
      <c r="A1806" s="266">
        <v>85015</v>
      </c>
      <c r="B1806" s="267" t="s">
        <v>1713</v>
      </c>
      <c r="C1806" s="268" t="s">
        <v>2537</v>
      </c>
      <c r="D1806" s="269">
        <v>8.5299999999999994</v>
      </c>
      <c r="E1806" s="269">
        <v>13.17</v>
      </c>
      <c r="F1806" s="269" t="s">
        <v>15787</v>
      </c>
    </row>
    <row r="1807" spans="1:6" ht="15" customHeight="1">
      <c r="A1807" s="266">
        <v>85016</v>
      </c>
      <c r="B1807" s="267" t="s">
        <v>2433</v>
      </c>
      <c r="C1807" s="268" t="s">
        <v>2537</v>
      </c>
      <c r="D1807" s="269">
        <v>13.089999999999998</v>
      </c>
      <c r="E1807" s="269">
        <v>13.72</v>
      </c>
      <c r="F1807" s="269" t="s">
        <v>16843</v>
      </c>
    </row>
    <row r="1808" spans="1:6" ht="30" customHeight="1">
      <c r="A1808" s="266">
        <v>84874</v>
      </c>
      <c r="B1808" s="267" t="s">
        <v>2434</v>
      </c>
      <c r="C1808" s="268" t="s">
        <v>2535</v>
      </c>
      <c r="D1808" s="269">
        <v>235.31</v>
      </c>
      <c r="E1808" s="269">
        <v>21.74</v>
      </c>
      <c r="F1808" s="269" t="s">
        <v>16647</v>
      </c>
    </row>
    <row r="1809" spans="1:6" ht="15" customHeight="1">
      <c r="A1809" s="266">
        <v>84849</v>
      </c>
      <c r="B1809" s="267" t="s">
        <v>2435</v>
      </c>
      <c r="C1809" s="268" t="s">
        <v>2535</v>
      </c>
      <c r="D1809" s="269">
        <v>69.64</v>
      </c>
      <c r="E1809" s="269">
        <v>24.2</v>
      </c>
      <c r="F1809" s="269" t="s">
        <v>16760</v>
      </c>
    </row>
    <row r="1810" spans="1:6">
      <c r="A1810" s="261"/>
      <c r="B1810" s="265" t="s">
        <v>2132</v>
      </c>
      <c r="C1810" s="263"/>
      <c r="D1810" s="264" t="s">
        <v>2552</v>
      </c>
      <c r="E1810" s="264" t="s">
        <v>2552</v>
      </c>
      <c r="F1810" s="264"/>
    </row>
    <row r="1811" spans="1:6" ht="30" customHeight="1">
      <c r="A1811" s="266">
        <v>94805</v>
      </c>
      <c r="B1811" s="267" t="s">
        <v>2436</v>
      </c>
      <c r="C1811" s="268" t="s">
        <v>2535</v>
      </c>
      <c r="D1811" s="269">
        <v>1063.04</v>
      </c>
      <c r="E1811" s="269">
        <v>14.25</v>
      </c>
      <c r="F1811" s="269" t="s">
        <v>16789</v>
      </c>
    </row>
    <row r="1812" spans="1:6" ht="30" customHeight="1">
      <c r="A1812" s="266">
        <v>68050</v>
      </c>
      <c r="B1812" s="267" t="s">
        <v>2437</v>
      </c>
      <c r="C1812" s="268" t="s">
        <v>2538</v>
      </c>
      <c r="D1812" s="269">
        <v>538.25</v>
      </c>
      <c r="E1812" s="269">
        <v>35.92</v>
      </c>
      <c r="F1812" s="269" t="s">
        <v>16784</v>
      </c>
    </row>
    <row r="1813" spans="1:6" ht="30" customHeight="1">
      <c r="A1813" s="266">
        <v>91338</v>
      </c>
      <c r="B1813" s="267" t="s">
        <v>16786</v>
      </c>
      <c r="C1813" s="268" t="s">
        <v>2538</v>
      </c>
      <c r="D1813" s="269">
        <v>892.78000000000009</v>
      </c>
      <c r="E1813" s="269">
        <v>7.79</v>
      </c>
      <c r="F1813" s="269" t="s">
        <v>16787</v>
      </c>
    </row>
    <row r="1814" spans="1:6" ht="30" customHeight="1">
      <c r="A1814" s="266">
        <v>91341</v>
      </c>
      <c r="B1814" s="267" t="s">
        <v>1480</v>
      </c>
      <c r="C1814" s="268" t="s">
        <v>2538</v>
      </c>
      <c r="D1814" s="269">
        <v>641.16999999999996</v>
      </c>
      <c r="E1814" s="269">
        <v>8.36</v>
      </c>
      <c r="F1814" s="269" t="s">
        <v>16788</v>
      </c>
    </row>
    <row r="1815" spans="1:6">
      <c r="A1815" s="261"/>
      <c r="B1815" s="265" t="s">
        <v>1265</v>
      </c>
      <c r="C1815" s="263"/>
      <c r="D1815" s="264" t="s">
        <v>2552</v>
      </c>
      <c r="E1815" s="264" t="s">
        <v>2552</v>
      </c>
      <c r="F1815" s="264"/>
    </row>
    <row r="1816" spans="1:6">
      <c r="A1816" s="261"/>
      <c r="B1816" s="265" t="s">
        <v>2809</v>
      </c>
      <c r="C1816" s="263"/>
      <c r="D1816" s="264" t="s">
        <v>2552</v>
      </c>
      <c r="E1816" s="264" t="s">
        <v>2552</v>
      </c>
      <c r="F1816" s="264"/>
    </row>
    <row r="1817" spans="1:6" ht="30" customHeight="1">
      <c r="A1817" s="266">
        <v>94806</v>
      </c>
      <c r="B1817" s="267" t="s">
        <v>2438</v>
      </c>
      <c r="C1817" s="268" t="s">
        <v>2535</v>
      </c>
      <c r="D1817" s="269">
        <v>379.76</v>
      </c>
      <c r="E1817" s="269">
        <v>20.14</v>
      </c>
      <c r="F1817" s="269" t="s">
        <v>14039</v>
      </c>
    </row>
    <row r="1818" spans="1:6">
      <c r="A1818" s="261"/>
      <c r="B1818" s="265" t="s">
        <v>2810</v>
      </c>
      <c r="C1818" s="263"/>
      <c r="D1818" s="264" t="s">
        <v>2552</v>
      </c>
      <c r="E1818" s="264" t="s">
        <v>2552</v>
      </c>
      <c r="F1818" s="264"/>
    </row>
    <row r="1819" spans="1:6" ht="15" customHeight="1">
      <c r="A1819" s="266" t="s">
        <v>2063</v>
      </c>
      <c r="B1819" s="267" t="s">
        <v>2439</v>
      </c>
      <c r="C1819" s="268" t="s">
        <v>2538</v>
      </c>
      <c r="D1819" s="269">
        <v>376.75</v>
      </c>
      <c r="E1819" s="269">
        <v>71.34</v>
      </c>
      <c r="F1819" s="269" t="s">
        <v>16761</v>
      </c>
    </row>
    <row r="1820" spans="1:6">
      <c r="A1820" s="261"/>
      <c r="B1820" s="265" t="s">
        <v>2811</v>
      </c>
      <c r="C1820" s="263"/>
      <c r="D1820" s="264" t="s">
        <v>2552</v>
      </c>
      <c r="E1820" s="264" t="s">
        <v>2552</v>
      </c>
      <c r="F1820" s="264"/>
    </row>
    <row r="1821" spans="1:6" ht="15" customHeight="1">
      <c r="A1821" s="266" t="s">
        <v>2065</v>
      </c>
      <c r="B1821" s="267" t="s">
        <v>2440</v>
      </c>
      <c r="C1821" s="268" t="s">
        <v>2538</v>
      </c>
      <c r="D1821" s="269">
        <v>367.19</v>
      </c>
      <c r="E1821" s="269">
        <v>46.92</v>
      </c>
      <c r="F1821" s="269" t="s">
        <v>16763</v>
      </c>
    </row>
    <row r="1822" spans="1:6">
      <c r="A1822" s="261"/>
      <c r="B1822" s="265" t="s">
        <v>73</v>
      </c>
      <c r="C1822" s="263"/>
      <c r="D1822" s="264" t="s">
        <v>2552</v>
      </c>
      <c r="E1822" s="264" t="s">
        <v>2552</v>
      </c>
      <c r="F1822" s="264"/>
    </row>
    <row r="1823" spans="1:6">
      <c r="A1823" s="261"/>
      <c r="B1823" s="265" t="s">
        <v>74</v>
      </c>
      <c r="C1823" s="263"/>
      <c r="D1823" s="264" t="s">
        <v>2552</v>
      </c>
      <c r="E1823" s="264" t="s">
        <v>2552</v>
      </c>
      <c r="F1823" s="264"/>
    </row>
    <row r="1824" spans="1:6">
      <c r="A1824" s="261"/>
      <c r="B1824" s="265" t="s">
        <v>2812</v>
      </c>
      <c r="C1824" s="263"/>
      <c r="D1824" s="264" t="s">
        <v>2552</v>
      </c>
      <c r="E1824" s="264" t="s">
        <v>2552</v>
      </c>
      <c r="F1824" s="264"/>
    </row>
    <row r="1825" spans="1:6" ht="30" customHeight="1">
      <c r="A1825" s="266">
        <v>94807</v>
      </c>
      <c r="B1825" s="267" t="s">
        <v>2441</v>
      </c>
      <c r="C1825" s="268" t="s">
        <v>2535</v>
      </c>
      <c r="D1825" s="269">
        <v>456.69000000000005</v>
      </c>
      <c r="E1825" s="269">
        <v>21.22</v>
      </c>
      <c r="F1825" s="269" t="s">
        <v>16790</v>
      </c>
    </row>
    <row r="1826" spans="1:6" ht="15" customHeight="1">
      <c r="A1826" s="266" t="s">
        <v>2064</v>
      </c>
      <c r="B1826" s="267" t="s">
        <v>1476</v>
      </c>
      <c r="C1826" s="268" t="s">
        <v>2538</v>
      </c>
      <c r="D1826" s="269">
        <v>261.96000000000004</v>
      </c>
      <c r="E1826" s="269">
        <v>48.65</v>
      </c>
      <c r="F1826" s="269" t="s">
        <v>16762</v>
      </c>
    </row>
    <row r="1827" spans="1:6">
      <c r="A1827" s="261"/>
      <c r="B1827" s="265" t="s">
        <v>2813</v>
      </c>
      <c r="C1827" s="263"/>
      <c r="D1827" s="264" t="s">
        <v>2552</v>
      </c>
      <c r="E1827" s="264" t="s">
        <v>2552</v>
      </c>
      <c r="F1827" s="264"/>
    </row>
    <row r="1828" spans="1:6" ht="15" customHeight="1">
      <c r="A1828" s="266" t="s">
        <v>2066</v>
      </c>
      <c r="B1828" s="267" t="s">
        <v>2442</v>
      </c>
      <c r="C1828" s="268" t="s">
        <v>2538</v>
      </c>
      <c r="D1828" s="269">
        <v>637.91</v>
      </c>
      <c r="E1828" s="269">
        <v>76.83</v>
      </c>
      <c r="F1828" s="269" t="s">
        <v>16766</v>
      </c>
    </row>
    <row r="1829" spans="1:6" ht="30" customHeight="1">
      <c r="A1829" s="266" t="s">
        <v>2067</v>
      </c>
      <c r="B1829" s="267" t="s">
        <v>2443</v>
      </c>
      <c r="C1829" s="268" t="s">
        <v>2538</v>
      </c>
      <c r="D1829" s="269">
        <v>525.95999999999992</v>
      </c>
      <c r="E1829" s="269">
        <v>76.83</v>
      </c>
      <c r="F1829" s="269" t="s">
        <v>16767</v>
      </c>
    </row>
    <row r="1830" spans="1:6" ht="30" customHeight="1">
      <c r="A1830" s="266" t="s">
        <v>2068</v>
      </c>
      <c r="B1830" s="267" t="s">
        <v>2444</v>
      </c>
      <c r="C1830" s="268" t="s">
        <v>2538</v>
      </c>
      <c r="D1830" s="269">
        <v>342.96000000000004</v>
      </c>
      <c r="E1830" s="269">
        <v>76.849999999999994</v>
      </c>
      <c r="F1830" s="269" t="s">
        <v>16768</v>
      </c>
    </row>
    <row r="1831" spans="1:6">
      <c r="A1831" s="261"/>
      <c r="B1831" s="265" t="s">
        <v>2815</v>
      </c>
      <c r="C1831" s="263"/>
      <c r="D1831" s="264" t="s">
        <v>2552</v>
      </c>
      <c r="E1831" s="264" t="s">
        <v>2552</v>
      </c>
      <c r="F1831" s="264"/>
    </row>
    <row r="1832" spans="1:6">
      <c r="A1832" s="261"/>
      <c r="B1832" s="265" t="s">
        <v>2817</v>
      </c>
      <c r="C1832" s="263"/>
      <c r="D1832" s="264" t="s">
        <v>2552</v>
      </c>
      <c r="E1832" s="264" t="s">
        <v>2552</v>
      </c>
      <c r="F1832" s="264"/>
    </row>
    <row r="1833" spans="1:6">
      <c r="A1833" s="261"/>
      <c r="B1833" s="265" t="s">
        <v>2814</v>
      </c>
      <c r="C1833" s="263"/>
      <c r="D1833" s="264" t="s">
        <v>2552</v>
      </c>
      <c r="E1833" s="264" t="s">
        <v>2552</v>
      </c>
      <c r="F1833" s="264"/>
    </row>
    <row r="1834" spans="1:6" ht="15" customHeight="1">
      <c r="A1834" s="266">
        <v>90838</v>
      </c>
      <c r="B1834" s="267" t="s">
        <v>1479</v>
      </c>
      <c r="C1834" s="268" t="s">
        <v>2535</v>
      </c>
      <c r="D1834" s="269">
        <v>759.06000000000006</v>
      </c>
      <c r="E1834" s="269">
        <v>80.05</v>
      </c>
      <c r="F1834" s="269" t="s">
        <v>16785</v>
      </c>
    </row>
    <row r="1835" spans="1:6">
      <c r="A1835" s="261"/>
      <c r="B1835" s="265" t="s">
        <v>75</v>
      </c>
      <c r="C1835" s="263"/>
      <c r="D1835" s="264" t="s">
        <v>2552</v>
      </c>
      <c r="E1835" s="264" t="s">
        <v>2552</v>
      </c>
      <c r="F1835" s="264"/>
    </row>
    <row r="1836" spans="1:6">
      <c r="A1836" s="261"/>
      <c r="B1836" s="265" t="s">
        <v>2816</v>
      </c>
      <c r="C1836" s="263"/>
      <c r="D1836" s="264" t="s">
        <v>2552</v>
      </c>
      <c r="E1836" s="264" t="s">
        <v>2552</v>
      </c>
      <c r="F1836" s="264"/>
    </row>
    <row r="1837" spans="1:6" ht="30" customHeight="1">
      <c r="A1837" s="266">
        <v>94559</v>
      </c>
      <c r="B1837" s="267" t="s">
        <v>2450</v>
      </c>
      <c r="C1837" s="268" t="s">
        <v>2538</v>
      </c>
      <c r="D1837" s="269">
        <v>482.47999999999996</v>
      </c>
      <c r="E1837" s="269">
        <v>102.55</v>
      </c>
      <c r="F1837" s="269" t="s">
        <v>16769</v>
      </c>
    </row>
    <row r="1838" spans="1:6" ht="30" customHeight="1">
      <c r="A1838" s="266">
        <v>94564</v>
      </c>
      <c r="B1838" s="267" t="s">
        <v>2451</v>
      </c>
      <c r="C1838" s="268" t="s">
        <v>2538</v>
      </c>
      <c r="D1838" s="269">
        <v>474.17</v>
      </c>
      <c r="E1838" s="269">
        <v>52.95</v>
      </c>
      <c r="F1838" s="269" t="s">
        <v>16773</v>
      </c>
    </row>
    <row r="1839" spans="1:6">
      <c r="A1839" s="261"/>
      <c r="B1839" s="265" t="s">
        <v>2817</v>
      </c>
      <c r="C1839" s="263"/>
      <c r="D1839" s="264" t="s">
        <v>2552</v>
      </c>
      <c r="E1839" s="264" t="s">
        <v>2552</v>
      </c>
      <c r="F1839" s="264"/>
    </row>
    <row r="1840" spans="1:6" ht="30" customHeight="1">
      <c r="A1840" s="266">
        <v>94560</v>
      </c>
      <c r="B1840" s="267" t="s">
        <v>2452</v>
      </c>
      <c r="C1840" s="268" t="s">
        <v>2538</v>
      </c>
      <c r="D1840" s="269">
        <v>486.28000000000003</v>
      </c>
      <c r="E1840" s="269">
        <v>38.18</v>
      </c>
      <c r="F1840" s="269" t="s">
        <v>16770</v>
      </c>
    </row>
    <row r="1841" spans="1:6" ht="30" customHeight="1">
      <c r="A1841" s="266">
        <v>94562</v>
      </c>
      <c r="B1841" s="267" t="s">
        <v>2453</v>
      </c>
      <c r="C1841" s="268" t="s">
        <v>2538</v>
      </c>
      <c r="D1841" s="269">
        <v>505.04</v>
      </c>
      <c r="E1841" s="269">
        <v>46.79</v>
      </c>
      <c r="F1841" s="269" t="s">
        <v>16771</v>
      </c>
    </row>
    <row r="1842" spans="1:6" ht="30" customHeight="1">
      <c r="A1842" s="266">
        <v>94563</v>
      </c>
      <c r="B1842" s="267" t="s">
        <v>2454</v>
      </c>
      <c r="C1842" s="268" t="s">
        <v>2538</v>
      </c>
      <c r="D1842" s="269">
        <v>639.56000000000006</v>
      </c>
      <c r="E1842" s="269">
        <v>53.38</v>
      </c>
      <c r="F1842" s="269" t="s">
        <v>16772</v>
      </c>
    </row>
    <row r="1843" spans="1:6" ht="30" customHeight="1">
      <c r="A1843" s="266">
        <v>94565</v>
      </c>
      <c r="B1843" s="267" t="s">
        <v>2455</v>
      </c>
      <c r="C1843" s="268" t="s">
        <v>2538</v>
      </c>
      <c r="D1843" s="269">
        <v>484.96999999999997</v>
      </c>
      <c r="E1843" s="269">
        <v>19.600000000000001</v>
      </c>
      <c r="F1843" s="269" t="s">
        <v>16774</v>
      </c>
    </row>
    <row r="1844" spans="1:6" ht="30" customHeight="1">
      <c r="A1844" s="266">
        <v>94567</v>
      </c>
      <c r="B1844" s="267" t="s">
        <v>2456</v>
      </c>
      <c r="C1844" s="268" t="s">
        <v>2538</v>
      </c>
      <c r="D1844" s="269">
        <v>501.90999999999997</v>
      </c>
      <c r="E1844" s="269">
        <v>24.24</v>
      </c>
      <c r="F1844" s="269" t="s">
        <v>16775</v>
      </c>
    </row>
    <row r="1845" spans="1:6" ht="30" customHeight="1">
      <c r="A1845" s="266">
        <v>94568</v>
      </c>
      <c r="B1845" s="267" t="s">
        <v>2457</v>
      </c>
      <c r="C1845" s="268" t="s">
        <v>2538</v>
      </c>
      <c r="D1845" s="269">
        <v>635.29999999999995</v>
      </c>
      <c r="E1845" s="269">
        <v>27.72</v>
      </c>
      <c r="F1845" s="269" t="s">
        <v>16776</v>
      </c>
    </row>
    <row r="1846" spans="1:6">
      <c r="A1846" s="261"/>
      <c r="B1846" s="265" t="s">
        <v>2818</v>
      </c>
      <c r="C1846" s="263"/>
      <c r="D1846" s="264" t="s">
        <v>2552</v>
      </c>
      <c r="E1846" s="264" t="s">
        <v>2552</v>
      </c>
      <c r="F1846" s="264"/>
    </row>
    <row r="1847" spans="1:6">
      <c r="A1847" s="261"/>
      <c r="B1847" s="265" t="s">
        <v>2646</v>
      </c>
      <c r="C1847" s="263"/>
      <c r="D1847" s="264" t="s">
        <v>2552</v>
      </c>
      <c r="E1847" s="264" t="s">
        <v>2552</v>
      </c>
      <c r="F1847" s="264"/>
    </row>
    <row r="1848" spans="1:6" ht="15" customHeight="1">
      <c r="A1848" s="266" t="s">
        <v>2647</v>
      </c>
      <c r="B1848" s="267" t="s">
        <v>2458</v>
      </c>
      <c r="C1848" s="268" t="s">
        <v>2535</v>
      </c>
      <c r="D1848" s="269">
        <v>112.8</v>
      </c>
      <c r="E1848" s="269">
        <v>18.14</v>
      </c>
      <c r="F1848" s="269" t="s">
        <v>16764</v>
      </c>
    </row>
    <row r="1849" spans="1:6" ht="15" customHeight="1">
      <c r="A1849" s="266" t="s">
        <v>2648</v>
      </c>
      <c r="B1849" s="267" t="s">
        <v>2459</v>
      </c>
      <c r="C1849" s="268" t="s">
        <v>2535</v>
      </c>
      <c r="D1849" s="269">
        <v>119.03999999999999</v>
      </c>
      <c r="E1849" s="269">
        <v>24.87</v>
      </c>
      <c r="F1849" s="269" t="s">
        <v>16765</v>
      </c>
    </row>
    <row r="1850" spans="1:6" ht="15" customHeight="1">
      <c r="A1850" s="266" t="s">
        <v>2649</v>
      </c>
      <c r="B1850" s="267" t="s">
        <v>1478</v>
      </c>
      <c r="C1850" s="268" t="s">
        <v>2538</v>
      </c>
      <c r="D1850" s="269">
        <v>246.07</v>
      </c>
      <c r="E1850" s="269">
        <v>42.83</v>
      </c>
      <c r="F1850" s="269" t="s">
        <v>16777</v>
      </c>
    </row>
    <row r="1851" spans="1:6" ht="30" customHeight="1">
      <c r="A1851" s="266">
        <v>73665</v>
      </c>
      <c r="B1851" s="267" t="s">
        <v>2463</v>
      </c>
      <c r="C1851" s="268" t="s">
        <v>2537</v>
      </c>
      <c r="D1851" s="269">
        <v>28.28</v>
      </c>
      <c r="E1851" s="269">
        <v>36.92</v>
      </c>
      <c r="F1851" s="269" t="s">
        <v>16780</v>
      </c>
    </row>
    <row r="1852" spans="1:6" ht="15" customHeight="1">
      <c r="A1852" s="266" t="s">
        <v>2129</v>
      </c>
      <c r="B1852" s="267" t="s">
        <v>2464</v>
      </c>
      <c r="C1852" s="268" t="s">
        <v>2537</v>
      </c>
      <c r="D1852" s="269">
        <v>162.01</v>
      </c>
      <c r="E1852" s="269">
        <v>92.2</v>
      </c>
      <c r="F1852" s="269" t="s">
        <v>16783</v>
      </c>
    </row>
    <row r="1853" spans="1:6" ht="15" customHeight="1">
      <c r="A1853" s="266">
        <v>84854</v>
      </c>
      <c r="B1853" s="267" t="s">
        <v>1477</v>
      </c>
      <c r="C1853" s="268" t="s">
        <v>2537</v>
      </c>
      <c r="D1853" s="269">
        <v>11.890000000000004</v>
      </c>
      <c r="E1853" s="269">
        <v>22.63</v>
      </c>
      <c r="F1853" s="269" t="s">
        <v>16096</v>
      </c>
    </row>
    <row r="1854" spans="1:6" ht="15" customHeight="1">
      <c r="A1854" s="266">
        <v>86958</v>
      </c>
      <c r="B1854" s="267" t="s">
        <v>796</v>
      </c>
      <c r="C1854" s="268" t="s">
        <v>2535</v>
      </c>
      <c r="D1854" s="269">
        <v>14.85</v>
      </c>
      <c r="E1854" s="269">
        <v>2.58</v>
      </c>
      <c r="F1854" s="269" t="s">
        <v>11670</v>
      </c>
    </row>
    <row r="1855" spans="1:6" ht="15" customHeight="1">
      <c r="A1855" s="266">
        <v>86957</v>
      </c>
      <c r="B1855" s="267" t="s">
        <v>795</v>
      </c>
      <c r="C1855" s="268" t="s">
        <v>2535</v>
      </c>
      <c r="D1855" s="269">
        <v>18.47</v>
      </c>
      <c r="E1855" s="269">
        <v>2.58</v>
      </c>
      <c r="F1855" s="269" t="s">
        <v>20563</v>
      </c>
    </row>
    <row r="1856" spans="1:6" ht="15" customHeight="1">
      <c r="A1856" s="266">
        <v>95541</v>
      </c>
      <c r="B1856" s="267" t="s">
        <v>2467</v>
      </c>
      <c r="C1856" s="268" t="s">
        <v>2535</v>
      </c>
      <c r="D1856" s="269">
        <v>0.85000000000000009</v>
      </c>
      <c r="E1856" s="269">
        <v>3.01</v>
      </c>
      <c r="F1856" s="269" t="s">
        <v>12011</v>
      </c>
    </row>
    <row r="1857" spans="1:6" ht="30" customHeight="1">
      <c r="A1857" s="266">
        <v>95573</v>
      </c>
      <c r="B1857" s="267" t="s">
        <v>2468</v>
      </c>
      <c r="C1857" s="268" t="s">
        <v>2535</v>
      </c>
      <c r="D1857" s="269">
        <v>35.14</v>
      </c>
      <c r="E1857" s="269">
        <v>2.85</v>
      </c>
      <c r="F1857" s="269" t="s">
        <v>11966</v>
      </c>
    </row>
    <row r="1858" spans="1:6" ht="30" customHeight="1">
      <c r="A1858" s="266">
        <v>95574</v>
      </c>
      <c r="B1858" s="267" t="s">
        <v>2469</v>
      </c>
      <c r="C1858" s="268" t="s">
        <v>2535</v>
      </c>
      <c r="D1858" s="269">
        <v>26.09</v>
      </c>
      <c r="E1858" s="269">
        <v>2.86</v>
      </c>
      <c r="F1858" s="269" t="s">
        <v>19673</v>
      </c>
    </row>
    <row r="1859" spans="1:6">
      <c r="A1859" s="261"/>
      <c r="B1859" s="265" t="s">
        <v>76</v>
      </c>
      <c r="C1859" s="263"/>
      <c r="D1859" s="264" t="s">
        <v>2552</v>
      </c>
      <c r="E1859" s="264" t="s">
        <v>2552</v>
      </c>
      <c r="F1859" s="264"/>
    </row>
    <row r="1860" spans="1:6">
      <c r="A1860" s="261"/>
      <c r="B1860" s="265" t="s">
        <v>77</v>
      </c>
      <c r="C1860" s="263"/>
      <c r="D1860" s="264" t="s">
        <v>2552</v>
      </c>
      <c r="E1860" s="264" t="s">
        <v>2552</v>
      </c>
      <c r="F1860" s="264"/>
    </row>
    <row r="1861" spans="1:6" ht="15" customHeight="1">
      <c r="A1861" s="266">
        <v>73631</v>
      </c>
      <c r="B1861" s="267" t="s">
        <v>2460</v>
      </c>
      <c r="C1861" s="268" t="s">
        <v>2538</v>
      </c>
      <c r="D1861" s="269">
        <v>181.55</v>
      </c>
      <c r="E1861" s="269">
        <v>163.80000000000001</v>
      </c>
      <c r="F1861" s="269" t="s">
        <v>16778</v>
      </c>
    </row>
    <row r="1862" spans="1:6" ht="15" customHeight="1">
      <c r="A1862" s="266" t="s">
        <v>2650</v>
      </c>
      <c r="B1862" s="267" t="s">
        <v>2461</v>
      </c>
      <c r="C1862" s="268" t="s">
        <v>2537</v>
      </c>
      <c r="D1862" s="269">
        <v>299.41000000000003</v>
      </c>
      <c r="E1862" s="269">
        <v>44.32</v>
      </c>
      <c r="F1862" s="269" t="s">
        <v>16779</v>
      </c>
    </row>
    <row r="1863" spans="1:6" ht="15" customHeight="1">
      <c r="A1863" s="266">
        <v>84862</v>
      </c>
      <c r="B1863" s="267" t="s">
        <v>2462</v>
      </c>
      <c r="C1863" s="268" t="s">
        <v>2537</v>
      </c>
      <c r="D1863" s="269">
        <v>190.44</v>
      </c>
      <c r="E1863" s="269">
        <v>35.79</v>
      </c>
      <c r="F1863" s="269" t="s">
        <v>16127</v>
      </c>
    </row>
    <row r="1864" spans="1:6" ht="15" customHeight="1">
      <c r="A1864" s="266" t="s">
        <v>2131</v>
      </c>
      <c r="B1864" s="267" t="s">
        <v>2466</v>
      </c>
      <c r="C1864" s="268" t="s">
        <v>2537</v>
      </c>
      <c r="D1864" s="269">
        <v>47.669999999999995</v>
      </c>
      <c r="E1864" s="269">
        <v>38.1</v>
      </c>
      <c r="F1864" s="269" t="s">
        <v>16782</v>
      </c>
    </row>
    <row r="1865" spans="1:6" ht="15" customHeight="1">
      <c r="A1865" s="266" t="s">
        <v>2130</v>
      </c>
      <c r="B1865" s="267" t="s">
        <v>2465</v>
      </c>
      <c r="C1865" s="268" t="s">
        <v>2537</v>
      </c>
      <c r="D1865" s="269">
        <v>77.58</v>
      </c>
      <c r="E1865" s="269">
        <v>38.08</v>
      </c>
      <c r="F1865" s="269" t="s">
        <v>16781</v>
      </c>
    </row>
    <row r="1866" spans="1:6">
      <c r="A1866" s="261"/>
      <c r="B1866" s="265" t="s">
        <v>2824</v>
      </c>
      <c r="C1866" s="263"/>
      <c r="D1866" s="264" t="s">
        <v>2552</v>
      </c>
      <c r="E1866" s="264" t="s">
        <v>2552</v>
      </c>
      <c r="F1866" s="264"/>
    </row>
    <row r="1867" spans="1:6" ht="30" customHeight="1">
      <c r="A1867" s="266">
        <v>94569</v>
      </c>
      <c r="B1867" s="267" t="s">
        <v>3061</v>
      </c>
      <c r="C1867" s="268" t="s">
        <v>2538</v>
      </c>
      <c r="D1867" s="269">
        <v>332.84999999999997</v>
      </c>
      <c r="E1867" s="269">
        <v>37.43</v>
      </c>
      <c r="F1867" s="269" t="s">
        <v>16827</v>
      </c>
    </row>
    <row r="1868" spans="1:6" ht="30" customHeight="1">
      <c r="A1868" s="266">
        <v>94575</v>
      </c>
      <c r="B1868" s="267" t="s">
        <v>3797</v>
      </c>
      <c r="C1868" s="268" t="s">
        <v>2538</v>
      </c>
      <c r="D1868" s="269">
        <v>348.15</v>
      </c>
      <c r="E1868" s="269">
        <v>64.69</v>
      </c>
      <c r="F1868" s="269" t="s">
        <v>16832</v>
      </c>
    </row>
    <row r="1869" spans="1:6" ht="30" customHeight="1">
      <c r="A1869" s="266">
        <v>94581</v>
      </c>
      <c r="B1869" s="267" t="s">
        <v>3802</v>
      </c>
      <c r="C1869" s="268" t="s">
        <v>2538</v>
      </c>
      <c r="D1869" s="269">
        <v>337.36</v>
      </c>
      <c r="E1869" s="269">
        <v>76.59</v>
      </c>
      <c r="F1869" s="269" t="s">
        <v>16837</v>
      </c>
    </row>
    <row r="1870" spans="1:6" ht="30" customHeight="1">
      <c r="A1870" s="266">
        <v>94570</v>
      </c>
      <c r="B1870" s="267" t="s">
        <v>3062</v>
      </c>
      <c r="C1870" s="268" t="s">
        <v>2538</v>
      </c>
      <c r="D1870" s="269">
        <v>216.75</v>
      </c>
      <c r="E1870" s="269">
        <v>11.37</v>
      </c>
      <c r="F1870" s="269" t="s">
        <v>16828</v>
      </c>
    </row>
    <row r="1871" spans="1:6" ht="30" customHeight="1">
      <c r="A1871" s="266">
        <v>94572</v>
      </c>
      <c r="B1871" s="267" t="s">
        <v>3794</v>
      </c>
      <c r="C1871" s="268" t="s">
        <v>2538</v>
      </c>
      <c r="D1871" s="269">
        <v>327.12</v>
      </c>
      <c r="E1871" s="269">
        <v>15.27</v>
      </c>
      <c r="F1871" s="269" t="s">
        <v>16829</v>
      </c>
    </row>
    <row r="1872" spans="1:6" ht="30" customHeight="1">
      <c r="A1872" s="266">
        <v>94573</v>
      </c>
      <c r="B1872" s="267" t="s">
        <v>3795</v>
      </c>
      <c r="C1872" s="268" t="s">
        <v>2538</v>
      </c>
      <c r="D1872" s="269">
        <v>245.95999999999998</v>
      </c>
      <c r="E1872" s="269">
        <v>21.06</v>
      </c>
      <c r="F1872" s="269" t="s">
        <v>16830</v>
      </c>
    </row>
    <row r="1873" spans="1:6" ht="30" customHeight="1">
      <c r="A1873" s="266">
        <v>94574</v>
      </c>
      <c r="B1873" s="267" t="s">
        <v>3796</v>
      </c>
      <c r="C1873" s="268" t="s">
        <v>2538</v>
      </c>
      <c r="D1873" s="269">
        <v>365.64</v>
      </c>
      <c r="E1873" s="269">
        <v>24.56</v>
      </c>
      <c r="F1873" s="269" t="s">
        <v>16831</v>
      </c>
    </row>
    <row r="1874" spans="1:6" ht="30" customHeight="1">
      <c r="A1874" s="266">
        <v>94576</v>
      </c>
      <c r="B1874" s="267" t="s">
        <v>3798</v>
      </c>
      <c r="C1874" s="268" t="s">
        <v>2538</v>
      </c>
      <c r="D1874" s="269">
        <v>221.74</v>
      </c>
      <c r="E1874" s="269">
        <v>18.04</v>
      </c>
      <c r="F1874" s="269" t="s">
        <v>16833</v>
      </c>
    </row>
    <row r="1875" spans="1:6" ht="30" customHeight="1">
      <c r="A1875" s="266">
        <v>94578</v>
      </c>
      <c r="B1875" s="267" t="s">
        <v>3799</v>
      </c>
      <c r="C1875" s="268" t="s">
        <v>2538</v>
      </c>
      <c r="D1875" s="269">
        <v>332.17</v>
      </c>
      <c r="E1875" s="269">
        <v>22.09</v>
      </c>
      <c r="F1875" s="269" t="s">
        <v>16834</v>
      </c>
    </row>
    <row r="1876" spans="1:6" ht="30" customHeight="1">
      <c r="A1876" s="266">
        <v>94579</v>
      </c>
      <c r="B1876" s="267" t="s">
        <v>3800</v>
      </c>
      <c r="C1876" s="268" t="s">
        <v>2538</v>
      </c>
      <c r="D1876" s="269">
        <v>251.06</v>
      </c>
      <c r="E1876" s="269">
        <v>28.76</v>
      </c>
      <c r="F1876" s="269" t="s">
        <v>16835</v>
      </c>
    </row>
    <row r="1877" spans="1:6" ht="30" customHeight="1">
      <c r="A1877" s="266">
        <v>94580</v>
      </c>
      <c r="B1877" s="267" t="s">
        <v>3801</v>
      </c>
      <c r="C1877" s="268" t="s">
        <v>2538</v>
      </c>
      <c r="D1877" s="269">
        <v>370.61</v>
      </c>
      <c r="E1877" s="269">
        <v>31.95</v>
      </c>
      <c r="F1877" s="269" t="s">
        <v>16836</v>
      </c>
    </row>
    <row r="1878" spans="1:6" ht="30" customHeight="1">
      <c r="A1878" s="266">
        <v>94582</v>
      </c>
      <c r="B1878" s="267" t="s">
        <v>3803</v>
      </c>
      <c r="C1878" s="268" t="s">
        <v>2538</v>
      </c>
      <c r="D1878" s="269">
        <v>216.7</v>
      </c>
      <c r="E1878" s="269">
        <v>24.64</v>
      </c>
      <c r="F1878" s="269" t="s">
        <v>16838</v>
      </c>
    </row>
    <row r="1879" spans="1:6" ht="30" customHeight="1">
      <c r="A1879" s="266">
        <v>94584</v>
      </c>
      <c r="B1879" s="267" t="s">
        <v>3804</v>
      </c>
      <c r="C1879" s="268" t="s">
        <v>2538</v>
      </c>
      <c r="D1879" s="269">
        <v>328.90000000000003</v>
      </c>
      <c r="E1879" s="269">
        <v>33.58</v>
      </c>
      <c r="F1879" s="269" t="s">
        <v>16839</v>
      </c>
    </row>
    <row r="1880" spans="1:6" ht="30" customHeight="1">
      <c r="A1880" s="266">
        <v>94585</v>
      </c>
      <c r="B1880" s="267" t="s">
        <v>3805</v>
      </c>
      <c r="C1880" s="268" t="s">
        <v>2538</v>
      </c>
      <c r="D1880" s="269">
        <v>246.23000000000002</v>
      </c>
      <c r="E1880" s="269">
        <v>34.24</v>
      </c>
      <c r="F1880" s="269" t="s">
        <v>16840</v>
      </c>
    </row>
    <row r="1881" spans="1:6" ht="30" customHeight="1">
      <c r="A1881" s="266">
        <v>94586</v>
      </c>
      <c r="B1881" s="267" t="s">
        <v>3806</v>
      </c>
      <c r="C1881" s="268" t="s">
        <v>2538</v>
      </c>
      <c r="D1881" s="269">
        <v>368.06</v>
      </c>
      <c r="E1881" s="269">
        <v>43.7</v>
      </c>
      <c r="F1881" s="269" t="s">
        <v>16841</v>
      </c>
    </row>
    <row r="1882" spans="1:6">
      <c r="A1882" s="261"/>
      <c r="B1882" s="265" t="s">
        <v>78</v>
      </c>
      <c r="C1882" s="263"/>
      <c r="D1882" s="264" t="s">
        <v>2552</v>
      </c>
      <c r="E1882" s="264" t="s">
        <v>2552</v>
      </c>
      <c r="F1882" s="264"/>
    </row>
    <row r="1883" spans="1:6" ht="15" customHeight="1">
      <c r="A1883" s="266" t="s">
        <v>2825</v>
      </c>
      <c r="B1883" s="267" t="s">
        <v>3807</v>
      </c>
      <c r="C1883" s="268" t="s">
        <v>2537</v>
      </c>
      <c r="D1883" s="269">
        <v>126.5</v>
      </c>
      <c r="E1883" s="269">
        <v>32.020000000000003</v>
      </c>
      <c r="F1883" s="269" t="s">
        <v>16791</v>
      </c>
    </row>
    <row r="1884" spans="1:6" ht="15" customHeight="1">
      <c r="A1884" s="266" t="s">
        <v>2826</v>
      </c>
      <c r="B1884" s="267" t="s">
        <v>3808</v>
      </c>
      <c r="C1884" s="268" t="s">
        <v>2537</v>
      </c>
      <c r="D1884" s="269">
        <v>295.77</v>
      </c>
      <c r="E1884" s="269">
        <v>31.69</v>
      </c>
      <c r="F1884" s="269" t="s">
        <v>16792</v>
      </c>
    </row>
    <row r="1885" spans="1:6" ht="15" customHeight="1">
      <c r="A1885" s="266" t="s">
        <v>2827</v>
      </c>
      <c r="B1885" s="267" t="s">
        <v>3809</v>
      </c>
      <c r="C1885" s="268" t="s">
        <v>2537</v>
      </c>
      <c r="D1885" s="269">
        <v>350.2</v>
      </c>
      <c r="E1885" s="269">
        <v>31.68</v>
      </c>
      <c r="F1885" s="269" t="s">
        <v>16793</v>
      </c>
    </row>
    <row r="1886" spans="1:6" ht="15" customHeight="1">
      <c r="A1886" s="266">
        <v>85096</v>
      </c>
      <c r="B1886" s="267" t="s">
        <v>3810</v>
      </c>
      <c r="C1886" s="268" t="s">
        <v>2538</v>
      </c>
      <c r="D1886" s="269">
        <v>297.77</v>
      </c>
      <c r="E1886" s="269">
        <v>32.369999999999997</v>
      </c>
      <c r="F1886" s="269" t="s">
        <v>16794</v>
      </c>
    </row>
    <row r="1887" spans="1:6" ht="15" customHeight="1">
      <c r="A1887" s="266" t="s">
        <v>2828</v>
      </c>
      <c r="B1887" s="267" t="s">
        <v>3811</v>
      </c>
      <c r="C1887" s="268" t="s">
        <v>2537</v>
      </c>
      <c r="D1887" s="269">
        <v>30.019999999999996</v>
      </c>
      <c r="E1887" s="269">
        <v>14.28</v>
      </c>
      <c r="F1887" s="269" t="s">
        <v>16842</v>
      </c>
    </row>
    <row r="1888" spans="1:6" ht="15" customHeight="1">
      <c r="A1888" s="266" t="s">
        <v>2829</v>
      </c>
      <c r="B1888" s="267" t="s">
        <v>3812</v>
      </c>
      <c r="C1888" s="268" t="s">
        <v>2537</v>
      </c>
      <c r="D1888" s="269">
        <v>19.900000000000002</v>
      </c>
      <c r="E1888" s="269">
        <v>14.3</v>
      </c>
      <c r="F1888" s="269" t="s">
        <v>13214</v>
      </c>
    </row>
    <row r="1889" spans="1:6" ht="15" customHeight="1">
      <c r="A1889" s="266">
        <v>85014</v>
      </c>
      <c r="B1889" s="267" t="s">
        <v>3813</v>
      </c>
      <c r="C1889" s="268" t="s">
        <v>2538</v>
      </c>
      <c r="D1889" s="269">
        <v>314.89</v>
      </c>
      <c r="E1889" s="269">
        <v>55.74</v>
      </c>
      <c r="F1889" s="269" t="s">
        <v>16826</v>
      </c>
    </row>
    <row r="1890" spans="1:6" ht="15" customHeight="1">
      <c r="A1890" s="266">
        <v>85010</v>
      </c>
      <c r="B1890" s="267" t="s">
        <v>3814</v>
      </c>
      <c r="C1890" s="268" t="s">
        <v>2538</v>
      </c>
      <c r="D1890" s="269">
        <v>239.2</v>
      </c>
      <c r="E1890" s="269">
        <v>32.06</v>
      </c>
      <c r="F1890" s="269" t="s">
        <v>16825</v>
      </c>
    </row>
    <row r="1891" spans="1:6">
      <c r="A1891" s="261"/>
      <c r="B1891" s="265" t="s">
        <v>2830</v>
      </c>
      <c r="C1891" s="263"/>
      <c r="D1891" s="264" t="s">
        <v>2552</v>
      </c>
      <c r="E1891" s="264" t="s">
        <v>2552</v>
      </c>
      <c r="F1891" s="264"/>
    </row>
    <row r="1892" spans="1:6" ht="30" customHeight="1">
      <c r="A1892" s="266">
        <v>91304</v>
      </c>
      <c r="B1892" s="267" t="s">
        <v>639</v>
      </c>
      <c r="C1892" s="268" t="s">
        <v>2535</v>
      </c>
      <c r="D1892" s="269">
        <v>47.53</v>
      </c>
      <c r="E1892" s="269">
        <v>19.22</v>
      </c>
      <c r="F1892" s="269" t="s">
        <v>16719</v>
      </c>
    </row>
    <row r="1893" spans="1:6" ht="30" customHeight="1">
      <c r="A1893" s="266">
        <v>90830</v>
      </c>
      <c r="B1893" s="267" t="s">
        <v>1696</v>
      </c>
      <c r="C1893" s="268" t="s">
        <v>2535</v>
      </c>
      <c r="D1893" s="269">
        <v>67.84</v>
      </c>
      <c r="E1893" s="269">
        <v>19.22</v>
      </c>
      <c r="F1893" s="269" t="s">
        <v>16680</v>
      </c>
    </row>
    <row r="1894" spans="1:6" ht="30" customHeight="1">
      <c r="A1894" s="266">
        <v>91305</v>
      </c>
      <c r="B1894" s="267" t="s">
        <v>640</v>
      </c>
      <c r="C1894" s="268" t="s">
        <v>2535</v>
      </c>
      <c r="D1894" s="269">
        <v>35.64</v>
      </c>
      <c r="E1894" s="269">
        <v>14.78</v>
      </c>
      <c r="F1894" s="269" t="s">
        <v>16720</v>
      </c>
    </row>
    <row r="1895" spans="1:6" ht="30" customHeight="1">
      <c r="A1895" s="266">
        <v>90831</v>
      </c>
      <c r="B1895" s="267" t="s">
        <v>1697</v>
      </c>
      <c r="C1895" s="268" t="s">
        <v>2535</v>
      </c>
      <c r="D1895" s="269">
        <v>53.4</v>
      </c>
      <c r="E1895" s="269">
        <v>14.76</v>
      </c>
      <c r="F1895" s="269" t="s">
        <v>16681</v>
      </c>
    </row>
    <row r="1896" spans="1:6" ht="30" customHeight="1">
      <c r="A1896" s="266">
        <v>91307</v>
      </c>
      <c r="B1896" s="267" t="s">
        <v>642</v>
      </c>
      <c r="C1896" s="268" t="s">
        <v>2535</v>
      </c>
      <c r="D1896" s="269">
        <v>38.03</v>
      </c>
      <c r="E1896" s="269">
        <v>14.78</v>
      </c>
      <c r="F1896" s="269" t="s">
        <v>16722</v>
      </c>
    </row>
    <row r="1897" spans="1:6" ht="30" customHeight="1">
      <c r="A1897" s="266">
        <v>91306</v>
      </c>
      <c r="B1897" s="267" t="s">
        <v>641</v>
      </c>
      <c r="C1897" s="268" t="s">
        <v>2535</v>
      </c>
      <c r="D1897" s="269">
        <v>59.22</v>
      </c>
      <c r="E1897" s="269">
        <v>14.75</v>
      </c>
      <c r="F1897" s="269" t="s">
        <v>16721</v>
      </c>
    </row>
    <row r="1898" spans="1:6" ht="30" customHeight="1">
      <c r="A1898" s="266" t="s">
        <v>1214</v>
      </c>
      <c r="B1898" s="267" t="s">
        <v>3815</v>
      </c>
      <c r="C1898" s="268" t="s">
        <v>2535</v>
      </c>
      <c r="D1898" s="269">
        <v>130.19999999999999</v>
      </c>
      <c r="E1898" s="269">
        <v>6.52</v>
      </c>
      <c r="F1898" s="269" t="s">
        <v>16802</v>
      </c>
    </row>
    <row r="1899" spans="1:6" ht="45" customHeight="1">
      <c r="A1899" s="266">
        <v>84885</v>
      </c>
      <c r="B1899" s="267" t="s">
        <v>3816</v>
      </c>
      <c r="C1899" s="268" t="s">
        <v>2535</v>
      </c>
      <c r="D1899" s="269">
        <v>407.40999999999997</v>
      </c>
      <c r="E1899" s="269">
        <v>201.36</v>
      </c>
      <c r="F1899" s="269" t="s">
        <v>16796</v>
      </c>
    </row>
    <row r="1900" spans="1:6" ht="15" customHeight="1">
      <c r="A1900" s="266">
        <v>84952</v>
      </c>
      <c r="B1900" s="267" t="s">
        <v>3817</v>
      </c>
      <c r="C1900" s="268" t="s">
        <v>2535</v>
      </c>
      <c r="D1900" s="269">
        <v>23.940000000000005</v>
      </c>
      <c r="E1900" s="269">
        <v>10.58</v>
      </c>
      <c r="F1900" s="269" t="s">
        <v>16096</v>
      </c>
    </row>
    <row r="1901" spans="1:6" ht="15" customHeight="1">
      <c r="A1901" s="266">
        <v>84950</v>
      </c>
      <c r="B1901" s="267" t="s">
        <v>3818</v>
      </c>
      <c r="C1901" s="268" t="s">
        <v>2535</v>
      </c>
      <c r="D1901" s="269">
        <v>34.89</v>
      </c>
      <c r="E1901" s="269">
        <v>10.56</v>
      </c>
      <c r="F1901" s="269" t="s">
        <v>16803</v>
      </c>
    </row>
    <row r="1902" spans="1:6" ht="15" customHeight="1">
      <c r="A1902" s="266" t="s">
        <v>1211</v>
      </c>
      <c r="B1902" s="267" t="s">
        <v>1702</v>
      </c>
      <c r="C1902" s="268" t="s">
        <v>2535</v>
      </c>
      <c r="D1902" s="269">
        <v>25.720000000000002</v>
      </c>
      <c r="E1902" s="269">
        <v>6.55</v>
      </c>
      <c r="F1902" s="269" t="s">
        <v>16799</v>
      </c>
    </row>
    <row r="1903" spans="1:6" ht="15" customHeight="1">
      <c r="A1903" s="266" t="s">
        <v>1212</v>
      </c>
      <c r="B1903" s="267" t="s">
        <v>3819</v>
      </c>
      <c r="C1903" s="268" t="s">
        <v>2535</v>
      </c>
      <c r="D1903" s="269">
        <v>120.00999999999999</v>
      </c>
      <c r="E1903" s="269">
        <v>7.84</v>
      </c>
      <c r="F1903" s="269" t="s">
        <v>16795</v>
      </c>
    </row>
    <row r="1904" spans="1:6" ht="30" customHeight="1">
      <c r="A1904" s="266" t="s">
        <v>1213</v>
      </c>
      <c r="B1904" s="267" t="s">
        <v>16800</v>
      </c>
      <c r="C1904" s="268" t="s">
        <v>2535</v>
      </c>
      <c r="D1904" s="269">
        <v>25.2</v>
      </c>
      <c r="E1904" s="269">
        <v>7.88</v>
      </c>
      <c r="F1904" s="269" t="s">
        <v>16801</v>
      </c>
    </row>
    <row r="1905" spans="1:6" ht="15" customHeight="1">
      <c r="A1905" s="266">
        <v>84886</v>
      </c>
      <c r="B1905" s="267" t="s">
        <v>3820</v>
      </c>
      <c r="C1905" s="268" t="s">
        <v>2535</v>
      </c>
      <c r="D1905" s="269">
        <v>1003.1999999999999</v>
      </c>
      <c r="E1905" s="269">
        <v>17.84</v>
      </c>
      <c r="F1905" s="269" t="s">
        <v>16797</v>
      </c>
    </row>
    <row r="1906" spans="1:6">
      <c r="A1906" s="261"/>
      <c r="B1906" s="265" t="s">
        <v>79</v>
      </c>
      <c r="C1906" s="263"/>
      <c r="D1906" s="264" t="s">
        <v>2552</v>
      </c>
      <c r="E1906" s="264" t="s">
        <v>2552</v>
      </c>
      <c r="F1906" s="264"/>
    </row>
    <row r="1907" spans="1:6">
      <c r="A1907" s="261"/>
      <c r="B1907" s="265" t="s">
        <v>80</v>
      </c>
      <c r="C1907" s="263"/>
      <c r="D1907" s="264" t="s">
        <v>2552</v>
      </c>
      <c r="E1907" s="264" t="s">
        <v>2552</v>
      </c>
      <c r="F1907" s="264"/>
    </row>
    <row r="1908" spans="1:6">
      <c r="A1908" s="261"/>
      <c r="B1908" s="265" t="s">
        <v>81</v>
      </c>
      <c r="C1908" s="263"/>
      <c r="D1908" s="264" t="s">
        <v>2552</v>
      </c>
      <c r="E1908" s="264" t="s">
        <v>2552</v>
      </c>
      <c r="F1908" s="264"/>
    </row>
    <row r="1909" spans="1:6">
      <c r="A1909" s="261"/>
      <c r="B1909" s="262" t="s">
        <v>1215</v>
      </c>
      <c r="C1909" s="263"/>
      <c r="D1909" s="264" t="s">
        <v>2552</v>
      </c>
      <c r="E1909" s="264" t="s">
        <v>2552</v>
      </c>
      <c r="F1909" s="264"/>
    </row>
    <row r="1910" spans="1:6" ht="15" customHeight="1">
      <c r="A1910" s="266">
        <v>84666</v>
      </c>
      <c r="B1910" s="267" t="s">
        <v>1342</v>
      </c>
      <c r="C1910" s="268" t="s">
        <v>2538</v>
      </c>
      <c r="D1910" s="269">
        <v>6.7100000000000009</v>
      </c>
      <c r="E1910" s="269">
        <v>14.64</v>
      </c>
      <c r="F1910" s="269" t="s">
        <v>13954</v>
      </c>
    </row>
    <row r="1911" spans="1:6">
      <c r="A1911" s="261"/>
      <c r="B1911" s="262" t="s">
        <v>1216</v>
      </c>
      <c r="C1911" s="263"/>
      <c r="D1911" s="264" t="s">
        <v>2552</v>
      </c>
      <c r="E1911" s="264" t="s">
        <v>2552</v>
      </c>
      <c r="F1911" s="264"/>
    </row>
    <row r="1912" spans="1:6">
      <c r="A1912" s="261"/>
      <c r="B1912" s="265" t="s">
        <v>82</v>
      </c>
      <c r="C1912" s="263"/>
      <c r="D1912" s="264" t="s">
        <v>2552</v>
      </c>
      <c r="E1912" s="264" t="s">
        <v>2552</v>
      </c>
      <c r="F1912" s="264"/>
    </row>
    <row r="1913" spans="1:6" ht="15" customHeight="1">
      <c r="A1913" s="266">
        <v>85421</v>
      </c>
      <c r="B1913" s="267" t="s">
        <v>3821</v>
      </c>
      <c r="C1913" s="268" t="s">
        <v>2538</v>
      </c>
      <c r="D1913" s="269">
        <v>3.5900000000000016</v>
      </c>
      <c r="E1913" s="269">
        <v>12.04</v>
      </c>
      <c r="F1913" s="269" t="s">
        <v>20607</v>
      </c>
    </row>
    <row r="1914" spans="1:6">
      <c r="A1914" s="261"/>
      <c r="B1914" s="265" t="s">
        <v>1217</v>
      </c>
      <c r="C1914" s="263"/>
      <c r="D1914" s="264" t="s">
        <v>2552</v>
      </c>
      <c r="E1914" s="264" t="s">
        <v>2552</v>
      </c>
      <c r="F1914" s="264"/>
    </row>
    <row r="1915" spans="1:6" ht="15" customHeight="1">
      <c r="A1915" s="266">
        <v>72116</v>
      </c>
      <c r="B1915" s="267" t="s">
        <v>1703</v>
      </c>
      <c r="C1915" s="268" t="s">
        <v>2538</v>
      </c>
      <c r="D1915" s="269">
        <v>94.42</v>
      </c>
      <c r="E1915" s="269">
        <v>12.27</v>
      </c>
      <c r="F1915" s="269" t="s">
        <v>16804</v>
      </c>
    </row>
    <row r="1916" spans="1:6" ht="15" customHeight="1">
      <c r="A1916" s="266">
        <v>72117</v>
      </c>
      <c r="B1916" s="267" t="s">
        <v>1704</v>
      </c>
      <c r="C1916" s="268" t="s">
        <v>2538</v>
      </c>
      <c r="D1916" s="269">
        <v>122.29</v>
      </c>
      <c r="E1916" s="269">
        <v>13.8</v>
      </c>
      <c r="F1916" s="269" t="s">
        <v>16805</v>
      </c>
    </row>
    <row r="1917" spans="1:6" ht="15" customHeight="1">
      <c r="A1917" s="266">
        <v>84957</v>
      </c>
      <c r="B1917" s="267" t="s">
        <v>1708</v>
      </c>
      <c r="C1917" s="268" t="s">
        <v>2538</v>
      </c>
      <c r="D1917" s="269">
        <v>144.38</v>
      </c>
      <c r="E1917" s="269">
        <v>21.53</v>
      </c>
      <c r="F1917" s="269" t="s">
        <v>16814</v>
      </c>
    </row>
    <row r="1918" spans="1:6" ht="15" customHeight="1">
      <c r="A1918" s="266">
        <v>84959</v>
      </c>
      <c r="B1918" s="267" t="s">
        <v>1709</v>
      </c>
      <c r="C1918" s="268" t="s">
        <v>2538</v>
      </c>
      <c r="D1918" s="269">
        <v>171.05</v>
      </c>
      <c r="E1918" s="269">
        <v>21.53</v>
      </c>
      <c r="F1918" s="269" t="s">
        <v>16815</v>
      </c>
    </row>
    <row r="1919" spans="1:6" ht="30" customHeight="1">
      <c r="A1919" s="266">
        <v>72118</v>
      </c>
      <c r="B1919" s="267" t="s">
        <v>3822</v>
      </c>
      <c r="C1919" s="268" t="s">
        <v>2538</v>
      </c>
      <c r="D1919" s="269">
        <v>149.57999999999998</v>
      </c>
      <c r="E1919" s="269">
        <v>15.34</v>
      </c>
      <c r="F1919" s="269" t="s">
        <v>16806</v>
      </c>
    </row>
    <row r="1920" spans="1:6" ht="30" customHeight="1">
      <c r="A1920" s="266">
        <v>72119</v>
      </c>
      <c r="B1920" s="267" t="s">
        <v>3823</v>
      </c>
      <c r="C1920" s="268" t="s">
        <v>2538</v>
      </c>
      <c r="D1920" s="269">
        <v>190.54</v>
      </c>
      <c r="E1920" s="269">
        <v>15.34</v>
      </c>
      <c r="F1920" s="269" t="s">
        <v>16807</v>
      </c>
    </row>
    <row r="1921" spans="1:6" ht="30" customHeight="1">
      <c r="A1921" s="266">
        <v>72120</v>
      </c>
      <c r="B1921" s="267" t="s">
        <v>3824</v>
      </c>
      <c r="C1921" s="268" t="s">
        <v>2538</v>
      </c>
      <c r="D1921" s="269">
        <v>242.73999999999998</v>
      </c>
      <c r="E1921" s="269">
        <v>15.34</v>
      </c>
      <c r="F1921" s="269" t="s">
        <v>16808</v>
      </c>
    </row>
    <row r="1922" spans="1:6" ht="15" customHeight="1">
      <c r="A1922" s="266">
        <v>72122</v>
      </c>
      <c r="B1922" s="267" t="s">
        <v>1705</v>
      </c>
      <c r="C1922" s="268" t="s">
        <v>2538</v>
      </c>
      <c r="D1922" s="269">
        <v>103.84</v>
      </c>
      <c r="E1922" s="269">
        <v>13.8</v>
      </c>
      <c r="F1922" s="269" t="s">
        <v>16809</v>
      </c>
    </row>
    <row r="1923" spans="1:6" ht="15" customHeight="1">
      <c r="A1923" s="266">
        <v>85004</v>
      </c>
      <c r="B1923" s="267" t="s">
        <v>1712</v>
      </c>
      <c r="C1923" s="268" t="s">
        <v>2538</v>
      </c>
      <c r="D1923" s="269">
        <v>108.82</v>
      </c>
      <c r="E1923" s="269">
        <v>21.53</v>
      </c>
      <c r="F1923" s="269" t="s">
        <v>16818</v>
      </c>
    </row>
    <row r="1924" spans="1:6" ht="15" customHeight="1">
      <c r="A1924" s="266">
        <v>85001</v>
      </c>
      <c r="B1924" s="267" t="s">
        <v>1710</v>
      </c>
      <c r="C1924" s="268" t="s">
        <v>2538</v>
      </c>
      <c r="D1924" s="269">
        <v>162.16</v>
      </c>
      <c r="E1924" s="269">
        <v>21.53</v>
      </c>
      <c r="F1924" s="269" t="s">
        <v>16816</v>
      </c>
    </row>
    <row r="1925" spans="1:6" ht="15" customHeight="1">
      <c r="A1925" s="266">
        <v>85002</v>
      </c>
      <c r="B1925" s="267" t="s">
        <v>1711</v>
      </c>
      <c r="C1925" s="268" t="s">
        <v>2538</v>
      </c>
      <c r="D1925" s="269">
        <v>233.28</v>
      </c>
      <c r="E1925" s="269">
        <v>21.52</v>
      </c>
      <c r="F1925" s="269" t="s">
        <v>16817</v>
      </c>
    </row>
    <row r="1926" spans="1:6" ht="15" customHeight="1">
      <c r="A1926" s="266">
        <v>72123</v>
      </c>
      <c r="B1926" s="267" t="s">
        <v>1706</v>
      </c>
      <c r="C1926" s="268" t="s">
        <v>2538</v>
      </c>
      <c r="D1926" s="269">
        <v>290.52</v>
      </c>
      <c r="E1926" s="269">
        <v>13.79</v>
      </c>
      <c r="F1926" s="269" t="s">
        <v>16810</v>
      </c>
    </row>
    <row r="1927" spans="1:6">
      <c r="A1927" s="261"/>
      <c r="B1927" s="265" t="s">
        <v>1218</v>
      </c>
      <c r="C1927" s="263"/>
      <c r="D1927" s="264" t="s">
        <v>2552</v>
      </c>
      <c r="E1927" s="264" t="s">
        <v>2552</v>
      </c>
      <c r="F1927" s="264"/>
    </row>
    <row r="1928" spans="1:6" ht="15" customHeight="1">
      <c r="A1928" s="266" t="s">
        <v>1219</v>
      </c>
      <c r="B1928" s="267" t="s">
        <v>3825</v>
      </c>
      <c r="C1928" s="268" t="s">
        <v>2535</v>
      </c>
      <c r="D1928" s="269">
        <v>1774.81</v>
      </c>
      <c r="E1928" s="269">
        <v>5.76</v>
      </c>
      <c r="F1928" s="269" t="s">
        <v>16811</v>
      </c>
    </row>
    <row r="1929" spans="1:6">
      <c r="A1929" s="261"/>
      <c r="B1929" s="265" t="s">
        <v>1220</v>
      </c>
      <c r="C1929" s="263"/>
      <c r="D1929" s="264" t="s">
        <v>2552</v>
      </c>
      <c r="E1929" s="264" t="s">
        <v>2552</v>
      </c>
      <c r="F1929" s="264"/>
    </row>
    <row r="1930" spans="1:6" ht="15" customHeight="1">
      <c r="A1930" s="266" t="s">
        <v>1221</v>
      </c>
      <c r="B1930" s="267" t="s">
        <v>1707</v>
      </c>
      <c r="C1930" s="268" t="s">
        <v>2538</v>
      </c>
      <c r="D1930" s="269">
        <v>346.77</v>
      </c>
      <c r="E1930" s="269">
        <v>52.28</v>
      </c>
      <c r="F1930" s="269" t="s">
        <v>16812</v>
      </c>
    </row>
    <row r="1931" spans="1:6" ht="30" customHeight="1">
      <c r="A1931" s="266" t="s">
        <v>1222</v>
      </c>
      <c r="B1931" s="267" t="s">
        <v>3826</v>
      </c>
      <c r="C1931" s="268" t="s">
        <v>2538</v>
      </c>
      <c r="D1931" s="269">
        <v>383.83000000000004</v>
      </c>
      <c r="E1931" s="269">
        <v>57.46</v>
      </c>
      <c r="F1931" s="269" t="s">
        <v>16813</v>
      </c>
    </row>
    <row r="1932" spans="1:6" ht="15" customHeight="1">
      <c r="A1932" s="266">
        <v>85005</v>
      </c>
      <c r="B1932" s="267" t="s">
        <v>3827</v>
      </c>
      <c r="C1932" s="268" t="s">
        <v>2538</v>
      </c>
      <c r="D1932" s="269">
        <v>331.17</v>
      </c>
      <c r="E1932" s="269">
        <v>43.06</v>
      </c>
      <c r="F1932" s="269" t="s">
        <v>16819</v>
      </c>
    </row>
    <row r="1933" spans="1:6">
      <c r="A1933" s="261"/>
      <c r="B1933" s="262" t="s">
        <v>83</v>
      </c>
      <c r="C1933" s="263"/>
      <c r="D1933" s="264" t="s">
        <v>2552</v>
      </c>
      <c r="E1933" s="264" t="s">
        <v>2552</v>
      </c>
      <c r="F1933" s="264"/>
    </row>
    <row r="1934" spans="1:6">
      <c r="A1934" s="261"/>
      <c r="B1934" s="265" t="s">
        <v>84</v>
      </c>
      <c r="C1934" s="263"/>
      <c r="D1934" s="264" t="s">
        <v>2552</v>
      </c>
      <c r="E1934" s="264" t="s">
        <v>2552</v>
      </c>
      <c r="F1934" s="264"/>
    </row>
    <row r="1935" spans="1:6">
      <c r="A1935" s="261"/>
      <c r="B1935" s="265" t="s">
        <v>85</v>
      </c>
      <c r="C1935" s="263"/>
      <c r="D1935" s="264" t="s">
        <v>2552</v>
      </c>
      <c r="E1935" s="264" t="s">
        <v>2552</v>
      </c>
      <c r="F1935" s="264"/>
    </row>
    <row r="1936" spans="1:6" ht="30" customHeight="1">
      <c r="A1936" s="266" t="s">
        <v>1223</v>
      </c>
      <c r="B1936" s="267" t="s">
        <v>2495</v>
      </c>
      <c r="C1936" s="268" t="s">
        <v>2535</v>
      </c>
      <c r="D1936" s="269">
        <v>6.6399999999999988</v>
      </c>
      <c r="E1936" s="269">
        <v>2.31</v>
      </c>
      <c r="F1936" s="269" t="s">
        <v>16147</v>
      </c>
    </row>
    <row r="1937" spans="1:6" ht="30" customHeight="1">
      <c r="A1937" s="266" t="s">
        <v>1224</v>
      </c>
      <c r="B1937" s="267" t="s">
        <v>2496</v>
      </c>
      <c r="C1937" s="268" t="s">
        <v>2535</v>
      </c>
      <c r="D1937" s="269">
        <v>6.9499999999999993</v>
      </c>
      <c r="E1937" s="269">
        <v>2.31</v>
      </c>
      <c r="F1937" s="269" t="s">
        <v>11850</v>
      </c>
    </row>
    <row r="1938" spans="1:6" ht="30" customHeight="1">
      <c r="A1938" s="266" t="s">
        <v>1225</v>
      </c>
      <c r="B1938" s="267" t="s">
        <v>2497</v>
      </c>
      <c r="C1938" s="268" t="s">
        <v>2535</v>
      </c>
      <c r="D1938" s="269">
        <v>4.4700000000000006</v>
      </c>
      <c r="E1938" s="269">
        <v>2.3199999999999998</v>
      </c>
      <c r="F1938" s="269" t="s">
        <v>17266</v>
      </c>
    </row>
    <row r="1939" spans="1:6" ht="30" customHeight="1">
      <c r="A1939" s="266" t="s">
        <v>1226</v>
      </c>
      <c r="B1939" s="267" t="s">
        <v>2498</v>
      </c>
      <c r="C1939" s="268" t="s">
        <v>2535</v>
      </c>
      <c r="D1939" s="269">
        <v>2.19</v>
      </c>
      <c r="E1939" s="269">
        <v>2.35</v>
      </c>
      <c r="F1939" s="269" t="s">
        <v>11457</v>
      </c>
    </row>
    <row r="1940" spans="1:6" ht="30" customHeight="1">
      <c r="A1940" s="266" t="s">
        <v>1227</v>
      </c>
      <c r="B1940" s="267" t="s">
        <v>2499</v>
      </c>
      <c r="C1940" s="268" t="s">
        <v>2535</v>
      </c>
      <c r="D1940" s="269">
        <v>1.8300000000000005</v>
      </c>
      <c r="E1940" s="269">
        <v>2.36</v>
      </c>
      <c r="F1940" s="269" t="s">
        <v>15429</v>
      </c>
    </row>
    <row r="1941" spans="1:6">
      <c r="A1941" s="261"/>
      <c r="B1941" s="265" t="s">
        <v>86</v>
      </c>
      <c r="C1941" s="263"/>
      <c r="D1941" s="264" t="s">
        <v>2552</v>
      </c>
      <c r="E1941" s="264" t="s">
        <v>2552</v>
      </c>
      <c r="F1941" s="264"/>
    </row>
    <row r="1942" spans="1:6" ht="30" customHeight="1">
      <c r="A1942" s="266">
        <v>88544</v>
      </c>
      <c r="B1942" s="267" t="s">
        <v>3197</v>
      </c>
      <c r="C1942" s="268" t="s">
        <v>2535</v>
      </c>
      <c r="D1942" s="269">
        <v>44.22999999999999</v>
      </c>
      <c r="E1942" s="269">
        <v>41.84</v>
      </c>
      <c r="F1942" s="269" t="s">
        <v>17934</v>
      </c>
    </row>
    <row r="1943" spans="1:6" ht="30" customHeight="1">
      <c r="A1943" s="266">
        <v>88545</v>
      </c>
      <c r="B1943" s="267" t="s">
        <v>3198</v>
      </c>
      <c r="C1943" s="268" t="s">
        <v>2535</v>
      </c>
      <c r="D1943" s="269">
        <v>97.63000000000001</v>
      </c>
      <c r="E1943" s="269">
        <v>55.7</v>
      </c>
      <c r="F1943" s="269" t="s">
        <v>17935</v>
      </c>
    </row>
    <row r="1944" spans="1:6" ht="30" customHeight="1">
      <c r="A1944" s="266">
        <v>88543</v>
      </c>
      <c r="B1944" s="267" t="s">
        <v>3199</v>
      </c>
      <c r="C1944" s="268" t="s">
        <v>2535</v>
      </c>
      <c r="D1944" s="269">
        <v>82.31</v>
      </c>
      <c r="E1944" s="269">
        <v>50.18</v>
      </c>
      <c r="F1944" s="269" t="s">
        <v>17933</v>
      </c>
    </row>
    <row r="1945" spans="1:6">
      <c r="A1945" s="261"/>
      <c r="B1945" s="265" t="s">
        <v>2103</v>
      </c>
      <c r="C1945" s="263"/>
      <c r="D1945" s="264" t="s">
        <v>2552</v>
      </c>
      <c r="E1945" s="264" t="s">
        <v>2552</v>
      </c>
      <c r="F1945" s="264"/>
    </row>
    <row r="1946" spans="1:6" ht="15" customHeight="1">
      <c r="A1946" s="266">
        <v>73624</v>
      </c>
      <c r="B1946" s="267" t="s">
        <v>1321</v>
      </c>
      <c r="C1946" s="268" t="s">
        <v>2535</v>
      </c>
      <c r="D1946" s="269">
        <v>36.93</v>
      </c>
      <c r="E1946" s="269">
        <v>41.98</v>
      </c>
      <c r="F1946" s="269" t="s">
        <v>15394</v>
      </c>
    </row>
    <row r="1947" spans="1:6" ht="30" customHeight="1">
      <c r="A1947" s="266" t="s">
        <v>2104</v>
      </c>
      <c r="B1947" s="267" t="s">
        <v>2500</v>
      </c>
      <c r="C1947" s="268" t="s">
        <v>2535</v>
      </c>
      <c r="D1947" s="269">
        <v>762.80000000000007</v>
      </c>
      <c r="E1947" s="269">
        <v>131.28</v>
      </c>
      <c r="F1947" s="269" t="s">
        <v>17942</v>
      </c>
    </row>
    <row r="1948" spans="1:6">
      <c r="A1948" s="261"/>
      <c r="B1948" s="265" t="s">
        <v>87</v>
      </c>
      <c r="C1948" s="263"/>
      <c r="D1948" s="264" t="s">
        <v>2552</v>
      </c>
      <c r="E1948" s="264" t="s">
        <v>2552</v>
      </c>
      <c r="F1948" s="264"/>
    </row>
    <row r="1949" spans="1:6" ht="30" customHeight="1">
      <c r="A1949" s="266" t="s">
        <v>2207</v>
      </c>
      <c r="B1949" s="267" t="s">
        <v>2507</v>
      </c>
      <c r="C1949" s="268" t="s">
        <v>2535</v>
      </c>
      <c r="D1949" s="269">
        <v>5152.75</v>
      </c>
      <c r="E1949" s="269">
        <v>27.85</v>
      </c>
      <c r="F1949" s="269" t="s">
        <v>17978</v>
      </c>
    </row>
    <row r="1950" spans="1:6" ht="30" customHeight="1">
      <c r="A1950" s="266" t="s">
        <v>2208</v>
      </c>
      <c r="B1950" s="267" t="s">
        <v>2508</v>
      </c>
      <c r="C1950" s="268" t="s">
        <v>2535</v>
      </c>
      <c r="D1950" s="269">
        <v>5759.5</v>
      </c>
      <c r="E1950" s="269">
        <v>41.76</v>
      </c>
      <c r="F1950" s="269" t="s">
        <v>17979</v>
      </c>
    </row>
    <row r="1951" spans="1:6" ht="30" customHeight="1">
      <c r="A1951" s="266" t="s">
        <v>2105</v>
      </c>
      <c r="B1951" s="267" t="s">
        <v>2501</v>
      </c>
      <c r="C1951" s="268" t="s">
        <v>2535</v>
      </c>
      <c r="D1951" s="269">
        <v>7448.78</v>
      </c>
      <c r="E1951" s="269">
        <v>55.7</v>
      </c>
      <c r="F1951" s="269" t="s">
        <v>17972</v>
      </c>
    </row>
    <row r="1952" spans="1:6" ht="30" customHeight="1">
      <c r="A1952" s="266" t="s">
        <v>2106</v>
      </c>
      <c r="B1952" s="267" t="s">
        <v>2502</v>
      </c>
      <c r="C1952" s="268" t="s">
        <v>2535</v>
      </c>
      <c r="D1952" s="269">
        <v>9204.23</v>
      </c>
      <c r="E1952" s="269">
        <v>69.61</v>
      </c>
      <c r="F1952" s="269" t="s">
        <v>17973</v>
      </c>
    </row>
    <row r="1953" spans="1:6" ht="30" customHeight="1">
      <c r="A1953" s="266" t="s">
        <v>2107</v>
      </c>
      <c r="B1953" s="267" t="s">
        <v>2503</v>
      </c>
      <c r="C1953" s="268" t="s">
        <v>2535</v>
      </c>
      <c r="D1953" s="269">
        <v>11607.09</v>
      </c>
      <c r="E1953" s="269">
        <v>83.55</v>
      </c>
      <c r="F1953" s="269" t="s">
        <v>17974</v>
      </c>
    </row>
    <row r="1954" spans="1:6" ht="30" customHeight="1">
      <c r="A1954" s="266" t="s">
        <v>2204</v>
      </c>
      <c r="B1954" s="267" t="s">
        <v>2504</v>
      </c>
      <c r="C1954" s="268" t="s">
        <v>2535</v>
      </c>
      <c r="D1954" s="269">
        <v>16275.5</v>
      </c>
      <c r="E1954" s="269">
        <v>97.46</v>
      </c>
      <c r="F1954" s="269" t="s">
        <v>17975</v>
      </c>
    </row>
    <row r="1955" spans="1:6" ht="30" customHeight="1">
      <c r="A1955" s="266" t="s">
        <v>2205</v>
      </c>
      <c r="B1955" s="267" t="s">
        <v>2505</v>
      </c>
      <c r="C1955" s="268" t="s">
        <v>2535</v>
      </c>
      <c r="D1955" s="269">
        <v>18987.189999999999</v>
      </c>
      <c r="E1955" s="269">
        <v>111.4</v>
      </c>
      <c r="F1955" s="269" t="s">
        <v>17976</v>
      </c>
    </row>
    <row r="1956" spans="1:6" ht="30" customHeight="1">
      <c r="A1956" s="266" t="s">
        <v>2206</v>
      </c>
      <c r="B1956" s="267" t="s">
        <v>2506</v>
      </c>
      <c r="C1956" s="268" t="s">
        <v>2535</v>
      </c>
      <c r="D1956" s="269">
        <v>30962.52</v>
      </c>
      <c r="E1956" s="269">
        <v>125.31</v>
      </c>
      <c r="F1956" s="269" t="s">
        <v>17977</v>
      </c>
    </row>
    <row r="1957" spans="1:6" ht="30" customHeight="1">
      <c r="A1957" s="266" t="s">
        <v>1229</v>
      </c>
      <c r="B1957" s="267" t="s">
        <v>2509</v>
      </c>
      <c r="C1957" s="268" t="s">
        <v>2535</v>
      </c>
      <c r="D1957" s="269">
        <v>42457.9</v>
      </c>
      <c r="E1957" s="269">
        <v>139.25</v>
      </c>
      <c r="F1957" s="269" t="s">
        <v>17980</v>
      </c>
    </row>
    <row r="1958" spans="1:6" ht="30" customHeight="1">
      <c r="A1958" s="266" t="s">
        <v>1230</v>
      </c>
      <c r="B1958" s="267" t="s">
        <v>2510</v>
      </c>
      <c r="C1958" s="268" t="s">
        <v>2535</v>
      </c>
      <c r="D1958" s="269">
        <v>59430.409999999996</v>
      </c>
      <c r="E1958" s="269">
        <v>153.16</v>
      </c>
      <c r="F1958" s="269" t="s">
        <v>17981</v>
      </c>
    </row>
    <row r="1959" spans="1:6">
      <c r="A1959" s="261"/>
      <c r="B1959" s="265" t="s">
        <v>550</v>
      </c>
      <c r="C1959" s="263"/>
      <c r="D1959" s="264" t="s">
        <v>2552</v>
      </c>
      <c r="E1959" s="264" t="s">
        <v>2552</v>
      </c>
      <c r="F1959" s="264"/>
    </row>
    <row r="1960" spans="1:6" ht="30" customHeight="1">
      <c r="A1960" s="266" t="s">
        <v>2108</v>
      </c>
      <c r="B1960" s="267" t="s">
        <v>2511</v>
      </c>
      <c r="C1960" s="268" t="s">
        <v>2535</v>
      </c>
      <c r="D1960" s="269">
        <v>277.52000000000004</v>
      </c>
      <c r="E1960" s="269">
        <v>55.7</v>
      </c>
      <c r="F1960" s="269" t="s">
        <v>17930</v>
      </c>
    </row>
    <row r="1961" spans="1:6" ht="15" customHeight="1">
      <c r="A1961" s="266" t="s">
        <v>2109</v>
      </c>
      <c r="B1961" s="267" t="s">
        <v>2512</v>
      </c>
      <c r="C1961" s="268" t="s">
        <v>2535</v>
      </c>
      <c r="D1961" s="269">
        <v>21.47</v>
      </c>
      <c r="E1961" s="269">
        <v>5.58</v>
      </c>
      <c r="F1961" s="269" t="s">
        <v>17931</v>
      </c>
    </row>
    <row r="1962" spans="1:6" ht="30" customHeight="1">
      <c r="A1962" s="266" t="s">
        <v>2209</v>
      </c>
      <c r="B1962" s="267" t="s">
        <v>2513</v>
      </c>
      <c r="C1962" s="268" t="s">
        <v>2535</v>
      </c>
      <c r="D1962" s="269">
        <v>68.56</v>
      </c>
      <c r="E1962" s="269">
        <v>13.93</v>
      </c>
      <c r="F1962" s="269" t="s">
        <v>17932</v>
      </c>
    </row>
    <row r="1963" spans="1:6">
      <c r="A1963" s="261"/>
      <c r="B1963" s="265" t="s">
        <v>551</v>
      </c>
      <c r="C1963" s="263"/>
      <c r="D1963" s="264" t="s">
        <v>2552</v>
      </c>
      <c r="E1963" s="264" t="s">
        <v>2552</v>
      </c>
      <c r="F1963" s="264"/>
    </row>
    <row r="1964" spans="1:6" ht="30">
      <c r="A1964" s="266">
        <v>72327</v>
      </c>
      <c r="B1964" s="267" t="s">
        <v>2514</v>
      </c>
      <c r="C1964" s="268" t="s">
        <v>2535</v>
      </c>
      <c r="D1964" s="269">
        <v>3.19</v>
      </c>
      <c r="E1964" s="269">
        <v>3.32</v>
      </c>
      <c r="F1964" s="269" t="s">
        <v>12443</v>
      </c>
    </row>
    <row r="1965" spans="1:6" ht="30" customHeight="1">
      <c r="A1965" s="266">
        <v>72328</v>
      </c>
      <c r="B1965" s="267" t="s">
        <v>2515</v>
      </c>
      <c r="C1965" s="268" t="s">
        <v>2535</v>
      </c>
      <c r="D1965" s="269">
        <v>4.4000000000000004</v>
      </c>
      <c r="E1965" s="269">
        <v>3.3</v>
      </c>
      <c r="F1965" s="269" t="s">
        <v>18021</v>
      </c>
    </row>
    <row r="1966" spans="1:6" ht="15" customHeight="1">
      <c r="A1966" s="266">
        <v>72330</v>
      </c>
      <c r="B1966" s="267" t="s">
        <v>2516</v>
      </c>
      <c r="C1966" s="268" t="s">
        <v>2535</v>
      </c>
      <c r="D1966" s="269">
        <v>30.360000000000003</v>
      </c>
      <c r="E1966" s="269">
        <v>3.27</v>
      </c>
      <c r="F1966" s="269" t="s">
        <v>18022</v>
      </c>
    </row>
    <row r="1967" spans="1:6" ht="15" customHeight="1">
      <c r="A1967" s="266">
        <v>83493</v>
      </c>
      <c r="B1967" s="267" t="s">
        <v>2517</v>
      </c>
      <c r="C1967" s="268" t="s">
        <v>2535</v>
      </c>
      <c r="D1967" s="269">
        <v>30.360000000000003</v>
      </c>
      <c r="E1967" s="269">
        <v>3.27</v>
      </c>
      <c r="F1967" s="269" t="s">
        <v>18022</v>
      </c>
    </row>
    <row r="1968" spans="1:6" ht="15" customHeight="1">
      <c r="A1968" s="266">
        <v>83482</v>
      </c>
      <c r="B1968" s="267" t="s">
        <v>2518</v>
      </c>
      <c r="C1968" s="268" t="s">
        <v>2535</v>
      </c>
      <c r="D1968" s="269">
        <v>30.360000000000003</v>
      </c>
      <c r="E1968" s="269">
        <v>3.27</v>
      </c>
      <c r="F1968" s="269" t="s">
        <v>18022</v>
      </c>
    </row>
    <row r="1969" spans="1:6" ht="15" customHeight="1">
      <c r="A1969" s="266">
        <v>83487</v>
      </c>
      <c r="B1969" s="267" t="s">
        <v>2519</v>
      </c>
      <c r="C1969" s="268" t="s">
        <v>2535</v>
      </c>
      <c r="D1969" s="269">
        <v>63.81</v>
      </c>
      <c r="E1969" s="269">
        <v>13.98</v>
      </c>
      <c r="F1969" s="269" t="s">
        <v>18026</v>
      </c>
    </row>
    <row r="1970" spans="1:6" ht="15" customHeight="1">
      <c r="A1970" s="266" t="s">
        <v>2202</v>
      </c>
      <c r="B1970" s="267" t="s">
        <v>2520</v>
      </c>
      <c r="C1970" s="268" t="s">
        <v>2535</v>
      </c>
      <c r="D1970" s="269">
        <v>144.11000000000001</v>
      </c>
      <c r="E1970" s="269">
        <v>11.13</v>
      </c>
      <c r="F1970" s="269" t="s">
        <v>18023</v>
      </c>
    </row>
    <row r="1971" spans="1:6" ht="15" customHeight="1">
      <c r="A1971" s="266" t="s">
        <v>2203</v>
      </c>
      <c r="B1971" s="267" t="s">
        <v>2521</v>
      </c>
      <c r="C1971" s="268" t="s">
        <v>2535</v>
      </c>
      <c r="D1971" s="269">
        <v>224.06</v>
      </c>
      <c r="E1971" s="269">
        <v>11.12</v>
      </c>
      <c r="F1971" s="269" t="s">
        <v>18024</v>
      </c>
    </row>
    <row r="1972" spans="1:6" ht="15" customHeight="1">
      <c r="A1972" s="266" t="s">
        <v>2114</v>
      </c>
      <c r="B1972" s="267" t="s">
        <v>2522</v>
      </c>
      <c r="C1972" s="268" t="s">
        <v>2535</v>
      </c>
      <c r="D1972" s="269">
        <v>417.82</v>
      </c>
      <c r="E1972" s="269">
        <v>11.12</v>
      </c>
      <c r="F1972" s="269" t="s">
        <v>18025</v>
      </c>
    </row>
    <row r="1973" spans="1:6" ht="15" customHeight="1">
      <c r="A1973" s="266">
        <v>83490</v>
      </c>
      <c r="B1973" s="267" t="s">
        <v>2523</v>
      </c>
      <c r="C1973" s="268" t="s">
        <v>2535</v>
      </c>
      <c r="D1973" s="269">
        <v>143.04</v>
      </c>
      <c r="E1973" s="269">
        <v>8.3699999999999992</v>
      </c>
      <c r="F1973" s="269" t="s">
        <v>18027</v>
      </c>
    </row>
    <row r="1974" spans="1:6" ht="30" customHeight="1">
      <c r="A1974" s="266">
        <v>83491</v>
      </c>
      <c r="B1974" s="267" t="s">
        <v>2524</v>
      </c>
      <c r="C1974" s="268" t="s">
        <v>2535</v>
      </c>
      <c r="D1974" s="269">
        <v>193.91</v>
      </c>
      <c r="E1974" s="269">
        <v>27.93</v>
      </c>
      <c r="F1974" s="269" t="s">
        <v>18028</v>
      </c>
    </row>
    <row r="1975" spans="1:6" ht="30" customHeight="1">
      <c r="A1975" s="266">
        <v>83492</v>
      </c>
      <c r="B1975" s="267" t="s">
        <v>2525</v>
      </c>
      <c r="C1975" s="268" t="s">
        <v>2535</v>
      </c>
      <c r="D1975" s="269">
        <v>299.75</v>
      </c>
      <c r="E1975" s="269">
        <v>27.93</v>
      </c>
      <c r="F1975" s="269" t="s">
        <v>18029</v>
      </c>
    </row>
    <row r="1976" spans="1:6">
      <c r="A1976" s="261"/>
      <c r="B1976" s="265" t="s">
        <v>552</v>
      </c>
      <c r="C1976" s="263"/>
      <c r="D1976" s="264" t="s">
        <v>2552</v>
      </c>
      <c r="E1976" s="264" t="s">
        <v>2552</v>
      </c>
      <c r="F1976" s="264"/>
    </row>
    <row r="1977" spans="1:6">
      <c r="A1977" s="261"/>
      <c r="B1977" s="265" t="s">
        <v>2115</v>
      </c>
      <c r="C1977" s="263"/>
      <c r="D1977" s="264" t="s">
        <v>2552</v>
      </c>
      <c r="E1977" s="264" t="s">
        <v>2552</v>
      </c>
      <c r="F1977" s="264"/>
    </row>
    <row r="1978" spans="1:6" ht="30" customHeight="1">
      <c r="A1978" s="266">
        <v>83397</v>
      </c>
      <c r="B1978" s="267" t="s">
        <v>3850</v>
      </c>
      <c r="C1978" s="268" t="s">
        <v>2535</v>
      </c>
      <c r="D1978" s="269">
        <v>1095.55</v>
      </c>
      <c r="E1978" s="269">
        <v>112.66</v>
      </c>
      <c r="F1978" s="269" t="s">
        <v>17936</v>
      </c>
    </row>
    <row r="1979" spans="1:6" ht="30" customHeight="1">
      <c r="A1979" s="266" t="s">
        <v>2151</v>
      </c>
      <c r="B1979" s="267" t="s">
        <v>3851</v>
      </c>
      <c r="C1979" s="268" t="s">
        <v>2535</v>
      </c>
      <c r="D1979" s="269">
        <v>1129.52</v>
      </c>
      <c r="E1979" s="269">
        <v>114.87</v>
      </c>
      <c r="F1979" s="269" t="s">
        <v>17937</v>
      </c>
    </row>
    <row r="1980" spans="1:6" ht="30" customHeight="1">
      <c r="A1980" s="266" t="s">
        <v>2152</v>
      </c>
      <c r="B1980" s="267" t="s">
        <v>3852</v>
      </c>
      <c r="C1980" s="268" t="s">
        <v>2535</v>
      </c>
      <c r="D1980" s="269">
        <v>1131.1100000000001</v>
      </c>
      <c r="E1980" s="269">
        <v>114.87</v>
      </c>
      <c r="F1980" s="269" t="s">
        <v>17938</v>
      </c>
    </row>
    <row r="1981" spans="1:6" ht="30" customHeight="1">
      <c r="A1981" s="266" t="s">
        <v>2153</v>
      </c>
      <c r="B1981" s="267" t="s">
        <v>3853</v>
      </c>
      <c r="C1981" s="268" t="s">
        <v>2535</v>
      </c>
      <c r="D1981" s="269">
        <v>1168.8699999999999</v>
      </c>
      <c r="E1981" s="269">
        <v>114.87</v>
      </c>
      <c r="F1981" s="269" t="s">
        <v>17939</v>
      </c>
    </row>
    <row r="1982" spans="1:6" ht="15" customHeight="1">
      <c r="A1982" s="266" t="s">
        <v>2154</v>
      </c>
      <c r="B1982" s="267" t="s">
        <v>17940</v>
      </c>
      <c r="C1982" s="268" t="s">
        <v>2535</v>
      </c>
      <c r="D1982" s="269">
        <v>1180.6399999999999</v>
      </c>
      <c r="E1982" s="269">
        <v>114.87</v>
      </c>
      <c r="F1982" s="269" t="s">
        <v>17941</v>
      </c>
    </row>
    <row r="1983" spans="1:6">
      <c r="A1983" s="261"/>
      <c r="B1983" s="265" t="s">
        <v>2155</v>
      </c>
      <c r="C1983" s="263"/>
      <c r="D1983" s="264" t="s">
        <v>2552</v>
      </c>
      <c r="E1983" s="264" t="s">
        <v>2552</v>
      </c>
      <c r="F1983" s="264"/>
    </row>
    <row r="1984" spans="1:6" ht="45" customHeight="1">
      <c r="A1984" s="266">
        <v>83400</v>
      </c>
      <c r="B1984" s="267" t="s">
        <v>3854</v>
      </c>
      <c r="C1984" s="268" t="s">
        <v>2535</v>
      </c>
      <c r="D1984" s="269">
        <v>53.29</v>
      </c>
      <c r="E1984" s="269">
        <v>41.18</v>
      </c>
      <c r="F1984" s="269" t="s">
        <v>17954</v>
      </c>
    </row>
    <row r="1985" spans="1:6" ht="30" customHeight="1">
      <c r="A1985" s="266">
        <v>83401</v>
      </c>
      <c r="B1985" s="267" t="s">
        <v>3855</v>
      </c>
      <c r="C1985" s="268" t="s">
        <v>2535</v>
      </c>
      <c r="D1985" s="269">
        <v>53.29</v>
      </c>
      <c r="E1985" s="269">
        <v>41.18</v>
      </c>
      <c r="F1985" s="269" t="s">
        <v>17954</v>
      </c>
    </row>
    <row r="1986" spans="1:6" ht="15" customHeight="1">
      <c r="A1986" s="266">
        <v>83402</v>
      </c>
      <c r="B1986" s="267" t="s">
        <v>3856</v>
      </c>
      <c r="C1986" s="268" t="s">
        <v>2535</v>
      </c>
      <c r="D1986" s="269">
        <v>35.049999999999997</v>
      </c>
      <c r="E1986" s="269">
        <v>16.059999999999999</v>
      </c>
      <c r="F1986" s="269" t="s">
        <v>17955</v>
      </c>
    </row>
    <row r="1987" spans="1:6">
      <c r="A1987" s="261"/>
      <c r="B1987" s="265" t="s">
        <v>553</v>
      </c>
      <c r="C1987" s="263"/>
      <c r="D1987" s="264" t="s">
        <v>2552</v>
      </c>
      <c r="E1987" s="264" t="s">
        <v>2552</v>
      </c>
      <c r="F1987" s="264"/>
    </row>
    <row r="1988" spans="1:6" ht="45" customHeight="1">
      <c r="A1988" s="266" t="s">
        <v>2156</v>
      </c>
      <c r="B1988" s="267" t="s">
        <v>3382</v>
      </c>
      <c r="C1988" s="268" t="s">
        <v>2535</v>
      </c>
      <c r="D1988" s="269">
        <v>77.13000000000001</v>
      </c>
      <c r="E1988" s="269">
        <v>55.7</v>
      </c>
      <c r="F1988" s="269" t="s">
        <v>17951</v>
      </c>
    </row>
    <row r="1989" spans="1:6" ht="30" customHeight="1">
      <c r="A1989" s="266">
        <v>83475</v>
      </c>
      <c r="B1989" s="267" t="s">
        <v>3383</v>
      </c>
      <c r="C1989" s="268" t="s">
        <v>2535</v>
      </c>
      <c r="D1989" s="269">
        <v>336.81</v>
      </c>
      <c r="E1989" s="269">
        <v>18.100000000000001</v>
      </c>
      <c r="F1989" s="269" t="s">
        <v>17956</v>
      </c>
    </row>
    <row r="1990" spans="1:6" ht="30" customHeight="1">
      <c r="A1990" s="266">
        <v>83478</v>
      </c>
      <c r="B1990" s="267" t="s">
        <v>3384</v>
      </c>
      <c r="C1990" s="268" t="s">
        <v>2535</v>
      </c>
      <c r="D1990" s="269">
        <v>216.93</v>
      </c>
      <c r="E1990" s="269">
        <v>37.119999999999997</v>
      </c>
      <c r="F1990" s="269" t="s">
        <v>17957</v>
      </c>
    </row>
    <row r="1991" spans="1:6">
      <c r="A1991" s="261"/>
      <c r="B1991" s="262" t="s">
        <v>554</v>
      </c>
      <c r="C1991" s="263"/>
      <c r="D1991" s="264" t="s">
        <v>2552</v>
      </c>
      <c r="E1991" s="264" t="s">
        <v>2552</v>
      </c>
      <c r="F1991" s="264"/>
    </row>
    <row r="1992" spans="1:6">
      <c r="A1992" s="261"/>
      <c r="B1992" s="265" t="s">
        <v>555</v>
      </c>
      <c r="C1992" s="263"/>
      <c r="D1992" s="264" t="s">
        <v>2552</v>
      </c>
      <c r="E1992" s="264" t="s">
        <v>2552</v>
      </c>
      <c r="F1992" s="264"/>
    </row>
    <row r="1993" spans="1:6" ht="15" customHeight="1">
      <c r="A1993" s="266">
        <v>97661</v>
      </c>
      <c r="B1993" s="267" t="s">
        <v>20664</v>
      </c>
      <c r="C1993" s="268" t="s">
        <v>2537</v>
      </c>
      <c r="D1993" s="269">
        <v>9.0000000000000024E-2</v>
      </c>
      <c r="E1993" s="269">
        <v>0.42</v>
      </c>
      <c r="F1993" s="269" t="s">
        <v>11429</v>
      </c>
    </row>
    <row r="1994" spans="1:6" ht="30" customHeight="1">
      <c r="A1994" s="266">
        <v>97662</v>
      </c>
      <c r="B1994" s="267" t="s">
        <v>20665</v>
      </c>
      <c r="C1994" s="268" t="s">
        <v>2537</v>
      </c>
      <c r="D1994" s="269">
        <v>4.9999999999999989E-2</v>
      </c>
      <c r="E1994" s="269">
        <v>0.33</v>
      </c>
      <c r="F1994" s="269" t="s">
        <v>20542</v>
      </c>
    </row>
    <row r="1995" spans="1:6" ht="15" customHeight="1">
      <c r="A1995" s="266">
        <v>97664</v>
      </c>
      <c r="B1995" s="267" t="s">
        <v>20667</v>
      </c>
      <c r="C1995" s="268" t="s">
        <v>2535</v>
      </c>
      <c r="D1995" s="269">
        <v>0.2599999999999999</v>
      </c>
      <c r="E1995" s="269">
        <v>0.93</v>
      </c>
      <c r="F1995" s="269" t="s">
        <v>11589</v>
      </c>
    </row>
    <row r="1996" spans="1:6" ht="30" customHeight="1">
      <c r="A1996" s="266">
        <v>97660</v>
      </c>
      <c r="B1996" s="267" t="s">
        <v>20663</v>
      </c>
      <c r="C1996" s="268" t="s">
        <v>2535</v>
      </c>
      <c r="D1996" s="269">
        <v>9.0000000000000024E-2</v>
      </c>
      <c r="E1996" s="269">
        <v>0.42</v>
      </c>
      <c r="F1996" s="269" t="s">
        <v>11429</v>
      </c>
    </row>
    <row r="1997" spans="1:6" ht="15" customHeight="1">
      <c r="A1997" s="266">
        <v>97665</v>
      </c>
      <c r="B1997" s="267" t="s">
        <v>20668</v>
      </c>
      <c r="C1997" s="268" t="s">
        <v>2535</v>
      </c>
      <c r="D1997" s="269">
        <v>0.20999999999999996</v>
      </c>
      <c r="E1997" s="269">
        <v>0.78</v>
      </c>
      <c r="F1997" s="269" t="s">
        <v>12039</v>
      </c>
    </row>
    <row r="1998" spans="1:6" ht="30" customHeight="1">
      <c r="A1998" s="266">
        <v>90447</v>
      </c>
      <c r="B1998" s="267" t="s">
        <v>3385</v>
      </c>
      <c r="C1998" s="268" t="s">
        <v>2537</v>
      </c>
      <c r="D1998" s="269">
        <v>1.1899999999999995</v>
      </c>
      <c r="E1998" s="269">
        <v>4.07</v>
      </c>
      <c r="F1998" s="269" t="s">
        <v>13864</v>
      </c>
    </row>
    <row r="1999" spans="1:6" ht="15" customHeight="1">
      <c r="A1999" s="266">
        <v>90456</v>
      </c>
      <c r="B1999" s="267" t="s">
        <v>1538</v>
      </c>
      <c r="C1999" s="268" t="s">
        <v>2535</v>
      </c>
      <c r="D1999" s="269">
        <v>0.76000000000000023</v>
      </c>
      <c r="E1999" s="269">
        <v>2.71</v>
      </c>
      <c r="F1999" s="269" t="s">
        <v>11579</v>
      </c>
    </row>
    <row r="2000" spans="1:6" ht="30" customHeight="1">
      <c r="A2000" s="266">
        <v>90457</v>
      </c>
      <c r="B2000" s="267" t="s">
        <v>1539</v>
      </c>
      <c r="C2000" s="268" t="s">
        <v>2535</v>
      </c>
      <c r="D2000" s="269">
        <v>1.8499999999999996</v>
      </c>
      <c r="E2000" s="269">
        <v>6.07</v>
      </c>
      <c r="F2000" s="269" t="s">
        <v>17604</v>
      </c>
    </row>
    <row r="2001" spans="1:6" ht="30" customHeight="1">
      <c r="A2001" s="266">
        <v>90458</v>
      </c>
      <c r="B2001" s="267" t="s">
        <v>1540</v>
      </c>
      <c r="C2001" s="268" t="s">
        <v>2535</v>
      </c>
      <c r="D2001" s="269">
        <v>5.5100000000000016</v>
      </c>
      <c r="E2001" s="269">
        <v>16.95</v>
      </c>
      <c r="F2001" s="269" t="s">
        <v>19649</v>
      </c>
    </row>
    <row r="2002" spans="1:6">
      <c r="A2002" s="261"/>
      <c r="B2002" s="265" t="s">
        <v>2157</v>
      </c>
      <c r="C2002" s="263"/>
      <c r="D2002" s="264" t="s">
        <v>2552</v>
      </c>
      <c r="E2002" s="264" t="s">
        <v>2552</v>
      </c>
      <c r="F2002" s="264"/>
    </row>
    <row r="2003" spans="1:6">
      <c r="A2003" s="261"/>
      <c r="B2003" s="265" t="s">
        <v>556</v>
      </c>
      <c r="C2003" s="263"/>
      <c r="D2003" s="264" t="s">
        <v>2552</v>
      </c>
      <c r="E2003" s="264" t="s">
        <v>2552</v>
      </c>
      <c r="F2003" s="264"/>
    </row>
    <row r="2004" spans="1:6">
      <c r="A2004" s="261"/>
      <c r="B2004" s="265" t="s">
        <v>2070</v>
      </c>
      <c r="C2004" s="263"/>
      <c r="D2004" s="264" t="s">
        <v>2552</v>
      </c>
      <c r="E2004" s="264" t="s">
        <v>2552</v>
      </c>
      <c r="F2004" s="264"/>
    </row>
    <row r="2005" spans="1:6" ht="30" customHeight="1">
      <c r="A2005" s="266">
        <v>91831</v>
      </c>
      <c r="B2005" s="267" t="s">
        <v>3386</v>
      </c>
      <c r="C2005" s="268" t="s">
        <v>2537</v>
      </c>
      <c r="D2005" s="269">
        <v>2.9399999999999995</v>
      </c>
      <c r="E2005" s="269">
        <v>2.87</v>
      </c>
      <c r="F2005" s="269" t="s">
        <v>12334</v>
      </c>
    </row>
    <row r="2006" spans="1:6" ht="30" customHeight="1">
      <c r="A2006" s="266">
        <v>91833</v>
      </c>
      <c r="B2006" s="267" t="s">
        <v>17584</v>
      </c>
      <c r="C2006" s="268" t="s">
        <v>2537</v>
      </c>
      <c r="D2006" s="269">
        <v>3.3000000000000003</v>
      </c>
      <c r="E2006" s="269">
        <v>2.86</v>
      </c>
      <c r="F2006" s="269" t="s">
        <v>12519</v>
      </c>
    </row>
    <row r="2007" spans="1:6" ht="30" customHeight="1">
      <c r="A2007" s="266">
        <v>91842</v>
      </c>
      <c r="B2007" s="267" t="s">
        <v>3389</v>
      </c>
      <c r="C2007" s="268" t="s">
        <v>2537</v>
      </c>
      <c r="D2007" s="269">
        <v>2.27</v>
      </c>
      <c r="E2007" s="269">
        <v>2.0699999999999998</v>
      </c>
      <c r="F2007" s="269" t="s">
        <v>11253</v>
      </c>
    </row>
    <row r="2008" spans="1:6" ht="30" customHeight="1">
      <c r="A2008" s="266">
        <v>91843</v>
      </c>
      <c r="B2008" s="267" t="s">
        <v>17593</v>
      </c>
      <c r="C2008" s="268" t="s">
        <v>2537</v>
      </c>
      <c r="D2008" s="269">
        <v>2.6300000000000003</v>
      </c>
      <c r="E2008" s="269">
        <v>2.06</v>
      </c>
      <c r="F2008" s="269" t="s">
        <v>17458</v>
      </c>
    </row>
    <row r="2009" spans="1:6" ht="30" customHeight="1">
      <c r="A2009" s="266">
        <v>91852</v>
      </c>
      <c r="B2009" s="267" t="s">
        <v>3392</v>
      </c>
      <c r="C2009" s="268" t="s">
        <v>2537</v>
      </c>
      <c r="D2009" s="269">
        <v>2.69</v>
      </c>
      <c r="E2009" s="269">
        <v>3.72</v>
      </c>
      <c r="F2009" s="269" t="s">
        <v>15432</v>
      </c>
    </row>
    <row r="2010" spans="1:6" ht="30" customHeight="1">
      <c r="A2010" s="266">
        <v>91853</v>
      </c>
      <c r="B2010" s="267" t="s">
        <v>17602</v>
      </c>
      <c r="C2010" s="268" t="s">
        <v>2537</v>
      </c>
      <c r="D2010" s="269">
        <v>3.0100000000000002</v>
      </c>
      <c r="E2010" s="269">
        <v>3.72</v>
      </c>
      <c r="F2010" s="269" t="s">
        <v>17308</v>
      </c>
    </row>
    <row r="2011" spans="1:6" ht="30" customHeight="1">
      <c r="A2011" s="266">
        <v>91834</v>
      </c>
      <c r="B2011" s="267" t="s">
        <v>3387</v>
      </c>
      <c r="C2011" s="268" t="s">
        <v>2537</v>
      </c>
      <c r="D2011" s="269">
        <v>3.2199999999999998</v>
      </c>
      <c r="E2011" s="269">
        <v>3.3</v>
      </c>
      <c r="F2011" s="269" t="s">
        <v>17585</v>
      </c>
    </row>
    <row r="2012" spans="1:6" ht="30" customHeight="1">
      <c r="A2012" s="266">
        <v>91835</v>
      </c>
      <c r="B2012" s="267" t="s">
        <v>17586</v>
      </c>
      <c r="C2012" s="268" t="s">
        <v>2537</v>
      </c>
      <c r="D2012" s="269">
        <v>4.1400000000000006</v>
      </c>
      <c r="E2012" s="269">
        <v>3.27</v>
      </c>
      <c r="F2012" s="269" t="s">
        <v>12320</v>
      </c>
    </row>
    <row r="2013" spans="1:6" ht="30" customHeight="1">
      <c r="A2013" s="266">
        <v>91844</v>
      </c>
      <c r="B2013" s="267" t="s">
        <v>3390</v>
      </c>
      <c r="C2013" s="268" t="s">
        <v>2537</v>
      </c>
      <c r="D2013" s="269">
        <v>2.5499999999999998</v>
      </c>
      <c r="E2013" s="269">
        <v>2.5099999999999998</v>
      </c>
      <c r="F2013" s="269" t="s">
        <v>17291</v>
      </c>
    </row>
    <row r="2014" spans="1:6" ht="30" customHeight="1">
      <c r="A2014" s="266">
        <v>91845</v>
      </c>
      <c r="B2014" s="267" t="s">
        <v>17594</v>
      </c>
      <c r="C2014" s="268" t="s">
        <v>2537</v>
      </c>
      <c r="D2014" s="269">
        <v>3.45</v>
      </c>
      <c r="E2014" s="269">
        <v>2.5</v>
      </c>
      <c r="F2014" s="269" t="s">
        <v>14988</v>
      </c>
    </row>
    <row r="2015" spans="1:6" ht="30" customHeight="1">
      <c r="A2015" s="266">
        <v>91855</v>
      </c>
      <c r="B2015" s="267" t="s">
        <v>17603</v>
      </c>
      <c r="C2015" s="268" t="s">
        <v>2537</v>
      </c>
      <c r="D2015" s="269">
        <v>3.8</v>
      </c>
      <c r="E2015" s="269">
        <v>4.12</v>
      </c>
      <c r="F2015" s="269" t="s">
        <v>17604</v>
      </c>
    </row>
    <row r="2016" spans="1:6" ht="30" customHeight="1">
      <c r="A2016" s="266">
        <v>91854</v>
      </c>
      <c r="B2016" s="267" t="s">
        <v>3393</v>
      </c>
      <c r="C2016" s="268" t="s">
        <v>2537</v>
      </c>
      <c r="D2016" s="269">
        <v>2.9699999999999998</v>
      </c>
      <c r="E2016" s="269">
        <v>4.13</v>
      </c>
      <c r="F2016" s="269" t="s">
        <v>15980</v>
      </c>
    </row>
    <row r="2017" spans="1:6" ht="30" customHeight="1">
      <c r="A2017" s="266">
        <v>91836</v>
      </c>
      <c r="B2017" s="267" t="s">
        <v>3388</v>
      </c>
      <c r="C2017" s="268" t="s">
        <v>2537</v>
      </c>
      <c r="D2017" s="269">
        <v>4.66</v>
      </c>
      <c r="E2017" s="269">
        <v>3.84</v>
      </c>
      <c r="F2017" s="269" t="s">
        <v>12960</v>
      </c>
    </row>
    <row r="2018" spans="1:6" ht="30" customHeight="1">
      <c r="A2018" s="266">
        <v>91837</v>
      </c>
      <c r="B2018" s="267" t="s">
        <v>17587</v>
      </c>
      <c r="C2018" s="268" t="s">
        <v>2537</v>
      </c>
      <c r="D2018" s="269">
        <v>6.77</v>
      </c>
      <c r="E2018" s="269">
        <v>3.81</v>
      </c>
      <c r="F2018" s="269" t="s">
        <v>15947</v>
      </c>
    </row>
    <row r="2019" spans="1:6" ht="30" customHeight="1">
      <c r="A2019" s="266">
        <v>91846</v>
      </c>
      <c r="B2019" s="267" t="s">
        <v>3391</v>
      </c>
      <c r="C2019" s="268" t="s">
        <v>2537</v>
      </c>
      <c r="D2019" s="269">
        <v>3.97</v>
      </c>
      <c r="E2019" s="269">
        <v>3.07</v>
      </c>
      <c r="F2019" s="269" t="s">
        <v>14816</v>
      </c>
    </row>
    <row r="2020" spans="1:6" ht="30" customHeight="1">
      <c r="A2020" s="266">
        <v>91856</v>
      </c>
      <c r="B2020" s="267" t="s">
        <v>3394</v>
      </c>
      <c r="C2020" s="268" t="s">
        <v>2537</v>
      </c>
      <c r="D2020" s="269">
        <v>4.29</v>
      </c>
      <c r="E2020" s="269">
        <v>4.71</v>
      </c>
      <c r="F2020" s="269" t="s">
        <v>12354</v>
      </c>
    </row>
    <row r="2021" spans="1:6" ht="30" customHeight="1">
      <c r="A2021" s="266">
        <v>91847</v>
      </c>
      <c r="B2021" s="267" t="s">
        <v>17595</v>
      </c>
      <c r="C2021" s="268" t="s">
        <v>2537</v>
      </c>
      <c r="D2021" s="269">
        <v>6.0699999999999994</v>
      </c>
      <c r="E2021" s="269">
        <v>3.05</v>
      </c>
      <c r="F2021" s="269" t="s">
        <v>17596</v>
      </c>
    </row>
    <row r="2022" spans="1:6" ht="30" customHeight="1">
      <c r="A2022" s="266">
        <v>91857</v>
      </c>
      <c r="B2022" s="267" t="s">
        <v>17605</v>
      </c>
      <c r="C2022" s="268" t="s">
        <v>2537</v>
      </c>
      <c r="D2022" s="269">
        <v>6.25</v>
      </c>
      <c r="E2022" s="269">
        <v>4.67</v>
      </c>
      <c r="F2022" s="269" t="s">
        <v>11108</v>
      </c>
    </row>
    <row r="2023" spans="1:6">
      <c r="A2023" s="261"/>
      <c r="B2023" s="265" t="s">
        <v>2069</v>
      </c>
      <c r="C2023" s="263"/>
      <c r="D2023" s="264" t="s">
        <v>2552</v>
      </c>
      <c r="E2023" s="264" t="s">
        <v>2552</v>
      </c>
      <c r="F2023" s="264"/>
    </row>
    <row r="2024" spans="1:6" ht="30" customHeight="1">
      <c r="A2024" s="266">
        <v>91862</v>
      </c>
      <c r="B2024" s="267" t="s">
        <v>3436</v>
      </c>
      <c r="C2024" s="268" t="s">
        <v>2537</v>
      </c>
      <c r="D2024" s="269">
        <v>3.9</v>
      </c>
      <c r="E2024" s="269">
        <v>3.14</v>
      </c>
      <c r="F2024" s="269" t="s">
        <v>14816</v>
      </c>
    </row>
    <row r="2025" spans="1:6" ht="30" customHeight="1">
      <c r="A2025" s="266">
        <v>91866</v>
      </c>
      <c r="B2025" s="267" t="s">
        <v>3440</v>
      </c>
      <c r="C2025" s="268" t="s">
        <v>2537</v>
      </c>
      <c r="D2025" s="269">
        <v>3.2399999999999998</v>
      </c>
      <c r="E2025" s="269">
        <v>2.44</v>
      </c>
      <c r="F2025" s="269" t="s">
        <v>12029</v>
      </c>
    </row>
    <row r="2026" spans="1:6" ht="30" customHeight="1">
      <c r="A2026" s="266">
        <v>91870</v>
      </c>
      <c r="B2026" s="267" t="s">
        <v>2706</v>
      </c>
      <c r="C2026" s="268" t="s">
        <v>2537</v>
      </c>
      <c r="D2026" s="269">
        <v>3.8899999999999997</v>
      </c>
      <c r="E2026" s="269">
        <v>4.3600000000000003</v>
      </c>
      <c r="F2026" s="269" t="s">
        <v>15943</v>
      </c>
    </row>
    <row r="2027" spans="1:6" ht="30" customHeight="1">
      <c r="A2027" s="266">
        <v>91863</v>
      </c>
      <c r="B2027" s="267" t="s">
        <v>3437</v>
      </c>
      <c r="C2027" s="268" t="s">
        <v>2537</v>
      </c>
      <c r="D2027" s="269">
        <v>4.66</v>
      </c>
      <c r="E2027" s="269">
        <v>3.61</v>
      </c>
      <c r="F2027" s="269" t="s">
        <v>17607</v>
      </c>
    </row>
    <row r="2028" spans="1:6" ht="30" customHeight="1">
      <c r="A2028" s="266">
        <v>91867</v>
      </c>
      <c r="B2028" s="267" t="s">
        <v>3441</v>
      </c>
      <c r="C2028" s="268" t="s">
        <v>2537</v>
      </c>
      <c r="D2028" s="269">
        <v>3.99</v>
      </c>
      <c r="E2028" s="269">
        <v>2.92</v>
      </c>
      <c r="F2028" s="269" t="s">
        <v>13247</v>
      </c>
    </row>
    <row r="2029" spans="1:6" ht="30" customHeight="1">
      <c r="A2029" s="266">
        <v>91871</v>
      </c>
      <c r="B2029" s="267" t="s">
        <v>2707</v>
      </c>
      <c r="C2029" s="268" t="s">
        <v>2537</v>
      </c>
      <c r="D2029" s="269">
        <v>4.6499999999999995</v>
      </c>
      <c r="E2029" s="269">
        <v>4.87</v>
      </c>
      <c r="F2029" s="269" t="s">
        <v>17611</v>
      </c>
    </row>
    <row r="2030" spans="1:6" ht="30" customHeight="1">
      <c r="A2030" s="266">
        <v>91864</v>
      </c>
      <c r="B2030" s="267" t="s">
        <v>3438</v>
      </c>
      <c r="C2030" s="268" t="s">
        <v>2537</v>
      </c>
      <c r="D2030" s="269">
        <v>6.6000000000000005</v>
      </c>
      <c r="E2030" s="269">
        <v>4.28</v>
      </c>
      <c r="F2030" s="269" t="s">
        <v>17610</v>
      </c>
    </row>
    <row r="2031" spans="1:6" ht="30" customHeight="1">
      <c r="A2031" s="266">
        <v>91868</v>
      </c>
      <c r="B2031" s="267" t="s">
        <v>3442</v>
      </c>
      <c r="C2031" s="268" t="s">
        <v>2537</v>
      </c>
      <c r="D2031" s="269">
        <v>5.9599999999999991</v>
      </c>
      <c r="E2031" s="269">
        <v>3.57</v>
      </c>
      <c r="F2031" s="269" t="s">
        <v>13226</v>
      </c>
    </row>
    <row r="2032" spans="1:6" ht="30" customHeight="1">
      <c r="A2032" s="266">
        <v>91872</v>
      </c>
      <c r="B2032" s="267" t="s">
        <v>2708</v>
      </c>
      <c r="C2032" s="268" t="s">
        <v>2537</v>
      </c>
      <c r="D2032" s="269">
        <v>6.5900000000000007</v>
      </c>
      <c r="E2032" s="269">
        <v>5.54</v>
      </c>
      <c r="F2032" s="269" t="s">
        <v>15890</v>
      </c>
    </row>
    <row r="2033" spans="1:6" ht="30" customHeight="1">
      <c r="A2033" s="266">
        <v>91865</v>
      </c>
      <c r="B2033" s="267" t="s">
        <v>3439</v>
      </c>
      <c r="C2033" s="268" t="s">
        <v>2537</v>
      </c>
      <c r="D2033" s="269">
        <v>8.4600000000000009</v>
      </c>
      <c r="E2033" s="269">
        <v>5.05</v>
      </c>
      <c r="F2033" s="269" t="s">
        <v>11433</v>
      </c>
    </row>
    <row r="2034" spans="1:6" ht="30" customHeight="1">
      <c r="A2034" s="266">
        <v>91869</v>
      </c>
      <c r="B2034" s="267" t="s">
        <v>2705</v>
      </c>
      <c r="C2034" s="268" t="s">
        <v>2537</v>
      </c>
      <c r="D2034" s="269">
        <v>7.8</v>
      </c>
      <c r="E2034" s="269">
        <v>4.3600000000000003</v>
      </c>
      <c r="F2034" s="269" t="s">
        <v>12336</v>
      </c>
    </row>
    <row r="2035" spans="1:6" ht="30" customHeight="1">
      <c r="A2035" s="266">
        <v>91873</v>
      </c>
      <c r="B2035" s="267" t="s">
        <v>2709</v>
      </c>
      <c r="C2035" s="268" t="s">
        <v>2537</v>
      </c>
      <c r="D2035" s="269">
        <v>8.4600000000000009</v>
      </c>
      <c r="E2035" s="269">
        <v>6.27</v>
      </c>
      <c r="F2035" s="269" t="s">
        <v>17612</v>
      </c>
    </row>
    <row r="2036" spans="1:6" ht="30" customHeight="1">
      <c r="A2036" s="266">
        <v>93008</v>
      </c>
      <c r="B2036" s="267" t="s">
        <v>2710</v>
      </c>
      <c r="C2036" s="268" t="s">
        <v>2537</v>
      </c>
      <c r="D2036" s="269">
        <v>8.5399999999999991</v>
      </c>
      <c r="E2036" s="269">
        <v>3.16</v>
      </c>
      <c r="F2036" s="269" t="s">
        <v>15434</v>
      </c>
    </row>
    <row r="2037" spans="1:6" ht="30" customHeight="1">
      <c r="A2037" s="266">
        <v>93009</v>
      </c>
      <c r="B2037" s="267" t="s">
        <v>2711</v>
      </c>
      <c r="C2037" s="268" t="s">
        <v>2537</v>
      </c>
      <c r="D2037" s="269">
        <v>13.41</v>
      </c>
      <c r="E2037" s="269">
        <v>3.63</v>
      </c>
      <c r="F2037" s="269" t="s">
        <v>17613</v>
      </c>
    </row>
    <row r="2038" spans="1:6" ht="30" customHeight="1">
      <c r="A2038" s="266">
        <v>93010</v>
      </c>
      <c r="B2038" s="267" t="s">
        <v>2712</v>
      </c>
      <c r="C2038" s="268" t="s">
        <v>2537</v>
      </c>
      <c r="D2038" s="269">
        <v>19.23</v>
      </c>
      <c r="E2038" s="269">
        <v>4.32</v>
      </c>
      <c r="F2038" s="269" t="s">
        <v>17614</v>
      </c>
    </row>
    <row r="2039" spans="1:6" ht="30" customHeight="1">
      <c r="A2039" s="266">
        <v>93011</v>
      </c>
      <c r="B2039" s="267" t="s">
        <v>2713</v>
      </c>
      <c r="C2039" s="268" t="s">
        <v>2537</v>
      </c>
      <c r="D2039" s="269">
        <v>23.87</v>
      </c>
      <c r="E2039" s="269">
        <v>4.8</v>
      </c>
      <c r="F2039" s="269" t="s">
        <v>17615</v>
      </c>
    </row>
    <row r="2040" spans="1:6" ht="30" customHeight="1">
      <c r="A2040" s="266">
        <v>93012</v>
      </c>
      <c r="B2040" s="267" t="s">
        <v>2714</v>
      </c>
      <c r="C2040" s="268" t="s">
        <v>2537</v>
      </c>
      <c r="D2040" s="269">
        <v>37.06</v>
      </c>
      <c r="E2040" s="269">
        <v>5.96</v>
      </c>
      <c r="F2040" s="269" t="s">
        <v>17616</v>
      </c>
    </row>
    <row r="2041" spans="1:6" ht="30" customHeight="1">
      <c r="A2041" s="266">
        <v>95726</v>
      </c>
      <c r="B2041" s="267" t="s">
        <v>17617</v>
      </c>
      <c r="C2041" s="268" t="s">
        <v>2537</v>
      </c>
      <c r="D2041" s="269">
        <v>2.5999999999999996</v>
      </c>
      <c r="E2041" s="269">
        <v>2.16</v>
      </c>
      <c r="F2041" s="269" t="s">
        <v>11175</v>
      </c>
    </row>
    <row r="2042" spans="1:6" ht="30" customHeight="1">
      <c r="A2042" s="266">
        <v>95729</v>
      </c>
      <c r="B2042" s="267" t="s">
        <v>17620</v>
      </c>
      <c r="C2042" s="268" t="s">
        <v>2537</v>
      </c>
      <c r="D2042" s="269">
        <v>2.9599999999999995</v>
      </c>
      <c r="E2042" s="269">
        <v>3.43</v>
      </c>
      <c r="F2042" s="269" t="s">
        <v>11461</v>
      </c>
    </row>
    <row r="2043" spans="1:6" ht="30" customHeight="1">
      <c r="A2043" s="266">
        <v>95727</v>
      </c>
      <c r="B2043" s="267" t="s">
        <v>17618</v>
      </c>
      <c r="C2043" s="268" t="s">
        <v>2537</v>
      </c>
      <c r="D2043" s="269">
        <v>3.0399999999999996</v>
      </c>
      <c r="E2043" s="269">
        <v>2.39</v>
      </c>
      <c r="F2043" s="269" t="s">
        <v>11317</v>
      </c>
    </row>
    <row r="2044" spans="1:6" ht="30" customHeight="1">
      <c r="A2044" s="266">
        <v>95730</v>
      </c>
      <c r="B2044" s="267" t="s">
        <v>17621</v>
      </c>
      <c r="C2044" s="268" t="s">
        <v>2537</v>
      </c>
      <c r="D2044" s="269">
        <v>3.43</v>
      </c>
      <c r="E2044" s="269">
        <v>3.65</v>
      </c>
      <c r="F2044" s="269" t="s">
        <v>11251</v>
      </c>
    </row>
    <row r="2045" spans="1:6" ht="30" customHeight="1">
      <c r="A2045" s="266">
        <v>95728</v>
      </c>
      <c r="B2045" s="267" t="s">
        <v>17619</v>
      </c>
      <c r="C2045" s="268" t="s">
        <v>2537</v>
      </c>
      <c r="D2045" s="269">
        <v>4.1399999999999997</v>
      </c>
      <c r="E2045" s="269">
        <v>2.71</v>
      </c>
      <c r="F2045" s="269" t="s">
        <v>13918</v>
      </c>
    </row>
    <row r="2046" spans="1:6" ht="30" customHeight="1">
      <c r="A2046" s="266">
        <v>95731</v>
      </c>
      <c r="B2046" s="267" t="s">
        <v>17622</v>
      </c>
      <c r="C2046" s="268" t="s">
        <v>2537</v>
      </c>
      <c r="D2046" s="269">
        <v>4.53</v>
      </c>
      <c r="E2046" s="269">
        <v>3.96</v>
      </c>
      <c r="F2046" s="269" t="s">
        <v>12665</v>
      </c>
    </row>
    <row r="2047" spans="1:6">
      <c r="A2047" s="261"/>
      <c r="B2047" s="265" t="s">
        <v>2071</v>
      </c>
      <c r="C2047" s="263"/>
      <c r="D2047" s="264" t="s">
        <v>2552</v>
      </c>
      <c r="E2047" s="264" t="s">
        <v>2552</v>
      </c>
      <c r="F2047" s="264"/>
    </row>
    <row r="2048" spans="1:6" ht="30" customHeight="1">
      <c r="A2048" s="266">
        <v>95745</v>
      </c>
      <c r="B2048" s="267" t="s">
        <v>17624</v>
      </c>
      <c r="C2048" s="268" t="s">
        <v>2537</v>
      </c>
      <c r="D2048" s="269">
        <v>11.469999999999999</v>
      </c>
      <c r="E2048" s="269">
        <v>4.57</v>
      </c>
      <c r="F2048" s="269" t="s">
        <v>17625</v>
      </c>
    </row>
    <row r="2049" spans="1:6" ht="30" customHeight="1">
      <c r="A2049" s="266">
        <v>95749</v>
      </c>
      <c r="B2049" s="267" t="s">
        <v>17630</v>
      </c>
      <c r="C2049" s="268" t="s">
        <v>2537</v>
      </c>
      <c r="D2049" s="269">
        <v>12.809999999999999</v>
      </c>
      <c r="E2049" s="269">
        <v>8.57</v>
      </c>
      <c r="F2049" s="269" t="s">
        <v>17631</v>
      </c>
    </row>
    <row r="2050" spans="1:6" ht="30" customHeight="1">
      <c r="A2050" s="266">
        <v>95746</v>
      </c>
      <c r="B2050" s="267" t="s">
        <v>17626</v>
      </c>
      <c r="C2050" s="268" t="s">
        <v>2537</v>
      </c>
      <c r="D2050" s="269">
        <v>14.469999999999999</v>
      </c>
      <c r="E2050" s="269">
        <v>5.48</v>
      </c>
      <c r="F2050" s="269" t="s">
        <v>17627</v>
      </c>
    </row>
    <row r="2051" spans="1:6" ht="30" customHeight="1">
      <c r="A2051" s="266">
        <v>95750</v>
      </c>
      <c r="B2051" s="267" t="s">
        <v>17632</v>
      </c>
      <c r="C2051" s="268" t="s">
        <v>2537</v>
      </c>
      <c r="D2051" s="269">
        <v>15.830000000000002</v>
      </c>
      <c r="E2051" s="269">
        <v>9.34</v>
      </c>
      <c r="F2051" s="269" t="s">
        <v>11754</v>
      </c>
    </row>
    <row r="2052" spans="1:6" ht="30" customHeight="1">
      <c r="A2052" s="266">
        <v>95747</v>
      </c>
      <c r="B2052" s="267" t="s">
        <v>17628</v>
      </c>
      <c r="C2052" s="268" t="s">
        <v>2537</v>
      </c>
      <c r="D2052" s="269">
        <v>26.05</v>
      </c>
      <c r="E2052" s="269">
        <v>6.69</v>
      </c>
      <c r="F2052" s="269" t="s">
        <v>15962</v>
      </c>
    </row>
    <row r="2053" spans="1:6" ht="30" customHeight="1">
      <c r="A2053" s="266">
        <v>95751</v>
      </c>
      <c r="B2053" s="267" t="s">
        <v>17633</v>
      </c>
      <c r="C2053" s="268" t="s">
        <v>2537</v>
      </c>
      <c r="D2053" s="269">
        <v>27.37</v>
      </c>
      <c r="E2053" s="269">
        <v>10.41</v>
      </c>
      <c r="F2053" s="269" t="s">
        <v>17634</v>
      </c>
    </row>
    <row r="2054" spans="1:6" ht="30" customHeight="1">
      <c r="A2054" s="266">
        <v>95748</v>
      </c>
      <c r="B2054" s="267" t="s">
        <v>17629</v>
      </c>
      <c r="C2054" s="268" t="s">
        <v>2537</v>
      </c>
      <c r="D2054" s="269">
        <v>27.360000000000003</v>
      </c>
      <c r="E2054" s="269">
        <v>8.16</v>
      </c>
      <c r="F2054" s="269" t="s">
        <v>12342</v>
      </c>
    </row>
    <row r="2055" spans="1:6" ht="30" customHeight="1">
      <c r="A2055" s="266">
        <v>95752</v>
      </c>
      <c r="B2055" s="267" t="s">
        <v>17635</v>
      </c>
      <c r="C2055" s="268" t="s">
        <v>2537</v>
      </c>
      <c r="D2055" s="269">
        <v>28.67</v>
      </c>
      <c r="E2055" s="269">
        <v>11.72</v>
      </c>
      <c r="F2055" s="269" t="s">
        <v>17636</v>
      </c>
    </row>
    <row r="2056" spans="1:6">
      <c r="A2056" s="261"/>
      <c r="B2056" s="318" t="s">
        <v>20811</v>
      </c>
      <c r="C2056" s="263"/>
      <c r="D2056" s="264" t="s">
        <v>2552</v>
      </c>
      <c r="E2056" s="264" t="s">
        <v>2552</v>
      </c>
      <c r="F2056" s="264"/>
    </row>
    <row r="2057" spans="1:6" ht="30" customHeight="1">
      <c r="A2057" s="266" t="s">
        <v>2273</v>
      </c>
      <c r="B2057" s="267" t="s">
        <v>2715</v>
      </c>
      <c r="C2057" s="268" t="s">
        <v>2537</v>
      </c>
      <c r="D2057" s="269">
        <v>10.029999999999998</v>
      </c>
      <c r="E2057" s="269">
        <v>14.05</v>
      </c>
      <c r="F2057" s="269" t="s">
        <v>15827</v>
      </c>
    </row>
    <row r="2058" spans="1:6" ht="30" customHeight="1">
      <c r="A2058" s="266" t="s">
        <v>1086</v>
      </c>
      <c r="B2058" s="267" t="s">
        <v>2716</v>
      </c>
      <c r="C2058" s="268" t="s">
        <v>2537</v>
      </c>
      <c r="D2058" s="269">
        <v>15.129999999999999</v>
      </c>
      <c r="E2058" s="269">
        <v>22.44</v>
      </c>
      <c r="F2058" s="269" t="s">
        <v>17583</v>
      </c>
    </row>
    <row r="2059" spans="1:6" ht="30" customHeight="1">
      <c r="A2059" s="266">
        <v>91839</v>
      </c>
      <c r="B2059" s="267" t="s">
        <v>17588</v>
      </c>
      <c r="C2059" s="268" t="s">
        <v>2537</v>
      </c>
      <c r="D2059" s="269">
        <v>3.86</v>
      </c>
      <c r="E2059" s="269">
        <v>3.85</v>
      </c>
      <c r="F2059" s="269" t="s">
        <v>17589</v>
      </c>
    </row>
    <row r="2060" spans="1:6" ht="30" customHeight="1">
      <c r="A2060" s="266">
        <v>91849</v>
      </c>
      <c r="B2060" s="267" t="s">
        <v>17597</v>
      </c>
      <c r="C2060" s="268" t="s">
        <v>2537</v>
      </c>
      <c r="D2060" s="269">
        <v>3.16</v>
      </c>
      <c r="E2060" s="269">
        <v>3.09</v>
      </c>
      <c r="F2060" s="269" t="s">
        <v>17598</v>
      </c>
    </row>
    <row r="2061" spans="1:6" ht="30" customHeight="1">
      <c r="A2061" s="266">
        <v>91859</v>
      </c>
      <c r="B2061" s="267" t="s">
        <v>17606</v>
      </c>
      <c r="C2061" s="268" t="s">
        <v>2537</v>
      </c>
      <c r="D2061" s="269">
        <v>3.55</v>
      </c>
      <c r="E2061" s="269">
        <v>4.72</v>
      </c>
      <c r="F2061" s="269" t="s">
        <v>17607</v>
      </c>
    </row>
    <row r="2062" spans="1:6" ht="30" customHeight="1">
      <c r="A2062" s="266">
        <v>91841</v>
      </c>
      <c r="B2062" s="267" t="s">
        <v>17591</v>
      </c>
      <c r="C2062" s="268" t="s">
        <v>2537</v>
      </c>
      <c r="D2062" s="269">
        <v>4.68</v>
      </c>
      <c r="E2062" s="269">
        <v>4.5199999999999996</v>
      </c>
      <c r="F2062" s="269" t="s">
        <v>17592</v>
      </c>
    </row>
    <row r="2063" spans="1:6" ht="30" customHeight="1">
      <c r="A2063" s="266">
        <v>91861</v>
      </c>
      <c r="B2063" s="267" t="s">
        <v>17609</v>
      </c>
      <c r="C2063" s="268" t="s">
        <v>2537</v>
      </c>
      <c r="D2063" s="269">
        <v>4.34</v>
      </c>
      <c r="E2063" s="269">
        <v>5.41</v>
      </c>
      <c r="F2063" s="269" t="s">
        <v>12031</v>
      </c>
    </row>
    <row r="2064" spans="1:6" ht="30" customHeight="1">
      <c r="A2064" s="266">
        <v>91851</v>
      </c>
      <c r="B2064" s="267" t="s">
        <v>17601</v>
      </c>
      <c r="C2064" s="268" t="s">
        <v>2537</v>
      </c>
      <c r="D2064" s="269">
        <v>4.0199999999999996</v>
      </c>
      <c r="E2064" s="269">
        <v>3.75</v>
      </c>
      <c r="F2064" s="269" t="s">
        <v>13505</v>
      </c>
    </row>
    <row r="2065" spans="1:6" ht="30" customHeight="1">
      <c r="A2065" s="266">
        <v>91860</v>
      </c>
      <c r="B2065" s="267" t="s">
        <v>17608</v>
      </c>
      <c r="C2065" s="268" t="s">
        <v>2537</v>
      </c>
      <c r="D2065" s="269">
        <v>4.7899999999999991</v>
      </c>
      <c r="E2065" s="269">
        <v>5.4</v>
      </c>
      <c r="F2065" s="269" t="s">
        <v>11254</v>
      </c>
    </row>
    <row r="2066" spans="1:6" ht="30" customHeight="1">
      <c r="A2066" s="266">
        <v>91840</v>
      </c>
      <c r="B2066" s="267" t="s">
        <v>17590</v>
      </c>
      <c r="C2066" s="268" t="s">
        <v>2537</v>
      </c>
      <c r="D2066" s="269">
        <v>5.18</v>
      </c>
      <c r="E2066" s="269">
        <v>4.51</v>
      </c>
      <c r="F2066" s="269" t="s">
        <v>12596</v>
      </c>
    </row>
    <row r="2067" spans="1:6" ht="30" customHeight="1">
      <c r="A2067" s="266">
        <v>91850</v>
      </c>
      <c r="B2067" s="267" t="s">
        <v>17599</v>
      </c>
      <c r="C2067" s="268" t="s">
        <v>2537</v>
      </c>
      <c r="D2067" s="269">
        <v>4.5199999999999996</v>
      </c>
      <c r="E2067" s="269">
        <v>3.74</v>
      </c>
      <c r="F2067" s="269" t="s">
        <v>17600</v>
      </c>
    </row>
    <row r="2068" spans="1:6" ht="30" customHeight="1">
      <c r="A2068" s="266">
        <v>97667</v>
      </c>
      <c r="B2068" s="267" t="s">
        <v>17637</v>
      </c>
      <c r="C2068" s="268" t="s">
        <v>2537</v>
      </c>
      <c r="D2068" s="269">
        <v>4.3</v>
      </c>
      <c r="E2068" s="269">
        <v>1.75</v>
      </c>
      <c r="F2068" s="269" t="s">
        <v>17638</v>
      </c>
    </row>
    <row r="2069" spans="1:6" ht="30" customHeight="1">
      <c r="A2069" s="266">
        <v>97668</v>
      </c>
      <c r="B2069" s="267" t="s">
        <v>17639</v>
      </c>
      <c r="C2069" s="268" t="s">
        <v>2537</v>
      </c>
      <c r="D2069" s="269">
        <v>6.34</v>
      </c>
      <c r="E2069" s="269">
        <v>2.98</v>
      </c>
      <c r="F2069" s="269" t="s">
        <v>13605</v>
      </c>
    </row>
    <row r="2070" spans="1:6" ht="30" customHeight="1">
      <c r="A2070" s="266">
        <v>97669</v>
      </c>
      <c r="B2070" s="267" t="s">
        <v>17640</v>
      </c>
      <c r="C2070" s="268" t="s">
        <v>2537</v>
      </c>
      <c r="D2070" s="269">
        <v>9.3699999999999992</v>
      </c>
      <c r="E2070" s="269">
        <v>5.57</v>
      </c>
      <c r="F2070" s="269" t="s">
        <v>14631</v>
      </c>
    </row>
    <row r="2071" spans="1:6" ht="30" customHeight="1">
      <c r="A2071" s="266">
        <v>97670</v>
      </c>
      <c r="B2071" s="267" t="s">
        <v>17641</v>
      </c>
      <c r="C2071" s="268" t="s">
        <v>2537</v>
      </c>
      <c r="D2071" s="269">
        <v>12.68</v>
      </c>
      <c r="E2071" s="269">
        <v>6.48</v>
      </c>
      <c r="F2071" s="269" t="s">
        <v>17642</v>
      </c>
    </row>
    <row r="2072" spans="1:6">
      <c r="A2072" s="261"/>
      <c r="B2072" s="318" t="s">
        <v>20812</v>
      </c>
      <c r="C2072" s="263"/>
      <c r="D2072" s="264" t="s">
        <v>2552</v>
      </c>
      <c r="E2072" s="264" t="s">
        <v>2552</v>
      </c>
      <c r="F2072" s="264"/>
    </row>
    <row r="2073" spans="1:6" ht="30" customHeight="1">
      <c r="A2073" s="266">
        <v>95732</v>
      </c>
      <c r="B2073" s="267" t="s">
        <v>17623</v>
      </c>
      <c r="C2073" s="268" t="s">
        <v>2535</v>
      </c>
      <c r="D2073" s="269">
        <v>1.5899999999999999</v>
      </c>
      <c r="E2073" s="269">
        <v>1.77</v>
      </c>
      <c r="F2073" s="269" t="s">
        <v>13007</v>
      </c>
    </row>
    <row r="2074" spans="1:6" ht="30" customHeight="1">
      <c r="A2074" s="266">
        <v>95733</v>
      </c>
      <c r="B2074" s="267" t="s">
        <v>17673</v>
      </c>
      <c r="C2074" s="268" t="s">
        <v>2535</v>
      </c>
      <c r="D2074" s="269">
        <v>2.1000000000000005</v>
      </c>
      <c r="E2074" s="269">
        <v>2.2599999999999998</v>
      </c>
      <c r="F2074" s="269" t="s">
        <v>13570</v>
      </c>
    </row>
    <row r="2075" spans="1:6" ht="30" customHeight="1">
      <c r="A2075" s="266">
        <v>95734</v>
      </c>
      <c r="B2075" s="267" t="s">
        <v>17674</v>
      </c>
      <c r="C2075" s="268" t="s">
        <v>2535</v>
      </c>
      <c r="D2075" s="269">
        <v>2.84</v>
      </c>
      <c r="E2075" s="269">
        <v>2.95</v>
      </c>
      <c r="F2075" s="269" t="s">
        <v>16630</v>
      </c>
    </row>
    <row r="2076" spans="1:6" ht="30" customHeight="1">
      <c r="A2076" s="266">
        <v>95735</v>
      </c>
      <c r="B2076" s="267" t="s">
        <v>17675</v>
      </c>
      <c r="C2076" s="268" t="s">
        <v>2535</v>
      </c>
      <c r="D2076" s="269">
        <v>2.0099999999999998</v>
      </c>
      <c r="E2076" s="269">
        <v>3.05</v>
      </c>
      <c r="F2076" s="269" t="s">
        <v>17291</v>
      </c>
    </row>
    <row r="2077" spans="1:6" ht="30" customHeight="1">
      <c r="A2077" s="266">
        <v>95736</v>
      </c>
      <c r="B2077" s="267" t="s">
        <v>17676</v>
      </c>
      <c r="C2077" s="268" t="s">
        <v>2535</v>
      </c>
      <c r="D2077" s="269">
        <v>2.48</v>
      </c>
      <c r="E2077" s="269">
        <v>3.39</v>
      </c>
      <c r="F2077" s="269" t="s">
        <v>14342</v>
      </c>
    </row>
    <row r="2078" spans="1:6" ht="30" customHeight="1">
      <c r="A2078" s="266">
        <v>95738</v>
      </c>
      <c r="B2078" s="267" t="s">
        <v>17677</v>
      </c>
      <c r="C2078" s="268" t="s">
        <v>2535</v>
      </c>
      <c r="D2078" s="269">
        <v>3.1799999999999997</v>
      </c>
      <c r="E2078" s="269">
        <v>3.83</v>
      </c>
      <c r="F2078" s="269" t="s">
        <v>13537</v>
      </c>
    </row>
    <row r="2079" spans="1:6" ht="30" customHeight="1">
      <c r="A2079" s="266">
        <v>91874</v>
      </c>
      <c r="B2079" s="267" t="s">
        <v>3395</v>
      </c>
      <c r="C2079" s="268" t="s">
        <v>2535</v>
      </c>
      <c r="D2079" s="269">
        <v>1.29</v>
      </c>
      <c r="E2079" s="269">
        <v>2.4300000000000002</v>
      </c>
      <c r="F2079" s="269" t="s">
        <v>15704</v>
      </c>
    </row>
    <row r="2080" spans="1:6" ht="30" customHeight="1">
      <c r="A2080" s="266">
        <v>91878</v>
      </c>
      <c r="B2080" s="267" t="s">
        <v>3399</v>
      </c>
      <c r="C2080" s="268" t="s">
        <v>2535</v>
      </c>
      <c r="D2080" s="269">
        <v>1.58</v>
      </c>
      <c r="E2080" s="269">
        <v>3.26</v>
      </c>
      <c r="F2080" s="269" t="s">
        <v>11177</v>
      </c>
    </row>
    <row r="2081" spans="1:6" ht="30" customHeight="1">
      <c r="A2081" s="266">
        <v>91882</v>
      </c>
      <c r="B2081" s="267" t="s">
        <v>3403</v>
      </c>
      <c r="C2081" s="268" t="s">
        <v>2535</v>
      </c>
      <c r="D2081" s="269">
        <v>1.9100000000000001</v>
      </c>
      <c r="E2081" s="269">
        <v>4.12</v>
      </c>
      <c r="F2081" s="269" t="s">
        <v>14187</v>
      </c>
    </row>
    <row r="2082" spans="1:6" ht="30" customHeight="1">
      <c r="A2082" s="266">
        <v>91875</v>
      </c>
      <c r="B2082" s="267" t="s">
        <v>3396</v>
      </c>
      <c r="C2082" s="268" t="s">
        <v>2535</v>
      </c>
      <c r="D2082" s="269">
        <v>1.7700000000000005</v>
      </c>
      <c r="E2082" s="269">
        <v>3.13</v>
      </c>
      <c r="F2082" s="269" t="s">
        <v>11322</v>
      </c>
    </row>
    <row r="2083" spans="1:6" ht="30" customHeight="1">
      <c r="A2083" s="266">
        <v>91879</v>
      </c>
      <c r="B2083" s="267" t="s">
        <v>3400</v>
      </c>
      <c r="C2083" s="268" t="s">
        <v>2535</v>
      </c>
      <c r="D2083" s="269">
        <v>2.0800000000000005</v>
      </c>
      <c r="E2083" s="269">
        <v>3.9</v>
      </c>
      <c r="F2083" s="269" t="s">
        <v>12967</v>
      </c>
    </row>
    <row r="2084" spans="1:6" ht="30" customHeight="1">
      <c r="A2084" s="266">
        <v>91884</v>
      </c>
      <c r="B2084" s="267" t="s">
        <v>3404</v>
      </c>
      <c r="C2084" s="268" t="s">
        <v>2535</v>
      </c>
      <c r="D2084" s="269">
        <v>2.3200000000000003</v>
      </c>
      <c r="E2084" s="269">
        <v>4.58</v>
      </c>
      <c r="F2084" s="269" t="s">
        <v>17652</v>
      </c>
    </row>
    <row r="2085" spans="1:6" ht="30" customHeight="1">
      <c r="A2085" s="266">
        <v>91876</v>
      </c>
      <c r="B2085" s="267" t="s">
        <v>3397</v>
      </c>
      <c r="C2085" s="268" t="s">
        <v>2535</v>
      </c>
      <c r="D2085" s="269">
        <v>2.4400000000000004</v>
      </c>
      <c r="E2085" s="269">
        <v>4.01</v>
      </c>
      <c r="F2085" s="269" t="s">
        <v>17649</v>
      </c>
    </row>
    <row r="2086" spans="1:6" ht="30" customHeight="1">
      <c r="A2086" s="266">
        <v>91880</v>
      </c>
      <c r="B2086" s="267" t="s">
        <v>3401</v>
      </c>
      <c r="C2086" s="268" t="s">
        <v>2535</v>
      </c>
      <c r="D2086" s="269">
        <v>2.7199999999999998</v>
      </c>
      <c r="E2086" s="269">
        <v>4.84</v>
      </c>
      <c r="F2086" s="269" t="s">
        <v>17650</v>
      </c>
    </row>
    <row r="2087" spans="1:6" ht="30" customHeight="1">
      <c r="A2087" s="266">
        <v>91885</v>
      </c>
      <c r="B2087" s="267" t="s">
        <v>3405</v>
      </c>
      <c r="C2087" s="268" t="s">
        <v>2535</v>
      </c>
      <c r="D2087" s="269">
        <v>2.84</v>
      </c>
      <c r="E2087" s="269">
        <v>5.26</v>
      </c>
      <c r="F2087" s="269" t="s">
        <v>12109</v>
      </c>
    </row>
    <row r="2088" spans="1:6" ht="30" customHeight="1">
      <c r="A2088" s="266">
        <v>91877</v>
      </c>
      <c r="B2088" s="267" t="s">
        <v>3398</v>
      </c>
      <c r="C2088" s="268" t="s">
        <v>2535</v>
      </c>
      <c r="D2088" s="269">
        <v>3.4000000000000004</v>
      </c>
      <c r="E2088" s="269">
        <v>5.08</v>
      </c>
      <c r="F2088" s="269" t="s">
        <v>13526</v>
      </c>
    </row>
    <row r="2089" spans="1:6" ht="30" customHeight="1">
      <c r="A2089" s="266">
        <v>91881</v>
      </c>
      <c r="B2089" s="267" t="s">
        <v>3402</v>
      </c>
      <c r="C2089" s="268" t="s">
        <v>2535</v>
      </c>
      <c r="D2089" s="269">
        <v>3.76</v>
      </c>
      <c r="E2089" s="269">
        <v>5.84</v>
      </c>
      <c r="F2089" s="269" t="s">
        <v>17651</v>
      </c>
    </row>
    <row r="2090" spans="1:6" ht="30" customHeight="1">
      <c r="A2090" s="266">
        <v>91886</v>
      </c>
      <c r="B2090" s="267" t="s">
        <v>3857</v>
      </c>
      <c r="C2090" s="268" t="s">
        <v>2535</v>
      </c>
      <c r="D2090" s="269">
        <v>3.8000000000000007</v>
      </c>
      <c r="E2090" s="269">
        <v>5.91</v>
      </c>
      <c r="F2090" s="269" t="s">
        <v>17653</v>
      </c>
    </row>
    <row r="2091" spans="1:6" ht="30" customHeight="1">
      <c r="A2091" s="266">
        <v>93013</v>
      </c>
      <c r="B2091" s="267" t="s">
        <v>3426</v>
      </c>
      <c r="C2091" s="268" t="s">
        <v>2535</v>
      </c>
      <c r="D2091" s="269">
        <v>4.6000000000000005</v>
      </c>
      <c r="E2091" s="269">
        <v>6.37</v>
      </c>
      <c r="F2091" s="269" t="s">
        <v>12549</v>
      </c>
    </row>
    <row r="2092" spans="1:6" ht="30" customHeight="1">
      <c r="A2092" s="266">
        <v>93014</v>
      </c>
      <c r="B2092" s="267" t="s">
        <v>3427</v>
      </c>
      <c r="C2092" s="268" t="s">
        <v>2535</v>
      </c>
      <c r="D2092" s="269">
        <v>6.01</v>
      </c>
      <c r="E2092" s="269">
        <v>7.32</v>
      </c>
      <c r="F2092" s="269" t="s">
        <v>17666</v>
      </c>
    </row>
    <row r="2093" spans="1:6" ht="30" customHeight="1">
      <c r="A2093" s="266">
        <v>93015</v>
      </c>
      <c r="B2093" s="267" t="s">
        <v>3428</v>
      </c>
      <c r="C2093" s="268" t="s">
        <v>2535</v>
      </c>
      <c r="D2093" s="269">
        <v>10.72</v>
      </c>
      <c r="E2093" s="269">
        <v>8.69</v>
      </c>
      <c r="F2093" s="269" t="s">
        <v>11970</v>
      </c>
    </row>
    <row r="2094" spans="1:6" ht="30" customHeight="1">
      <c r="A2094" s="266">
        <v>93016</v>
      </c>
      <c r="B2094" s="267" t="s">
        <v>3429</v>
      </c>
      <c r="C2094" s="268" t="s">
        <v>2535</v>
      </c>
      <c r="D2094" s="269">
        <v>13.67</v>
      </c>
      <c r="E2094" s="269">
        <v>9.6300000000000008</v>
      </c>
      <c r="F2094" s="269" t="s">
        <v>17667</v>
      </c>
    </row>
    <row r="2095" spans="1:6" ht="30" customHeight="1">
      <c r="A2095" s="266">
        <v>93017</v>
      </c>
      <c r="B2095" s="267" t="s">
        <v>3430</v>
      </c>
      <c r="C2095" s="268" t="s">
        <v>2535</v>
      </c>
      <c r="D2095" s="269">
        <v>22.240000000000002</v>
      </c>
      <c r="E2095" s="269">
        <v>11.97</v>
      </c>
      <c r="F2095" s="269" t="s">
        <v>17668</v>
      </c>
    </row>
    <row r="2096" spans="1:6" ht="30" customHeight="1">
      <c r="A2096" s="266">
        <v>91887</v>
      </c>
      <c r="B2096" s="267" t="s">
        <v>3858</v>
      </c>
      <c r="C2096" s="268" t="s">
        <v>2535</v>
      </c>
      <c r="D2096" s="269">
        <v>3.0199999999999996</v>
      </c>
      <c r="E2096" s="269">
        <v>3.58</v>
      </c>
      <c r="F2096" s="269" t="s">
        <v>12481</v>
      </c>
    </row>
    <row r="2097" spans="1:6" ht="30" customHeight="1">
      <c r="A2097" s="266">
        <v>91899</v>
      </c>
      <c r="B2097" s="267" t="s">
        <v>3865</v>
      </c>
      <c r="C2097" s="268" t="s">
        <v>2535</v>
      </c>
      <c r="D2097" s="269">
        <v>3.4200000000000008</v>
      </c>
      <c r="E2097" s="269">
        <v>4.8</v>
      </c>
      <c r="F2097" s="269" t="s">
        <v>13235</v>
      </c>
    </row>
    <row r="2098" spans="1:6" ht="30" customHeight="1">
      <c r="A2098" s="266">
        <v>91911</v>
      </c>
      <c r="B2098" s="267" t="s">
        <v>3151</v>
      </c>
      <c r="C2098" s="268" t="s">
        <v>2535</v>
      </c>
      <c r="D2098" s="269">
        <v>3.95</v>
      </c>
      <c r="E2098" s="269">
        <v>6.13</v>
      </c>
      <c r="F2098" s="269" t="s">
        <v>17248</v>
      </c>
    </row>
    <row r="2099" spans="1:6" ht="30" customHeight="1">
      <c r="A2099" s="266">
        <v>91890</v>
      </c>
      <c r="B2099" s="267" t="s">
        <v>3860</v>
      </c>
      <c r="C2099" s="268" t="s">
        <v>2535</v>
      </c>
      <c r="D2099" s="269">
        <v>3.37</v>
      </c>
      <c r="E2099" s="269">
        <v>4.5999999999999996</v>
      </c>
      <c r="F2099" s="269" t="s">
        <v>17237</v>
      </c>
    </row>
    <row r="2100" spans="1:6" ht="30" customHeight="1">
      <c r="A2100" s="266">
        <v>91902</v>
      </c>
      <c r="B2100" s="267" t="s">
        <v>3867</v>
      </c>
      <c r="C2100" s="268" t="s">
        <v>2535</v>
      </c>
      <c r="D2100" s="269">
        <v>3.84</v>
      </c>
      <c r="E2100" s="269">
        <v>5.75</v>
      </c>
      <c r="F2100" s="269" t="s">
        <v>13006</v>
      </c>
    </row>
    <row r="2101" spans="1:6" ht="30" customHeight="1">
      <c r="A2101" s="266">
        <v>91914</v>
      </c>
      <c r="B2101" s="267" t="s">
        <v>3153</v>
      </c>
      <c r="C2101" s="268" t="s">
        <v>2535</v>
      </c>
      <c r="D2101" s="269">
        <v>4.2299999999999995</v>
      </c>
      <c r="E2101" s="269">
        <v>6.79</v>
      </c>
      <c r="F2101" s="269" t="s">
        <v>17661</v>
      </c>
    </row>
    <row r="2102" spans="1:6" ht="30" customHeight="1">
      <c r="A2102" s="266">
        <v>91893</v>
      </c>
      <c r="B2102" s="267" t="s">
        <v>3862</v>
      </c>
      <c r="C2102" s="268" t="s">
        <v>2535</v>
      </c>
      <c r="D2102" s="269">
        <v>4.8599999999999994</v>
      </c>
      <c r="E2102" s="269">
        <v>5.93</v>
      </c>
      <c r="F2102" s="269" t="s">
        <v>17655</v>
      </c>
    </row>
    <row r="2103" spans="1:6" ht="30" customHeight="1">
      <c r="A2103" s="266">
        <v>91905</v>
      </c>
      <c r="B2103" s="267" t="s">
        <v>3869</v>
      </c>
      <c r="C2103" s="268" t="s">
        <v>2535</v>
      </c>
      <c r="D2103" s="269">
        <v>5.29</v>
      </c>
      <c r="E2103" s="269">
        <v>7.12</v>
      </c>
      <c r="F2103" s="269" t="s">
        <v>13538</v>
      </c>
    </row>
    <row r="2104" spans="1:6" ht="30" customHeight="1">
      <c r="A2104" s="266">
        <v>91917</v>
      </c>
      <c r="B2104" s="267" t="s">
        <v>3423</v>
      </c>
      <c r="C2104" s="268" t="s">
        <v>2535</v>
      </c>
      <c r="D2104" s="269">
        <v>5.52</v>
      </c>
      <c r="E2104" s="269">
        <v>7.74</v>
      </c>
      <c r="F2104" s="269" t="s">
        <v>13810</v>
      </c>
    </row>
    <row r="2105" spans="1:6" ht="30" customHeight="1">
      <c r="A2105" s="266">
        <v>91896</v>
      </c>
      <c r="B2105" s="267" t="s">
        <v>3863</v>
      </c>
      <c r="C2105" s="268" t="s">
        <v>2535</v>
      </c>
      <c r="D2105" s="269">
        <v>5.76</v>
      </c>
      <c r="E2105" s="269">
        <v>7.51</v>
      </c>
      <c r="F2105" s="269" t="s">
        <v>13134</v>
      </c>
    </row>
    <row r="2106" spans="1:6" ht="30" customHeight="1">
      <c r="A2106" s="266">
        <v>91908</v>
      </c>
      <c r="B2106" s="267" t="s">
        <v>3472</v>
      </c>
      <c r="C2106" s="268" t="s">
        <v>2535</v>
      </c>
      <c r="D2106" s="269">
        <v>6.2099999999999991</v>
      </c>
      <c r="E2106" s="269">
        <v>8.7200000000000006</v>
      </c>
      <c r="F2106" s="269" t="s">
        <v>17660</v>
      </c>
    </row>
    <row r="2107" spans="1:6" ht="30" customHeight="1">
      <c r="A2107" s="266">
        <v>91920</v>
      </c>
      <c r="B2107" s="267" t="s">
        <v>3424</v>
      </c>
      <c r="C2107" s="268" t="s">
        <v>2535</v>
      </c>
      <c r="D2107" s="269">
        <v>6.26</v>
      </c>
      <c r="E2107" s="269">
        <v>8.86</v>
      </c>
      <c r="F2107" s="269" t="s">
        <v>12194</v>
      </c>
    </row>
    <row r="2108" spans="1:6" ht="30" customHeight="1">
      <c r="A2108" s="266">
        <v>93018</v>
      </c>
      <c r="B2108" s="267" t="s">
        <v>3431</v>
      </c>
      <c r="C2108" s="268" t="s">
        <v>2535</v>
      </c>
      <c r="D2108" s="269">
        <v>7.2199999999999989</v>
      </c>
      <c r="E2108" s="269">
        <v>9.48</v>
      </c>
      <c r="F2108" s="269" t="s">
        <v>17669</v>
      </c>
    </row>
    <row r="2109" spans="1:6" ht="30" customHeight="1">
      <c r="A2109" s="266">
        <v>93020</v>
      </c>
      <c r="B2109" s="267" t="s">
        <v>3432</v>
      </c>
      <c r="C2109" s="268" t="s">
        <v>2535</v>
      </c>
      <c r="D2109" s="269">
        <v>10.060000000000002</v>
      </c>
      <c r="E2109" s="269">
        <v>10.95</v>
      </c>
      <c r="F2109" s="269" t="s">
        <v>11111</v>
      </c>
    </row>
    <row r="2110" spans="1:6" ht="30" customHeight="1">
      <c r="A2110" s="266">
        <v>93022</v>
      </c>
      <c r="B2110" s="267" t="s">
        <v>3433</v>
      </c>
      <c r="C2110" s="268" t="s">
        <v>2535</v>
      </c>
      <c r="D2110" s="269">
        <v>20.389999999999997</v>
      </c>
      <c r="E2110" s="269">
        <v>13.02</v>
      </c>
      <c r="F2110" s="269" t="s">
        <v>17670</v>
      </c>
    </row>
    <row r="2111" spans="1:6" ht="30" customHeight="1">
      <c r="A2111" s="266">
        <v>93024</v>
      </c>
      <c r="B2111" s="267" t="s">
        <v>3434</v>
      </c>
      <c r="C2111" s="268" t="s">
        <v>2535</v>
      </c>
      <c r="D2111" s="269">
        <v>20.96</v>
      </c>
      <c r="E2111" s="269">
        <v>14.39</v>
      </c>
      <c r="F2111" s="269" t="s">
        <v>17671</v>
      </c>
    </row>
    <row r="2112" spans="1:6" ht="30" customHeight="1">
      <c r="A2112" s="266">
        <v>93026</v>
      </c>
      <c r="B2112" s="267" t="s">
        <v>3435</v>
      </c>
      <c r="C2112" s="268" t="s">
        <v>2535</v>
      </c>
      <c r="D2112" s="269">
        <v>38.03</v>
      </c>
      <c r="E2112" s="269">
        <v>17.920000000000002</v>
      </c>
      <c r="F2112" s="269" t="s">
        <v>17672</v>
      </c>
    </row>
    <row r="2113" spans="1:6" ht="30" customHeight="1">
      <c r="A2113" s="266">
        <v>97559</v>
      </c>
      <c r="B2113" s="267" t="s">
        <v>17688</v>
      </c>
      <c r="C2113" s="268" t="s">
        <v>2535</v>
      </c>
      <c r="D2113" s="269">
        <v>3.2199999999999998</v>
      </c>
      <c r="E2113" s="269">
        <v>4.6100000000000003</v>
      </c>
      <c r="F2113" s="269" t="s">
        <v>17689</v>
      </c>
    </row>
    <row r="2114" spans="1:6" ht="30" customHeight="1">
      <c r="A2114" s="266">
        <v>97562</v>
      </c>
      <c r="B2114" s="267" t="s">
        <v>17690</v>
      </c>
      <c r="C2114" s="268" t="s">
        <v>2535</v>
      </c>
      <c r="D2114" s="269">
        <v>3.6999999999999993</v>
      </c>
      <c r="E2114" s="269">
        <v>5.75</v>
      </c>
      <c r="F2114" s="269" t="s">
        <v>11150</v>
      </c>
    </row>
    <row r="2115" spans="1:6" ht="30" customHeight="1">
      <c r="A2115" s="266">
        <v>97564</v>
      </c>
      <c r="B2115" s="267" t="s">
        <v>17691</v>
      </c>
      <c r="C2115" s="268" t="s">
        <v>2535</v>
      </c>
      <c r="D2115" s="269">
        <v>4.0900000000000007</v>
      </c>
      <c r="E2115" s="269">
        <v>6.79</v>
      </c>
      <c r="F2115" s="269" t="s">
        <v>17610</v>
      </c>
    </row>
    <row r="2116" spans="1:6" ht="30" customHeight="1">
      <c r="A2116" s="266">
        <v>91889</v>
      </c>
      <c r="B2116" s="267" t="s">
        <v>3859</v>
      </c>
      <c r="C2116" s="268" t="s">
        <v>2535</v>
      </c>
      <c r="D2116" s="269">
        <v>2.8100000000000005</v>
      </c>
      <c r="E2116" s="269">
        <v>3.59</v>
      </c>
      <c r="F2116" s="269" t="s">
        <v>17654</v>
      </c>
    </row>
    <row r="2117" spans="1:6" ht="30" customHeight="1">
      <c r="A2117" s="266">
        <v>91901</v>
      </c>
      <c r="B2117" s="267" t="s">
        <v>3866</v>
      </c>
      <c r="C2117" s="268" t="s">
        <v>2535</v>
      </c>
      <c r="D2117" s="269">
        <v>3.21</v>
      </c>
      <c r="E2117" s="269">
        <v>4.8099999999999996</v>
      </c>
      <c r="F2117" s="269" t="s">
        <v>11761</v>
      </c>
    </row>
    <row r="2118" spans="1:6" ht="30" customHeight="1">
      <c r="A2118" s="266">
        <v>91913</v>
      </c>
      <c r="B2118" s="267" t="s">
        <v>3152</v>
      </c>
      <c r="C2118" s="268" t="s">
        <v>2535</v>
      </c>
      <c r="D2118" s="269">
        <v>3.7500000000000009</v>
      </c>
      <c r="E2118" s="269">
        <v>6.13</v>
      </c>
      <c r="F2118" s="269" t="s">
        <v>15341</v>
      </c>
    </row>
    <row r="2119" spans="1:6" ht="30" customHeight="1">
      <c r="A2119" s="266">
        <v>91892</v>
      </c>
      <c r="B2119" s="267" t="s">
        <v>3861</v>
      </c>
      <c r="C2119" s="268" t="s">
        <v>2535</v>
      </c>
      <c r="D2119" s="269">
        <v>4.6999999999999993</v>
      </c>
      <c r="E2119" s="269">
        <v>4.57</v>
      </c>
      <c r="F2119" s="269" t="s">
        <v>13490</v>
      </c>
    </row>
    <row r="2120" spans="1:6" ht="30" customHeight="1">
      <c r="A2120" s="266">
        <v>91904</v>
      </c>
      <c r="B2120" s="267" t="s">
        <v>3868</v>
      </c>
      <c r="C2120" s="268" t="s">
        <v>2535</v>
      </c>
      <c r="D2120" s="269">
        <v>5.16</v>
      </c>
      <c r="E2120" s="269">
        <v>5.73</v>
      </c>
      <c r="F2120" s="269" t="s">
        <v>17648</v>
      </c>
    </row>
    <row r="2121" spans="1:6" ht="30" customHeight="1">
      <c r="A2121" s="266">
        <v>91916</v>
      </c>
      <c r="B2121" s="267" t="s">
        <v>3422</v>
      </c>
      <c r="C2121" s="268" t="s">
        <v>2535</v>
      </c>
      <c r="D2121" s="269">
        <v>5.54</v>
      </c>
      <c r="E2121" s="269">
        <v>6.78</v>
      </c>
      <c r="F2121" s="269" t="s">
        <v>17662</v>
      </c>
    </row>
    <row r="2122" spans="1:6" ht="30" customHeight="1">
      <c r="A2122" s="266">
        <v>91895</v>
      </c>
      <c r="B2122" s="267" t="s">
        <v>17656</v>
      </c>
      <c r="C2122" s="268" t="s">
        <v>2535</v>
      </c>
      <c r="D2122" s="269">
        <v>6.2099999999999991</v>
      </c>
      <c r="E2122" s="269">
        <v>5.9</v>
      </c>
      <c r="F2122" s="269" t="s">
        <v>12356</v>
      </c>
    </row>
    <row r="2123" spans="1:6" ht="30" customHeight="1">
      <c r="A2123" s="266">
        <v>91907</v>
      </c>
      <c r="B2123" s="267" t="s">
        <v>17658</v>
      </c>
      <c r="C2123" s="268" t="s">
        <v>2535</v>
      </c>
      <c r="D2123" s="269">
        <v>6.62</v>
      </c>
      <c r="E2123" s="269">
        <v>7.11</v>
      </c>
      <c r="F2123" s="269" t="s">
        <v>17659</v>
      </c>
    </row>
    <row r="2124" spans="1:6" ht="30" customHeight="1">
      <c r="A2124" s="266">
        <v>91919</v>
      </c>
      <c r="B2124" s="267" t="s">
        <v>17663</v>
      </c>
      <c r="C2124" s="268" t="s">
        <v>2535</v>
      </c>
      <c r="D2124" s="269">
        <v>6.85</v>
      </c>
      <c r="E2124" s="269">
        <v>7.73</v>
      </c>
      <c r="F2124" s="269" t="s">
        <v>17664</v>
      </c>
    </row>
    <row r="2125" spans="1:6" ht="30" customHeight="1">
      <c r="A2125" s="266">
        <v>91898</v>
      </c>
      <c r="B2125" s="267" t="s">
        <v>3864</v>
      </c>
      <c r="C2125" s="268" t="s">
        <v>2535</v>
      </c>
      <c r="D2125" s="269">
        <v>7.18</v>
      </c>
      <c r="E2125" s="269">
        <v>7.5</v>
      </c>
      <c r="F2125" s="269" t="s">
        <v>17657</v>
      </c>
    </row>
    <row r="2126" spans="1:6" ht="30" customHeight="1">
      <c r="A2126" s="266">
        <v>91910</v>
      </c>
      <c r="B2126" s="267" t="s">
        <v>3473</v>
      </c>
      <c r="C2126" s="268" t="s">
        <v>2535</v>
      </c>
      <c r="D2126" s="269">
        <v>7.629999999999999</v>
      </c>
      <c r="E2126" s="269">
        <v>8.7100000000000009</v>
      </c>
      <c r="F2126" s="269" t="s">
        <v>12540</v>
      </c>
    </row>
    <row r="2127" spans="1:6" ht="30" customHeight="1">
      <c r="A2127" s="266">
        <v>91922</v>
      </c>
      <c r="B2127" s="267" t="s">
        <v>3425</v>
      </c>
      <c r="C2127" s="268" t="s">
        <v>2535</v>
      </c>
      <c r="D2127" s="269">
        <v>7.6900000000000013</v>
      </c>
      <c r="E2127" s="269">
        <v>8.84</v>
      </c>
      <c r="F2127" s="269" t="s">
        <v>17665</v>
      </c>
    </row>
    <row r="2128" spans="1:6">
      <c r="A2128" s="261"/>
      <c r="B2128" s="318" t="s">
        <v>20813</v>
      </c>
      <c r="C2128" s="263"/>
      <c r="D2128" s="264" t="s">
        <v>2552</v>
      </c>
      <c r="E2128" s="264" t="s">
        <v>2552</v>
      </c>
      <c r="F2128" s="264"/>
    </row>
    <row r="2129" spans="1:6" ht="30" customHeight="1">
      <c r="A2129" s="266">
        <v>95753</v>
      </c>
      <c r="B2129" s="267" t="s">
        <v>17678</v>
      </c>
      <c r="C2129" s="268" t="s">
        <v>2535</v>
      </c>
      <c r="D2129" s="269">
        <v>2.5500000000000003</v>
      </c>
      <c r="E2129" s="269">
        <v>3.06</v>
      </c>
      <c r="F2129" s="269" t="s">
        <v>12627</v>
      </c>
    </row>
    <row r="2130" spans="1:6" ht="30" customHeight="1">
      <c r="A2130" s="266">
        <v>95754</v>
      </c>
      <c r="B2130" s="267" t="s">
        <v>17679</v>
      </c>
      <c r="C2130" s="268" t="s">
        <v>2535</v>
      </c>
      <c r="D2130" s="269">
        <v>3.14</v>
      </c>
      <c r="E2130" s="269">
        <v>3.89</v>
      </c>
      <c r="F2130" s="269" t="s">
        <v>17680</v>
      </c>
    </row>
    <row r="2131" spans="1:6" ht="30" customHeight="1">
      <c r="A2131" s="266">
        <v>95755</v>
      </c>
      <c r="B2131" s="267" t="s">
        <v>17681</v>
      </c>
      <c r="C2131" s="268" t="s">
        <v>2535</v>
      </c>
      <c r="D2131" s="269">
        <v>4.9599999999999991</v>
      </c>
      <c r="E2131" s="269">
        <v>5.07</v>
      </c>
      <c r="F2131" s="269" t="s">
        <v>13140</v>
      </c>
    </row>
    <row r="2132" spans="1:6" ht="30" customHeight="1">
      <c r="A2132" s="266">
        <v>95756</v>
      </c>
      <c r="B2132" s="267" t="s">
        <v>17682</v>
      </c>
      <c r="C2132" s="268" t="s">
        <v>2535</v>
      </c>
      <c r="D2132" s="269">
        <v>6.94</v>
      </c>
      <c r="E2132" s="269">
        <v>6.36</v>
      </c>
      <c r="F2132" s="269" t="s">
        <v>13011</v>
      </c>
    </row>
    <row r="2133" spans="1:6" ht="30" customHeight="1">
      <c r="A2133" s="266">
        <v>95757</v>
      </c>
      <c r="B2133" s="267" t="s">
        <v>17683</v>
      </c>
      <c r="C2133" s="268" t="s">
        <v>2535</v>
      </c>
      <c r="D2133" s="269">
        <v>3.33</v>
      </c>
      <c r="E2133" s="269">
        <v>5.26</v>
      </c>
      <c r="F2133" s="269" t="s">
        <v>17684</v>
      </c>
    </row>
    <row r="2134" spans="1:6" ht="30" customHeight="1">
      <c r="A2134" s="266">
        <v>95758</v>
      </c>
      <c r="B2134" s="267" t="s">
        <v>17685</v>
      </c>
      <c r="C2134" s="268" t="s">
        <v>2535</v>
      </c>
      <c r="D2134" s="269">
        <v>3.8500000000000005</v>
      </c>
      <c r="E2134" s="269">
        <v>5.79</v>
      </c>
      <c r="F2134" s="269" t="s">
        <v>12928</v>
      </c>
    </row>
    <row r="2135" spans="1:6" ht="30" customHeight="1">
      <c r="A2135" s="266">
        <v>95759</v>
      </c>
      <c r="B2135" s="267" t="s">
        <v>17686</v>
      </c>
      <c r="C2135" s="268" t="s">
        <v>2535</v>
      </c>
      <c r="D2135" s="269">
        <v>5.57</v>
      </c>
      <c r="E2135" s="269">
        <v>6.59</v>
      </c>
      <c r="F2135" s="269" t="s">
        <v>12336</v>
      </c>
    </row>
    <row r="2136" spans="1:6" ht="30" customHeight="1">
      <c r="A2136" s="266">
        <v>95760</v>
      </c>
      <c r="B2136" s="267" t="s">
        <v>17687</v>
      </c>
      <c r="C2136" s="268" t="s">
        <v>2535</v>
      </c>
      <c r="D2136" s="269">
        <v>7.34</v>
      </c>
      <c r="E2136" s="269">
        <v>7.52</v>
      </c>
      <c r="F2136" s="269" t="s">
        <v>12882</v>
      </c>
    </row>
    <row r="2137" spans="1:6">
      <c r="A2137" s="261"/>
      <c r="B2137" s="265" t="s">
        <v>557</v>
      </c>
      <c r="C2137" s="263"/>
      <c r="D2137" s="264" t="s">
        <v>2552</v>
      </c>
      <c r="E2137" s="264" t="s">
        <v>2552</v>
      </c>
      <c r="F2137" s="264"/>
    </row>
    <row r="2138" spans="1:6">
      <c r="A2138" s="261"/>
      <c r="B2138" s="265" t="s">
        <v>1090</v>
      </c>
      <c r="C2138" s="263"/>
      <c r="D2138" s="264" t="s">
        <v>2552</v>
      </c>
      <c r="E2138" s="264" t="s">
        <v>2552</v>
      </c>
      <c r="F2138" s="264"/>
    </row>
    <row r="2139" spans="1:6" ht="15" customHeight="1">
      <c r="A2139" s="266">
        <v>72263</v>
      </c>
      <c r="B2139" s="267" t="s">
        <v>2717</v>
      </c>
      <c r="C2139" s="268" t="s">
        <v>2535</v>
      </c>
      <c r="D2139" s="269">
        <v>9.5800000000000018</v>
      </c>
      <c r="E2139" s="269">
        <v>11.27</v>
      </c>
      <c r="F2139" s="269" t="s">
        <v>17643</v>
      </c>
    </row>
    <row r="2140" spans="1:6" ht="30" customHeight="1">
      <c r="A2140" s="266" t="s">
        <v>2295</v>
      </c>
      <c r="B2140" s="267" t="s">
        <v>2718</v>
      </c>
      <c r="C2140" s="268" t="s">
        <v>2535</v>
      </c>
      <c r="D2140" s="269">
        <v>9.11</v>
      </c>
      <c r="E2140" s="269">
        <v>14.02</v>
      </c>
      <c r="F2140" s="269" t="s">
        <v>17647</v>
      </c>
    </row>
    <row r="2141" spans="1:6" ht="15" customHeight="1">
      <c r="A2141" s="266" t="s">
        <v>2296</v>
      </c>
      <c r="B2141" s="267" t="s">
        <v>2719</v>
      </c>
      <c r="C2141" s="268" t="s">
        <v>2535</v>
      </c>
      <c r="D2141" s="269">
        <v>13.830000000000002</v>
      </c>
      <c r="E2141" s="269">
        <v>22.38</v>
      </c>
      <c r="F2141" s="269" t="s">
        <v>14345</v>
      </c>
    </row>
    <row r="2142" spans="1:6" ht="15" customHeight="1">
      <c r="A2142" s="266" t="s">
        <v>2297</v>
      </c>
      <c r="B2142" s="267" t="s">
        <v>2720</v>
      </c>
      <c r="C2142" s="268" t="s">
        <v>2535</v>
      </c>
      <c r="D2142" s="269">
        <v>22.54</v>
      </c>
      <c r="E2142" s="269">
        <v>33.51</v>
      </c>
      <c r="F2142" s="269" t="s">
        <v>17645</v>
      </c>
    </row>
    <row r="2143" spans="1:6" ht="30" customHeight="1">
      <c r="A2143" s="266" t="s">
        <v>2298</v>
      </c>
      <c r="B2143" s="267" t="s">
        <v>2721</v>
      </c>
      <c r="C2143" s="268" t="s">
        <v>2535</v>
      </c>
      <c r="D2143" s="269">
        <v>91.56</v>
      </c>
      <c r="E2143" s="269">
        <v>39.03</v>
      </c>
      <c r="F2143" s="269" t="s">
        <v>17646</v>
      </c>
    </row>
    <row r="2144" spans="1:6" ht="30" customHeight="1">
      <c r="A2144" s="266">
        <v>72271</v>
      </c>
      <c r="B2144" s="267" t="s">
        <v>2722</v>
      </c>
      <c r="C2144" s="268" t="s">
        <v>2535</v>
      </c>
      <c r="D2144" s="269">
        <v>6.46</v>
      </c>
      <c r="E2144" s="269">
        <v>5.64</v>
      </c>
      <c r="F2144" s="269" t="s">
        <v>17644</v>
      </c>
    </row>
    <row r="2145" spans="1:6" ht="30" customHeight="1">
      <c r="A2145" s="266">
        <v>72272</v>
      </c>
      <c r="B2145" s="267" t="s">
        <v>2723</v>
      </c>
      <c r="C2145" s="268" t="s">
        <v>2535</v>
      </c>
      <c r="D2145" s="269">
        <v>7.88</v>
      </c>
      <c r="E2145" s="269">
        <v>5.63</v>
      </c>
      <c r="F2145" s="269" t="s">
        <v>11433</v>
      </c>
    </row>
    <row r="2146" spans="1:6" ht="30" customHeight="1">
      <c r="A2146" s="266">
        <v>83377</v>
      </c>
      <c r="B2146" s="267" t="s">
        <v>2724</v>
      </c>
      <c r="C2146" s="268" t="s">
        <v>2535</v>
      </c>
      <c r="D2146" s="269">
        <v>9.75</v>
      </c>
      <c r="E2146" s="269">
        <v>1.1399999999999999</v>
      </c>
      <c r="F2146" s="269" t="s">
        <v>17648</v>
      </c>
    </row>
    <row r="2147" spans="1:6">
      <c r="A2147" s="261"/>
      <c r="B2147" s="265" t="s">
        <v>1098</v>
      </c>
      <c r="C2147" s="263"/>
      <c r="D2147" s="264" t="s">
        <v>2552</v>
      </c>
      <c r="E2147" s="264" t="s">
        <v>2552</v>
      </c>
      <c r="F2147" s="264"/>
    </row>
    <row r="2148" spans="1:6">
      <c r="A2148" s="261"/>
      <c r="B2148" s="265" t="s">
        <v>2072</v>
      </c>
      <c r="C2148" s="263"/>
      <c r="D2148" s="264" t="s">
        <v>2552</v>
      </c>
      <c r="E2148" s="264" t="s">
        <v>2552</v>
      </c>
      <c r="F2148" s="264"/>
    </row>
    <row r="2149" spans="1:6" ht="30" customHeight="1">
      <c r="A2149" s="266">
        <v>91924</v>
      </c>
      <c r="B2149" s="267" t="s">
        <v>2725</v>
      </c>
      <c r="C2149" s="268" t="s">
        <v>2537</v>
      </c>
      <c r="D2149" s="269">
        <v>1.1300000000000001</v>
      </c>
      <c r="E2149" s="269">
        <v>0.69</v>
      </c>
      <c r="F2149" s="269" t="s">
        <v>11297</v>
      </c>
    </row>
    <row r="2150" spans="1:6" ht="30" customHeight="1">
      <c r="A2150" s="266">
        <v>91926</v>
      </c>
      <c r="B2150" s="267" t="s">
        <v>2726</v>
      </c>
      <c r="C2150" s="268" t="s">
        <v>2537</v>
      </c>
      <c r="D2150" s="269">
        <v>1.79</v>
      </c>
      <c r="E2150" s="269">
        <v>0.84</v>
      </c>
      <c r="F2150" s="269" t="s">
        <v>11536</v>
      </c>
    </row>
    <row r="2151" spans="1:6" ht="30" customHeight="1">
      <c r="A2151" s="266">
        <v>91928</v>
      </c>
      <c r="B2151" s="267" t="s">
        <v>2727</v>
      </c>
      <c r="C2151" s="268" t="s">
        <v>2537</v>
      </c>
      <c r="D2151" s="269">
        <v>3.04</v>
      </c>
      <c r="E2151" s="269">
        <v>1.1200000000000001</v>
      </c>
      <c r="F2151" s="269" t="s">
        <v>11309</v>
      </c>
    </row>
    <row r="2152" spans="1:6" ht="30" customHeight="1">
      <c r="A2152" s="266">
        <v>91930</v>
      </c>
      <c r="B2152" s="267" t="s">
        <v>2728</v>
      </c>
      <c r="C2152" s="268" t="s">
        <v>2537</v>
      </c>
      <c r="D2152" s="269">
        <v>4.2</v>
      </c>
      <c r="E2152" s="269">
        <v>1.47</v>
      </c>
      <c r="F2152" s="269" t="s">
        <v>12201</v>
      </c>
    </row>
    <row r="2153" spans="1:6" ht="30" customHeight="1">
      <c r="A2153" s="266">
        <v>91932</v>
      </c>
      <c r="B2153" s="267" t="s">
        <v>2729</v>
      </c>
      <c r="C2153" s="268" t="s">
        <v>2537</v>
      </c>
      <c r="D2153" s="269">
        <v>7.09</v>
      </c>
      <c r="E2153" s="269">
        <v>2.16</v>
      </c>
      <c r="F2153" s="269" t="s">
        <v>14933</v>
      </c>
    </row>
    <row r="2154" spans="1:6" ht="30" customHeight="1">
      <c r="A2154" s="266">
        <v>91934</v>
      </c>
      <c r="B2154" s="267" t="s">
        <v>2730</v>
      </c>
      <c r="C2154" s="268" t="s">
        <v>2537</v>
      </c>
      <c r="D2154" s="269">
        <v>10.87</v>
      </c>
      <c r="E2154" s="269">
        <v>3.24</v>
      </c>
      <c r="F2154" s="269" t="s">
        <v>14532</v>
      </c>
    </row>
    <row r="2155" spans="1:6" ht="30" customHeight="1">
      <c r="A2155" s="266">
        <v>92979</v>
      </c>
      <c r="B2155" s="267" t="s">
        <v>2731</v>
      </c>
      <c r="C2155" s="268" t="s">
        <v>2537</v>
      </c>
      <c r="D2155" s="269">
        <v>5.54</v>
      </c>
      <c r="E2155" s="269">
        <v>0.24</v>
      </c>
      <c r="F2155" s="269" t="s">
        <v>15849</v>
      </c>
    </row>
    <row r="2156" spans="1:6" ht="30" customHeight="1">
      <c r="A2156" s="266">
        <v>92981</v>
      </c>
      <c r="B2156" s="267" t="s">
        <v>2732</v>
      </c>
      <c r="C2156" s="268" t="s">
        <v>2537</v>
      </c>
      <c r="D2156" s="269">
        <v>8.52</v>
      </c>
      <c r="E2156" s="269">
        <v>0.34</v>
      </c>
      <c r="F2156" s="269" t="s">
        <v>13238</v>
      </c>
    </row>
    <row r="2157" spans="1:6" ht="30" customHeight="1">
      <c r="A2157" s="266">
        <v>92983</v>
      </c>
      <c r="B2157" s="267" t="s">
        <v>2733</v>
      </c>
      <c r="C2157" s="268" t="s">
        <v>2537</v>
      </c>
      <c r="D2157" s="269">
        <v>13.91</v>
      </c>
      <c r="E2157" s="269">
        <v>1.8</v>
      </c>
      <c r="F2157" s="269" t="s">
        <v>13551</v>
      </c>
    </row>
    <row r="2158" spans="1:6" ht="30" customHeight="1">
      <c r="A2158" s="266">
        <v>92985</v>
      </c>
      <c r="B2158" s="267" t="s">
        <v>2734</v>
      </c>
      <c r="C2158" s="268" t="s">
        <v>2537</v>
      </c>
      <c r="D2158" s="269">
        <v>18.98</v>
      </c>
      <c r="E2158" s="269">
        <v>2.0299999999999998</v>
      </c>
      <c r="F2158" s="269" t="s">
        <v>11111</v>
      </c>
    </row>
    <row r="2159" spans="1:6" ht="30" customHeight="1">
      <c r="A2159" s="266">
        <v>92987</v>
      </c>
      <c r="B2159" s="267" t="s">
        <v>2735</v>
      </c>
      <c r="C2159" s="268" t="s">
        <v>2537</v>
      </c>
      <c r="D2159" s="269">
        <v>27.65</v>
      </c>
      <c r="E2159" s="269">
        <v>2.42</v>
      </c>
      <c r="F2159" s="269" t="s">
        <v>17693</v>
      </c>
    </row>
    <row r="2160" spans="1:6" ht="30" customHeight="1">
      <c r="A2160" s="266">
        <v>92989</v>
      </c>
      <c r="B2160" s="267" t="s">
        <v>2736</v>
      </c>
      <c r="C2160" s="268" t="s">
        <v>2537</v>
      </c>
      <c r="D2160" s="269">
        <v>38.699999999999996</v>
      </c>
      <c r="E2160" s="269">
        <v>2.92</v>
      </c>
      <c r="F2160" s="269" t="s">
        <v>11416</v>
      </c>
    </row>
    <row r="2161" spans="1:6" ht="30" customHeight="1">
      <c r="A2161" s="266">
        <v>92991</v>
      </c>
      <c r="B2161" s="267" t="s">
        <v>2737</v>
      </c>
      <c r="C2161" s="268" t="s">
        <v>2537</v>
      </c>
      <c r="D2161" s="269">
        <v>50.61</v>
      </c>
      <c r="E2161" s="269">
        <v>3.58</v>
      </c>
      <c r="F2161" s="269" t="s">
        <v>17695</v>
      </c>
    </row>
    <row r="2162" spans="1:6" ht="30" customHeight="1">
      <c r="A2162" s="266">
        <v>92993</v>
      </c>
      <c r="B2162" s="267" t="s">
        <v>2738</v>
      </c>
      <c r="C2162" s="268" t="s">
        <v>2537</v>
      </c>
      <c r="D2162" s="269">
        <v>65.099999999999994</v>
      </c>
      <c r="E2162" s="269">
        <v>4.25</v>
      </c>
      <c r="F2162" s="269" t="s">
        <v>17696</v>
      </c>
    </row>
    <row r="2163" spans="1:6" ht="30" customHeight="1">
      <c r="A2163" s="266">
        <v>92995</v>
      </c>
      <c r="B2163" s="267" t="s">
        <v>3993</v>
      </c>
      <c r="C2163" s="268" t="s">
        <v>2537</v>
      </c>
      <c r="D2163" s="269">
        <v>81.180000000000007</v>
      </c>
      <c r="E2163" s="269">
        <v>4.99</v>
      </c>
      <c r="F2163" s="269" t="s">
        <v>17516</v>
      </c>
    </row>
    <row r="2164" spans="1:6" ht="30" customHeight="1">
      <c r="A2164" s="266">
        <v>92997</v>
      </c>
      <c r="B2164" s="267" t="s">
        <v>3994</v>
      </c>
      <c r="C2164" s="268" t="s">
        <v>2537</v>
      </c>
      <c r="D2164" s="269">
        <v>98.74</v>
      </c>
      <c r="E2164" s="269">
        <v>5.9</v>
      </c>
      <c r="F2164" s="269" t="s">
        <v>17699</v>
      </c>
    </row>
    <row r="2165" spans="1:6" ht="30" customHeight="1">
      <c r="A2165" s="266">
        <v>92999</v>
      </c>
      <c r="B2165" s="267" t="s">
        <v>3995</v>
      </c>
      <c r="C2165" s="268" t="s">
        <v>2537</v>
      </c>
      <c r="D2165" s="269">
        <v>130.29999999999998</v>
      </c>
      <c r="E2165" s="269">
        <v>7.34</v>
      </c>
      <c r="F2165" s="269" t="s">
        <v>14223</v>
      </c>
    </row>
    <row r="2166" spans="1:6" ht="30" customHeight="1">
      <c r="A2166" s="266">
        <v>93001</v>
      </c>
      <c r="B2166" s="267" t="s">
        <v>17702</v>
      </c>
      <c r="C2166" s="268" t="s">
        <v>2537</v>
      </c>
      <c r="D2166" s="269">
        <v>159.31</v>
      </c>
      <c r="E2166" s="269">
        <v>8.68</v>
      </c>
      <c r="F2166" s="269" t="s">
        <v>17703</v>
      </c>
    </row>
    <row r="2167" spans="1:6">
      <c r="A2167" s="261"/>
      <c r="B2167" s="265" t="s">
        <v>2073</v>
      </c>
      <c r="C2167" s="263"/>
      <c r="D2167" s="264" t="s">
        <v>2552</v>
      </c>
      <c r="E2167" s="264" t="s">
        <v>2552</v>
      </c>
      <c r="F2167" s="264"/>
    </row>
    <row r="2168" spans="1:6" ht="30" customHeight="1">
      <c r="A2168" s="266">
        <v>91925</v>
      </c>
      <c r="B2168" s="267" t="s">
        <v>3996</v>
      </c>
      <c r="C2168" s="268" t="s">
        <v>2537</v>
      </c>
      <c r="D2168" s="269">
        <v>1.8299999999999996</v>
      </c>
      <c r="E2168" s="269">
        <v>0.68</v>
      </c>
      <c r="F2168" s="269" t="s">
        <v>13219</v>
      </c>
    </row>
    <row r="2169" spans="1:6" ht="30" customHeight="1">
      <c r="A2169" s="266">
        <v>91927</v>
      </c>
      <c r="B2169" s="267" t="s">
        <v>3997</v>
      </c>
      <c r="C2169" s="268" t="s">
        <v>2537</v>
      </c>
      <c r="D2169" s="269">
        <v>2.5</v>
      </c>
      <c r="E2169" s="269">
        <v>0.84</v>
      </c>
      <c r="F2169" s="269" t="s">
        <v>12183</v>
      </c>
    </row>
    <row r="2170" spans="1:6" ht="30" customHeight="1">
      <c r="A2170" s="266">
        <v>91929</v>
      </c>
      <c r="B2170" s="267" t="s">
        <v>3998</v>
      </c>
      <c r="C2170" s="268" t="s">
        <v>2537</v>
      </c>
      <c r="D2170" s="269">
        <v>3.55</v>
      </c>
      <c r="E2170" s="269">
        <v>1.1200000000000001</v>
      </c>
      <c r="F2170" s="269" t="s">
        <v>13037</v>
      </c>
    </row>
    <row r="2171" spans="1:6" ht="30" customHeight="1">
      <c r="A2171" s="266">
        <v>91931</v>
      </c>
      <c r="B2171" s="267" t="s">
        <v>3999</v>
      </c>
      <c r="C2171" s="268" t="s">
        <v>2537</v>
      </c>
      <c r="D2171" s="269">
        <v>4.8100000000000005</v>
      </c>
      <c r="E2171" s="269">
        <v>1.47</v>
      </c>
      <c r="F2171" s="269" t="s">
        <v>11668</v>
      </c>
    </row>
    <row r="2172" spans="1:6" ht="30" customHeight="1">
      <c r="A2172" s="266">
        <v>91933</v>
      </c>
      <c r="B2172" s="267" t="s">
        <v>4000</v>
      </c>
      <c r="C2172" s="268" t="s">
        <v>2537</v>
      </c>
      <c r="D2172" s="269">
        <v>7.66</v>
      </c>
      <c r="E2172" s="269">
        <v>2.16</v>
      </c>
      <c r="F2172" s="269" t="s">
        <v>14324</v>
      </c>
    </row>
    <row r="2173" spans="1:6" ht="30" customHeight="1">
      <c r="A2173" s="266">
        <v>91935</v>
      </c>
      <c r="B2173" s="267" t="s">
        <v>4001</v>
      </c>
      <c r="C2173" s="268" t="s">
        <v>2537</v>
      </c>
      <c r="D2173" s="269">
        <v>11.7</v>
      </c>
      <c r="E2173" s="269">
        <v>3.23</v>
      </c>
      <c r="F2173" s="269" t="s">
        <v>17660</v>
      </c>
    </row>
    <row r="2174" spans="1:6" ht="30" customHeight="1">
      <c r="A2174" s="266">
        <v>92980</v>
      </c>
      <c r="B2174" s="267" t="s">
        <v>4002</v>
      </c>
      <c r="C2174" s="268" t="s">
        <v>2537</v>
      </c>
      <c r="D2174" s="269">
        <v>6.0299999999999994</v>
      </c>
      <c r="E2174" s="269">
        <v>0.24</v>
      </c>
      <c r="F2174" s="269" t="s">
        <v>12294</v>
      </c>
    </row>
    <row r="2175" spans="1:6" ht="30" customHeight="1">
      <c r="A2175" s="266">
        <v>92982</v>
      </c>
      <c r="B2175" s="267" t="s">
        <v>4003</v>
      </c>
      <c r="C2175" s="268" t="s">
        <v>2537</v>
      </c>
      <c r="D2175" s="269">
        <v>9.23</v>
      </c>
      <c r="E2175" s="269">
        <v>0.34</v>
      </c>
      <c r="F2175" s="269" t="s">
        <v>12055</v>
      </c>
    </row>
    <row r="2176" spans="1:6" ht="30" customHeight="1">
      <c r="A2176" s="266">
        <v>92984</v>
      </c>
      <c r="B2176" s="267" t="s">
        <v>4004</v>
      </c>
      <c r="C2176" s="268" t="s">
        <v>2537</v>
      </c>
      <c r="D2176" s="269">
        <v>14.309999999999999</v>
      </c>
      <c r="E2176" s="269">
        <v>1.8</v>
      </c>
      <c r="F2176" s="269" t="s">
        <v>14562</v>
      </c>
    </row>
    <row r="2177" spans="1:6" ht="30" customHeight="1">
      <c r="A2177" s="266">
        <v>92986</v>
      </c>
      <c r="B2177" s="267" t="s">
        <v>4005</v>
      </c>
      <c r="C2177" s="268" t="s">
        <v>2537</v>
      </c>
      <c r="D2177" s="269">
        <v>19.57</v>
      </c>
      <c r="E2177" s="269">
        <v>2.0299999999999998</v>
      </c>
      <c r="F2177" s="269" t="s">
        <v>17692</v>
      </c>
    </row>
    <row r="2178" spans="1:6" ht="30" customHeight="1">
      <c r="A2178" s="266">
        <v>92988</v>
      </c>
      <c r="B2178" s="267" t="s">
        <v>4006</v>
      </c>
      <c r="C2178" s="268" t="s">
        <v>2537</v>
      </c>
      <c r="D2178" s="269">
        <v>27.729999999999997</v>
      </c>
      <c r="E2178" s="269">
        <v>2.42</v>
      </c>
      <c r="F2178" s="269" t="s">
        <v>17694</v>
      </c>
    </row>
    <row r="2179" spans="1:6" ht="30" customHeight="1">
      <c r="A2179" s="266">
        <v>92990</v>
      </c>
      <c r="B2179" s="267" t="s">
        <v>4007</v>
      </c>
      <c r="C2179" s="268" t="s">
        <v>2537</v>
      </c>
      <c r="D2179" s="269">
        <v>38.229999999999997</v>
      </c>
      <c r="E2179" s="269">
        <v>2.92</v>
      </c>
      <c r="F2179" s="269" t="s">
        <v>15412</v>
      </c>
    </row>
    <row r="2180" spans="1:6" ht="30" customHeight="1">
      <c r="A2180" s="266">
        <v>92992</v>
      </c>
      <c r="B2180" s="267" t="s">
        <v>4008</v>
      </c>
      <c r="C2180" s="268" t="s">
        <v>2537</v>
      </c>
      <c r="D2180" s="269">
        <v>50.65</v>
      </c>
      <c r="E2180" s="269">
        <v>3.58</v>
      </c>
      <c r="F2180" s="269" t="s">
        <v>12920</v>
      </c>
    </row>
    <row r="2181" spans="1:6" ht="30" customHeight="1">
      <c r="A2181" s="266">
        <v>92994</v>
      </c>
      <c r="B2181" s="267" t="s">
        <v>4009</v>
      </c>
      <c r="C2181" s="268" t="s">
        <v>2537</v>
      </c>
      <c r="D2181" s="269">
        <v>65.77</v>
      </c>
      <c r="E2181" s="269">
        <v>4.25</v>
      </c>
      <c r="F2181" s="269" t="s">
        <v>17697</v>
      </c>
    </row>
    <row r="2182" spans="1:6" ht="30" customHeight="1">
      <c r="A2182" s="266">
        <v>92996</v>
      </c>
      <c r="B2182" s="267" t="s">
        <v>4010</v>
      </c>
      <c r="C2182" s="268" t="s">
        <v>2537</v>
      </c>
      <c r="D2182" s="269">
        <v>81.410000000000011</v>
      </c>
      <c r="E2182" s="269">
        <v>4.99</v>
      </c>
      <c r="F2182" s="269" t="s">
        <v>17698</v>
      </c>
    </row>
    <row r="2183" spans="1:6" ht="30" customHeight="1">
      <c r="A2183" s="266">
        <v>92998</v>
      </c>
      <c r="B2183" s="267" t="s">
        <v>4011</v>
      </c>
      <c r="C2183" s="268" t="s">
        <v>2537</v>
      </c>
      <c r="D2183" s="269">
        <v>99.74</v>
      </c>
      <c r="E2183" s="269">
        <v>5.9</v>
      </c>
      <c r="F2183" s="269" t="s">
        <v>17700</v>
      </c>
    </row>
    <row r="2184" spans="1:6" ht="30" customHeight="1">
      <c r="A2184" s="266">
        <v>93000</v>
      </c>
      <c r="B2184" s="267" t="s">
        <v>4012</v>
      </c>
      <c r="C2184" s="268" t="s">
        <v>2537</v>
      </c>
      <c r="D2184" s="269">
        <v>131.12</v>
      </c>
      <c r="E2184" s="269">
        <v>7.34</v>
      </c>
      <c r="F2184" s="269" t="s">
        <v>17701</v>
      </c>
    </row>
    <row r="2185" spans="1:6" ht="30" customHeight="1">
      <c r="A2185" s="266">
        <v>93002</v>
      </c>
      <c r="B2185" s="267" t="s">
        <v>4013</v>
      </c>
      <c r="C2185" s="268" t="s">
        <v>2537</v>
      </c>
      <c r="D2185" s="269">
        <v>163.9</v>
      </c>
      <c r="E2185" s="269">
        <v>8.68</v>
      </c>
      <c r="F2185" s="269" t="s">
        <v>17704</v>
      </c>
    </row>
    <row r="2186" spans="1:6">
      <c r="A2186" s="261"/>
      <c r="B2186" s="265" t="s">
        <v>2821</v>
      </c>
      <c r="C2186" s="263"/>
      <c r="D2186" s="264" t="s">
        <v>2552</v>
      </c>
      <c r="E2186" s="264" t="s">
        <v>2552</v>
      </c>
      <c r="F2186" s="264"/>
    </row>
    <row r="2187" spans="1:6">
      <c r="A2187" s="261"/>
      <c r="B2187" s="265" t="s">
        <v>1099</v>
      </c>
      <c r="C2187" s="263"/>
      <c r="D2187" s="264" t="s">
        <v>2552</v>
      </c>
      <c r="E2187" s="264" t="s">
        <v>2552</v>
      </c>
      <c r="F2187" s="264"/>
    </row>
    <row r="2188" spans="1:6">
      <c r="A2188" s="261"/>
      <c r="B2188" s="265" t="s">
        <v>2074</v>
      </c>
      <c r="C2188" s="263"/>
      <c r="D2188" s="264" t="s">
        <v>2552</v>
      </c>
      <c r="E2188" s="264" t="s">
        <v>2552</v>
      </c>
      <c r="F2188" s="264"/>
    </row>
    <row r="2189" spans="1:6" ht="30" customHeight="1">
      <c r="A2189" s="266">
        <v>95777</v>
      </c>
      <c r="B2189" s="267" t="s">
        <v>17712</v>
      </c>
      <c r="C2189" s="268" t="s">
        <v>2535</v>
      </c>
      <c r="D2189" s="269">
        <v>13.139999999999999</v>
      </c>
      <c r="E2189" s="269">
        <v>9.67</v>
      </c>
      <c r="F2189" s="269" t="s">
        <v>17713</v>
      </c>
    </row>
    <row r="2190" spans="1:6" ht="30" customHeight="1">
      <c r="A2190" s="266">
        <v>95778</v>
      </c>
      <c r="B2190" s="267" t="s">
        <v>17714</v>
      </c>
      <c r="C2190" s="268" t="s">
        <v>2535</v>
      </c>
      <c r="D2190" s="269">
        <v>13.69</v>
      </c>
      <c r="E2190" s="269">
        <v>9.67</v>
      </c>
      <c r="F2190" s="269" t="s">
        <v>16060</v>
      </c>
    </row>
    <row r="2191" spans="1:6" ht="30" customHeight="1">
      <c r="A2191" s="266">
        <v>95779</v>
      </c>
      <c r="B2191" s="267" t="s">
        <v>17715</v>
      </c>
      <c r="C2191" s="268" t="s">
        <v>2535</v>
      </c>
      <c r="D2191" s="269">
        <v>11.83</v>
      </c>
      <c r="E2191" s="269">
        <v>9.67</v>
      </c>
      <c r="F2191" s="269" t="s">
        <v>17716</v>
      </c>
    </row>
    <row r="2192" spans="1:6" ht="30" customHeight="1">
      <c r="A2192" s="266">
        <v>95787</v>
      </c>
      <c r="B2192" s="267" t="s">
        <v>17723</v>
      </c>
      <c r="C2192" s="268" t="s">
        <v>2535</v>
      </c>
      <c r="D2192" s="269">
        <v>12.41</v>
      </c>
      <c r="E2192" s="269">
        <v>10.64</v>
      </c>
      <c r="F2192" s="269" t="s">
        <v>13572</v>
      </c>
    </row>
    <row r="2193" spans="1:6" ht="30" customHeight="1">
      <c r="A2193" s="266">
        <v>95795</v>
      </c>
      <c r="B2193" s="267" t="s">
        <v>17727</v>
      </c>
      <c r="C2193" s="268" t="s">
        <v>2535</v>
      </c>
      <c r="D2193" s="269">
        <v>14.32</v>
      </c>
      <c r="E2193" s="269">
        <v>12.3</v>
      </c>
      <c r="F2193" s="269" t="s">
        <v>17728</v>
      </c>
    </row>
    <row r="2194" spans="1:6" ht="30" customHeight="1">
      <c r="A2194" s="266">
        <v>95801</v>
      </c>
      <c r="B2194" s="267" t="s">
        <v>17732</v>
      </c>
      <c r="C2194" s="268" t="s">
        <v>2535</v>
      </c>
      <c r="D2194" s="269">
        <v>17.950000000000003</v>
      </c>
      <c r="E2194" s="269">
        <v>13.99</v>
      </c>
      <c r="F2194" s="269" t="s">
        <v>17733</v>
      </c>
    </row>
    <row r="2195" spans="1:6" ht="30" customHeight="1">
      <c r="A2195" s="266">
        <v>95780</v>
      </c>
      <c r="B2195" s="267" t="s">
        <v>17717</v>
      </c>
      <c r="C2195" s="268" t="s">
        <v>2535</v>
      </c>
      <c r="D2195" s="269">
        <v>15.870000000000001</v>
      </c>
      <c r="E2195" s="269">
        <v>10.039999999999999</v>
      </c>
      <c r="F2195" s="269" t="s">
        <v>14655</v>
      </c>
    </row>
    <row r="2196" spans="1:6" ht="30" customHeight="1">
      <c r="A2196" s="266">
        <v>95781</v>
      </c>
      <c r="B2196" s="267" t="s">
        <v>17718</v>
      </c>
      <c r="C2196" s="268" t="s">
        <v>2535</v>
      </c>
      <c r="D2196" s="269">
        <v>16.28</v>
      </c>
      <c r="E2196" s="269">
        <v>10.039999999999999</v>
      </c>
      <c r="F2196" s="269" t="s">
        <v>17719</v>
      </c>
    </row>
    <row r="2197" spans="1:6" ht="30" customHeight="1">
      <c r="A2197" s="266">
        <v>95782</v>
      </c>
      <c r="B2197" s="267" t="s">
        <v>17720</v>
      </c>
      <c r="C2197" s="268" t="s">
        <v>2535</v>
      </c>
      <c r="D2197" s="269">
        <v>17.36</v>
      </c>
      <c r="E2197" s="269">
        <v>10.039999999999999</v>
      </c>
      <c r="F2197" s="269" t="s">
        <v>13998</v>
      </c>
    </row>
    <row r="2198" spans="1:6" ht="30" customHeight="1">
      <c r="A2198" s="266">
        <v>95789</v>
      </c>
      <c r="B2198" s="267" t="s">
        <v>17724</v>
      </c>
      <c r="C2198" s="268" t="s">
        <v>2535</v>
      </c>
      <c r="D2198" s="269">
        <v>17.310000000000002</v>
      </c>
      <c r="E2198" s="269">
        <v>11.22</v>
      </c>
      <c r="F2198" s="269" t="s">
        <v>11751</v>
      </c>
    </row>
    <row r="2199" spans="1:6" ht="30" customHeight="1">
      <c r="A2199" s="266">
        <v>95796</v>
      </c>
      <c r="B2199" s="267" t="s">
        <v>17729</v>
      </c>
      <c r="C2199" s="268" t="s">
        <v>2535</v>
      </c>
      <c r="D2199" s="269">
        <v>20.43</v>
      </c>
      <c r="E2199" s="269">
        <v>13.15</v>
      </c>
      <c r="F2199" s="269" t="s">
        <v>17730</v>
      </c>
    </row>
    <row r="2200" spans="1:6" ht="30" customHeight="1">
      <c r="A2200" s="266">
        <v>95802</v>
      </c>
      <c r="B2200" s="267" t="s">
        <v>17734</v>
      </c>
      <c r="C2200" s="268" t="s">
        <v>2535</v>
      </c>
      <c r="D2200" s="269">
        <v>20.53</v>
      </c>
      <c r="E2200" s="269">
        <v>15.11</v>
      </c>
      <c r="F2200" s="269" t="s">
        <v>17735</v>
      </c>
    </row>
    <row r="2201" spans="1:6" ht="30" customHeight="1">
      <c r="A2201" s="266">
        <v>95785</v>
      </c>
      <c r="B2201" s="267" t="s">
        <v>17721</v>
      </c>
      <c r="C2201" s="268" t="s">
        <v>2535</v>
      </c>
      <c r="D2201" s="269">
        <v>20.560000000000002</v>
      </c>
      <c r="E2201" s="269">
        <v>10.58</v>
      </c>
      <c r="F2201" s="269" t="s">
        <v>17722</v>
      </c>
    </row>
    <row r="2202" spans="1:6" ht="30" customHeight="1">
      <c r="A2202" s="266">
        <v>95791</v>
      </c>
      <c r="B2202" s="267" t="s">
        <v>17725</v>
      </c>
      <c r="C2202" s="268" t="s">
        <v>2535</v>
      </c>
      <c r="D2202" s="269">
        <v>24.72</v>
      </c>
      <c r="E2202" s="269">
        <v>11.99</v>
      </c>
      <c r="F2202" s="269" t="s">
        <v>17726</v>
      </c>
    </row>
    <row r="2203" spans="1:6" ht="30" customHeight="1">
      <c r="A2203" s="266">
        <v>95797</v>
      </c>
      <c r="B2203" s="267" t="s">
        <v>17731</v>
      </c>
      <c r="C2203" s="268" t="s">
        <v>2535</v>
      </c>
      <c r="D2203" s="269">
        <v>28.28</v>
      </c>
      <c r="E2203" s="269">
        <v>14.36</v>
      </c>
      <c r="F2203" s="269" t="s">
        <v>13644</v>
      </c>
    </row>
    <row r="2204" spans="1:6" ht="30" customHeight="1">
      <c r="A2204" s="266">
        <v>95803</v>
      </c>
      <c r="B2204" s="267" t="s">
        <v>17736</v>
      </c>
      <c r="C2204" s="268" t="s">
        <v>2535</v>
      </c>
      <c r="D2204" s="269">
        <v>30.46</v>
      </c>
      <c r="E2204" s="269">
        <v>16.75</v>
      </c>
      <c r="F2204" s="269" t="s">
        <v>17737</v>
      </c>
    </row>
    <row r="2205" spans="1:6">
      <c r="A2205" s="261"/>
      <c r="B2205" s="265" t="s">
        <v>2075</v>
      </c>
      <c r="C2205" s="263"/>
      <c r="D2205" s="264" t="s">
        <v>2552</v>
      </c>
      <c r="E2205" s="264" t="s">
        <v>2552</v>
      </c>
      <c r="F2205" s="264"/>
    </row>
    <row r="2206" spans="1:6" ht="30" customHeight="1">
      <c r="A2206" s="266">
        <v>95804</v>
      </c>
      <c r="B2206" s="267" t="s">
        <v>3585</v>
      </c>
      <c r="C2206" s="268" t="s">
        <v>2535</v>
      </c>
      <c r="D2206" s="269">
        <v>9.85</v>
      </c>
      <c r="E2206" s="269">
        <v>8.0299999999999994</v>
      </c>
      <c r="F2206" s="269" t="s">
        <v>17157</v>
      </c>
    </row>
    <row r="2207" spans="1:6" ht="30" customHeight="1">
      <c r="A2207" s="266">
        <v>95805</v>
      </c>
      <c r="B2207" s="267" t="s">
        <v>3586</v>
      </c>
      <c r="C2207" s="268" t="s">
        <v>2535</v>
      </c>
      <c r="D2207" s="269">
        <v>9.8999999999999986</v>
      </c>
      <c r="E2207" s="269">
        <v>8.16</v>
      </c>
      <c r="F2207" s="269" t="s">
        <v>17738</v>
      </c>
    </row>
    <row r="2208" spans="1:6" ht="30" customHeight="1">
      <c r="A2208" s="266">
        <v>95806</v>
      </c>
      <c r="B2208" s="267" t="s">
        <v>3587</v>
      </c>
      <c r="C2208" s="268" t="s">
        <v>2535</v>
      </c>
      <c r="D2208" s="269">
        <v>10.280000000000001</v>
      </c>
      <c r="E2208" s="269">
        <v>8.34</v>
      </c>
      <c r="F2208" s="269" t="s">
        <v>17739</v>
      </c>
    </row>
    <row r="2209" spans="1:6" ht="30" customHeight="1">
      <c r="A2209" s="266">
        <v>95807</v>
      </c>
      <c r="B2209" s="267" t="s">
        <v>3588</v>
      </c>
      <c r="C2209" s="268" t="s">
        <v>2535</v>
      </c>
      <c r="D2209" s="269">
        <v>11.1</v>
      </c>
      <c r="E2209" s="269">
        <v>9.5299999999999994</v>
      </c>
      <c r="F2209" s="269" t="s">
        <v>17740</v>
      </c>
    </row>
    <row r="2210" spans="1:6" ht="30" customHeight="1">
      <c r="A2210" s="266">
        <v>95808</v>
      </c>
      <c r="B2210" s="267" t="s">
        <v>3589</v>
      </c>
      <c r="C2210" s="268" t="s">
        <v>2535</v>
      </c>
      <c r="D2210" s="269">
        <v>11.24</v>
      </c>
      <c r="E2210" s="269">
        <v>9.94</v>
      </c>
      <c r="F2210" s="269" t="s">
        <v>12188</v>
      </c>
    </row>
    <row r="2211" spans="1:6" ht="30" customHeight="1">
      <c r="A2211" s="266">
        <v>95809</v>
      </c>
      <c r="B2211" s="267" t="s">
        <v>3590</v>
      </c>
      <c r="C2211" s="268" t="s">
        <v>2535</v>
      </c>
      <c r="D2211" s="269">
        <v>12.629999999999999</v>
      </c>
      <c r="E2211" s="269">
        <v>10.5</v>
      </c>
      <c r="F2211" s="269" t="s">
        <v>17647</v>
      </c>
    </row>
    <row r="2212" spans="1:6" ht="30" customHeight="1">
      <c r="A2212" s="266">
        <v>95810</v>
      </c>
      <c r="B2212" s="267" t="s">
        <v>3591</v>
      </c>
      <c r="C2212" s="268" t="s">
        <v>2535</v>
      </c>
      <c r="D2212" s="269">
        <v>8.08</v>
      </c>
      <c r="E2212" s="269">
        <v>2.2799999999999998</v>
      </c>
      <c r="F2212" s="269" t="s">
        <v>13616</v>
      </c>
    </row>
    <row r="2213" spans="1:6" ht="30" customHeight="1">
      <c r="A2213" s="266">
        <v>95811</v>
      </c>
      <c r="B2213" s="267" t="s">
        <v>3592</v>
      </c>
      <c r="C2213" s="268" t="s">
        <v>2535</v>
      </c>
      <c r="D2213" s="269">
        <v>8.2100000000000009</v>
      </c>
      <c r="E2213" s="269">
        <v>2.69</v>
      </c>
      <c r="F2213" s="269" t="s">
        <v>11684</v>
      </c>
    </row>
    <row r="2214" spans="1:6" ht="30" customHeight="1">
      <c r="A2214" s="266">
        <v>95812</v>
      </c>
      <c r="B2214" s="267" t="s">
        <v>3593</v>
      </c>
      <c r="C2214" s="268" t="s">
        <v>2535</v>
      </c>
      <c r="D2214" s="269">
        <v>9.61</v>
      </c>
      <c r="E2214" s="269">
        <v>3.24</v>
      </c>
      <c r="F2214" s="269" t="s">
        <v>13967</v>
      </c>
    </row>
    <row r="2215" spans="1:6" ht="30" customHeight="1">
      <c r="A2215" s="266">
        <v>95813</v>
      </c>
      <c r="B2215" s="267" t="s">
        <v>3594</v>
      </c>
      <c r="C2215" s="268" t="s">
        <v>2535</v>
      </c>
      <c r="D2215" s="269">
        <v>9.25</v>
      </c>
      <c r="E2215" s="269">
        <v>3.42</v>
      </c>
      <c r="F2215" s="269" t="s">
        <v>17741</v>
      </c>
    </row>
    <row r="2216" spans="1:6" ht="30" customHeight="1">
      <c r="A2216" s="266">
        <v>95814</v>
      </c>
      <c r="B2216" s="267" t="s">
        <v>3595</v>
      </c>
      <c r="C2216" s="268" t="s">
        <v>2535</v>
      </c>
      <c r="D2216" s="269">
        <v>9.4600000000000009</v>
      </c>
      <c r="E2216" s="269">
        <v>4.03</v>
      </c>
      <c r="F2216" s="269" t="s">
        <v>12569</v>
      </c>
    </row>
    <row r="2217" spans="1:6" ht="30" customHeight="1">
      <c r="A2217" s="266">
        <v>95815</v>
      </c>
      <c r="B2217" s="267" t="s">
        <v>3596</v>
      </c>
      <c r="C2217" s="268" t="s">
        <v>2535</v>
      </c>
      <c r="D2217" s="269">
        <v>12.309999999999999</v>
      </c>
      <c r="E2217" s="269">
        <v>4.87</v>
      </c>
      <c r="F2217" s="269" t="s">
        <v>14864</v>
      </c>
    </row>
    <row r="2218" spans="1:6" ht="30" customHeight="1">
      <c r="A2218" s="266">
        <v>95816</v>
      </c>
      <c r="B2218" s="267" t="s">
        <v>3597</v>
      </c>
      <c r="C2218" s="268" t="s">
        <v>2535</v>
      </c>
      <c r="D2218" s="269">
        <v>13.629999999999999</v>
      </c>
      <c r="E2218" s="269">
        <v>11.8</v>
      </c>
      <c r="F2218" s="269" t="s">
        <v>17742</v>
      </c>
    </row>
    <row r="2219" spans="1:6" ht="30" customHeight="1">
      <c r="A2219" s="266">
        <v>95817</v>
      </c>
      <c r="B2219" s="267" t="s">
        <v>3598</v>
      </c>
      <c r="C2219" s="268" t="s">
        <v>2535</v>
      </c>
      <c r="D2219" s="269">
        <v>13.610000000000001</v>
      </c>
      <c r="E2219" s="269">
        <v>12.6</v>
      </c>
      <c r="F2219" s="269" t="s">
        <v>17743</v>
      </c>
    </row>
    <row r="2220" spans="1:6" ht="30" customHeight="1">
      <c r="A2220" s="266">
        <v>95818</v>
      </c>
      <c r="B2220" s="267" t="s">
        <v>3599</v>
      </c>
      <c r="C2220" s="268" t="s">
        <v>2535</v>
      </c>
      <c r="D2220" s="269">
        <v>17.47</v>
      </c>
      <c r="E2220" s="269">
        <v>13.71</v>
      </c>
      <c r="F2220" s="269" t="s">
        <v>17744</v>
      </c>
    </row>
    <row r="2221" spans="1:6">
      <c r="A2221" s="261"/>
      <c r="B2221" s="265" t="s">
        <v>1110</v>
      </c>
      <c r="C2221" s="263"/>
      <c r="D2221" s="264" t="s">
        <v>2552</v>
      </c>
      <c r="E2221" s="264" t="s">
        <v>2552</v>
      </c>
      <c r="F2221" s="264"/>
    </row>
    <row r="2222" spans="1:6">
      <c r="A2222" s="261"/>
      <c r="B2222" s="265" t="s">
        <v>34</v>
      </c>
      <c r="C2222" s="263"/>
      <c r="D2222" s="264" t="s">
        <v>2552</v>
      </c>
      <c r="E2222" s="264" t="s">
        <v>2552</v>
      </c>
      <c r="F2222" s="264"/>
    </row>
    <row r="2223" spans="1:6">
      <c r="A2223" s="261"/>
      <c r="B2223" s="265" t="s">
        <v>35</v>
      </c>
      <c r="C2223" s="263"/>
      <c r="D2223" s="264" t="s">
        <v>2552</v>
      </c>
      <c r="E2223" s="264" t="s">
        <v>2552</v>
      </c>
      <c r="F2223" s="264"/>
    </row>
    <row r="2224" spans="1:6">
      <c r="A2224" s="261"/>
      <c r="B2224" s="265" t="s">
        <v>1111</v>
      </c>
      <c r="C2224" s="263"/>
      <c r="D2224" s="264" t="s">
        <v>2552</v>
      </c>
      <c r="E2224" s="264" t="s">
        <v>2552</v>
      </c>
      <c r="F2224" s="264"/>
    </row>
    <row r="2225" spans="1:6" ht="30" customHeight="1">
      <c r="A2225" s="266">
        <v>91937</v>
      </c>
      <c r="B2225" s="267" t="s">
        <v>3602</v>
      </c>
      <c r="C2225" s="268" t="s">
        <v>2535</v>
      </c>
      <c r="D2225" s="269">
        <v>4.2300000000000004</v>
      </c>
      <c r="E2225" s="269">
        <v>4.07</v>
      </c>
      <c r="F2225" s="269" t="s">
        <v>17707</v>
      </c>
    </row>
    <row r="2226" spans="1:6" ht="30" customHeight="1">
      <c r="A2226" s="266">
        <v>92866</v>
      </c>
      <c r="B2226" s="267" t="s">
        <v>3610</v>
      </c>
      <c r="C2226" s="268" t="s">
        <v>2535</v>
      </c>
      <c r="D2226" s="269">
        <v>2.5</v>
      </c>
      <c r="E2226" s="269">
        <v>4.1100000000000003</v>
      </c>
      <c r="F2226" s="269" t="s">
        <v>17710</v>
      </c>
    </row>
    <row r="2227" spans="1:6" ht="30" customHeight="1">
      <c r="A2227" s="266">
        <v>91936</v>
      </c>
      <c r="B2227" s="267" t="s">
        <v>3601</v>
      </c>
      <c r="C2227" s="268" t="s">
        <v>2535</v>
      </c>
      <c r="D2227" s="269">
        <v>5.4899999999999993</v>
      </c>
      <c r="E2227" s="269">
        <v>4.05</v>
      </c>
      <c r="F2227" s="269" t="s">
        <v>17706</v>
      </c>
    </row>
    <row r="2228" spans="1:6" ht="30" customHeight="1">
      <c r="A2228" s="266">
        <v>92865</v>
      </c>
      <c r="B2228" s="267" t="s">
        <v>3609</v>
      </c>
      <c r="C2228" s="268" t="s">
        <v>2535</v>
      </c>
      <c r="D2228" s="269">
        <v>3.5700000000000003</v>
      </c>
      <c r="E2228" s="269">
        <v>4.09</v>
      </c>
      <c r="F2228" s="269" t="s">
        <v>12268</v>
      </c>
    </row>
    <row r="2229" spans="1:6" ht="30" customHeight="1">
      <c r="A2229" s="266">
        <v>91939</v>
      </c>
      <c r="B2229" s="267" t="s">
        <v>3603</v>
      </c>
      <c r="C2229" s="268" t="s">
        <v>2535</v>
      </c>
      <c r="D2229" s="269">
        <v>7.16</v>
      </c>
      <c r="E2229" s="269">
        <v>14.75</v>
      </c>
      <c r="F2229" s="269" t="s">
        <v>12816</v>
      </c>
    </row>
    <row r="2230" spans="1:6" ht="30" customHeight="1">
      <c r="A2230" s="266">
        <v>91940</v>
      </c>
      <c r="B2230" s="267" t="s">
        <v>3604</v>
      </c>
      <c r="C2230" s="268" t="s">
        <v>2535</v>
      </c>
      <c r="D2230" s="269">
        <v>4.29</v>
      </c>
      <c r="E2230" s="269">
        <v>7.13</v>
      </c>
      <c r="F2230" s="269" t="s">
        <v>14370</v>
      </c>
    </row>
    <row r="2231" spans="1:6" ht="30" customHeight="1">
      <c r="A2231" s="266">
        <v>91941</v>
      </c>
      <c r="B2231" s="267" t="s">
        <v>3605</v>
      </c>
      <c r="C2231" s="268" t="s">
        <v>2535</v>
      </c>
      <c r="D2231" s="269">
        <v>3.2300000000000004</v>
      </c>
      <c r="E2231" s="269">
        <v>4.2699999999999996</v>
      </c>
      <c r="F2231" s="269" t="s">
        <v>11886</v>
      </c>
    </row>
    <row r="2232" spans="1:6" ht="30" customHeight="1">
      <c r="A2232" s="266">
        <v>91942</v>
      </c>
      <c r="B2232" s="267" t="s">
        <v>3606</v>
      </c>
      <c r="C2232" s="268" t="s">
        <v>2535</v>
      </c>
      <c r="D2232" s="269">
        <v>9.5799999999999983</v>
      </c>
      <c r="E2232" s="269">
        <v>16.98</v>
      </c>
      <c r="F2232" s="269" t="s">
        <v>17708</v>
      </c>
    </row>
    <row r="2233" spans="1:6" ht="30" customHeight="1">
      <c r="A2233" s="266">
        <v>91943</v>
      </c>
      <c r="B2233" s="267" t="s">
        <v>3607</v>
      </c>
      <c r="C2233" s="268" t="s">
        <v>2535</v>
      </c>
      <c r="D2233" s="269">
        <v>6.3000000000000007</v>
      </c>
      <c r="E2233" s="269">
        <v>8.18</v>
      </c>
      <c r="F2233" s="269" t="s">
        <v>17709</v>
      </c>
    </row>
    <row r="2234" spans="1:6" ht="30" customHeight="1">
      <c r="A2234" s="266">
        <v>91944</v>
      </c>
      <c r="B2234" s="267" t="s">
        <v>3608</v>
      </c>
      <c r="C2234" s="268" t="s">
        <v>2535</v>
      </c>
      <c r="D2234" s="269">
        <v>5.1000000000000005</v>
      </c>
      <c r="E2234" s="269">
        <v>4.87</v>
      </c>
      <c r="F2234" s="269" t="s">
        <v>13256</v>
      </c>
    </row>
    <row r="2235" spans="1:6" ht="30" customHeight="1">
      <c r="A2235" s="266">
        <v>92867</v>
      </c>
      <c r="B2235" s="267" t="s">
        <v>3611</v>
      </c>
      <c r="C2235" s="268" t="s">
        <v>2535</v>
      </c>
      <c r="D2235" s="269">
        <v>6.629999999999999</v>
      </c>
      <c r="E2235" s="269">
        <v>14.75</v>
      </c>
      <c r="F2235" s="269" t="s">
        <v>17631</v>
      </c>
    </row>
    <row r="2236" spans="1:6" ht="30" customHeight="1">
      <c r="A2236" s="266">
        <v>92868</v>
      </c>
      <c r="B2236" s="267" t="s">
        <v>3612</v>
      </c>
      <c r="C2236" s="268" t="s">
        <v>2535</v>
      </c>
      <c r="D2236" s="269">
        <v>3.7500000000000009</v>
      </c>
      <c r="E2236" s="269">
        <v>7.14</v>
      </c>
      <c r="F2236" s="269" t="s">
        <v>17648</v>
      </c>
    </row>
    <row r="2237" spans="1:6" ht="30" customHeight="1">
      <c r="A2237" s="266">
        <v>92869</v>
      </c>
      <c r="B2237" s="267" t="s">
        <v>3613</v>
      </c>
      <c r="C2237" s="268" t="s">
        <v>2535</v>
      </c>
      <c r="D2237" s="269">
        <v>2.6899999999999995</v>
      </c>
      <c r="E2237" s="269">
        <v>4.28</v>
      </c>
      <c r="F2237" s="269" t="s">
        <v>12323</v>
      </c>
    </row>
    <row r="2238" spans="1:6" ht="30" customHeight="1">
      <c r="A2238" s="266">
        <v>92870</v>
      </c>
      <c r="B2238" s="267" t="s">
        <v>3614</v>
      </c>
      <c r="C2238" s="268" t="s">
        <v>2535</v>
      </c>
      <c r="D2238" s="269">
        <v>8.6300000000000026</v>
      </c>
      <c r="E2238" s="269">
        <v>16.989999999999998</v>
      </c>
      <c r="F2238" s="269" t="s">
        <v>13837</v>
      </c>
    </row>
    <row r="2239" spans="1:6" ht="30" customHeight="1">
      <c r="A2239" s="266">
        <v>92871</v>
      </c>
      <c r="B2239" s="267" t="s">
        <v>3615</v>
      </c>
      <c r="C2239" s="268" t="s">
        <v>2535</v>
      </c>
      <c r="D2239" s="269">
        <v>5.35</v>
      </c>
      <c r="E2239" s="269">
        <v>8.19</v>
      </c>
      <c r="F2239" s="269" t="s">
        <v>11358</v>
      </c>
    </row>
    <row r="2240" spans="1:6" ht="30" customHeight="1">
      <c r="A2240" s="266">
        <v>92872</v>
      </c>
      <c r="B2240" s="267" t="s">
        <v>4054</v>
      </c>
      <c r="C2240" s="268" t="s">
        <v>2535</v>
      </c>
      <c r="D2240" s="269">
        <v>4.1399999999999997</v>
      </c>
      <c r="E2240" s="269">
        <v>4.8899999999999997</v>
      </c>
      <c r="F2240" s="269" t="s">
        <v>17711</v>
      </c>
    </row>
    <row r="2241" spans="1:6" ht="30" customHeight="1">
      <c r="A2241" s="266">
        <v>91945</v>
      </c>
      <c r="B2241" s="267" t="s">
        <v>4055</v>
      </c>
      <c r="C2241" s="268" t="s">
        <v>2535</v>
      </c>
      <c r="D2241" s="269">
        <v>4.4700000000000006</v>
      </c>
      <c r="E2241" s="269">
        <v>3.03</v>
      </c>
      <c r="F2241" s="269" t="s">
        <v>11886</v>
      </c>
    </row>
    <row r="2242" spans="1:6" ht="30" customHeight="1">
      <c r="A2242" s="266">
        <v>91946</v>
      </c>
      <c r="B2242" s="267" t="s">
        <v>4056</v>
      </c>
      <c r="C2242" s="268" t="s">
        <v>2535</v>
      </c>
      <c r="D2242" s="269">
        <v>4.1900000000000004</v>
      </c>
      <c r="E2242" s="269">
        <v>2.0499999999999998</v>
      </c>
      <c r="F2242" s="269" t="s">
        <v>11263</v>
      </c>
    </row>
    <row r="2243" spans="1:6" ht="30" customHeight="1">
      <c r="A2243" s="266">
        <v>91947</v>
      </c>
      <c r="B2243" s="267" t="s">
        <v>4057</v>
      </c>
      <c r="C2243" s="268" t="s">
        <v>2535</v>
      </c>
      <c r="D2243" s="269">
        <v>4</v>
      </c>
      <c r="E2243" s="269">
        <v>1.46</v>
      </c>
      <c r="F2243" s="269" t="s">
        <v>11740</v>
      </c>
    </row>
    <row r="2244" spans="1:6" ht="30" customHeight="1">
      <c r="A2244" s="266">
        <v>91949</v>
      </c>
      <c r="B2244" s="267" t="s">
        <v>4058</v>
      </c>
      <c r="C2244" s="268" t="s">
        <v>2535</v>
      </c>
      <c r="D2244" s="269">
        <v>7.8699999999999992</v>
      </c>
      <c r="E2244" s="269">
        <v>3.57</v>
      </c>
      <c r="F2244" s="269" t="s">
        <v>14687</v>
      </c>
    </row>
    <row r="2245" spans="1:6" ht="30" customHeight="1">
      <c r="A2245" s="266">
        <v>91950</v>
      </c>
      <c r="B2245" s="267" t="s">
        <v>4059</v>
      </c>
      <c r="C2245" s="268" t="s">
        <v>2535</v>
      </c>
      <c r="D2245" s="269">
        <v>7.51</v>
      </c>
      <c r="E2245" s="269">
        <v>2.41</v>
      </c>
      <c r="F2245" s="269" t="s">
        <v>17798</v>
      </c>
    </row>
    <row r="2246" spans="1:6" ht="30" customHeight="1">
      <c r="A2246" s="266">
        <v>91951</v>
      </c>
      <c r="B2246" s="267" t="s">
        <v>4060</v>
      </c>
      <c r="C2246" s="268" t="s">
        <v>2535</v>
      </c>
      <c r="D2246" s="269">
        <v>7.29</v>
      </c>
      <c r="E2246" s="269">
        <v>1.71</v>
      </c>
      <c r="F2246" s="269" t="s">
        <v>12354</v>
      </c>
    </row>
    <row r="2247" spans="1:6" ht="15" customHeight="1">
      <c r="A2247" s="266">
        <v>68066</v>
      </c>
      <c r="B2247" s="267" t="s">
        <v>3600</v>
      </c>
      <c r="C2247" s="268" t="s">
        <v>2535</v>
      </c>
      <c r="D2247" s="269">
        <v>80.41</v>
      </c>
      <c r="E2247" s="269">
        <v>37.1</v>
      </c>
      <c r="F2247" s="269" t="s">
        <v>17763</v>
      </c>
    </row>
    <row r="2248" spans="1:6" ht="15" customHeight="1">
      <c r="A2248" s="266">
        <v>83446</v>
      </c>
      <c r="B2248" s="267" t="s">
        <v>1319</v>
      </c>
      <c r="C2248" s="268" t="s">
        <v>2535</v>
      </c>
      <c r="D2248" s="269">
        <v>75.14</v>
      </c>
      <c r="E2248" s="269">
        <v>78.61</v>
      </c>
      <c r="F2248" s="269" t="s">
        <v>17705</v>
      </c>
    </row>
    <row r="2249" spans="1:6" ht="30" customHeight="1">
      <c r="A2249" s="266">
        <v>97886</v>
      </c>
      <c r="B2249" s="267" t="s">
        <v>17745</v>
      </c>
      <c r="C2249" s="268" t="s">
        <v>2535</v>
      </c>
      <c r="D2249" s="269">
        <v>56.900000000000006</v>
      </c>
      <c r="E2249" s="269">
        <v>68.05</v>
      </c>
      <c r="F2249" s="269" t="s">
        <v>17746</v>
      </c>
    </row>
    <row r="2250" spans="1:6" ht="30" customHeight="1">
      <c r="A2250" s="266">
        <v>97887</v>
      </c>
      <c r="B2250" s="267" t="s">
        <v>17747</v>
      </c>
      <c r="C2250" s="268" t="s">
        <v>2535</v>
      </c>
      <c r="D2250" s="269">
        <v>90.18</v>
      </c>
      <c r="E2250" s="269">
        <v>107.16</v>
      </c>
      <c r="F2250" s="269" t="s">
        <v>17748</v>
      </c>
    </row>
    <row r="2251" spans="1:6" ht="30" customHeight="1">
      <c r="A2251" s="266">
        <v>97888</v>
      </c>
      <c r="B2251" s="267" t="s">
        <v>17749</v>
      </c>
      <c r="C2251" s="268" t="s">
        <v>2535</v>
      </c>
      <c r="D2251" s="269">
        <v>179.09</v>
      </c>
      <c r="E2251" s="269">
        <v>200.09</v>
      </c>
      <c r="F2251" s="269" t="s">
        <v>17750</v>
      </c>
    </row>
    <row r="2252" spans="1:6" ht="30" customHeight="1">
      <c r="A2252" s="266">
        <v>97889</v>
      </c>
      <c r="B2252" s="267" t="s">
        <v>17751</v>
      </c>
      <c r="C2252" s="268" t="s">
        <v>2535</v>
      </c>
      <c r="D2252" s="269">
        <v>240.57999999999998</v>
      </c>
      <c r="E2252" s="269">
        <v>267.35000000000002</v>
      </c>
      <c r="F2252" s="269" t="s">
        <v>17752</v>
      </c>
    </row>
    <row r="2253" spans="1:6" ht="30" customHeight="1">
      <c r="A2253" s="266">
        <v>97890</v>
      </c>
      <c r="B2253" s="267" t="s">
        <v>17753</v>
      </c>
      <c r="C2253" s="268" t="s">
        <v>2535</v>
      </c>
      <c r="D2253" s="269">
        <v>290.70999999999998</v>
      </c>
      <c r="E2253" s="269">
        <v>286.92</v>
      </c>
      <c r="F2253" s="269" t="s">
        <v>17754</v>
      </c>
    </row>
    <row r="2254" spans="1:6" ht="30" customHeight="1">
      <c r="A2254" s="266">
        <v>97891</v>
      </c>
      <c r="B2254" s="267" t="s">
        <v>17755</v>
      </c>
      <c r="C2254" s="268" t="s">
        <v>2535</v>
      </c>
      <c r="D2254" s="269">
        <v>71.27</v>
      </c>
      <c r="E2254" s="269">
        <v>81.36</v>
      </c>
      <c r="F2254" s="269" t="s">
        <v>17756</v>
      </c>
    </row>
    <row r="2255" spans="1:6" ht="30" customHeight="1">
      <c r="A2255" s="266">
        <v>97892</v>
      </c>
      <c r="B2255" s="267" t="s">
        <v>17757</v>
      </c>
      <c r="C2255" s="268" t="s">
        <v>2535</v>
      </c>
      <c r="D2255" s="269">
        <v>139.1</v>
      </c>
      <c r="E2255" s="269">
        <v>145.54</v>
      </c>
      <c r="F2255" s="269" t="s">
        <v>17758</v>
      </c>
    </row>
    <row r="2256" spans="1:6" ht="30" customHeight="1">
      <c r="A2256" s="266">
        <v>97893</v>
      </c>
      <c r="B2256" s="267" t="s">
        <v>17759</v>
      </c>
      <c r="C2256" s="268" t="s">
        <v>2535</v>
      </c>
      <c r="D2256" s="269">
        <v>189.73</v>
      </c>
      <c r="E2256" s="269">
        <v>197.65</v>
      </c>
      <c r="F2256" s="269" t="s">
        <v>17760</v>
      </c>
    </row>
    <row r="2257" spans="1:6" ht="30" customHeight="1">
      <c r="A2257" s="266">
        <v>97894</v>
      </c>
      <c r="B2257" s="267" t="s">
        <v>17761</v>
      </c>
      <c r="C2257" s="268" t="s">
        <v>2535</v>
      </c>
      <c r="D2257" s="269">
        <v>228.93</v>
      </c>
      <c r="E2257" s="269">
        <v>202.61</v>
      </c>
      <c r="F2257" s="269" t="s">
        <v>17762</v>
      </c>
    </row>
    <row r="2258" spans="1:6">
      <c r="A2258" s="261"/>
      <c r="B2258" s="265" t="s">
        <v>1270</v>
      </c>
      <c r="C2258" s="263"/>
      <c r="D2258" s="264" t="s">
        <v>2552</v>
      </c>
      <c r="E2258" s="264" t="s">
        <v>2552</v>
      </c>
      <c r="F2258" s="264"/>
    </row>
    <row r="2259" spans="1:6" ht="45" customHeight="1">
      <c r="A2259" s="266" t="s">
        <v>1271</v>
      </c>
      <c r="B2259" s="267" t="s">
        <v>4061</v>
      </c>
      <c r="C2259" s="268" t="s">
        <v>2535</v>
      </c>
      <c r="D2259" s="269">
        <v>30.47</v>
      </c>
      <c r="E2259" s="269">
        <v>27.93</v>
      </c>
      <c r="F2259" s="269" t="s">
        <v>17778</v>
      </c>
    </row>
    <row r="2260" spans="1:6" ht="45" customHeight="1">
      <c r="A2260" s="266">
        <v>84402</v>
      </c>
      <c r="B2260" s="267" t="s">
        <v>4062</v>
      </c>
      <c r="C2260" s="268" t="s">
        <v>2535</v>
      </c>
      <c r="D2260" s="269">
        <v>37.910000000000004</v>
      </c>
      <c r="E2260" s="269">
        <v>27.93</v>
      </c>
      <c r="F2260" s="269" t="s">
        <v>17785</v>
      </c>
    </row>
    <row r="2261" spans="1:6" ht="45" customHeight="1">
      <c r="A2261" s="266">
        <v>83463</v>
      </c>
      <c r="B2261" s="267" t="s">
        <v>4063</v>
      </c>
      <c r="C2261" s="268" t="s">
        <v>2535</v>
      </c>
      <c r="D2261" s="269">
        <v>201.76</v>
      </c>
      <c r="E2261" s="269">
        <v>55.86</v>
      </c>
      <c r="F2261" s="269" t="s">
        <v>17784</v>
      </c>
    </row>
    <row r="2262" spans="1:6" ht="45" customHeight="1">
      <c r="A2262" s="266" t="s">
        <v>2093</v>
      </c>
      <c r="B2262" s="267" t="s">
        <v>4064</v>
      </c>
      <c r="C2262" s="268" t="s">
        <v>2535</v>
      </c>
      <c r="D2262" s="269">
        <v>278.68999999999994</v>
      </c>
      <c r="E2262" s="269">
        <v>69.84</v>
      </c>
      <c r="F2262" s="269" t="s">
        <v>17779</v>
      </c>
    </row>
    <row r="2263" spans="1:6" ht="45" customHeight="1">
      <c r="A2263" s="266" t="s">
        <v>2094</v>
      </c>
      <c r="B2263" s="267" t="s">
        <v>4065</v>
      </c>
      <c r="C2263" s="268" t="s">
        <v>2535</v>
      </c>
      <c r="D2263" s="269">
        <v>321.5</v>
      </c>
      <c r="E2263" s="269">
        <v>83.79</v>
      </c>
      <c r="F2263" s="269" t="s">
        <v>17780</v>
      </c>
    </row>
    <row r="2264" spans="1:6" ht="45" customHeight="1">
      <c r="A2264" s="266" t="s">
        <v>2095</v>
      </c>
      <c r="B2264" s="267" t="s">
        <v>3629</v>
      </c>
      <c r="C2264" s="268" t="s">
        <v>2535</v>
      </c>
      <c r="D2264" s="269">
        <v>670.76</v>
      </c>
      <c r="E2264" s="269">
        <v>97.76</v>
      </c>
      <c r="F2264" s="269" t="s">
        <v>17781</v>
      </c>
    </row>
    <row r="2265" spans="1:6" ht="45" customHeight="1">
      <c r="A2265" s="266" t="s">
        <v>2096</v>
      </c>
      <c r="B2265" s="267" t="s">
        <v>3630</v>
      </c>
      <c r="C2265" s="268" t="s">
        <v>2535</v>
      </c>
      <c r="D2265" s="269">
        <v>536.23</v>
      </c>
      <c r="E2265" s="269">
        <v>111.72</v>
      </c>
      <c r="F2265" s="269" t="s">
        <v>17782</v>
      </c>
    </row>
    <row r="2266" spans="1:6" ht="45" customHeight="1">
      <c r="A2266" s="266" t="s">
        <v>2097</v>
      </c>
      <c r="B2266" s="267" t="s">
        <v>3631</v>
      </c>
      <c r="C2266" s="268" t="s">
        <v>2535</v>
      </c>
      <c r="D2266" s="269">
        <v>794.36</v>
      </c>
      <c r="E2266" s="269">
        <v>167.58</v>
      </c>
      <c r="F2266" s="269" t="s">
        <v>17783</v>
      </c>
    </row>
    <row r="2267" spans="1:6">
      <c r="A2267" s="261"/>
      <c r="B2267" s="265" t="s">
        <v>2098</v>
      </c>
      <c r="C2267" s="263"/>
      <c r="D2267" s="264" t="s">
        <v>2552</v>
      </c>
      <c r="E2267" s="264" t="s">
        <v>2552</v>
      </c>
      <c r="F2267" s="264"/>
    </row>
    <row r="2268" spans="1:6" ht="30" customHeight="1">
      <c r="A2268" s="266">
        <v>72341</v>
      </c>
      <c r="B2268" s="267" t="s">
        <v>3632</v>
      </c>
      <c r="C2268" s="268" t="s">
        <v>2535</v>
      </c>
      <c r="D2268" s="269">
        <v>178.03</v>
      </c>
      <c r="E2268" s="269">
        <v>94.16</v>
      </c>
      <c r="F2268" s="269" t="s">
        <v>17765</v>
      </c>
    </row>
    <row r="2269" spans="1:6" ht="30" customHeight="1">
      <c r="A2269" s="266">
        <v>72343</v>
      </c>
      <c r="B2269" s="267" t="s">
        <v>3633</v>
      </c>
      <c r="C2269" s="268" t="s">
        <v>2535</v>
      </c>
      <c r="D2269" s="269">
        <v>215.75</v>
      </c>
      <c r="E2269" s="269">
        <v>108.17</v>
      </c>
      <c r="F2269" s="269" t="s">
        <v>17766</v>
      </c>
    </row>
    <row r="2270" spans="1:6" ht="30" customHeight="1">
      <c r="A2270" s="266">
        <v>72344</v>
      </c>
      <c r="B2270" s="267" t="s">
        <v>3634</v>
      </c>
      <c r="C2270" s="268" t="s">
        <v>2535</v>
      </c>
      <c r="D2270" s="269">
        <v>413.63</v>
      </c>
      <c r="E2270" s="269">
        <v>116.52</v>
      </c>
      <c r="F2270" s="269" t="s">
        <v>17767</v>
      </c>
    </row>
    <row r="2271" spans="1:6" ht="30" customHeight="1">
      <c r="A2271" s="266">
        <v>72345</v>
      </c>
      <c r="B2271" s="267" t="s">
        <v>3635</v>
      </c>
      <c r="C2271" s="268" t="s">
        <v>2535</v>
      </c>
      <c r="D2271" s="269">
        <v>1460.16</v>
      </c>
      <c r="E2271" s="269">
        <v>136.04</v>
      </c>
      <c r="F2271" s="269" t="s">
        <v>17768</v>
      </c>
    </row>
    <row r="2272" spans="1:6">
      <c r="A2272" s="261"/>
      <c r="B2272" s="265" t="s">
        <v>2099</v>
      </c>
      <c r="C2272" s="263"/>
      <c r="D2272" s="264" t="s">
        <v>2552</v>
      </c>
      <c r="E2272" s="264" t="s">
        <v>2552</v>
      </c>
      <c r="F2272" s="264"/>
    </row>
    <row r="2273" spans="1:6">
      <c r="A2273" s="261"/>
      <c r="B2273" s="265" t="s">
        <v>2076</v>
      </c>
      <c r="C2273" s="263"/>
      <c r="D2273" s="264" t="s">
        <v>2552</v>
      </c>
      <c r="E2273" s="264" t="s">
        <v>2552</v>
      </c>
      <c r="F2273" s="264"/>
    </row>
    <row r="2274" spans="1:6" ht="30" customHeight="1">
      <c r="A2274" s="266" t="s">
        <v>2100</v>
      </c>
      <c r="B2274" s="267" t="s">
        <v>3636</v>
      </c>
      <c r="C2274" s="268" t="s">
        <v>2535</v>
      </c>
      <c r="D2274" s="269">
        <v>11.66</v>
      </c>
      <c r="E2274" s="269">
        <v>2.0499999999999998</v>
      </c>
      <c r="F2274" s="269" t="s">
        <v>11191</v>
      </c>
    </row>
    <row r="2275" spans="1:6" ht="30" customHeight="1">
      <c r="A2275" s="266" t="s">
        <v>1101</v>
      </c>
      <c r="B2275" s="267" t="s">
        <v>3637</v>
      </c>
      <c r="C2275" s="268" t="s">
        <v>2535</v>
      </c>
      <c r="D2275" s="269">
        <v>19.12</v>
      </c>
      <c r="E2275" s="269">
        <v>2.04</v>
      </c>
      <c r="F2275" s="269" t="s">
        <v>17769</v>
      </c>
    </row>
    <row r="2276" spans="1:6" ht="30" customHeight="1">
      <c r="A2276" s="266">
        <v>93653</v>
      </c>
      <c r="B2276" s="267" t="s">
        <v>3638</v>
      </c>
      <c r="C2276" s="268" t="s">
        <v>2535</v>
      </c>
      <c r="D2276" s="269">
        <v>9.43</v>
      </c>
      <c r="E2276" s="269">
        <v>0.97</v>
      </c>
      <c r="F2276" s="269" t="s">
        <v>11982</v>
      </c>
    </row>
    <row r="2277" spans="1:6" ht="30" customHeight="1">
      <c r="A2277" s="266">
        <v>93654</v>
      </c>
      <c r="B2277" s="267" t="s">
        <v>3639</v>
      </c>
      <c r="C2277" s="268" t="s">
        <v>2535</v>
      </c>
      <c r="D2277" s="269">
        <v>9.57</v>
      </c>
      <c r="E2277" s="269">
        <v>1.33</v>
      </c>
      <c r="F2277" s="269" t="s">
        <v>11684</v>
      </c>
    </row>
    <row r="2278" spans="1:6" ht="30" customHeight="1">
      <c r="A2278" s="266">
        <v>93655</v>
      </c>
      <c r="B2278" s="267" t="s">
        <v>3640</v>
      </c>
      <c r="C2278" s="268" t="s">
        <v>2535</v>
      </c>
      <c r="D2278" s="269">
        <v>9.91</v>
      </c>
      <c r="E2278" s="269">
        <v>1.86</v>
      </c>
      <c r="F2278" s="269" t="s">
        <v>17786</v>
      </c>
    </row>
    <row r="2279" spans="1:6" ht="30" customHeight="1">
      <c r="A2279" s="266">
        <v>93656</v>
      </c>
      <c r="B2279" s="267" t="s">
        <v>3641</v>
      </c>
      <c r="C2279" s="268" t="s">
        <v>2535</v>
      </c>
      <c r="D2279" s="269">
        <v>9.91</v>
      </c>
      <c r="E2279" s="269">
        <v>1.86</v>
      </c>
      <c r="F2279" s="269" t="s">
        <v>17786</v>
      </c>
    </row>
    <row r="2280" spans="1:6" ht="30" customHeight="1">
      <c r="A2280" s="266">
        <v>93657</v>
      </c>
      <c r="B2280" s="267" t="s">
        <v>3642</v>
      </c>
      <c r="C2280" s="268" t="s">
        <v>2535</v>
      </c>
      <c r="D2280" s="269">
        <v>10.309999999999999</v>
      </c>
      <c r="E2280" s="269">
        <v>2.56</v>
      </c>
      <c r="F2280" s="269" t="s">
        <v>13040</v>
      </c>
    </row>
    <row r="2281" spans="1:6" ht="30" customHeight="1">
      <c r="A2281" s="266">
        <v>93658</v>
      </c>
      <c r="B2281" s="267" t="s">
        <v>3643</v>
      </c>
      <c r="C2281" s="268" t="s">
        <v>2535</v>
      </c>
      <c r="D2281" s="269">
        <v>14.939999999999998</v>
      </c>
      <c r="E2281" s="269">
        <v>3.8</v>
      </c>
      <c r="F2281" s="269" t="s">
        <v>13638</v>
      </c>
    </row>
    <row r="2282" spans="1:6" ht="30" customHeight="1">
      <c r="A2282" s="266">
        <v>93659</v>
      </c>
      <c r="B2282" s="267" t="s">
        <v>3644</v>
      </c>
      <c r="C2282" s="268" t="s">
        <v>2535</v>
      </c>
      <c r="D2282" s="269">
        <v>15.66</v>
      </c>
      <c r="E2282" s="269">
        <v>5.34</v>
      </c>
      <c r="F2282" s="269" t="s">
        <v>14565</v>
      </c>
    </row>
    <row r="2283" spans="1:6">
      <c r="A2283" s="261"/>
      <c r="B2283" s="265" t="s">
        <v>2077</v>
      </c>
      <c r="C2283" s="263"/>
      <c r="D2283" s="264" t="s">
        <v>2552</v>
      </c>
      <c r="E2283" s="264" t="s">
        <v>2552</v>
      </c>
      <c r="F2283" s="264"/>
    </row>
    <row r="2284" spans="1:6" ht="30" customHeight="1">
      <c r="A2284" s="266" t="s">
        <v>1102</v>
      </c>
      <c r="B2284" s="267" t="s">
        <v>3645</v>
      </c>
      <c r="C2284" s="268" t="s">
        <v>2535</v>
      </c>
      <c r="D2284" s="269">
        <v>59.99</v>
      </c>
      <c r="E2284" s="269">
        <v>2.46</v>
      </c>
      <c r="F2284" s="269" t="s">
        <v>17770</v>
      </c>
    </row>
    <row r="2285" spans="1:6" ht="30" customHeight="1">
      <c r="A2285" s="266">
        <v>93660</v>
      </c>
      <c r="B2285" s="267" t="s">
        <v>3646</v>
      </c>
      <c r="C2285" s="268" t="s">
        <v>2535</v>
      </c>
      <c r="D2285" s="269">
        <v>50.57</v>
      </c>
      <c r="E2285" s="269">
        <v>1.94</v>
      </c>
      <c r="F2285" s="269" t="s">
        <v>17787</v>
      </c>
    </row>
    <row r="2286" spans="1:6" ht="30" customHeight="1">
      <c r="A2286" s="266">
        <v>93661</v>
      </c>
      <c r="B2286" s="267" t="s">
        <v>3647</v>
      </c>
      <c r="C2286" s="268" t="s">
        <v>2535</v>
      </c>
      <c r="D2286" s="269">
        <v>50.82</v>
      </c>
      <c r="E2286" s="269">
        <v>2.65</v>
      </c>
      <c r="F2286" s="269" t="s">
        <v>15425</v>
      </c>
    </row>
    <row r="2287" spans="1:6" ht="30" customHeight="1">
      <c r="A2287" s="266">
        <v>93662</v>
      </c>
      <c r="B2287" s="267" t="s">
        <v>3648</v>
      </c>
      <c r="C2287" s="268" t="s">
        <v>2535</v>
      </c>
      <c r="D2287" s="269">
        <v>51.57</v>
      </c>
      <c r="E2287" s="269">
        <v>3.71</v>
      </c>
      <c r="F2287" s="269" t="s">
        <v>17111</v>
      </c>
    </row>
    <row r="2288" spans="1:6" ht="30" customHeight="1">
      <c r="A2288" s="266">
        <v>93663</v>
      </c>
      <c r="B2288" s="267" t="s">
        <v>3649</v>
      </c>
      <c r="C2288" s="268" t="s">
        <v>2535</v>
      </c>
      <c r="D2288" s="269">
        <v>51.57</v>
      </c>
      <c r="E2288" s="269">
        <v>3.71</v>
      </c>
      <c r="F2288" s="269" t="s">
        <v>17111</v>
      </c>
    </row>
    <row r="2289" spans="1:6" ht="30" customHeight="1">
      <c r="A2289" s="266">
        <v>93664</v>
      </c>
      <c r="B2289" s="267" t="s">
        <v>3650</v>
      </c>
      <c r="C2289" s="268" t="s">
        <v>2535</v>
      </c>
      <c r="D2289" s="269">
        <v>52.36</v>
      </c>
      <c r="E2289" s="269">
        <v>5.09</v>
      </c>
      <c r="F2289" s="269" t="s">
        <v>17788</v>
      </c>
    </row>
    <row r="2290" spans="1:6" ht="30" customHeight="1">
      <c r="A2290" s="266">
        <v>93665</v>
      </c>
      <c r="B2290" s="267" t="s">
        <v>3651</v>
      </c>
      <c r="C2290" s="268" t="s">
        <v>2535</v>
      </c>
      <c r="D2290" s="269">
        <v>52.7</v>
      </c>
      <c r="E2290" s="269">
        <v>7.54</v>
      </c>
      <c r="F2290" s="269" t="s">
        <v>17789</v>
      </c>
    </row>
    <row r="2291" spans="1:6" ht="30" customHeight="1">
      <c r="A2291" s="266">
        <v>93666</v>
      </c>
      <c r="B2291" s="267" t="s">
        <v>3652</v>
      </c>
      <c r="C2291" s="268" t="s">
        <v>2535</v>
      </c>
      <c r="D2291" s="269">
        <v>54.19</v>
      </c>
      <c r="E2291" s="269">
        <v>10.58</v>
      </c>
      <c r="F2291" s="269" t="s">
        <v>17790</v>
      </c>
    </row>
    <row r="2292" spans="1:6">
      <c r="A2292" s="261"/>
      <c r="B2292" s="265" t="s">
        <v>2078</v>
      </c>
      <c r="C2292" s="263"/>
      <c r="D2292" s="264" t="s">
        <v>2552</v>
      </c>
      <c r="E2292" s="264" t="s">
        <v>2552</v>
      </c>
      <c r="F2292" s="264"/>
    </row>
    <row r="2293" spans="1:6" ht="30" customHeight="1">
      <c r="A2293" s="266" t="s">
        <v>1103</v>
      </c>
      <c r="B2293" s="267" t="s">
        <v>3653</v>
      </c>
      <c r="C2293" s="268" t="s">
        <v>2535</v>
      </c>
      <c r="D2293" s="269">
        <v>78.09</v>
      </c>
      <c r="E2293" s="269">
        <v>11.17</v>
      </c>
      <c r="F2293" s="269" t="s">
        <v>17771</v>
      </c>
    </row>
    <row r="2294" spans="1:6" ht="30" customHeight="1">
      <c r="A2294" s="266" t="s">
        <v>1104</v>
      </c>
      <c r="B2294" s="267" t="s">
        <v>3654</v>
      </c>
      <c r="C2294" s="268" t="s">
        <v>2535</v>
      </c>
      <c r="D2294" s="269">
        <v>108.29</v>
      </c>
      <c r="E2294" s="269">
        <v>11.16</v>
      </c>
      <c r="F2294" s="269" t="s">
        <v>17772</v>
      </c>
    </row>
    <row r="2295" spans="1:6" ht="30" customHeight="1">
      <c r="A2295" s="266" t="s">
        <v>1105</v>
      </c>
      <c r="B2295" s="267" t="s">
        <v>3655</v>
      </c>
      <c r="C2295" s="268" t="s">
        <v>2535</v>
      </c>
      <c r="D2295" s="269">
        <v>329.62</v>
      </c>
      <c r="E2295" s="269">
        <v>11.15</v>
      </c>
      <c r="F2295" s="269" t="s">
        <v>17773</v>
      </c>
    </row>
    <row r="2296" spans="1:6" ht="30" customHeight="1">
      <c r="A2296" s="266" t="s">
        <v>1106</v>
      </c>
      <c r="B2296" s="267" t="s">
        <v>3656</v>
      </c>
      <c r="C2296" s="268" t="s">
        <v>2535</v>
      </c>
      <c r="D2296" s="269">
        <v>871.73</v>
      </c>
      <c r="E2296" s="269">
        <v>11.15</v>
      </c>
      <c r="F2296" s="269" t="s">
        <v>17774</v>
      </c>
    </row>
    <row r="2297" spans="1:6" ht="30" customHeight="1">
      <c r="A2297" s="266" t="s">
        <v>1107</v>
      </c>
      <c r="B2297" s="267" t="s">
        <v>3657</v>
      </c>
      <c r="C2297" s="268" t="s">
        <v>2535</v>
      </c>
      <c r="D2297" s="269">
        <v>1195.8399999999999</v>
      </c>
      <c r="E2297" s="269">
        <v>11.15</v>
      </c>
      <c r="F2297" s="269" t="s">
        <v>17775</v>
      </c>
    </row>
    <row r="2298" spans="1:6" ht="30" customHeight="1">
      <c r="A2298" s="266" t="s">
        <v>1108</v>
      </c>
      <c r="B2298" s="267" t="s">
        <v>3658</v>
      </c>
      <c r="C2298" s="268" t="s">
        <v>2535</v>
      </c>
      <c r="D2298" s="269">
        <v>1966.78</v>
      </c>
      <c r="E2298" s="269">
        <v>11.15</v>
      </c>
      <c r="F2298" s="269" t="s">
        <v>17776</v>
      </c>
    </row>
    <row r="2299" spans="1:6" ht="30" customHeight="1">
      <c r="A2299" s="266" t="s">
        <v>1109</v>
      </c>
      <c r="B2299" s="267" t="s">
        <v>3659</v>
      </c>
      <c r="C2299" s="268" t="s">
        <v>2535</v>
      </c>
      <c r="D2299" s="269">
        <v>522.27</v>
      </c>
      <c r="E2299" s="269">
        <v>11.15</v>
      </c>
      <c r="F2299" s="269" t="s">
        <v>17777</v>
      </c>
    </row>
    <row r="2300" spans="1:6" ht="15" customHeight="1">
      <c r="A2300" s="266">
        <v>72319</v>
      </c>
      <c r="B2300" s="267" t="s">
        <v>3660</v>
      </c>
      <c r="C2300" s="268" t="s">
        <v>2535</v>
      </c>
      <c r="D2300" s="269">
        <v>4301.88</v>
      </c>
      <c r="E2300" s="269">
        <v>306.24</v>
      </c>
      <c r="F2300" s="269" t="s">
        <v>17764</v>
      </c>
    </row>
    <row r="2301" spans="1:6" ht="30" customHeight="1">
      <c r="A2301" s="266">
        <v>93667</v>
      </c>
      <c r="B2301" s="267" t="s">
        <v>2977</v>
      </c>
      <c r="C2301" s="268" t="s">
        <v>2535</v>
      </c>
      <c r="D2301" s="269">
        <v>62.480000000000004</v>
      </c>
      <c r="E2301" s="269">
        <v>2.92</v>
      </c>
      <c r="F2301" s="269" t="s">
        <v>17103</v>
      </c>
    </row>
    <row r="2302" spans="1:6" ht="30" customHeight="1">
      <c r="A2302" s="266">
        <v>93668</v>
      </c>
      <c r="B2302" s="267" t="s">
        <v>2978</v>
      </c>
      <c r="C2302" s="268" t="s">
        <v>2535</v>
      </c>
      <c r="D2302" s="269">
        <v>62.88</v>
      </c>
      <c r="E2302" s="269">
        <v>3.98</v>
      </c>
      <c r="F2302" s="269" t="s">
        <v>17791</v>
      </c>
    </row>
    <row r="2303" spans="1:6" ht="30" customHeight="1">
      <c r="A2303" s="266">
        <v>93669</v>
      </c>
      <c r="B2303" s="267" t="s">
        <v>2979</v>
      </c>
      <c r="C2303" s="268" t="s">
        <v>2535</v>
      </c>
      <c r="D2303" s="269">
        <v>63.980000000000004</v>
      </c>
      <c r="E2303" s="269">
        <v>5.56</v>
      </c>
      <c r="F2303" s="269" t="s">
        <v>17792</v>
      </c>
    </row>
    <row r="2304" spans="1:6" ht="30" customHeight="1">
      <c r="A2304" s="266">
        <v>93670</v>
      </c>
      <c r="B2304" s="267" t="s">
        <v>2980</v>
      </c>
      <c r="C2304" s="268" t="s">
        <v>2535</v>
      </c>
      <c r="D2304" s="269">
        <v>63.980000000000004</v>
      </c>
      <c r="E2304" s="269">
        <v>5.56</v>
      </c>
      <c r="F2304" s="269" t="s">
        <v>17792</v>
      </c>
    </row>
    <row r="2305" spans="1:6" ht="30" customHeight="1">
      <c r="A2305" s="266">
        <v>93671</v>
      </c>
      <c r="B2305" s="267" t="s">
        <v>2981</v>
      </c>
      <c r="C2305" s="268" t="s">
        <v>2535</v>
      </c>
      <c r="D2305" s="269">
        <v>65.180000000000007</v>
      </c>
      <c r="E2305" s="269">
        <v>7.63</v>
      </c>
      <c r="F2305" s="269" t="s">
        <v>17793</v>
      </c>
    </row>
    <row r="2306" spans="1:6" ht="30" customHeight="1">
      <c r="A2306" s="266">
        <v>93672</v>
      </c>
      <c r="B2306" s="267" t="s">
        <v>2982</v>
      </c>
      <c r="C2306" s="268" t="s">
        <v>2535</v>
      </c>
      <c r="D2306" s="269">
        <v>66.790000000000006</v>
      </c>
      <c r="E2306" s="269">
        <v>11.36</v>
      </c>
      <c r="F2306" s="269" t="s">
        <v>17794</v>
      </c>
    </row>
    <row r="2307" spans="1:6" ht="30" customHeight="1">
      <c r="A2307" s="266">
        <v>93673</v>
      </c>
      <c r="B2307" s="267" t="s">
        <v>2983</v>
      </c>
      <c r="C2307" s="268" t="s">
        <v>2535</v>
      </c>
      <c r="D2307" s="269">
        <v>69.06</v>
      </c>
      <c r="E2307" s="269">
        <v>15.88</v>
      </c>
      <c r="F2307" s="269" t="s">
        <v>17795</v>
      </c>
    </row>
    <row r="2308" spans="1:6">
      <c r="A2308" s="261"/>
      <c r="B2308" s="265" t="s">
        <v>2984</v>
      </c>
      <c r="C2308" s="263"/>
      <c r="D2308" s="264" t="s">
        <v>2552</v>
      </c>
      <c r="E2308" s="264" t="s">
        <v>2552</v>
      </c>
      <c r="F2308" s="264"/>
    </row>
    <row r="2309" spans="1:6">
      <c r="A2309" s="261"/>
      <c r="B2309" s="265" t="s">
        <v>36</v>
      </c>
      <c r="C2309" s="263"/>
      <c r="D2309" s="264" t="s">
        <v>2552</v>
      </c>
      <c r="E2309" s="264" t="s">
        <v>2552</v>
      </c>
      <c r="F2309" s="264"/>
    </row>
    <row r="2310" spans="1:6">
      <c r="A2310" s="261"/>
      <c r="B2310" s="265" t="s">
        <v>2102</v>
      </c>
      <c r="C2310" s="263"/>
      <c r="D2310" s="264" t="s">
        <v>2552</v>
      </c>
      <c r="E2310" s="264" t="s">
        <v>2552</v>
      </c>
      <c r="F2310" s="264"/>
    </row>
    <row r="2311" spans="1:6">
      <c r="A2311" s="261"/>
      <c r="B2311" s="265" t="s">
        <v>2079</v>
      </c>
      <c r="C2311" s="263"/>
      <c r="D2311" s="264" t="s">
        <v>2552</v>
      </c>
      <c r="E2311" s="264" t="s">
        <v>2552</v>
      </c>
      <c r="F2311" s="264"/>
    </row>
    <row r="2312" spans="1:6" ht="30" customHeight="1">
      <c r="A2312" s="266">
        <v>91952</v>
      </c>
      <c r="B2312" s="267" t="s">
        <v>2985</v>
      </c>
      <c r="C2312" s="268" t="s">
        <v>2535</v>
      </c>
      <c r="D2312" s="269">
        <v>7.85</v>
      </c>
      <c r="E2312" s="269">
        <v>6.34</v>
      </c>
      <c r="F2312" s="269" t="s">
        <v>12223</v>
      </c>
    </row>
    <row r="2313" spans="1:6" ht="30" customHeight="1">
      <c r="A2313" s="266">
        <v>91953</v>
      </c>
      <c r="B2313" s="267" t="s">
        <v>2986</v>
      </c>
      <c r="C2313" s="268" t="s">
        <v>2535</v>
      </c>
      <c r="D2313" s="269">
        <v>12.03</v>
      </c>
      <c r="E2313" s="269">
        <v>8.4</v>
      </c>
      <c r="F2313" s="269" t="s">
        <v>17799</v>
      </c>
    </row>
    <row r="2314" spans="1:6" ht="30" customHeight="1">
      <c r="A2314" s="266">
        <v>91956</v>
      </c>
      <c r="B2314" s="267" t="s">
        <v>2987</v>
      </c>
      <c r="C2314" s="268" t="s">
        <v>2535</v>
      </c>
      <c r="D2314" s="269">
        <v>17.670000000000002</v>
      </c>
      <c r="E2314" s="269">
        <v>13.26</v>
      </c>
      <c r="F2314" s="269" t="s">
        <v>17801</v>
      </c>
    </row>
    <row r="2315" spans="1:6" ht="30" customHeight="1">
      <c r="A2315" s="266">
        <v>91957</v>
      </c>
      <c r="B2315" s="267" t="s">
        <v>2988</v>
      </c>
      <c r="C2315" s="268" t="s">
        <v>2535</v>
      </c>
      <c r="D2315" s="269">
        <v>21.85</v>
      </c>
      <c r="E2315" s="269">
        <v>15.32</v>
      </c>
      <c r="F2315" s="269" t="s">
        <v>17802</v>
      </c>
    </row>
    <row r="2316" spans="1:6" ht="30" customHeight="1">
      <c r="A2316" s="266">
        <v>91958</v>
      </c>
      <c r="B2316" s="267" t="s">
        <v>2989</v>
      </c>
      <c r="C2316" s="268" t="s">
        <v>2535</v>
      </c>
      <c r="D2316" s="269">
        <v>15.1</v>
      </c>
      <c r="E2316" s="269">
        <v>10.99</v>
      </c>
      <c r="F2316" s="269" t="s">
        <v>14572</v>
      </c>
    </row>
    <row r="2317" spans="1:6" ht="30" customHeight="1">
      <c r="A2317" s="266">
        <v>91959</v>
      </c>
      <c r="B2317" s="267" t="s">
        <v>2990</v>
      </c>
      <c r="C2317" s="268" t="s">
        <v>2535</v>
      </c>
      <c r="D2317" s="269">
        <v>19.279999999999998</v>
      </c>
      <c r="E2317" s="269">
        <v>13.05</v>
      </c>
      <c r="F2317" s="269" t="s">
        <v>14235</v>
      </c>
    </row>
    <row r="2318" spans="1:6" ht="30" customHeight="1">
      <c r="A2318" s="266">
        <v>91962</v>
      </c>
      <c r="B2318" s="267" t="s">
        <v>2991</v>
      </c>
      <c r="C2318" s="268" t="s">
        <v>2535</v>
      </c>
      <c r="D2318" s="269">
        <v>27.52</v>
      </c>
      <c r="E2318" s="269">
        <v>20.190000000000001</v>
      </c>
      <c r="F2318" s="269" t="s">
        <v>17804</v>
      </c>
    </row>
    <row r="2319" spans="1:6" ht="30" customHeight="1">
      <c r="A2319" s="266">
        <v>91963</v>
      </c>
      <c r="B2319" s="267" t="s">
        <v>2992</v>
      </c>
      <c r="C2319" s="268" t="s">
        <v>2535</v>
      </c>
      <c r="D2319" s="269">
        <v>31.69</v>
      </c>
      <c r="E2319" s="269">
        <v>22.26</v>
      </c>
      <c r="F2319" s="269" t="s">
        <v>11444</v>
      </c>
    </row>
    <row r="2320" spans="1:6" ht="30" customHeight="1">
      <c r="A2320" s="266">
        <v>91964</v>
      </c>
      <c r="B2320" s="267" t="s">
        <v>2993</v>
      </c>
      <c r="C2320" s="268" t="s">
        <v>2535</v>
      </c>
      <c r="D2320" s="269">
        <v>24.95</v>
      </c>
      <c r="E2320" s="269">
        <v>17.88</v>
      </c>
      <c r="F2320" s="269" t="s">
        <v>17805</v>
      </c>
    </row>
    <row r="2321" spans="1:6" ht="30" customHeight="1">
      <c r="A2321" s="266">
        <v>91965</v>
      </c>
      <c r="B2321" s="267" t="s">
        <v>2994</v>
      </c>
      <c r="C2321" s="268" t="s">
        <v>2535</v>
      </c>
      <c r="D2321" s="269">
        <v>29.13</v>
      </c>
      <c r="E2321" s="269">
        <v>19.940000000000001</v>
      </c>
      <c r="F2321" s="269" t="s">
        <v>17806</v>
      </c>
    </row>
    <row r="2322" spans="1:6" ht="30" customHeight="1">
      <c r="A2322" s="266">
        <v>91966</v>
      </c>
      <c r="B2322" s="267" t="s">
        <v>2995</v>
      </c>
      <c r="C2322" s="268" t="s">
        <v>2535</v>
      </c>
      <c r="D2322" s="269">
        <v>22.39</v>
      </c>
      <c r="E2322" s="269">
        <v>15.6</v>
      </c>
      <c r="F2322" s="269" t="s">
        <v>11966</v>
      </c>
    </row>
    <row r="2323" spans="1:6" ht="30" customHeight="1">
      <c r="A2323" s="266">
        <v>91967</v>
      </c>
      <c r="B2323" s="267" t="s">
        <v>2996</v>
      </c>
      <c r="C2323" s="268" t="s">
        <v>2535</v>
      </c>
      <c r="D2323" s="269">
        <v>26.569999999999997</v>
      </c>
      <c r="E2323" s="269">
        <v>17.66</v>
      </c>
      <c r="F2323" s="269" t="s">
        <v>17807</v>
      </c>
    </row>
    <row r="2324" spans="1:6" ht="30" customHeight="1">
      <c r="A2324" s="266">
        <v>91970</v>
      </c>
      <c r="B2324" s="267" t="s">
        <v>2997</v>
      </c>
      <c r="C2324" s="268" t="s">
        <v>2535</v>
      </c>
      <c r="D2324" s="269">
        <v>32.340000000000003</v>
      </c>
      <c r="E2324" s="269">
        <v>22.65</v>
      </c>
      <c r="F2324" s="269" t="s">
        <v>17808</v>
      </c>
    </row>
    <row r="2325" spans="1:6" ht="30" customHeight="1">
      <c r="A2325" s="266">
        <v>91971</v>
      </c>
      <c r="B2325" s="267" t="s">
        <v>2998</v>
      </c>
      <c r="C2325" s="268" t="s">
        <v>2535</v>
      </c>
      <c r="D2325" s="269">
        <v>39.83</v>
      </c>
      <c r="E2325" s="269">
        <v>25.08</v>
      </c>
      <c r="F2325" s="269" t="s">
        <v>17809</v>
      </c>
    </row>
    <row r="2326" spans="1:6" ht="30" customHeight="1">
      <c r="A2326" s="266">
        <v>91972</v>
      </c>
      <c r="B2326" s="267" t="s">
        <v>2999</v>
      </c>
      <c r="C2326" s="268" t="s">
        <v>2535</v>
      </c>
      <c r="D2326" s="269">
        <v>34.870000000000005</v>
      </c>
      <c r="E2326" s="269">
        <v>25.01</v>
      </c>
      <c r="F2326" s="269" t="s">
        <v>17810</v>
      </c>
    </row>
    <row r="2327" spans="1:6" ht="30" customHeight="1">
      <c r="A2327" s="266">
        <v>91973</v>
      </c>
      <c r="B2327" s="267" t="s">
        <v>3000</v>
      </c>
      <c r="C2327" s="268" t="s">
        <v>2535</v>
      </c>
      <c r="D2327" s="269">
        <v>42.37</v>
      </c>
      <c r="E2327" s="269">
        <v>27.43</v>
      </c>
      <c r="F2327" s="269" t="s">
        <v>15579</v>
      </c>
    </row>
    <row r="2328" spans="1:6" ht="30" customHeight="1">
      <c r="A2328" s="266">
        <v>91974</v>
      </c>
      <c r="B2328" s="267" t="s">
        <v>3001</v>
      </c>
      <c r="C2328" s="268" t="s">
        <v>2535</v>
      </c>
      <c r="D2328" s="269">
        <v>29.74</v>
      </c>
      <c r="E2328" s="269">
        <v>20.37</v>
      </c>
      <c r="F2328" s="269" t="s">
        <v>17811</v>
      </c>
    </row>
    <row r="2329" spans="1:6" ht="30" customHeight="1">
      <c r="A2329" s="266">
        <v>91975</v>
      </c>
      <c r="B2329" s="267" t="s">
        <v>3002</v>
      </c>
      <c r="C2329" s="268" t="s">
        <v>2535</v>
      </c>
      <c r="D2329" s="269">
        <v>37.24</v>
      </c>
      <c r="E2329" s="269">
        <v>22.79</v>
      </c>
      <c r="F2329" s="269" t="s">
        <v>17812</v>
      </c>
    </row>
    <row r="2330" spans="1:6" ht="30" customHeight="1">
      <c r="A2330" s="266">
        <v>91976</v>
      </c>
      <c r="B2330" s="267" t="s">
        <v>3003</v>
      </c>
      <c r="C2330" s="268" t="s">
        <v>2535</v>
      </c>
      <c r="D2330" s="269">
        <v>44.38</v>
      </c>
      <c r="E2330" s="269">
        <v>29.6</v>
      </c>
      <c r="F2330" s="269" t="s">
        <v>17813</v>
      </c>
    </row>
    <row r="2331" spans="1:6" ht="30" customHeight="1">
      <c r="A2331" s="266">
        <v>91977</v>
      </c>
      <c r="B2331" s="267" t="s">
        <v>3004</v>
      </c>
      <c r="C2331" s="268" t="s">
        <v>2535</v>
      </c>
      <c r="D2331" s="269">
        <v>51.870000000000005</v>
      </c>
      <c r="E2331" s="269">
        <v>32.03</v>
      </c>
      <c r="F2331" s="269" t="s">
        <v>17814</v>
      </c>
    </row>
    <row r="2332" spans="1:6" ht="30" customHeight="1">
      <c r="A2332" s="266">
        <v>92022</v>
      </c>
      <c r="B2332" s="267" t="s">
        <v>3674</v>
      </c>
      <c r="C2332" s="268" t="s">
        <v>2535</v>
      </c>
      <c r="D2332" s="269">
        <v>16.75</v>
      </c>
      <c r="E2332" s="269">
        <v>13.26</v>
      </c>
      <c r="F2332" s="269" t="s">
        <v>17860</v>
      </c>
    </row>
    <row r="2333" spans="1:6" ht="30" customHeight="1">
      <c r="A2333" s="266">
        <v>92023</v>
      </c>
      <c r="B2333" s="267" t="s">
        <v>3675</v>
      </c>
      <c r="C2333" s="268" t="s">
        <v>2535</v>
      </c>
      <c r="D2333" s="269">
        <v>20.93</v>
      </c>
      <c r="E2333" s="269">
        <v>15.32</v>
      </c>
      <c r="F2333" s="269" t="s">
        <v>17861</v>
      </c>
    </row>
    <row r="2334" spans="1:6" ht="30" customHeight="1">
      <c r="A2334" s="266">
        <v>92024</v>
      </c>
      <c r="B2334" s="267" t="s">
        <v>3676</v>
      </c>
      <c r="C2334" s="268" t="s">
        <v>2535</v>
      </c>
      <c r="D2334" s="269">
        <v>25.669999999999998</v>
      </c>
      <c r="E2334" s="269">
        <v>20.2</v>
      </c>
      <c r="F2334" s="269" t="s">
        <v>17862</v>
      </c>
    </row>
    <row r="2335" spans="1:6" ht="30" customHeight="1">
      <c r="A2335" s="266">
        <v>92025</v>
      </c>
      <c r="B2335" s="267" t="s">
        <v>3677</v>
      </c>
      <c r="C2335" s="268" t="s">
        <v>2535</v>
      </c>
      <c r="D2335" s="269">
        <v>29.849999999999998</v>
      </c>
      <c r="E2335" s="269">
        <v>22.26</v>
      </c>
      <c r="F2335" s="269" t="s">
        <v>17863</v>
      </c>
    </row>
    <row r="2336" spans="1:6" ht="30" customHeight="1">
      <c r="A2336" s="266">
        <v>92026</v>
      </c>
      <c r="B2336" s="267" t="s">
        <v>3678</v>
      </c>
      <c r="C2336" s="268" t="s">
        <v>2535</v>
      </c>
      <c r="D2336" s="269">
        <v>24.029999999999998</v>
      </c>
      <c r="E2336" s="269">
        <v>17.88</v>
      </c>
      <c r="F2336" s="269" t="s">
        <v>17864</v>
      </c>
    </row>
    <row r="2337" spans="1:6" ht="30" customHeight="1">
      <c r="A2337" s="266">
        <v>92027</v>
      </c>
      <c r="B2337" s="267" t="s">
        <v>3679</v>
      </c>
      <c r="C2337" s="268" t="s">
        <v>2535</v>
      </c>
      <c r="D2337" s="269">
        <v>28.209999999999997</v>
      </c>
      <c r="E2337" s="269">
        <v>19.940000000000001</v>
      </c>
      <c r="F2337" s="269" t="s">
        <v>17865</v>
      </c>
    </row>
    <row r="2338" spans="1:6" ht="30" customHeight="1">
      <c r="A2338" s="266">
        <v>92034</v>
      </c>
      <c r="B2338" s="267" t="s">
        <v>3680</v>
      </c>
      <c r="C2338" s="268" t="s">
        <v>2535</v>
      </c>
      <c r="D2338" s="269">
        <v>26.59</v>
      </c>
      <c r="E2338" s="269">
        <v>20.2</v>
      </c>
      <c r="F2338" s="269" t="s">
        <v>17869</v>
      </c>
    </row>
    <row r="2339" spans="1:6" ht="45" customHeight="1">
      <c r="A2339" s="266">
        <v>92035</v>
      </c>
      <c r="B2339" s="267" t="s">
        <v>3681</v>
      </c>
      <c r="C2339" s="268" t="s">
        <v>2535</v>
      </c>
      <c r="D2339" s="269">
        <v>30.77</v>
      </c>
      <c r="E2339" s="269">
        <v>22.26</v>
      </c>
      <c r="F2339" s="269" t="s">
        <v>17870</v>
      </c>
    </row>
    <row r="2340" spans="1:6">
      <c r="A2340" s="261"/>
      <c r="B2340" s="265" t="s">
        <v>2080</v>
      </c>
      <c r="C2340" s="263"/>
      <c r="D2340" s="264" t="s">
        <v>2552</v>
      </c>
      <c r="E2340" s="264" t="s">
        <v>2552</v>
      </c>
      <c r="F2340" s="264"/>
    </row>
    <row r="2341" spans="1:6" ht="30" customHeight="1">
      <c r="A2341" s="266">
        <v>91954</v>
      </c>
      <c r="B2341" s="267" t="s">
        <v>3682</v>
      </c>
      <c r="C2341" s="268" t="s">
        <v>2535</v>
      </c>
      <c r="D2341" s="269">
        <v>10.389999999999999</v>
      </c>
      <c r="E2341" s="269">
        <v>8.69</v>
      </c>
      <c r="F2341" s="269" t="s">
        <v>14487</v>
      </c>
    </row>
    <row r="2342" spans="1:6" ht="30" customHeight="1">
      <c r="A2342" s="266">
        <v>91955</v>
      </c>
      <c r="B2342" s="267" t="s">
        <v>3683</v>
      </c>
      <c r="C2342" s="268" t="s">
        <v>2535</v>
      </c>
      <c r="D2342" s="269">
        <v>14.57</v>
      </c>
      <c r="E2342" s="269">
        <v>10.75</v>
      </c>
      <c r="F2342" s="269" t="s">
        <v>17800</v>
      </c>
    </row>
    <row r="2343" spans="1:6" ht="30" customHeight="1">
      <c r="A2343" s="266">
        <v>91960</v>
      </c>
      <c r="B2343" s="267" t="s">
        <v>3684</v>
      </c>
      <c r="C2343" s="268" t="s">
        <v>2535</v>
      </c>
      <c r="D2343" s="269">
        <v>20.22</v>
      </c>
      <c r="E2343" s="269">
        <v>15.6</v>
      </c>
      <c r="F2343" s="269" t="s">
        <v>17803</v>
      </c>
    </row>
    <row r="2344" spans="1:6" ht="30" customHeight="1">
      <c r="A2344" s="266">
        <v>91961</v>
      </c>
      <c r="B2344" s="267" t="s">
        <v>3685</v>
      </c>
      <c r="C2344" s="268" t="s">
        <v>2535</v>
      </c>
      <c r="D2344" s="269">
        <v>24.400000000000002</v>
      </c>
      <c r="E2344" s="269">
        <v>17.66</v>
      </c>
      <c r="F2344" s="269" t="s">
        <v>12044</v>
      </c>
    </row>
    <row r="2345" spans="1:6" ht="30" customHeight="1">
      <c r="A2345" s="266">
        <v>91968</v>
      </c>
      <c r="B2345" s="267" t="s">
        <v>3686</v>
      </c>
      <c r="C2345" s="268" t="s">
        <v>2535</v>
      </c>
      <c r="D2345" s="269">
        <v>30.089999999999996</v>
      </c>
      <c r="E2345" s="269">
        <v>22.46</v>
      </c>
      <c r="F2345" s="269" t="s">
        <v>13898</v>
      </c>
    </row>
    <row r="2346" spans="1:6" ht="30" customHeight="1">
      <c r="A2346" s="266">
        <v>91969</v>
      </c>
      <c r="B2346" s="267" t="s">
        <v>3687</v>
      </c>
      <c r="C2346" s="268" t="s">
        <v>2535</v>
      </c>
      <c r="D2346" s="269">
        <v>34.269999999999996</v>
      </c>
      <c r="E2346" s="269">
        <v>24.52</v>
      </c>
      <c r="F2346" s="269" t="s">
        <v>11859</v>
      </c>
    </row>
    <row r="2347" spans="1:6" ht="30" customHeight="1">
      <c r="A2347" s="266">
        <v>92028</v>
      </c>
      <c r="B2347" s="267" t="s">
        <v>3688</v>
      </c>
      <c r="C2347" s="268" t="s">
        <v>2535</v>
      </c>
      <c r="D2347" s="269">
        <v>19.29</v>
      </c>
      <c r="E2347" s="269">
        <v>15.61</v>
      </c>
      <c r="F2347" s="269" t="s">
        <v>14865</v>
      </c>
    </row>
    <row r="2348" spans="1:6" ht="30" customHeight="1">
      <c r="A2348" s="266">
        <v>92029</v>
      </c>
      <c r="B2348" s="267" t="s">
        <v>3689</v>
      </c>
      <c r="C2348" s="268" t="s">
        <v>2535</v>
      </c>
      <c r="D2348" s="269">
        <v>23.47</v>
      </c>
      <c r="E2348" s="269">
        <v>17.670000000000002</v>
      </c>
      <c r="F2348" s="269" t="s">
        <v>14029</v>
      </c>
    </row>
    <row r="2349" spans="1:6" ht="30" customHeight="1">
      <c r="A2349" s="266">
        <v>92030</v>
      </c>
      <c r="B2349" s="267" t="s">
        <v>3690</v>
      </c>
      <c r="C2349" s="268" t="s">
        <v>2535</v>
      </c>
      <c r="D2349" s="269">
        <v>28.25</v>
      </c>
      <c r="E2349" s="269">
        <v>22.46</v>
      </c>
      <c r="F2349" s="269" t="s">
        <v>12137</v>
      </c>
    </row>
    <row r="2350" spans="1:6" ht="30" customHeight="1">
      <c r="A2350" s="266">
        <v>92031</v>
      </c>
      <c r="B2350" s="267" t="s">
        <v>3691</v>
      </c>
      <c r="C2350" s="268" t="s">
        <v>2535</v>
      </c>
      <c r="D2350" s="269">
        <v>32.42</v>
      </c>
      <c r="E2350" s="269">
        <v>24.53</v>
      </c>
      <c r="F2350" s="269" t="s">
        <v>17866</v>
      </c>
    </row>
    <row r="2351" spans="1:6" ht="30" customHeight="1">
      <c r="A2351" s="266">
        <v>92032</v>
      </c>
      <c r="B2351" s="267" t="s">
        <v>3692</v>
      </c>
      <c r="C2351" s="268" t="s">
        <v>2535</v>
      </c>
      <c r="D2351" s="269">
        <v>29.17</v>
      </c>
      <c r="E2351" s="269">
        <v>22.46</v>
      </c>
      <c r="F2351" s="269" t="s">
        <v>17867</v>
      </c>
    </row>
    <row r="2352" spans="1:6" ht="30" customHeight="1">
      <c r="A2352" s="266">
        <v>92033</v>
      </c>
      <c r="B2352" s="267" t="s">
        <v>3693</v>
      </c>
      <c r="C2352" s="268" t="s">
        <v>2535</v>
      </c>
      <c r="D2352" s="269">
        <v>33.339999999999996</v>
      </c>
      <c r="E2352" s="269">
        <v>24.53</v>
      </c>
      <c r="F2352" s="269" t="s">
        <v>17868</v>
      </c>
    </row>
    <row r="2353" spans="1:6">
      <c r="A2353" s="261"/>
      <c r="B2353" s="265" t="s">
        <v>2083</v>
      </c>
      <c r="C2353" s="263"/>
      <c r="D2353" s="264" t="s">
        <v>2552</v>
      </c>
      <c r="E2353" s="264" t="s">
        <v>2552</v>
      </c>
      <c r="F2353" s="264"/>
    </row>
    <row r="2354" spans="1:6" ht="30" customHeight="1">
      <c r="A2354" s="266">
        <v>91978</v>
      </c>
      <c r="B2354" s="267" t="s">
        <v>17815</v>
      </c>
      <c r="C2354" s="268" t="s">
        <v>2535</v>
      </c>
      <c r="D2354" s="269">
        <v>19.369999999999997</v>
      </c>
      <c r="E2354" s="269">
        <v>10.97</v>
      </c>
      <c r="F2354" s="269" t="s">
        <v>17816</v>
      </c>
    </row>
    <row r="2355" spans="1:6" ht="30" customHeight="1">
      <c r="A2355" s="266">
        <v>91979</v>
      </c>
      <c r="B2355" s="267" t="s">
        <v>17817</v>
      </c>
      <c r="C2355" s="268" t="s">
        <v>2535</v>
      </c>
      <c r="D2355" s="269">
        <v>23.549999999999997</v>
      </c>
      <c r="E2355" s="269">
        <v>13.03</v>
      </c>
      <c r="F2355" s="269" t="s">
        <v>17818</v>
      </c>
    </row>
    <row r="2356" spans="1:6" ht="15" customHeight="1">
      <c r="A2356" s="266">
        <v>83465</v>
      </c>
      <c r="B2356" s="267" t="s">
        <v>3694</v>
      </c>
      <c r="C2356" s="268" t="s">
        <v>2535</v>
      </c>
      <c r="D2356" s="269">
        <v>28.310000000000002</v>
      </c>
      <c r="E2356" s="269">
        <v>14.86</v>
      </c>
      <c r="F2356" s="269" t="s">
        <v>11747</v>
      </c>
    </row>
    <row r="2357" spans="1:6">
      <c r="A2357" s="261"/>
      <c r="B2357" s="265" t="s">
        <v>2082</v>
      </c>
      <c r="C2357" s="263"/>
      <c r="D2357" s="264" t="s">
        <v>2552</v>
      </c>
      <c r="E2357" s="264" t="s">
        <v>2552</v>
      </c>
      <c r="F2357" s="264"/>
    </row>
    <row r="2358" spans="1:6" ht="30" customHeight="1">
      <c r="A2358" s="266">
        <v>91980</v>
      </c>
      <c r="B2358" s="267" t="s">
        <v>17819</v>
      </c>
      <c r="C2358" s="268" t="s">
        <v>2535</v>
      </c>
      <c r="D2358" s="269">
        <v>18.39</v>
      </c>
      <c r="E2358" s="269">
        <v>10.98</v>
      </c>
      <c r="F2358" s="269" t="s">
        <v>17820</v>
      </c>
    </row>
    <row r="2359" spans="1:6" ht="30" customHeight="1">
      <c r="A2359" s="266">
        <v>91981</v>
      </c>
      <c r="B2359" s="267" t="s">
        <v>17821</v>
      </c>
      <c r="C2359" s="268" t="s">
        <v>2535</v>
      </c>
      <c r="D2359" s="269">
        <v>22.57</v>
      </c>
      <c r="E2359" s="269">
        <v>13.04</v>
      </c>
      <c r="F2359" s="269" t="s">
        <v>17822</v>
      </c>
    </row>
    <row r="2360" spans="1:6">
      <c r="A2360" s="261"/>
      <c r="B2360" s="265" t="s">
        <v>2081</v>
      </c>
      <c r="C2360" s="263"/>
      <c r="D2360" s="264" t="s">
        <v>2552</v>
      </c>
      <c r="E2360" s="264" t="s">
        <v>2552</v>
      </c>
      <c r="F2360" s="264"/>
    </row>
    <row r="2361" spans="1:6">
      <c r="A2361" s="261"/>
      <c r="B2361" s="265" t="s">
        <v>2159</v>
      </c>
      <c r="C2361" s="263"/>
      <c r="D2361" s="264" t="s">
        <v>2552</v>
      </c>
      <c r="E2361" s="264" t="s">
        <v>2552</v>
      </c>
      <c r="F2361" s="264"/>
    </row>
    <row r="2362" spans="1:6" ht="15" customHeight="1">
      <c r="A2362" s="266">
        <v>72339</v>
      </c>
      <c r="B2362" s="267" t="s">
        <v>3695</v>
      </c>
      <c r="C2362" s="268" t="s">
        <v>2535</v>
      </c>
      <c r="D2362" s="269">
        <v>39.07</v>
      </c>
      <c r="E2362" s="269">
        <v>12.6</v>
      </c>
      <c r="F2362" s="269" t="s">
        <v>17796</v>
      </c>
    </row>
    <row r="2363" spans="1:6" ht="30" customHeight="1">
      <c r="A2363" s="266">
        <v>91990</v>
      </c>
      <c r="B2363" s="267" t="s">
        <v>3696</v>
      </c>
      <c r="C2363" s="268" t="s">
        <v>2535</v>
      </c>
      <c r="D2363" s="269">
        <v>11.39</v>
      </c>
      <c r="E2363" s="269">
        <v>14.02</v>
      </c>
      <c r="F2363" s="269" t="s">
        <v>17837</v>
      </c>
    </row>
    <row r="2364" spans="1:6" ht="30" customHeight="1">
      <c r="A2364" s="266">
        <v>91991</v>
      </c>
      <c r="B2364" s="267" t="s">
        <v>3697</v>
      </c>
      <c r="C2364" s="268" t="s">
        <v>2535</v>
      </c>
      <c r="D2364" s="269">
        <v>13.160000000000002</v>
      </c>
      <c r="E2364" s="269">
        <v>14.01</v>
      </c>
      <c r="F2364" s="269" t="s">
        <v>17838</v>
      </c>
    </row>
    <row r="2365" spans="1:6" ht="30" customHeight="1">
      <c r="A2365" s="266">
        <v>91992</v>
      </c>
      <c r="B2365" s="267" t="s">
        <v>3282</v>
      </c>
      <c r="C2365" s="268" t="s">
        <v>2535</v>
      </c>
      <c r="D2365" s="269">
        <v>15.57</v>
      </c>
      <c r="E2365" s="269">
        <v>16.079999999999998</v>
      </c>
      <c r="F2365" s="269" t="s">
        <v>13554</v>
      </c>
    </row>
    <row r="2366" spans="1:6" ht="30" customHeight="1">
      <c r="A2366" s="266">
        <v>91993</v>
      </c>
      <c r="B2366" s="267" t="s">
        <v>3283</v>
      </c>
      <c r="C2366" s="268" t="s">
        <v>2535</v>
      </c>
      <c r="D2366" s="269">
        <v>17.349999999999998</v>
      </c>
      <c r="E2366" s="269">
        <v>16.059999999999999</v>
      </c>
      <c r="F2366" s="269" t="s">
        <v>17670</v>
      </c>
    </row>
    <row r="2367" spans="1:6" ht="30" customHeight="1">
      <c r="A2367" s="266">
        <v>91994</v>
      </c>
      <c r="B2367" s="267" t="s">
        <v>3284</v>
      </c>
      <c r="C2367" s="268" t="s">
        <v>2535</v>
      </c>
      <c r="D2367" s="269">
        <v>9.4700000000000006</v>
      </c>
      <c r="E2367" s="269">
        <v>8.69</v>
      </c>
      <c r="F2367" s="269" t="s">
        <v>17839</v>
      </c>
    </row>
    <row r="2368" spans="1:6" ht="30" customHeight="1">
      <c r="A2368" s="266">
        <v>91995</v>
      </c>
      <c r="B2368" s="267" t="s">
        <v>3285</v>
      </c>
      <c r="C2368" s="268" t="s">
        <v>2535</v>
      </c>
      <c r="D2368" s="269">
        <v>11.240000000000002</v>
      </c>
      <c r="E2368" s="269">
        <v>8.68</v>
      </c>
      <c r="F2368" s="269" t="s">
        <v>17840</v>
      </c>
    </row>
    <row r="2369" spans="1:6" ht="30" customHeight="1">
      <c r="A2369" s="266">
        <v>91996</v>
      </c>
      <c r="B2369" s="267" t="s">
        <v>3286</v>
      </c>
      <c r="C2369" s="268" t="s">
        <v>2535</v>
      </c>
      <c r="D2369" s="269">
        <v>13.649999999999999</v>
      </c>
      <c r="E2369" s="269">
        <v>10.75</v>
      </c>
      <c r="F2369" s="269" t="s">
        <v>17841</v>
      </c>
    </row>
    <row r="2370" spans="1:6" ht="30" customHeight="1">
      <c r="A2370" s="266">
        <v>91997</v>
      </c>
      <c r="B2370" s="267" t="s">
        <v>3287</v>
      </c>
      <c r="C2370" s="268" t="s">
        <v>2535</v>
      </c>
      <c r="D2370" s="269">
        <v>15.42</v>
      </c>
      <c r="E2370" s="269">
        <v>10.74</v>
      </c>
      <c r="F2370" s="269" t="s">
        <v>14015</v>
      </c>
    </row>
    <row r="2371" spans="1:6" ht="30" customHeight="1">
      <c r="A2371" s="266">
        <v>91998</v>
      </c>
      <c r="B2371" s="267" t="s">
        <v>3288</v>
      </c>
      <c r="C2371" s="268" t="s">
        <v>2535</v>
      </c>
      <c r="D2371" s="269">
        <v>8.6999999999999993</v>
      </c>
      <c r="E2371" s="269">
        <v>6.64</v>
      </c>
      <c r="F2371" s="269" t="s">
        <v>14873</v>
      </c>
    </row>
    <row r="2372" spans="1:6" ht="30" customHeight="1">
      <c r="A2372" s="266">
        <v>91999</v>
      </c>
      <c r="B2372" s="267" t="s">
        <v>3020</v>
      </c>
      <c r="C2372" s="268" t="s">
        <v>2535</v>
      </c>
      <c r="D2372" s="269">
        <v>10.470000000000002</v>
      </c>
      <c r="E2372" s="269">
        <v>6.63</v>
      </c>
      <c r="F2372" s="269" t="s">
        <v>17842</v>
      </c>
    </row>
    <row r="2373" spans="1:6" ht="30" customHeight="1">
      <c r="A2373" s="266">
        <v>92000</v>
      </c>
      <c r="B2373" s="267" t="s">
        <v>3021</v>
      </c>
      <c r="C2373" s="268" t="s">
        <v>2535</v>
      </c>
      <c r="D2373" s="269">
        <v>12.879999999999999</v>
      </c>
      <c r="E2373" s="269">
        <v>8.6999999999999993</v>
      </c>
      <c r="F2373" s="269" t="s">
        <v>17843</v>
      </c>
    </row>
    <row r="2374" spans="1:6" ht="30" customHeight="1">
      <c r="A2374" s="266">
        <v>92001</v>
      </c>
      <c r="B2374" s="267" t="s">
        <v>3022</v>
      </c>
      <c r="C2374" s="268" t="s">
        <v>2535</v>
      </c>
      <c r="D2374" s="269">
        <v>14.65</v>
      </c>
      <c r="E2374" s="269">
        <v>8.69</v>
      </c>
      <c r="F2374" s="269" t="s">
        <v>17461</v>
      </c>
    </row>
    <row r="2375" spans="1:6" ht="30" customHeight="1">
      <c r="A2375" s="266">
        <v>92002</v>
      </c>
      <c r="B2375" s="267" t="s">
        <v>3023</v>
      </c>
      <c r="C2375" s="268" t="s">
        <v>2535</v>
      </c>
      <c r="D2375" s="269">
        <v>18.369999999999997</v>
      </c>
      <c r="E2375" s="269">
        <v>15.61</v>
      </c>
      <c r="F2375" s="269" t="s">
        <v>17844</v>
      </c>
    </row>
    <row r="2376" spans="1:6" ht="30" customHeight="1">
      <c r="A2376" s="266">
        <v>92003</v>
      </c>
      <c r="B2376" s="267" t="s">
        <v>3024</v>
      </c>
      <c r="C2376" s="268" t="s">
        <v>2535</v>
      </c>
      <c r="D2376" s="269">
        <v>21.9</v>
      </c>
      <c r="E2376" s="269">
        <v>15.6</v>
      </c>
      <c r="F2376" s="269" t="s">
        <v>17845</v>
      </c>
    </row>
    <row r="2377" spans="1:6" ht="30" customHeight="1">
      <c r="A2377" s="266">
        <v>92004</v>
      </c>
      <c r="B2377" s="267" t="s">
        <v>3025</v>
      </c>
      <c r="C2377" s="268" t="s">
        <v>2535</v>
      </c>
      <c r="D2377" s="269">
        <v>22.549999999999997</v>
      </c>
      <c r="E2377" s="269">
        <v>17.670000000000002</v>
      </c>
      <c r="F2377" s="269" t="s">
        <v>14521</v>
      </c>
    </row>
    <row r="2378" spans="1:6" ht="30" customHeight="1">
      <c r="A2378" s="266">
        <v>92005</v>
      </c>
      <c r="B2378" s="267" t="s">
        <v>3026</v>
      </c>
      <c r="C2378" s="268" t="s">
        <v>2535</v>
      </c>
      <c r="D2378" s="269">
        <v>26.080000000000002</v>
      </c>
      <c r="E2378" s="269">
        <v>17.66</v>
      </c>
      <c r="F2378" s="269" t="s">
        <v>17846</v>
      </c>
    </row>
    <row r="2379" spans="1:6" ht="30" customHeight="1">
      <c r="A2379" s="266">
        <v>92006</v>
      </c>
      <c r="B2379" s="267" t="s">
        <v>3027</v>
      </c>
      <c r="C2379" s="268" t="s">
        <v>2535</v>
      </c>
      <c r="D2379" s="269">
        <v>16.850000000000001</v>
      </c>
      <c r="E2379" s="269">
        <v>11.49</v>
      </c>
      <c r="F2379" s="269" t="s">
        <v>17847</v>
      </c>
    </row>
    <row r="2380" spans="1:6" ht="30" customHeight="1">
      <c r="A2380" s="266">
        <v>92007</v>
      </c>
      <c r="B2380" s="267" t="s">
        <v>3028</v>
      </c>
      <c r="C2380" s="268" t="s">
        <v>2535</v>
      </c>
      <c r="D2380" s="269">
        <v>20.38</v>
      </c>
      <c r="E2380" s="269">
        <v>11.48</v>
      </c>
      <c r="F2380" s="269" t="s">
        <v>17848</v>
      </c>
    </row>
    <row r="2381" spans="1:6" ht="30" customHeight="1">
      <c r="A2381" s="266">
        <v>92008</v>
      </c>
      <c r="B2381" s="267" t="s">
        <v>3029</v>
      </c>
      <c r="C2381" s="268" t="s">
        <v>2535</v>
      </c>
      <c r="D2381" s="269">
        <v>21.029999999999998</v>
      </c>
      <c r="E2381" s="269">
        <v>13.55</v>
      </c>
      <c r="F2381" s="269" t="s">
        <v>15510</v>
      </c>
    </row>
    <row r="2382" spans="1:6" ht="30" customHeight="1">
      <c r="A2382" s="266">
        <v>92009</v>
      </c>
      <c r="B2382" s="267" t="s">
        <v>3030</v>
      </c>
      <c r="C2382" s="268" t="s">
        <v>2535</v>
      </c>
      <c r="D2382" s="269">
        <v>24.560000000000002</v>
      </c>
      <c r="E2382" s="269">
        <v>13.54</v>
      </c>
      <c r="F2382" s="269" t="s">
        <v>17849</v>
      </c>
    </row>
    <row r="2383" spans="1:6" ht="30" customHeight="1">
      <c r="A2383" s="266">
        <v>92010</v>
      </c>
      <c r="B2383" s="267" t="s">
        <v>3031</v>
      </c>
      <c r="C2383" s="268" t="s">
        <v>2535</v>
      </c>
      <c r="D2383" s="269">
        <v>27.32</v>
      </c>
      <c r="E2383" s="269">
        <v>22.47</v>
      </c>
      <c r="F2383" s="269" t="s">
        <v>17850</v>
      </c>
    </row>
    <row r="2384" spans="1:6" ht="30" customHeight="1">
      <c r="A2384" s="266">
        <v>92011</v>
      </c>
      <c r="B2384" s="267" t="s">
        <v>3032</v>
      </c>
      <c r="C2384" s="268" t="s">
        <v>2535</v>
      </c>
      <c r="D2384" s="269">
        <v>32.61</v>
      </c>
      <c r="E2384" s="269">
        <v>22.46</v>
      </c>
      <c r="F2384" s="269" t="s">
        <v>17851</v>
      </c>
    </row>
    <row r="2385" spans="1:6" ht="30" customHeight="1">
      <c r="A2385" s="266">
        <v>92012</v>
      </c>
      <c r="B2385" s="267" t="s">
        <v>3033</v>
      </c>
      <c r="C2385" s="268" t="s">
        <v>2535</v>
      </c>
      <c r="D2385" s="269">
        <v>31.5</v>
      </c>
      <c r="E2385" s="269">
        <v>24.53</v>
      </c>
      <c r="F2385" s="269" t="s">
        <v>17852</v>
      </c>
    </row>
    <row r="2386" spans="1:6" ht="30" customHeight="1">
      <c r="A2386" s="266">
        <v>92013</v>
      </c>
      <c r="B2386" s="267" t="s">
        <v>3034</v>
      </c>
      <c r="C2386" s="268" t="s">
        <v>2535</v>
      </c>
      <c r="D2386" s="269">
        <v>36.790000000000006</v>
      </c>
      <c r="E2386" s="269">
        <v>24.52</v>
      </c>
      <c r="F2386" s="269" t="s">
        <v>17853</v>
      </c>
    </row>
    <row r="2387" spans="1:6" ht="30" customHeight="1">
      <c r="A2387" s="266">
        <v>92014</v>
      </c>
      <c r="B2387" s="267" t="s">
        <v>3035</v>
      </c>
      <c r="C2387" s="268" t="s">
        <v>2535</v>
      </c>
      <c r="D2387" s="269">
        <v>24.970000000000002</v>
      </c>
      <c r="E2387" s="269">
        <v>16.37</v>
      </c>
      <c r="F2387" s="269" t="s">
        <v>17854</v>
      </c>
    </row>
    <row r="2388" spans="1:6" ht="30" customHeight="1">
      <c r="A2388" s="266">
        <v>92015</v>
      </c>
      <c r="B2388" s="267" t="s">
        <v>3036</v>
      </c>
      <c r="C2388" s="268" t="s">
        <v>2535</v>
      </c>
      <c r="D2388" s="269">
        <v>30.259999999999998</v>
      </c>
      <c r="E2388" s="269">
        <v>16.36</v>
      </c>
      <c r="F2388" s="269" t="s">
        <v>12056</v>
      </c>
    </row>
    <row r="2389" spans="1:6" ht="30" customHeight="1">
      <c r="A2389" s="266">
        <v>92016</v>
      </c>
      <c r="B2389" s="267" t="s">
        <v>3037</v>
      </c>
      <c r="C2389" s="268" t="s">
        <v>2535</v>
      </c>
      <c r="D2389" s="269">
        <v>29.15</v>
      </c>
      <c r="E2389" s="269">
        <v>18.43</v>
      </c>
      <c r="F2389" s="269" t="s">
        <v>13504</v>
      </c>
    </row>
    <row r="2390" spans="1:6" ht="30" customHeight="1">
      <c r="A2390" s="266">
        <v>92017</v>
      </c>
      <c r="B2390" s="267" t="s">
        <v>3038</v>
      </c>
      <c r="C2390" s="268" t="s">
        <v>2535</v>
      </c>
      <c r="D2390" s="269">
        <v>34.450000000000003</v>
      </c>
      <c r="E2390" s="269">
        <v>18.41</v>
      </c>
      <c r="F2390" s="269" t="s">
        <v>17855</v>
      </c>
    </row>
    <row r="2391" spans="1:6" ht="30" customHeight="1">
      <c r="A2391" s="266">
        <v>92018</v>
      </c>
      <c r="B2391" s="267" t="s">
        <v>3039</v>
      </c>
      <c r="C2391" s="268" t="s">
        <v>2535</v>
      </c>
      <c r="D2391" s="269">
        <v>33.209999999999994</v>
      </c>
      <c r="E2391" s="269">
        <v>21.52</v>
      </c>
      <c r="F2391" s="269" t="s">
        <v>17856</v>
      </c>
    </row>
    <row r="2392" spans="1:6" ht="30" customHeight="1">
      <c r="A2392" s="266">
        <v>92019</v>
      </c>
      <c r="B2392" s="267" t="s">
        <v>3040</v>
      </c>
      <c r="C2392" s="268" t="s">
        <v>2535</v>
      </c>
      <c r="D2392" s="269">
        <v>40.710000000000008</v>
      </c>
      <c r="E2392" s="269">
        <v>23.94</v>
      </c>
      <c r="F2392" s="269" t="s">
        <v>17857</v>
      </c>
    </row>
    <row r="2393" spans="1:6" ht="30" customHeight="1">
      <c r="A2393" s="266">
        <v>92020</v>
      </c>
      <c r="B2393" s="267" t="s">
        <v>3041</v>
      </c>
      <c r="C2393" s="268" t="s">
        <v>2535</v>
      </c>
      <c r="D2393" s="269">
        <v>49.600000000000009</v>
      </c>
      <c r="E2393" s="269">
        <v>31.33</v>
      </c>
      <c r="F2393" s="269" t="s">
        <v>17858</v>
      </c>
    </row>
    <row r="2394" spans="1:6" ht="30" customHeight="1">
      <c r="A2394" s="266">
        <v>92021</v>
      </c>
      <c r="B2394" s="267" t="s">
        <v>3042</v>
      </c>
      <c r="C2394" s="268" t="s">
        <v>2535</v>
      </c>
      <c r="D2394" s="269">
        <v>57.099999999999994</v>
      </c>
      <c r="E2394" s="269">
        <v>33.75</v>
      </c>
      <c r="F2394" s="269" t="s">
        <v>17859</v>
      </c>
    </row>
    <row r="2395" spans="1:6">
      <c r="A2395" s="261"/>
      <c r="B2395" s="265" t="s">
        <v>3043</v>
      </c>
      <c r="C2395" s="263"/>
      <c r="D2395" s="264" t="s">
        <v>2552</v>
      </c>
      <c r="E2395" s="264" t="s">
        <v>2552</v>
      </c>
      <c r="F2395" s="264"/>
    </row>
    <row r="2396" spans="1:6" ht="30" customHeight="1">
      <c r="A2396" s="266">
        <v>93141</v>
      </c>
      <c r="B2396" s="267" t="s">
        <v>3044</v>
      </c>
      <c r="C2396" s="268" t="s">
        <v>2535</v>
      </c>
      <c r="D2396" s="269">
        <v>62.309999999999988</v>
      </c>
      <c r="E2396" s="269">
        <v>70.67</v>
      </c>
      <c r="F2396" s="269" t="s">
        <v>17986</v>
      </c>
    </row>
    <row r="2397" spans="1:6" ht="30" customHeight="1">
      <c r="A2397" s="266">
        <v>93142</v>
      </c>
      <c r="B2397" s="267" t="s">
        <v>3045</v>
      </c>
      <c r="C2397" s="268" t="s">
        <v>2535</v>
      </c>
      <c r="D2397" s="269">
        <v>71.250000000000014</v>
      </c>
      <c r="E2397" s="269">
        <v>77.55</v>
      </c>
      <c r="F2397" s="269" t="s">
        <v>17987</v>
      </c>
    </row>
    <row r="2398" spans="1:6" ht="30" customHeight="1">
      <c r="A2398" s="266">
        <v>93143</v>
      </c>
      <c r="B2398" s="267" t="s">
        <v>3046</v>
      </c>
      <c r="C2398" s="268" t="s">
        <v>2535</v>
      </c>
      <c r="D2398" s="269">
        <v>64.100000000000009</v>
      </c>
      <c r="E2398" s="269">
        <v>70.64</v>
      </c>
      <c r="F2398" s="269" t="s">
        <v>17988</v>
      </c>
    </row>
    <row r="2399" spans="1:6" ht="30" customHeight="1">
      <c r="A2399" s="266">
        <v>93144</v>
      </c>
      <c r="B2399" s="267" t="s">
        <v>3047</v>
      </c>
      <c r="C2399" s="268" t="s">
        <v>2535</v>
      </c>
      <c r="D2399" s="269">
        <v>89.889999999999986</v>
      </c>
      <c r="E2399" s="269">
        <v>76.62</v>
      </c>
      <c r="F2399" s="269" t="s">
        <v>14372</v>
      </c>
    </row>
    <row r="2400" spans="1:6" ht="45" customHeight="1">
      <c r="A2400" s="266">
        <v>93145</v>
      </c>
      <c r="B2400" s="267" t="s">
        <v>3048</v>
      </c>
      <c r="C2400" s="268" t="s">
        <v>2535</v>
      </c>
      <c r="D2400" s="269">
        <v>78.960000000000008</v>
      </c>
      <c r="E2400" s="269">
        <v>81.150000000000006</v>
      </c>
      <c r="F2400" s="269" t="s">
        <v>17989</v>
      </c>
    </row>
    <row r="2401" spans="1:6" ht="45" customHeight="1">
      <c r="A2401" s="266">
        <v>93146</v>
      </c>
      <c r="B2401" s="267" t="s">
        <v>3049</v>
      </c>
      <c r="C2401" s="268" t="s">
        <v>2535</v>
      </c>
      <c r="D2401" s="269">
        <v>86.18</v>
      </c>
      <c r="E2401" s="269">
        <v>86.47</v>
      </c>
      <c r="F2401" s="269" t="s">
        <v>17990</v>
      </c>
    </row>
    <row r="2402" spans="1:6" ht="45" customHeight="1">
      <c r="A2402" s="266">
        <v>93147</v>
      </c>
      <c r="B2402" s="267" t="s">
        <v>3050</v>
      </c>
      <c r="C2402" s="268" t="s">
        <v>2535</v>
      </c>
      <c r="D2402" s="269">
        <v>100.55</v>
      </c>
      <c r="E2402" s="269">
        <v>95.45</v>
      </c>
      <c r="F2402" s="269" t="s">
        <v>17991</v>
      </c>
    </row>
    <row r="2403" spans="1:6">
      <c r="A2403" s="261"/>
      <c r="B2403" s="265" t="s">
        <v>3051</v>
      </c>
      <c r="C2403" s="263"/>
      <c r="D2403" s="264" t="s">
        <v>2552</v>
      </c>
      <c r="E2403" s="264" t="s">
        <v>2552</v>
      </c>
      <c r="F2403" s="264"/>
    </row>
    <row r="2404" spans="1:6" ht="45" customHeight="1">
      <c r="A2404" s="266">
        <v>93128</v>
      </c>
      <c r="B2404" s="267" t="s">
        <v>3052</v>
      </c>
      <c r="C2404" s="268" t="s">
        <v>2535</v>
      </c>
      <c r="D2404" s="269">
        <v>47.639999999999993</v>
      </c>
      <c r="E2404" s="269">
        <v>63.52</v>
      </c>
      <c r="F2404" s="269" t="s">
        <v>17982</v>
      </c>
    </row>
    <row r="2405" spans="1:6" ht="45" customHeight="1">
      <c r="A2405" s="266">
        <v>93137</v>
      </c>
      <c r="B2405" s="267" t="s">
        <v>3053</v>
      </c>
      <c r="C2405" s="268" t="s">
        <v>2535</v>
      </c>
      <c r="D2405" s="269">
        <v>59.610000000000014</v>
      </c>
      <c r="E2405" s="269">
        <v>71.099999999999994</v>
      </c>
      <c r="F2405" s="269" t="s">
        <v>17983</v>
      </c>
    </row>
    <row r="2406" spans="1:6" ht="45" customHeight="1">
      <c r="A2406" s="266">
        <v>93138</v>
      </c>
      <c r="B2406" s="267" t="s">
        <v>3054</v>
      </c>
      <c r="C2406" s="268" t="s">
        <v>2535</v>
      </c>
      <c r="D2406" s="269">
        <v>54.850000000000009</v>
      </c>
      <c r="E2406" s="269">
        <v>68.849999999999994</v>
      </c>
      <c r="F2406" s="269" t="s">
        <v>15671</v>
      </c>
    </row>
    <row r="2407" spans="1:6" ht="45" customHeight="1">
      <c r="A2407" s="266">
        <v>93139</v>
      </c>
      <c r="B2407" s="267" t="s">
        <v>3055</v>
      </c>
      <c r="C2407" s="268" t="s">
        <v>2535</v>
      </c>
      <c r="D2407" s="269">
        <v>74.089999999999989</v>
      </c>
      <c r="E2407" s="269">
        <v>81.64</v>
      </c>
      <c r="F2407" s="269" t="s">
        <v>17984</v>
      </c>
    </row>
    <row r="2408" spans="1:6" ht="45" customHeight="1">
      <c r="A2408" s="266">
        <v>93140</v>
      </c>
      <c r="B2408" s="267" t="s">
        <v>3056</v>
      </c>
      <c r="C2408" s="268" t="s">
        <v>2535</v>
      </c>
      <c r="D2408" s="269">
        <v>69.19</v>
      </c>
      <c r="E2408" s="269">
        <v>77.819999999999993</v>
      </c>
      <c r="F2408" s="269" t="s">
        <v>17985</v>
      </c>
    </row>
    <row r="2409" spans="1:6">
      <c r="A2409" s="261"/>
      <c r="B2409" s="265" t="s">
        <v>2859</v>
      </c>
      <c r="C2409" s="263"/>
      <c r="D2409" s="264" t="s">
        <v>2552</v>
      </c>
      <c r="E2409" s="264" t="s">
        <v>2552</v>
      </c>
      <c r="F2409" s="264"/>
    </row>
    <row r="2410" spans="1:6" ht="30" customHeight="1">
      <c r="A2410" s="266">
        <v>83403</v>
      </c>
      <c r="B2410" s="267" t="s">
        <v>3057</v>
      </c>
      <c r="C2410" s="268" t="s">
        <v>2535</v>
      </c>
      <c r="D2410" s="269">
        <v>10.87</v>
      </c>
      <c r="E2410" s="269">
        <v>5.9</v>
      </c>
      <c r="F2410" s="269" t="s">
        <v>17797</v>
      </c>
    </row>
    <row r="2411" spans="1:6" ht="30" customHeight="1">
      <c r="A2411" s="266">
        <v>91984</v>
      </c>
      <c r="B2411" s="267" t="s">
        <v>17827</v>
      </c>
      <c r="C2411" s="268" t="s">
        <v>2535</v>
      </c>
      <c r="D2411" s="269">
        <v>6.9399999999999995</v>
      </c>
      <c r="E2411" s="269">
        <v>6.35</v>
      </c>
      <c r="F2411" s="269" t="s">
        <v>11235</v>
      </c>
    </row>
    <row r="2412" spans="1:6" ht="30" customHeight="1">
      <c r="A2412" s="266">
        <v>91985</v>
      </c>
      <c r="B2412" s="267" t="s">
        <v>17828</v>
      </c>
      <c r="C2412" s="268" t="s">
        <v>2535</v>
      </c>
      <c r="D2412" s="269">
        <v>11.120000000000001</v>
      </c>
      <c r="E2412" s="269">
        <v>8.41</v>
      </c>
      <c r="F2412" s="269" t="s">
        <v>17829</v>
      </c>
    </row>
    <row r="2413" spans="1:6" ht="30" customHeight="1">
      <c r="A2413" s="266">
        <v>83399</v>
      </c>
      <c r="B2413" s="267" t="s">
        <v>3058</v>
      </c>
      <c r="C2413" s="268" t="s">
        <v>2535</v>
      </c>
      <c r="D2413" s="269">
        <v>19.830000000000002</v>
      </c>
      <c r="E2413" s="269">
        <v>9.7899999999999991</v>
      </c>
      <c r="F2413" s="269" t="s">
        <v>17953</v>
      </c>
    </row>
    <row r="2414" spans="1:6" ht="30" customHeight="1">
      <c r="A2414" s="266">
        <v>97595</v>
      </c>
      <c r="B2414" s="267" t="s">
        <v>17901</v>
      </c>
      <c r="C2414" s="268" t="s">
        <v>2535</v>
      </c>
      <c r="D2414" s="269">
        <v>38.479999999999997</v>
      </c>
      <c r="E2414" s="269">
        <v>8</v>
      </c>
      <c r="F2414" s="269" t="s">
        <v>17902</v>
      </c>
    </row>
    <row r="2415" spans="1:6" ht="30" customHeight="1">
      <c r="A2415" s="266">
        <v>97596</v>
      </c>
      <c r="B2415" s="267" t="s">
        <v>17903</v>
      </c>
      <c r="C2415" s="268" t="s">
        <v>2535</v>
      </c>
      <c r="D2415" s="269">
        <v>24.84</v>
      </c>
      <c r="E2415" s="269">
        <v>8.02</v>
      </c>
      <c r="F2415" s="269" t="s">
        <v>17904</v>
      </c>
    </row>
    <row r="2416" spans="1:6" ht="30" customHeight="1">
      <c r="A2416" s="266">
        <v>97597</v>
      </c>
      <c r="B2416" s="267" t="s">
        <v>17905</v>
      </c>
      <c r="C2416" s="268" t="s">
        <v>2535</v>
      </c>
      <c r="D2416" s="269">
        <v>29.040000000000003</v>
      </c>
      <c r="E2416" s="269">
        <v>12.02</v>
      </c>
      <c r="F2416" s="269" t="s">
        <v>17906</v>
      </c>
    </row>
    <row r="2417" spans="1:6" ht="30" customHeight="1">
      <c r="A2417" s="266">
        <v>97598</v>
      </c>
      <c r="B2417" s="267" t="s">
        <v>17907</v>
      </c>
      <c r="C2417" s="268" t="s">
        <v>2535</v>
      </c>
      <c r="D2417" s="269">
        <v>27.3</v>
      </c>
      <c r="E2417" s="269">
        <v>12.02</v>
      </c>
      <c r="F2417" s="269" t="s">
        <v>17908</v>
      </c>
    </row>
    <row r="2418" spans="1:6" ht="30" customHeight="1">
      <c r="A2418" s="266">
        <v>91988</v>
      </c>
      <c r="B2418" s="267" t="s">
        <v>17834</v>
      </c>
      <c r="C2418" s="268" t="s">
        <v>2535</v>
      </c>
      <c r="D2418" s="269">
        <v>10.220000000000001</v>
      </c>
      <c r="E2418" s="269">
        <v>6.33</v>
      </c>
      <c r="F2418" s="269" t="s">
        <v>17835</v>
      </c>
    </row>
    <row r="2419" spans="1:6" ht="30" customHeight="1">
      <c r="A2419" s="266">
        <v>91989</v>
      </c>
      <c r="B2419" s="267" t="s">
        <v>17836</v>
      </c>
      <c r="C2419" s="268" t="s">
        <v>2535</v>
      </c>
      <c r="D2419" s="269">
        <v>14.399999999999999</v>
      </c>
      <c r="E2419" s="269">
        <v>8.39</v>
      </c>
      <c r="F2419" s="269" t="s">
        <v>13450</v>
      </c>
    </row>
    <row r="2420" spans="1:6" ht="30" customHeight="1">
      <c r="A2420" s="266">
        <v>91986</v>
      </c>
      <c r="B2420" s="267" t="s">
        <v>17830</v>
      </c>
      <c r="C2420" s="268" t="s">
        <v>2535</v>
      </c>
      <c r="D2420" s="269">
        <v>18.5</v>
      </c>
      <c r="E2420" s="269">
        <v>9.86</v>
      </c>
      <c r="F2420" s="269" t="s">
        <v>17831</v>
      </c>
    </row>
    <row r="2421" spans="1:6" ht="30" customHeight="1">
      <c r="A2421" s="266">
        <v>91987</v>
      </c>
      <c r="B2421" s="267" t="s">
        <v>17832</v>
      </c>
      <c r="C2421" s="268" t="s">
        <v>2535</v>
      </c>
      <c r="D2421" s="269">
        <v>22.68</v>
      </c>
      <c r="E2421" s="269">
        <v>11.92</v>
      </c>
      <c r="F2421" s="269" t="s">
        <v>17833</v>
      </c>
    </row>
    <row r="2422" spans="1:6">
      <c r="A2422" s="261"/>
      <c r="B2422" s="318" t="s">
        <v>20841</v>
      </c>
      <c r="C2422" s="263"/>
      <c r="D2422" s="264" t="s">
        <v>2552</v>
      </c>
      <c r="E2422" s="264" t="s">
        <v>2552</v>
      </c>
      <c r="F2422" s="264"/>
    </row>
    <row r="2423" spans="1:6" ht="30" customHeight="1">
      <c r="A2423" s="266">
        <v>91982</v>
      </c>
      <c r="B2423" s="267" t="s">
        <v>17823</v>
      </c>
      <c r="C2423" s="268" t="s">
        <v>2535</v>
      </c>
      <c r="D2423" s="269">
        <v>63.980000000000004</v>
      </c>
      <c r="E2423" s="269">
        <v>6.27</v>
      </c>
      <c r="F2423" s="269" t="s">
        <v>17824</v>
      </c>
    </row>
    <row r="2424" spans="1:6" ht="30" customHeight="1">
      <c r="A2424" s="266">
        <v>91983</v>
      </c>
      <c r="B2424" s="267" t="s">
        <v>17825</v>
      </c>
      <c r="C2424" s="268" t="s">
        <v>2535</v>
      </c>
      <c r="D2424" s="269">
        <v>68.179999999999993</v>
      </c>
      <c r="E2424" s="269">
        <v>8.31</v>
      </c>
      <c r="F2424" s="269" t="s">
        <v>17826</v>
      </c>
    </row>
    <row r="2425" spans="1:6">
      <c r="A2425" s="261"/>
      <c r="B2425" s="265" t="s">
        <v>1220</v>
      </c>
      <c r="C2425" s="263"/>
      <c r="D2425" s="264" t="s">
        <v>2552</v>
      </c>
      <c r="E2425" s="264" t="s">
        <v>2552</v>
      </c>
      <c r="F2425" s="264"/>
    </row>
    <row r="2426" spans="1:6">
      <c r="A2426" s="261"/>
      <c r="B2426" s="262" t="s">
        <v>37</v>
      </c>
      <c r="C2426" s="263"/>
      <c r="D2426" s="264" t="s">
        <v>2552</v>
      </c>
      <c r="E2426" s="264" t="s">
        <v>2552</v>
      </c>
      <c r="F2426" s="264"/>
    </row>
    <row r="2427" spans="1:6">
      <c r="A2427" s="261"/>
      <c r="B2427" s="265" t="s">
        <v>38</v>
      </c>
      <c r="C2427" s="263"/>
      <c r="D2427" s="264" t="s">
        <v>2552</v>
      </c>
      <c r="E2427" s="264" t="s">
        <v>2552</v>
      </c>
      <c r="F2427" s="264"/>
    </row>
    <row r="2428" spans="1:6">
      <c r="A2428" s="261"/>
      <c r="B2428" s="265" t="s">
        <v>39</v>
      </c>
      <c r="C2428" s="263"/>
      <c r="D2428" s="264" t="s">
        <v>2552</v>
      </c>
      <c r="E2428" s="264" t="s">
        <v>2552</v>
      </c>
      <c r="F2428" s="264"/>
    </row>
    <row r="2429" spans="1:6" ht="30" customHeight="1">
      <c r="A2429" s="266">
        <v>97583</v>
      </c>
      <c r="B2429" s="267" t="s">
        <v>17884</v>
      </c>
      <c r="C2429" s="268" t="s">
        <v>2535</v>
      </c>
      <c r="D2429" s="269">
        <v>34.49</v>
      </c>
      <c r="E2429" s="269">
        <v>7.76</v>
      </c>
      <c r="F2429" s="269" t="s">
        <v>15674</v>
      </c>
    </row>
    <row r="2430" spans="1:6" ht="30" customHeight="1">
      <c r="A2430" s="266">
        <v>97584</v>
      </c>
      <c r="B2430" s="267" t="s">
        <v>17885</v>
      </c>
      <c r="C2430" s="268" t="s">
        <v>2535</v>
      </c>
      <c r="D2430" s="269">
        <v>49.61</v>
      </c>
      <c r="E2430" s="269">
        <v>7.75</v>
      </c>
      <c r="F2430" s="269" t="s">
        <v>17886</v>
      </c>
    </row>
    <row r="2431" spans="1:6" ht="30" customHeight="1">
      <c r="A2431" s="266">
        <v>97585</v>
      </c>
      <c r="B2431" s="267" t="s">
        <v>17887</v>
      </c>
      <c r="C2431" s="268" t="s">
        <v>2535</v>
      </c>
      <c r="D2431" s="269">
        <v>47.56</v>
      </c>
      <c r="E2431" s="269">
        <v>10.01</v>
      </c>
      <c r="F2431" s="269" t="s">
        <v>14292</v>
      </c>
    </row>
    <row r="2432" spans="1:6" ht="30" customHeight="1">
      <c r="A2432" s="266">
        <v>97586</v>
      </c>
      <c r="B2432" s="267" t="s">
        <v>17888</v>
      </c>
      <c r="C2432" s="268" t="s">
        <v>2535</v>
      </c>
      <c r="D2432" s="269">
        <v>65.819999999999993</v>
      </c>
      <c r="E2432" s="269">
        <v>10</v>
      </c>
      <c r="F2432" s="269" t="s">
        <v>17889</v>
      </c>
    </row>
    <row r="2433" spans="1:6" ht="30" customHeight="1">
      <c r="A2433" s="266" t="s">
        <v>2946</v>
      </c>
      <c r="B2433" s="267" t="s">
        <v>17873</v>
      </c>
      <c r="C2433" s="268" t="s">
        <v>2535</v>
      </c>
      <c r="D2433" s="269">
        <v>100.82</v>
      </c>
      <c r="E2433" s="269">
        <v>33.44</v>
      </c>
      <c r="F2433" s="269" t="s">
        <v>17874</v>
      </c>
    </row>
    <row r="2434" spans="1:6" ht="30" customHeight="1">
      <c r="A2434" s="266" t="s">
        <v>2325</v>
      </c>
      <c r="B2434" s="267" t="s">
        <v>17875</v>
      </c>
      <c r="C2434" s="268" t="s">
        <v>2535</v>
      </c>
      <c r="D2434" s="269">
        <v>138.91</v>
      </c>
      <c r="E2434" s="269">
        <v>37.619999999999997</v>
      </c>
      <c r="F2434" s="269" t="s">
        <v>17876</v>
      </c>
    </row>
    <row r="2435" spans="1:6" ht="30" customHeight="1">
      <c r="A2435" s="266" t="s">
        <v>2326</v>
      </c>
      <c r="B2435" s="267" t="s">
        <v>3059</v>
      </c>
      <c r="C2435" s="268" t="s">
        <v>2535</v>
      </c>
      <c r="D2435" s="269">
        <v>37.070000000000007</v>
      </c>
      <c r="E2435" s="269">
        <v>13.95</v>
      </c>
      <c r="F2435" s="269" t="s">
        <v>17877</v>
      </c>
    </row>
    <row r="2436" spans="1:6" ht="30" customHeight="1">
      <c r="A2436" s="266">
        <v>97589</v>
      </c>
      <c r="B2436" s="267" t="s">
        <v>17892</v>
      </c>
      <c r="C2436" s="268" t="s">
        <v>2535</v>
      </c>
      <c r="D2436" s="269">
        <v>19</v>
      </c>
      <c r="E2436" s="269">
        <v>11.42</v>
      </c>
      <c r="F2436" s="269" t="s">
        <v>17143</v>
      </c>
    </row>
    <row r="2437" spans="1:6" ht="30" customHeight="1">
      <c r="A2437" s="266">
        <v>97590</v>
      </c>
      <c r="B2437" s="267" t="s">
        <v>17893</v>
      </c>
      <c r="C2437" s="268" t="s">
        <v>2535</v>
      </c>
      <c r="D2437" s="269">
        <v>44.25</v>
      </c>
      <c r="E2437" s="269">
        <v>11.38</v>
      </c>
      <c r="F2437" s="269" t="s">
        <v>17894</v>
      </c>
    </row>
    <row r="2438" spans="1:6" ht="30" customHeight="1">
      <c r="A2438" s="266">
        <v>97591</v>
      </c>
      <c r="B2438" s="267" t="s">
        <v>17895</v>
      </c>
      <c r="C2438" s="268" t="s">
        <v>2535</v>
      </c>
      <c r="D2438" s="269">
        <v>61.929999999999993</v>
      </c>
      <c r="E2438" s="269">
        <v>14.7</v>
      </c>
      <c r="F2438" s="269" t="s">
        <v>11448</v>
      </c>
    </row>
    <row r="2439" spans="1:6" ht="30" customHeight="1">
      <c r="A2439" s="266">
        <v>97592</v>
      </c>
      <c r="B2439" s="267" t="s">
        <v>17896</v>
      </c>
      <c r="C2439" s="268" t="s">
        <v>2535</v>
      </c>
      <c r="D2439" s="269">
        <v>78.75</v>
      </c>
      <c r="E2439" s="269">
        <v>14.7</v>
      </c>
      <c r="F2439" s="269" t="s">
        <v>17897</v>
      </c>
    </row>
    <row r="2440" spans="1:6" ht="30" customHeight="1">
      <c r="A2440" s="266">
        <v>97593</v>
      </c>
      <c r="B2440" s="267" t="s">
        <v>17898</v>
      </c>
      <c r="C2440" s="268" t="s">
        <v>2535</v>
      </c>
      <c r="D2440" s="269">
        <v>64.36</v>
      </c>
      <c r="E2440" s="269">
        <v>9.5500000000000007</v>
      </c>
      <c r="F2440" s="269" t="s">
        <v>17899</v>
      </c>
    </row>
    <row r="2441" spans="1:6" ht="30" customHeight="1">
      <c r="A2441" s="266">
        <v>97594</v>
      </c>
      <c r="B2441" s="267" t="s">
        <v>17900</v>
      </c>
      <c r="C2441" s="268" t="s">
        <v>2535</v>
      </c>
      <c r="D2441" s="269">
        <v>63.190000000000005</v>
      </c>
      <c r="E2441" s="269">
        <v>12.4</v>
      </c>
      <c r="F2441" s="269" t="s">
        <v>17193</v>
      </c>
    </row>
    <row r="2442" spans="1:6" ht="30" customHeight="1">
      <c r="A2442" s="266">
        <v>83479</v>
      </c>
      <c r="B2442" s="267" t="s">
        <v>3060</v>
      </c>
      <c r="C2442" s="268" t="s">
        <v>2535</v>
      </c>
      <c r="D2442" s="269">
        <v>80.83</v>
      </c>
      <c r="E2442" s="269">
        <v>22.36</v>
      </c>
      <c r="F2442" s="269" t="s">
        <v>17958</v>
      </c>
    </row>
    <row r="2443" spans="1:6">
      <c r="A2443" s="261"/>
      <c r="B2443" s="265" t="s">
        <v>407</v>
      </c>
      <c r="C2443" s="263"/>
      <c r="D2443" s="264" t="s">
        <v>2552</v>
      </c>
      <c r="E2443" s="264" t="s">
        <v>2552</v>
      </c>
      <c r="F2443" s="264"/>
    </row>
    <row r="2444" spans="1:6" ht="30" customHeight="1">
      <c r="A2444" s="266">
        <v>97587</v>
      </c>
      <c r="B2444" s="267" t="s">
        <v>17890</v>
      </c>
      <c r="C2444" s="268" t="s">
        <v>2535</v>
      </c>
      <c r="D2444" s="269">
        <v>122.69</v>
      </c>
      <c r="E2444" s="269">
        <v>6.56</v>
      </c>
      <c r="F2444" s="269" t="s">
        <v>17891</v>
      </c>
    </row>
    <row r="2445" spans="1:6">
      <c r="A2445" s="261"/>
      <c r="B2445" s="265" t="s">
        <v>408</v>
      </c>
      <c r="C2445" s="263"/>
      <c r="D2445" s="264" t="s">
        <v>2552</v>
      </c>
      <c r="E2445" s="264" t="s">
        <v>2552</v>
      </c>
      <c r="F2445" s="264"/>
    </row>
    <row r="2446" spans="1:6" ht="15" customHeight="1">
      <c r="A2446" s="266">
        <v>97599</v>
      </c>
      <c r="B2446" s="267" t="s">
        <v>17909</v>
      </c>
      <c r="C2446" s="268" t="s">
        <v>2535</v>
      </c>
      <c r="D2446" s="269">
        <v>31.48</v>
      </c>
      <c r="E2446" s="269">
        <v>3.81</v>
      </c>
      <c r="F2446" s="269" t="s">
        <v>13397</v>
      </c>
    </row>
    <row r="2447" spans="1:6">
      <c r="A2447" s="261"/>
      <c r="B2447" s="265" t="s">
        <v>409</v>
      </c>
      <c r="C2447" s="263"/>
      <c r="D2447" s="264" t="s">
        <v>2552</v>
      </c>
      <c r="E2447" s="264" t="s">
        <v>2552</v>
      </c>
      <c r="F2447" s="264"/>
    </row>
    <row r="2448" spans="1:6">
      <c r="A2448" s="261"/>
      <c r="B2448" s="265" t="s">
        <v>410</v>
      </c>
      <c r="C2448" s="263"/>
      <c r="D2448" s="264" t="s">
        <v>2552</v>
      </c>
      <c r="E2448" s="264" t="s">
        <v>2552</v>
      </c>
      <c r="F2448" s="264"/>
    </row>
    <row r="2449" spans="1:6">
      <c r="A2449" s="261"/>
      <c r="B2449" s="265" t="s">
        <v>411</v>
      </c>
      <c r="C2449" s="263"/>
      <c r="D2449" s="264" t="s">
        <v>2552</v>
      </c>
      <c r="E2449" s="264" t="s">
        <v>2552</v>
      </c>
      <c r="F2449" s="264"/>
    </row>
    <row r="2450" spans="1:6">
      <c r="A2450" s="261"/>
      <c r="B2450" s="265" t="s">
        <v>412</v>
      </c>
      <c r="C2450" s="263"/>
      <c r="D2450" s="264" t="s">
        <v>2552</v>
      </c>
      <c r="E2450" s="264" t="s">
        <v>2552</v>
      </c>
      <c r="F2450" s="264"/>
    </row>
    <row r="2451" spans="1:6" ht="30" customHeight="1">
      <c r="A2451" s="266">
        <v>97605</v>
      </c>
      <c r="B2451" s="267" t="s">
        <v>17964</v>
      </c>
      <c r="C2451" s="268" t="s">
        <v>2535</v>
      </c>
      <c r="D2451" s="269">
        <v>59.379999999999995</v>
      </c>
      <c r="E2451" s="269">
        <v>10.06</v>
      </c>
      <c r="F2451" s="269" t="s">
        <v>17965</v>
      </c>
    </row>
    <row r="2452" spans="1:6" ht="30" customHeight="1">
      <c r="A2452" s="266">
        <v>97606</v>
      </c>
      <c r="B2452" s="267" t="s">
        <v>17966</v>
      </c>
      <c r="C2452" s="268" t="s">
        <v>2535</v>
      </c>
      <c r="D2452" s="269">
        <v>45.32</v>
      </c>
      <c r="E2452" s="269">
        <v>10.07</v>
      </c>
      <c r="F2452" s="269" t="s">
        <v>17967</v>
      </c>
    </row>
    <row r="2453" spans="1:6" ht="30" customHeight="1">
      <c r="A2453" s="266">
        <v>97607</v>
      </c>
      <c r="B2453" s="267" t="s">
        <v>17968</v>
      </c>
      <c r="C2453" s="268" t="s">
        <v>2535</v>
      </c>
      <c r="D2453" s="269">
        <v>93.16</v>
      </c>
      <c r="E2453" s="269">
        <v>11.71</v>
      </c>
      <c r="F2453" s="269" t="s">
        <v>17969</v>
      </c>
    </row>
    <row r="2454" spans="1:6" ht="30" customHeight="1">
      <c r="A2454" s="266">
        <v>97608</v>
      </c>
      <c r="B2454" s="267" t="s">
        <v>17970</v>
      </c>
      <c r="C2454" s="268" t="s">
        <v>2535</v>
      </c>
      <c r="D2454" s="269">
        <v>65.05</v>
      </c>
      <c r="E2454" s="269">
        <v>11.72</v>
      </c>
      <c r="F2454" s="269" t="s">
        <v>17971</v>
      </c>
    </row>
    <row r="2455" spans="1:6">
      <c r="A2455" s="261"/>
      <c r="B2455" s="265" t="s">
        <v>2951</v>
      </c>
      <c r="C2455" s="263"/>
      <c r="D2455" s="264" t="s">
        <v>2552</v>
      </c>
      <c r="E2455" s="264" t="s">
        <v>2552</v>
      </c>
      <c r="F2455" s="264"/>
    </row>
    <row r="2456" spans="1:6" ht="15" customHeight="1">
      <c r="A2456" s="266" t="s">
        <v>2952</v>
      </c>
      <c r="B2456" s="267" t="s">
        <v>4184</v>
      </c>
      <c r="C2456" s="268" t="s">
        <v>2535</v>
      </c>
      <c r="D2456" s="269">
        <v>218.53999999999996</v>
      </c>
      <c r="E2456" s="269">
        <v>55.86</v>
      </c>
      <c r="F2456" s="269" t="s">
        <v>17952</v>
      </c>
    </row>
    <row r="2457" spans="1:6" ht="30" customHeight="1">
      <c r="A2457" s="266">
        <v>97600</v>
      </c>
      <c r="B2457" s="267" t="s">
        <v>17960</v>
      </c>
      <c r="C2457" s="268" t="s">
        <v>2535</v>
      </c>
      <c r="D2457" s="269">
        <v>212.42000000000002</v>
      </c>
      <c r="E2457" s="269">
        <v>8.82</v>
      </c>
      <c r="F2457" s="269" t="s">
        <v>17961</v>
      </c>
    </row>
    <row r="2458" spans="1:6" ht="30" customHeight="1">
      <c r="A2458" s="266">
        <v>97601</v>
      </c>
      <c r="B2458" s="267" t="s">
        <v>17962</v>
      </c>
      <c r="C2458" s="268" t="s">
        <v>2535</v>
      </c>
      <c r="D2458" s="269">
        <v>227.6</v>
      </c>
      <c r="E2458" s="269">
        <v>8.82</v>
      </c>
      <c r="F2458" s="269" t="s">
        <v>17963</v>
      </c>
    </row>
    <row r="2459" spans="1:6">
      <c r="A2459" s="261"/>
      <c r="B2459" s="265" t="s">
        <v>413</v>
      </c>
      <c r="C2459" s="263"/>
      <c r="D2459" s="264" t="s">
        <v>2552</v>
      </c>
      <c r="E2459" s="264" t="s">
        <v>2552</v>
      </c>
      <c r="F2459" s="264"/>
    </row>
    <row r="2460" spans="1:6">
      <c r="A2460" s="261"/>
      <c r="B2460" s="265" t="s">
        <v>2084</v>
      </c>
      <c r="C2460" s="263"/>
      <c r="D2460" s="264" t="s">
        <v>2552</v>
      </c>
      <c r="E2460" s="264" t="s">
        <v>2552</v>
      </c>
      <c r="F2460" s="264"/>
    </row>
    <row r="2461" spans="1:6">
      <c r="A2461" s="261"/>
      <c r="B2461" s="265" t="s">
        <v>2086</v>
      </c>
      <c r="C2461" s="263"/>
      <c r="D2461" s="264" t="s">
        <v>2552</v>
      </c>
      <c r="E2461" s="264" t="s">
        <v>2552</v>
      </c>
      <c r="F2461" s="264"/>
    </row>
    <row r="2462" spans="1:6" ht="30" customHeight="1">
      <c r="A2462" s="266">
        <v>97611</v>
      </c>
      <c r="B2462" s="267" t="s">
        <v>17914</v>
      </c>
      <c r="C2462" s="268" t="s">
        <v>2535</v>
      </c>
      <c r="D2462" s="269">
        <v>15.93</v>
      </c>
      <c r="E2462" s="269">
        <v>3.52</v>
      </c>
      <c r="F2462" s="269" t="s">
        <v>17915</v>
      </c>
    </row>
    <row r="2463" spans="1:6" ht="30" customHeight="1">
      <c r="A2463" s="266">
        <v>97612</v>
      </c>
      <c r="B2463" s="267" t="s">
        <v>17916</v>
      </c>
      <c r="C2463" s="268" t="s">
        <v>2535</v>
      </c>
      <c r="D2463" s="269">
        <v>17.63</v>
      </c>
      <c r="E2463" s="269">
        <v>3.52</v>
      </c>
      <c r="F2463" s="269" t="s">
        <v>12150</v>
      </c>
    </row>
    <row r="2464" spans="1:6" ht="30" customHeight="1">
      <c r="A2464" s="266">
        <v>97615</v>
      </c>
      <c r="B2464" s="267" t="s">
        <v>17921</v>
      </c>
      <c r="C2464" s="268" t="s">
        <v>2535</v>
      </c>
      <c r="D2464" s="269">
        <v>27.400000000000002</v>
      </c>
      <c r="E2464" s="269">
        <v>5.27</v>
      </c>
      <c r="F2464" s="269" t="s">
        <v>17922</v>
      </c>
    </row>
    <row r="2465" spans="1:6" ht="30" customHeight="1">
      <c r="A2465" s="266">
        <v>97616</v>
      </c>
      <c r="B2465" s="267" t="s">
        <v>17923</v>
      </c>
      <c r="C2465" s="268" t="s">
        <v>2535</v>
      </c>
      <c r="D2465" s="269">
        <v>31.1</v>
      </c>
      <c r="E2465" s="269">
        <v>5.26</v>
      </c>
      <c r="F2465" s="269" t="s">
        <v>13376</v>
      </c>
    </row>
    <row r="2466" spans="1:6" ht="30" customHeight="1">
      <c r="A2466" s="266">
        <v>97617</v>
      </c>
      <c r="B2466" s="267" t="s">
        <v>17924</v>
      </c>
      <c r="C2466" s="268" t="s">
        <v>2535</v>
      </c>
      <c r="D2466" s="269">
        <v>30.830000000000005</v>
      </c>
      <c r="E2466" s="269">
        <v>5.26</v>
      </c>
      <c r="F2466" s="269" t="s">
        <v>17925</v>
      </c>
    </row>
    <row r="2467" spans="1:6" ht="30" customHeight="1">
      <c r="A2467" s="266">
        <v>97618</v>
      </c>
      <c r="B2467" s="267" t="s">
        <v>17926</v>
      </c>
      <c r="C2467" s="268" t="s">
        <v>2535</v>
      </c>
      <c r="D2467" s="269">
        <v>29.79</v>
      </c>
      <c r="E2467" s="269">
        <v>5.26</v>
      </c>
      <c r="F2467" s="269" t="s">
        <v>17927</v>
      </c>
    </row>
    <row r="2468" spans="1:6" ht="15" customHeight="1">
      <c r="A2468" s="266">
        <v>83470</v>
      </c>
      <c r="B2468" s="267" t="s">
        <v>4185</v>
      </c>
      <c r="C2468" s="268" t="s">
        <v>2535</v>
      </c>
      <c r="D2468" s="269">
        <v>84.550000000000011</v>
      </c>
      <c r="E2468" s="269">
        <v>1.63</v>
      </c>
      <c r="F2468" s="269" t="s">
        <v>17880</v>
      </c>
    </row>
    <row r="2469" spans="1:6" ht="15" customHeight="1">
      <c r="A2469" s="266">
        <v>93040</v>
      </c>
      <c r="B2469" s="267" t="s">
        <v>4186</v>
      </c>
      <c r="C2469" s="268" t="s">
        <v>2535</v>
      </c>
      <c r="D2469" s="269">
        <v>12.59</v>
      </c>
      <c r="E2469" s="269">
        <v>1.1399999999999999</v>
      </c>
      <c r="F2469" s="269" t="s">
        <v>17659</v>
      </c>
    </row>
    <row r="2470" spans="1:6" ht="15" customHeight="1">
      <c r="A2470" s="266">
        <v>93041</v>
      </c>
      <c r="B2470" s="267" t="s">
        <v>4187</v>
      </c>
      <c r="C2470" s="268" t="s">
        <v>2535</v>
      </c>
      <c r="D2470" s="269">
        <v>84.55</v>
      </c>
      <c r="E2470" s="269">
        <v>1.1399999999999999</v>
      </c>
      <c r="F2470" s="269" t="s">
        <v>17881</v>
      </c>
    </row>
    <row r="2471" spans="1:6" ht="30" customHeight="1">
      <c r="A2471" s="266">
        <v>93044</v>
      </c>
      <c r="B2471" s="267" t="s">
        <v>4188</v>
      </c>
      <c r="C2471" s="268" t="s">
        <v>2535</v>
      </c>
      <c r="D2471" s="269">
        <v>14.29</v>
      </c>
      <c r="E2471" s="269">
        <v>1.1399999999999999</v>
      </c>
      <c r="F2471" s="269" t="s">
        <v>17883</v>
      </c>
    </row>
    <row r="2472" spans="1:6" ht="15" customHeight="1">
      <c r="A2472" s="266">
        <v>93045</v>
      </c>
      <c r="B2472" s="267" t="s">
        <v>4189</v>
      </c>
      <c r="C2472" s="268" t="s">
        <v>2535</v>
      </c>
      <c r="D2472" s="269">
        <v>46.97</v>
      </c>
      <c r="E2472" s="269">
        <v>1.1399999999999999</v>
      </c>
      <c r="F2472" s="269" t="s">
        <v>12744</v>
      </c>
    </row>
    <row r="2473" spans="1:6">
      <c r="A2473" s="261"/>
      <c r="B2473" s="318" t="s">
        <v>20814</v>
      </c>
      <c r="C2473" s="263"/>
      <c r="D2473" s="264" t="s">
        <v>2552</v>
      </c>
      <c r="E2473" s="264" t="s">
        <v>2552</v>
      </c>
      <c r="F2473" s="264"/>
    </row>
    <row r="2474" spans="1:6" ht="15" customHeight="1">
      <c r="A2474" s="266">
        <v>97609</v>
      </c>
      <c r="B2474" s="267" t="s">
        <v>17910</v>
      </c>
      <c r="C2474" s="268" t="s">
        <v>2535</v>
      </c>
      <c r="D2474" s="269">
        <v>29.990000000000002</v>
      </c>
      <c r="E2474" s="269">
        <v>3.51</v>
      </c>
      <c r="F2474" s="269" t="s">
        <v>17911</v>
      </c>
    </row>
    <row r="2475" spans="1:6" ht="15" customHeight="1">
      <c r="A2475" s="266">
        <v>97610</v>
      </c>
      <c r="B2475" s="267" t="s">
        <v>17912</v>
      </c>
      <c r="C2475" s="268" t="s">
        <v>2535</v>
      </c>
      <c r="D2475" s="269">
        <v>39.19</v>
      </c>
      <c r="E2475" s="269">
        <v>3.5</v>
      </c>
      <c r="F2475" s="269" t="s">
        <v>17913</v>
      </c>
    </row>
    <row r="2476" spans="1:6">
      <c r="A2476" s="261"/>
      <c r="B2476" s="265" t="s">
        <v>2085</v>
      </c>
      <c r="C2476" s="263"/>
      <c r="D2476" s="264" t="s">
        <v>2552</v>
      </c>
      <c r="E2476" s="264" t="s">
        <v>2552</v>
      </c>
      <c r="F2476" s="264"/>
    </row>
    <row r="2477" spans="1:6" ht="15" customHeight="1">
      <c r="A2477" s="266">
        <v>72278</v>
      </c>
      <c r="B2477" s="267" t="s">
        <v>4190</v>
      </c>
      <c r="C2477" s="268" t="s">
        <v>2535</v>
      </c>
      <c r="D2477" s="269">
        <v>81</v>
      </c>
      <c r="E2477" s="269">
        <v>8.3800000000000008</v>
      </c>
      <c r="F2477" s="269" t="s">
        <v>17871</v>
      </c>
    </row>
    <row r="2478" spans="1:6" ht="30" customHeight="1">
      <c r="A2478" s="266">
        <v>97613</v>
      </c>
      <c r="B2478" s="267" t="s">
        <v>17917</v>
      </c>
      <c r="C2478" s="268" t="s">
        <v>2535</v>
      </c>
      <c r="D2478" s="269">
        <v>23.28</v>
      </c>
      <c r="E2478" s="269">
        <v>3.51</v>
      </c>
      <c r="F2478" s="269" t="s">
        <v>17918</v>
      </c>
    </row>
    <row r="2479" spans="1:6" ht="30" customHeight="1">
      <c r="A2479" s="266">
        <v>97614</v>
      </c>
      <c r="B2479" s="267" t="s">
        <v>17919</v>
      </c>
      <c r="C2479" s="268" t="s">
        <v>2535</v>
      </c>
      <c r="D2479" s="269">
        <v>43.67</v>
      </c>
      <c r="E2479" s="269">
        <v>3.5</v>
      </c>
      <c r="F2479" s="269" t="s">
        <v>17920</v>
      </c>
    </row>
    <row r="2480" spans="1:6" ht="15" customHeight="1">
      <c r="A2480" s="266" t="s">
        <v>1188</v>
      </c>
      <c r="B2480" s="267" t="s">
        <v>4191</v>
      </c>
      <c r="C2480" s="268" t="s">
        <v>2535</v>
      </c>
      <c r="D2480" s="269">
        <v>35.639999999999993</v>
      </c>
      <c r="E2480" s="269">
        <v>3.27</v>
      </c>
      <c r="F2480" s="269" t="s">
        <v>17945</v>
      </c>
    </row>
    <row r="2481" spans="1:6" ht="15" customHeight="1">
      <c r="A2481" s="266" t="s">
        <v>1189</v>
      </c>
      <c r="B2481" s="267" t="s">
        <v>4192</v>
      </c>
      <c r="C2481" s="268" t="s">
        <v>2535</v>
      </c>
      <c r="D2481" s="269">
        <v>48.25</v>
      </c>
      <c r="E2481" s="269">
        <v>3.27</v>
      </c>
      <c r="F2481" s="269" t="s">
        <v>17946</v>
      </c>
    </row>
    <row r="2482" spans="1:6" ht="15" customHeight="1">
      <c r="A2482" s="266" t="s">
        <v>1190</v>
      </c>
      <c r="B2482" s="267" t="s">
        <v>4193</v>
      </c>
      <c r="C2482" s="268" t="s">
        <v>2535</v>
      </c>
      <c r="D2482" s="269">
        <v>43.08</v>
      </c>
      <c r="E2482" s="269">
        <v>3.27</v>
      </c>
      <c r="F2482" s="269" t="s">
        <v>17948</v>
      </c>
    </row>
    <row r="2483" spans="1:6" ht="15" customHeight="1">
      <c r="A2483" s="266" t="s">
        <v>1191</v>
      </c>
      <c r="B2483" s="267" t="s">
        <v>4194</v>
      </c>
      <c r="C2483" s="268" t="s">
        <v>2535</v>
      </c>
      <c r="D2483" s="269">
        <v>49.65</v>
      </c>
      <c r="E2483" s="269">
        <v>3.27</v>
      </c>
      <c r="F2483" s="269" t="s">
        <v>17949</v>
      </c>
    </row>
    <row r="2484" spans="1:6" ht="15" customHeight="1">
      <c r="A2484" s="266" t="s">
        <v>1192</v>
      </c>
      <c r="B2484" s="267" t="s">
        <v>4195</v>
      </c>
      <c r="C2484" s="268" t="s">
        <v>2535</v>
      </c>
      <c r="D2484" s="269">
        <v>57.709999999999994</v>
      </c>
      <c r="E2484" s="269">
        <v>3.27</v>
      </c>
      <c r="F2484" s="269" t="s">
        <v>17950</v>
      </c>
    </row>
    <row r="2485" spans="1:6">
      <c r="A2485" s="261"/>
      <c r="B2485" s="265" t="s">
        <v>2087</v>
      </c>
      <c r="C2485" s="263"/>
      <c r="D2485" s="264" t="s">
        <v>2552</v>
      </c>
      <c r="E2485" s="264" t="s">
        <v>2552</v>
      </c>
      <c r="F2485" s="264"/>
    </row>
    <row r="2486" spans="1:6" ht="15" customHeight="1">
      <c r="A2486" s="266" t="s">
        <v>1193</v>
      </c>
      <c r="B2486" s="267" t="s">
        <v>4196</v>
      </c>
      <c r="C2486" s="268" t="s">
        <v>2535</v>
      </c>
      <c r="D2486" s="269">
        <v>22.54</v>
      </c>
      <c r="E2486" s="269">
        <v>2.46</v>
      </c>
      <c r="F2486" s="269" t="s">
        <v>11264</v>
      </c>
    </row>
    <row r="2487" spans="1:6" ht="15" customHeight="1">
      <c r="A2487" s="266" t="s">
        <v>1194</v>
      </c>
      <c r="B2487" s="267" t="s">
        <v>4197</v>
      </c>
      <c r="C2487" s="268" t="s">
        <v>2535</v>
      </c>
      <c r="D2487" s="269">
        <v>30.03</v>
      </c>
      <c r="E2487" s="269">
        <v>2.46</v>
      </c>
      <c r="F2487" s="269" t="s">
        <v>11976</v>
      </c>
    </row>
    <row r="2488" spans="1:6" ht="15" customHeight="1">
      <c r="A2488" s="266" t="s">
        <v>1195</v>
      </c>
      <c r="B2488" s="267" t="s">
        <v>4198</v>
      </c>
      <c r="C2488" s="268" t="s">
        <v>2535</v>
      </c>
      <c r="D2488" s="269">
        <v>55.43</v>
      </c>
      <c r="E2488" s="269">
        <v>2.46</v>
      </c>
      <c r="F2488" s="269" t="s">
        <v>17947</v>
      </c>
    </row>
    <row r="2489" spans="1:6">
      <c r="A2489" s="261"/>
      <c r="B2489" s="265" t="s">
        <v>4199</v>
      </c>
      <c r="C2489" s="263"/>
      <c r="D2489" s="264" t="s">
        <v>2552</v>
      </c>
      <c r="E2489" s="264" t="s">
        <v>2552</v>
      </c>
      <c r="F2489" s="264"/>
    </row>
    <row r="2490" spans="1:6" ht="30" customHeight="1">
      <c r="A2490" s="266">
        <v>93042</v>
      </c>
      <c r="B2490" s="267" t="s">
        <v>4200</v>
      </c>
      <c r="C2490" s="268" t="s">
        <v>2535</v>
      </c>
      <c r="D2490" s="269">
        <v>26.64</v>
      </c>
      <c r="E2490" s="269">
        <v>1.1399999999999999</v>
      </c>
      <c r="F2490" s="269" t="s">
        <v>17882</v>
      </c>
    </row>
    <row r="2491" spans="1:6" ht="30" customHeight="1">
      <c r="A2491" s="266">
        <v>93043</v>
      </c>
      <c r="B2491" s="267" t="s">
        <v>4201</v>
      </c>
      <c r="C2491" s="268" t="s">
        <v>2535</v>
      </c>
      <c r="D2491" s="269">
        <v>35.83</v>
      </c>
      <c r="E2491" s="269">
        <v>1.1399999999999999</v>
      </c>
      <c r="F2491" s="269" t="s">
        <v>11486</v>
      </c>
    </row>
    <row r="2492" spans="1:6">
      <c r="A2492" s="261"/>
      <c r="B2492" s="265" t="s">
        <v>1196</v>
      </c>
      <c r="C2492" s="263"/>
      <c r="D2492" s="264" t="s">
        <v>2552</v>
      </c>
      <c r="E2492" s="264" t="s">
        <v>2552</v>
      </c>
      <c r="F2492" s="264"/>
    </row>
    <row r="2493" spans="1:6" ht="15" customHeight="1">
      <c r="A2493" s="266">
        <v>83480</v>
      </c>
      <c r="B2493" s="267" t="s">
        <v>4202</v>
      </c>
      <c r="C2493" s="268" t="s">
        <v>2535</v>
      </c>
      <c r="D2493" s="269">
        <v>59.599999999999994</v>
      </c>
      <c r="E2493" s="269">
        <v>22.37</v>
      </c>
      <c r="F2493" s="269" t="s">
        <v>15504</v>
      </c>
    </row>
    <row r="2494" spans="1:6" ht="15" customHeight="1">
      <c r="A2494" s="266">
        <v>83481</v>
      </c>
      <c r="B2494" s="267" t="s">
        <v>4203</v>
      </c>
      <c r="C2494" s="268" t="s">
        <v>2535</v>
      </c>
      <c r="D2494" s="269">
        <v>69.449999999999989</v>
      </c>
      <c r="E2494" s="269">
        <v>22.37</v>
      </c>
      <c r="F2494" s="269" t="s">
        <v>17959</v>
      </c>
    </row>
    <row r="2495" spans="1:6" ht="15" customHeight="1">
      <c r="A2495" s="266">
        <v>72281</v>
      </c>
      <c r="B2495" s="267" t="s">
        <v>4204</v>
      </c>
      <c r="C2495" s="268" t="s">
        <v>2535</v>
      </c>
      <c r="D2495" s="269">
        <v>78.72</v>
      </c>
      <c r="E2495" s="269">
        <v>22.36</v>
      </c>
      <c r="F2495" s="269" t="s">
        <v>17943</v>
      </c>
    </row>
    <row r="2496" spans="1:6" ht="15" customHeight="1">
      <c r="A2496" s="266">
        <v>72282</v>
      </c>
      <c r="B2496" s="267" t="s">
        <v>4205</v>
      </c>
      <c r="C2496" s="268" t="s">
        <v>2535</v>
      </c>
      <c r="D2496" s="269">
        <v>117.93</v>
      </c>
      <c r="E2496" s="269">
        <v>16.75</v>
      </c>
      <c r="F2496" s="269" t="s">
        <v>17944</v>
      </c>
    </row>
    <row r="2497" spans="1:6" ht="30" customHeight="1">
      <c r="A2497" s="266">
        <v>83391</v>
      </c>
      <c r="B2497" s="267" t="s">
        <v>4206</v>
      </c>
      <c r="C2497" s="268" t="s">
        <v>2535</v>
      </c>
      <c r="D2497" s="269">
        <v>20.11</v>
      </c>
      <c r="E2497" s="269">
        <v>7.4</v>
      </c>
      <c r="F2497" s="269" t="s">
        <v>17878</v>
      </c>
    </row>
    <row r="2498" spans="1:6" ht="30" customHeight="1">
      <c r="A2498" s="266">
        <v>83392</v>
      </c>
      <c r="B2498" s="267" t="s">
        <v>4207</v>
      </c>
      <c r="C2498" s="268" t="s">
        <v>2535</v>
      </c>
      <c r="D2498" s="269">
        <v>14.79</v>
      </c>
      <c r="E2498" s="269">
        <v>5.45</v>
      </c>
      <c r="F2498" s="269" t="s">
        <v>17879</v>
      </c>
    </row>
    <row r="2499" spans="1:6" ht="30" customHeight="1">
      <c r="A2499" s="266">
        <v>83393</v>
      </c>
      <c r="B2499" s="267" t="s">
        <v>4208</v>
      </c>
      <c r="C2499" s="268" t="s">
        <v>2535</v>
      </c>
      <c r="D2499" s="269">
        <v>18.690000000000001</v>
      </c>
      <c r="E2499" s="269">
        <v>7.41</v>
      </c>
      <c r="F2499" s="269" t="s">
        <v>13398</v>
      </c>
    </row>
    <row r="2500" spans="1:6" ht="15" customHeight="1">
      <c r="A2500" s="266">
        <v>72280</v>
      </c>
      <c r="B2500" s="267" t="s">
        <v>1320</v>
      </c>
      <c r="C2500" s="268" t="s">
        <v>2535</v>
      </c>
      <c r="D2500" s="269">
        <v>23.130000000000003</v>
      </c>
      <c r="E2500" s="269">
        <v>14.01</v>
      </c>
      <c r="F2500" s="269" t="s">
        <v>17872</v>
      </c>
    </row>
    <row r="2501" spans="1:6">
      <c r="A2501" s="261"/>
      <c r="B2501" s="265" t="s">
        <v>414</v>
      </c>
      <c r="C2501" s="263"/>
      <c r="D2501" s="264" t="s">
        <v>2552</v>
      </c>
      <c r="E2501" s="264" t="s">
        <v>2552</v>
      </c>
      <c r="F2501" s="264"/>
    </row>
    <row r="2502" spans="1:6" ht="15" customHeight="1">
      <c r="A2502" s="266">
        <v>9535</v>
      </c>
      <c r="B2502" s="267" t="s">
        <v>4209</v>
      </c>
      <c r="C2502" s="268" t="s">
        <v>2535</v>
      </c>
      <c r="D2502" s="269">
        <v>57.070000000000007</v>
      </c>
      <c r="E2502" s="269">
        <v>10.83</v>
      </c>
      <c r="F2502" s="269" t="s">
        <v>18020</v>
      </c>
    </row>
    <row r="2503" spans="1:6" ht="30" customHeight="1">
      <c r="A2503" s="266">
        <v>72941</v>
      </c>
      <c r="B2503" s="267" t="s">
        <v>4210</v>
      </c>
      <c r="C2503" s="268" t="s">
        <v>2535</v>
      </c>
      <c r="D2503" s="269">
        <v>130.01</v>
      </c>
      <c r="E2503" s="269">
        <v>41.92</v>
      </c>
      <c r="F2503" s="269" t="s">
        <v>17929</v>
      </c>
    </row>
    <row r="2504" spans="1:6">
      <c r="A2504" s="261"/>
      <c r="B2504" s="265" t="s">
        <v>415</v>
      </c>
      <c r="C2504" s="263"/>
      <c r="D2504" s="264" t="s">
        <v>2552</v>
      </c>
      <c r="E2504" s="264" t="s">
        <v>2552</v>
      </c>
      <c r="F2504" s="264"/>
    </row>
    <row r="2505" spans="1:6">
      <c r="A2505" s="261"/>
      <c r="B2505" s="262" t="s">
        <v>416</v>
      </c>
      <c r="C2505" s="263"/>
      <c r="D2505" s="264" t="s">
        <v>2552</v>
      </c>
      <c r="E2505" s="264" t="s">
        <v>2552</v>
      </c>
      <c r="F2505" s="264"/>
    </row>
    <row r="2506" spans="1:6">
      <c r="A2506" s="261"/>
      <c r="B2506" s="265" t="s">
        <v>417</v>
      </c>
      <c r="C2506" s="263"/>
      <c r="D2506" s="264" t="s">
        <v>2552</v>
      </c>
      <c r="E2506" s="264" t="s">
        <v>2552</v>
      </c>
      <c r="F2506" s="264"/>
    </row>
    <row r="2507" spans="1:6">
      <c r="A2507" s="261"/>
      <c r="B2507" s="265" t="s">
        <v>1197</v>
      </c>
      <c r="C2507" s="263"/>
      <c r="D2507" s="264" t="s">
        <v>2552</v>
      </c>
      <c r="E2507" s="264" t="s">
        <v>2552</v>
      </c>
      <c r="F2507" s="264"/>
    </row>
    <row r="2508" spans="1:6" ht="15" customHeight="1">
      <c r="A2508" s="266">
        <v>96985</v>
      </c>
      <c r="B2508" s="267" t="s">
        <v>18010</v>
      </c>
      <c r="C2508" s="268" t="s">
        <v>2535</v>
      </c>
      <c r="D2508" s="269">
        <v>33.03</v>
      </c>
      <c r="E2508" s="269">
        <v>7.09</v>
      </c>
      <c r="F2508" s="269" t="s">
        <v>14115</v>
      </c>
    </row>
    <row r="2509" spans="1:6" ht="15" customHeight="1">
      <c r="A2509" s="266">
        <v>96986</v>
      </c>
      <c r="B2509" s="267" t="s">
        <v>18011</v>
      </c>
      <c r="C2509" s="268" t="s">
        <v>2535</v>
      </c>
      <c r="D2509" s="269">
        <v>49.099999999999994</v>
      </c>
      <c r="E2509" s="269">
        <v>11.09</v>
      </c>
      <c r="F2509" s="269" t="s">
        <v>18012</v>
      </c>
    </row>
    <row r="2510" spans="1:6">
      <c r="A2510" s="261"/>
      <c r="B2510" s="265" t="s">
        <v>418</v>
      </c>
      <c r="C2510" s="263"/>
      <c r="D2510" s="264" t="s">
        <v>2552</v>
      </c>
      <c r="E2510" s="264" t="s">
        <v>2552</v>
      </c>
      <c r="F2510" s="264"/>
    </row>
    <row r="2511" spans="1:6" ht="15" customHeight="1">
      <c r="A2511" s="266">
        <v>96984</v>
      </c>
      <c r="B2511" s="267" t="s">
        <v>18009</v>
      </c>
      <c r="C2511" s="268" t="s">
        <v>2535</v>
      </c>
      <c r="D2511" s="269">
        <v>20.28</v>
      </c>
      <c r="E2511" s="269">
        <v>23.43</v>
      </c>
      <c r="F2511" s="269" t="s">
        <v>11967</v>
      </c>
    </row>
    <row r="2512" spans="1:6" ht="30" customHeight="1">
      <c r="A2512" s="266">
        <v>98111</v>
      </c>
      <c r="B2512" s="267" t="s">
        <v>19549</v>
      </c>
      <c r="C2512" s="268" t="s">
        <v>2535</v>
      </c>
      <c r="D2512" s="269">
        <v>15.8</v>
      </c>
      <c r="E2512" s="269">
        <v>5.75</v>
      </c>
      <c r="F2512" s="269" t="s">
        <v>19550</v>
      </c>
    </row>
    <row r="2513" spans="1:6" ht="15" customHeight="1">
      <c r="A2513" s="266">
        <v>96989</v>
      </c>
      <c r="B2513" s="267" t="s">
        <v>18017</v>
      </c>
      <c r="C2513" s="268" t="s">
        <v>2535</v>
      </c>
      <c r="D2513" s="269">
        <v>85.259999999999991</v>
      </c>
      <c r="E2513" s="269">
        <v>3.51</v>
      </c>
      <c r="F2513" s="269" t="s">
        <v>18018</v>
      </c>
    </row>
    <row r="2514" spans="1:6" ht="15" customHeight="1">
      <c r="A2514" s="266">
        <v>8260</v>
      </c>
      <c r="B2514" s="267" t="s">
        <v>4211</v>
      </c>
      <c r="C2514" s="268" t="s">
        <v>2535</v>
      </c>
      <c r="D2514" s="269">
        <v>2544.61</v>
      </c>
      <c r="E2514" s="269">
        <v>225.04</v>
      </c>
      <c r="F2514" s="269" t="s">
        <v>17992</v>
      </c>
    </row>
    <row r="2515" spans="1:6" ht="15" customHeight="1">
      <c r="A2515" s="266">
        <v>96987</v>
      </c>
      <c r="B2515" s="267" t="s">
        <v>18013</v>
      </c>
      <c r="C2515" s="268" t="s">
        <v>2535</v>
      </c>
      <c r="D2515" s="269">
        <v>68.08</v>
      </c>
      <c r="E2515" s="269">
        <v>31.69</v>
      </c>
      <c r="F2515" s="269" t="s">
        <v>18014</v>
      </c>
    </row>
    <row r="2516" spans="1:6" ht="15" customHeight="1">
      <c r="A2516" s="266">
        <v>96988</v>
      </c>
      <c r="B2516" s="267" t="s">
        <v>18015</v>
      </c>
      <c r="C2516" s="268" t="s">
        <v>2535</v>
      </c>
      <c r="D2516" s="269">
        <v>130.22999999999999</v>
      </c>
      <c r="E2516" s="269">
        <v>4.41</v>
      </c>
      <c r="F2516" s="269" t="s">
        <v>18016</v>
      </c>
    </row>
    <row r="2517" spans="1:6" ht="15" customHeight="1">
      <c r="A2517" s="266">
        <v>96987</v>
      </c>
      <c r="B2517" s="267" t="s">
        <v>18013</v>
      </c>
      <c r="C2517" s="268" t="s">
        <v>2535</v>
      </c>
      <c r="D2517" s="269">
        <v>68.08</v>
      </c>
      <c r="E2517" s="269">
        <v>31.69</v>
      </c>
      <c r="F2517" s="269" t="s">
        <v>18014</v>
      </c>
    </row>
    <row r="2518" spans="1:6" ht="15" customHeight="1">
      <c r="A2518" s="266">
        <v>72315</v>
      </c>
      <c r="B2518" s="267" t="s">
        <v>4212</v>
      </c>
      <c r="C2518" s="268" t="s">
        <v>2535</v>
      </c>
      <c r="D2518" s="269">
        <v>14.080000000000002</v>
      </c>
      <c r="E2518" s="269">
        <v>14.04</v>
      </c>
      <c r="F2518" s="269" t="s">
        <v>15322</v>
      </c>
    </row>
    <row r="2519" spans="1:6" ht="30" customHeight="1">
      <c r="A2519" s="266">
        <v>98463</v>
      </c>
      <c r="B2519" s="267" t="s">
        <v>18019</v>
      </c>
      <c r="C2519" s="268" t="s">
        <v>2535</v>
      </c>
      <c r="D2519" s="269">
        <v>10.860000000000001</v>
      </c>
      <c r="E2519" s="269">
        <v>8.94</v>
      </c>
      <c r="F2519" s="269" t="s">
        <v>14867</v>
      </c>
    </row>
    <row r="2520" spans="1:6">
      <c r="A2520" s="261"/>
      <c r="B2520" s="265" t="s">
        <v>419</v>
      </c>
      <c r="C2520" s="263"/>
      <c r="D2520" s="264" t="s">
        <v>2552</v>
      </c>
      <c r="E2520" s="264" t="s">
        <v>2552</v>
      </c>
      <c r="F2520" s="264"/>
    </row>
    <row r="2521" spans="1:6">
      <c r="A2521" s="261"/>
      <c r="B2521" s="265" t="s">
        <v>1198</v>
      </c>
      <c r="C2521" s="263"/>
      <c r="D2521" s="264" t="s">
        <v>2552</v>
      </c>
      <c r="E2521" s="264" t="s">
        <v>2552</v>
      </c>
      <c r="F2521" s="264"/>
    </row>
    <row r="2522" spans="1:6" ht="30" customHeight="1">
      <c r="A2522" s="266">
        <v>96971</v>
      </c>
      <c r="B2522" s="267" t="s">
        <v>17993</v>
      </c>
      <c r="C2522" s="268" t="s">
        <v>2537</v>
      </c>
      <c r="D2522" s="269">
        <v>14.79</v>
      </c>
      <c r="E2522" s="269">
        <v>7.21</v>
      </c>
      <c r="F2522" s="269" t="s">
        <v>13267</v>
      </c>
    </row>
    <row r="2523" spans="1:6" ht="30" customHeight="1">
      <c r="A2523" s="266">
        <v>96972</v>
      </c>
      <c r="B2523" s="267" t="s">
        <v>17994</v>
      </c>
      <c r="C2523" s="268" t="s">
        <v>2537</v>
      </c>
      <c r="D2523" s="269">
        <v>20.299999999999997</v>
      </c>
      <c r="E2523" s="269">
        <v>9.74</v>
      </c>
      <c r="F2523" s="269" t="s">
        <v>17995</v>
      </c>
    </row>
    <row r="2524" spans="1:6" ht="30" customHeight="1">
      <c r="A2524" s="266">
        <v>96973</v>
      </c>
      <c r="B2524" s="267" t="s">
        <v>17996</v>
      </c>
      <c r="C2524" s="268" t="s">
        <v>2537</v>
      </c>
      <c r="D2524" s="269">
        <v>26.019999999999996</v>
      </c>
      <c r="E2524" s="269">
        <v>11.6</v>
      </c>
      <c r="F2524" s="269" t="s">
        <v>14636</v>
      </c>
    </row>
    <row r="2525" spans="1:6" ht="30" customHeight="1">
      <c r="A2525" s="266">
        <v>96974</v>
      </c>
      <c r="B2525" s="267" t="s">
        <v>17997</v>
      </c>
      <c r="C2525" s="268" t="s">
        <v>2537</v>
      </c>
      <c r="D2525" s="269">
        <v>33.840000000000003</v>
      </c>
      <c r="E2525" s="269">
        <v>13.61</v>
      </c>
      <c r="F2525" s="269" t="s">
        <v>17998</v>
      </c>
    </row>
    <row r="2526" spans="1:6" ht="30" customHeight="1">
      <c r="A2526" s="266">
        <v>96975</v>
      </c>
      <c r="B2526" s="267" t="s">
        <v>17999</v>
      </c>
      <c r="C2526" s="268" t="s">
        <v>2537</v>
      </c>
      <c r="D2526" s="269">
        <v>44.78</v>
      </c>
      <c r="E2526" s="269">
        <v>15.5</v>
      </c>
      <c r="F2526" s="269" t="s">
        <v>18000</v>
      </c>
    </row>
    <row r="2527" spans="1:6" ht="30" customHeight="1">
      <c r="A2527" s="266">
        <v>96976</v>
      </c>
      <c r="B2527" s="267" t="s">
        <v>18001</v>
      </c>
      <c r="C2527" s="268" t="s">
        <v>2537</v>
      </c>
      <c r="D2527" s="269">
        <v>59.879999999999995</v>
      </c>
      <c r="E2527" s="269">
        <v>17.190000000000001</v>
      </c>
      <c r="F2527" s="269" t="s">
        <v>18002</v>
      </c>
    </row>
    <row r="2528" spans="1:6" ht="30" customHeight="1">
      <c r="A2528" s="266">
        <v>96977</v>
      </c>
      <c r="B2528" s="267" t="s">
        <v>18003</v>
      </c>
      <c r="C2528" s="268" t="s">
        <v>2537</v>
      </c>
      <c r="D2528" s="269">
        <v>26.58</v>
      </c>
      <c r="E2528" s="269">
        <v>0.92</v>
      </c>
      <c r="F2528" s="269" t="s">
        <v>18004</v>
      </c>
    </row>
    <row r="2529" spans="1:6" ht="30" customHeight="1">
      <c r="A2529" s="266">
        <v>96978</v>
      </c>
      <c r="B2529" s="267" t="s">
        <v>18005</v>
      </c>
      <c r="C2529" s="268" t="s">
        <v>2537</v>
      </c>
      <c r="D2529" s="269">
        <v>37.369999999999997</v>
      </c>
      <c r="E2529" s="269">
        <v>1.1100000000000001</v>
      </c>
      <c r="F2529" s="269" t="s">
        <v>18006</v>
      </c>
    </row>
    <row r="2530" spans="1:6" ht="30" customHeight="1">
      <c r="A2530" s="266">
        <v>96979</v>
      </c>
      <c r="B2530" s="267" t="s">
        <v>18007</v>
      </c>
      <c r="C2530" s="268" t="s">
        <v>2537</v>
      </c>
      <c r="D2530" s="269">
        <v>52.52</v>
      </c>
      <c r="E2530" s="269">
        <v>1.3</v>
      </c>
      <c r="F2530" s="269" t="s">
        <v>18008</v>
      </c>
    </row>
    <row r="2531" spans="1:6">
      <c r="A2531" s="261"/>
      <c r="B2531" s="265" t="s">
        <v>420</v>
      </c>
      <c r="C2531" s="263"/>
      <c r="D2531" s="264" t="s">
        <v>2552</v>
      </c>
      <c r="E2531" s="264" t="s">
        <v>2552</v>
      </c>
      <c r="F2531" s="264"/>
    </row>
    <row r="2532" spans="1:6">
      <c r="A2532" s="261"/>
      <c r="B2532" s="265" t="s">
        <v>421</v>
      </c>
      <c r="C2532" s="263"/>
      <c r="D2532" s="264" t="s">
        <v>2552</v>
      </c>
      <c r="E2532" s="264" t="s">
        <v>2552</v>
      </c>
      <c r="F2532" s="264"/>
    </row>
    <row r="2533" spans="1:6">
      <c r="A2533" s="261"/>
      <c r="B2533" s="262" t="s">
        <v>422</v>
      </c>
      <c r="C2533" s="263"/>
      <c r="D2533" s="264" t="s">
        <v>2552</v>
      </c>
      <c r="E2533" s="264" t="s">
        <v>2552</v>
      </c>
      <c r="F2533" s="264"/>
    </row>
    <row r="2534" spans="1:6">
      <c r="A2534" s="261"/>
      <c r="B2534" s="265" t="s">
        <v>423</v>
      </c>
      <c r="C2534" s="263"/>
      <c r="D2534" s="264" t="s">
        <v>2552</v>
      </c>
      <c r="E2534" s="264" t="s">
        <v>2552</v>
      </c>
      <c r="F2534" s="264"/>
    </row>
    <row r="2535" spans="1:6">
      <c r="A2535" s="261"/>
      <c r="B2535" s="265" t="s">
        <v>424</v>
      </c>
      <c r="C2535" s="263"/>
      <c r="D2535" s="264" t="s">
        <v>2552</v>
      </c>
      <c r="E2535" s="264" t="s">
        <v>2552</v>
      </c>
      <c r="F2535" s="264"/>
    </row>
    <row r="2536" spans="1:6">
      <c r="A2536" s="261"/>
      <c r="B2536" s="265" t="s">
        <v>425</v>
      </c>
      <c r="C2536" s="263"/>
      <c r="D2536" s="264" t="s">
        <v>2552</v>
      </c>
      <c r="E2536" s="264" t="s">
        <v>2552</v>
      </c>
      <c r="F2536" s="264"/>
    </row>
    <row r="2537" spans="1:6">
      <c r="A2537" s="261"/>
      <c r="B2537" s="265" t="s">
        <v>426</v>
      </c>
      <c r="C2537" s="263"/>
      <c r="D2537" s="264" t="s">
        <v>2552</v>
      </c>
      <c r="E2537" s="264" t="s">
        <v>2552</v>
      </c>
      <c r="F2537" s="264"/>
    </row>
    <row r="2538" spans="1:6" ht="30" customHeight="1">
      <c r="A2538" s="266">
        <v>83371</v>
      </c>
      <c r="B2538" s="267" t="s">
        <v>3828</v>
      </c>
      <c r="C2538" s="268" t="s">
        <v>2535</v>
      </c>
      <c r="D2538" s="269">
        <v>53.03</v>
      </c>
      <c r="E2538" s="269">
        <v>46.25</v>
      </c>
      <c r="F2538" s="269" t="s">
        <v>18051</v>
      </c>
    </row>
    <row r="2539" spans="1:6" ht="30" customHeight="1">
      <c r="A2539" s="266">
        <v>83370</v>
      </c>
      <c r="B2539" s="267" t="s">
        <v>3829</v>
      </c>
      <c r="C2539" s="268" t="s">
        <v>2535</v>
      </c>
      <c r="D2539" s="269">
        <v>98.389999999999986</v>
      </c>
      <c r="E2539" s="269">
        <v>60.53</v>
      </c>
      <c r="F2539" s="269" t="s">
        <v>18050</v>
      </c>
    </row>
    <row r="2540" spans="1:6" ht="30" customHeight="1">
      <c r="A2540" s="266">
        <v>83369</v>
      </c>
      <c r="B2540" s="267" t="s">
        <v>3830</v>
      </c>
      <c r="C2540" s="268" t="s">
        <v>2535</v>
      </c>
      <c r="D2540" s="269">
        <v>174.60000000000002</v>
      </c>
      <c r="E2540" s="269">
        <v>70.239999999999995</v>
      </c>
      <c r="F2540" s="269" t="s">
        <v>18049</v>
      </c>
    </row>
    <row r="2541" spans="1:6" ht="30" customHeight="1">
      <c r="A2541" s="266">
        <v>84676</v>
      </c>
      <c r="B2541" s="267" t="s">
        <v>3831</v>
      </c>
      <c r="C2541" s="268" t="s">
        <v>2535</v>
      </c>
      <c r="D2541" s="269">
        <v>266.8</v>
      </c>
      <c r="E2541" s="269">
        <v>70.209999999999994</v>
      </c>
      <c r="F2541" s="269" t="s">
        <v>18053</v>
      </c>
    </row>
    <row r="2542" spans="1:6">
      <c r="A2542" s="261"/>
      <c r="B2542" s="265" t="s">
        <v>2174</v>
      </c>
      <c r="C2542" s="263"/>
      <c r="D2542" s="264" t="s">
        <v>2552</v>
      </c>
      <c r="E2542" s="264" t="s">
        <v>2552</v>
      </c>
      <c r="F2542" s="264"/>
    </row>
    <row r="2543" spans="1:6" ht="30" customHeight="1">
      <c r="A2543" s="266">
        <v>83366</v>
      </c>
      <c r="B2543" s="267" t="s">
        <v>18046</v>
      </c>
      <c r="C2543" s="268" t="s">
        <v>2535</v>
      </c>
      <c r="D2543" s="269">
        <v>25.169999999999995</v>
      </c>
      <c r="E2543" s="269">
        <v>35.020000000000003</v>
      </c>
      <c r="F2543" s="269" t="s">
        <v>18012</v>
      </c>
    </row>
    <row r="2544" spans="1:6" ht="30" customHeight="1">
      <c r="A2544" s="266">
        <v>83367</v>
      </c>
      <c r="B2544" s="267" t="s">
        <v>3832</v>
      </c>
      <c r="C2544" s="268" t="s">
        <v>2535</v>
      </c>
      <c r="D2544" s="269">
        <v>297.58999999999997</v>
      </c>
      <c r="E2544" s="269">
        <v>62.85</v>
      </c>
      <c r="F2544" s="269" t="s">
        <v>18047</v>
      </c>
    </row>
    <row r="2545" spans="1:6" ht="30" customHeight="1">
      <c r="A2545" s="266">
        <v>83368</v>
      </c>
      <c r="B2545" s="267" t="s">
        <v>3833</v>
      </c>
      <c r="C2545" s="268" t="s">
        <v>2535</v>
      </c>
      <c r="D2545" s="269">
        <v>780.59999999999991</v>
      </c>
      <c r="E2545" s="269">
        <v>223.44</v>
      </c>
      <c r="F2545" s="269" t="s">
        <v>18048</v>
      </c>
    </row>
    <row r="2546" spans="1:6" ht="30" customHeight="1">
      <c r="A2546" s="266" t="s">
        <v>1848</v>
      </c>
      <c r="B2546" s="267" t="s">
        <v>3834</v>
      </c>
      <c r="C2546" s="268" t="s">
        <v>2535</v>
      </c>
      <c r="D2546" s="269">
        <v>105.93999999999998</v>
      </c>
      <c r="E2546" s="269">
        <v>72.98</v>
      </c>
      <c r="F2546" s="269" t="s">
        <v>18043</v>
      </c>
    </row>
    <row r="2547" spans="1:6" ht="30" customHeight="1">
      <c r="A2547" s="266" t="s">
        <v>1849</v>
      </c>
      <c r="B2547" s="267" t="s">
        <v>3835</v>
      </c>
      <c r="C2547" s="268" t="s">
        <v>2535</v>
      </c>
      <c r="D2547" s="269">
        <v>199.84</v>
      </c>
      <c r="E2547" s="269">
        <v>124.03</v>
      </c>
      <c r="F2547" s="269" t="s">
        <v>18044</v>
      </c>
    </row>
    <row r="2548" spans="1:6" ht="30" customHeight="1">
      <c r="A2548" s="266" t="s">
        <v>1850</v>
      </c>
      <c r="B2548" s="267" t="s">
        <v>3836</v>
      </c>
      <c r="C2548" s="268" t="s">
        <v>2535</v>
      </c>
      <c r="D2548" s="269">
        <v>638.31000000000006</v>
      </c>
      <c r="E2548" s="269">
        <v>418.64</v>
      </c>
      <c r="F2548" s="269" t="s">
        <v>18045</v>
      </c>
    </row>
    <row r="2549" spans="1:6">
      <c r="A2549" s="261"/>
      <c r="B2549" s="265" t="s">
        <v>2210</v>
      </c>
      <c r="C2549" s="263"/>
      <c r="D2549" s="264" t="s">
        <v>2552</v>
      </c>
      <c r="E2549" s="264" t="s">
        <v>2552</v>
      </c>
      <c r="F2549" s="264"/>
    </row>
    <row r="2550" spans="1:6" ht="15" customHeight="1">
      <c r="A2550" s="266" t="s">
        <v>2211</v>
      </c>
      <c r="B2550" s="267" t="s">
        <v>3837</v>
      </c>
      <c r="C2550" s="268" t="s">
        <v>2537</v>
      </c>
      <c r="D2550" s="269">
        <v>0.85000000000000009</v>
      </c>
      <c r="E2550" s="269">
        <v>0.73</v>
      </c>
      <c r="F2550" s="269" t="s">
        <v>11119</v>
      </c>
    </row>
    <row r="2551" spans="1:6" ht="15" customHeight="1">
      <c r="A2551" s="266">
        <v>83639</v>
      </c>
      <c r="B2551" s="267" t="s">
        <v>3838</v>
      </c>
      <c r="C2551" s="268" t="s">
        <v>2537</v>
      </c>
      <c r="D2551" s="269">
        <v>39.769999999999996</v>
      </c>
      <c r="E2551" s="269">
        <v>3.89</v>
      </c>
      <c r="F2551" s="269" t="s">
        <v>18052</v>
      </c>
    </row>
    <row r="2552" spans="1:6" ht="30" customHeight="1">
      <c r="A2552" s="266">
        <v>98261</v>
      </c>
      <c r="B2552" s="267" t="s">
        <v>18056</v>
      </c>
      <c r="C2552" s="268" t="s">
        <v>2537</v>
      </c>
      <c r="D2552" s="269">
        <v>0.94999999999999973</v>
      </c>
      <c r="E2552" s="269">
        <v>1.81</v>
      </c>
      <c r="F2552" s="269" t="s">
        <v>12050</v>
      </c>
    </row>
    <row r="2553" spans="1:6" ht="30" customHeight="1">
      <c r="A2553" s="266">
        <v>98262</v>
      </c>
      <c r="B2553" s="267" t="s">
        <v>18057</v>
      </c>
      <c r="C2553" s="268" t="s">
        <v>2537</v>
      </c>
      <c r="D2553" s="269">
        <v>1.28</v>
      </c>
      <c r="E2553" s="269">
        <v>1.89</v>
      </c>
      <c r="F2553" s="269" t="s">
        <v>13477</v>
      </c>
    </row>
    <row r="2554" spans="1:6" ht="30" customHeight="1">
      <c r="A2554" s="266">
        <v>98263</v>
      </c>
      <c r="B2554" s="267" t="s">
        <v>18058</v>
      </c>
      <c r="C2554" s="268" t="s">
        <v>2537</v>
      </c>
      <c r="D2554" s="269">
        <v>1.7000000000000002</v>
      </c>
      <c r="E2554" s="269">
        <v>1.96</v>
      </c>
      <c r="F2554" s="269" t="s">
        <v>14368</v>
      </c>
    </row>
    <row r="2555" spans="1:6" ht="30" customHeight="1">
      <c r="A2555" s="266">
        <v>98264</v>
      </c>
      <c r="B2555" s="267" t="s">
        <v>18059</v>
      </c>
      <c r="C2555" s="268" t="s">
        <v>2537</v>
      </c>
      <c r="D2555" s="269">
        <v>2.0600000000000005</v>
      </c>
      <c r="E2555" s="269">
        <v>1.97</v>
      </c>
      <c r="F2555" s="269" t="s">
        <v>13775</v>
      </c>
    </row>
    <row r="2556" spans="1:6" ht="30" customHeight="1">
      <c r="A2556" s="266">
        <v>98265</v>
      </c>
      <c r="B2556" s="267" t="s">
        <v>18060</v>
      </c>
      <c r="C2556" s="268" t="s">
        <v>2537</v>
      </c>
      <c r="D2556" s="269">
        <v>2.57</v>
      </c>
      <c r="E2556" s="269">
        <v>2.02</v>
      </c>
      <c r="F2556" s="269" t="s">
        <v>12770</v>
      </c>
    </row>
    <row r="2557" spans="1:6" ht="30" customHeight="1">
      <c r="A2557" s="266">
        <v>98266</v>
      </c>
      <c r="B2557" s="267" t="s">
        <v>18061</v>
      </c>
      <c r="C2557" s="268" t="s">
        <v>2537</v>
      </c>
      <c r="D2557" s="269">
        <v>2.8600000000000003</v>
      </c>
      <c r="E2557" s="269">
        <v>2.04</v>
      </c>
      <c r="F2557" s="269" t="s">
        <v>11322</v>
      </c>
    </row>
    <row r="2558" spans="1:6" ht="30" customHeight="1">
      <c r="A2558" s="266">
        <v>98267</v>
      </c>
      <c r="B2558" s="267" t="s">
        <v>18062</v>
      </c>
      <c r="C2558" s="268" t="s">
        <v>2537</v>
      </c>
      <c r="D2558" s="269">
        <v>5.18</v>
      </c>
      <c r="E2558" s="269">
        <v>2.61</v>
      </c>
      <c r="F2558" s="269" t="s">
        <v>11434</v>
      </c>
    </row>
    <row r="2559" spans="1:6" ht="30" customHeight="1">
      <c r="A2559" s="266">
        <v>98268</v>
      </c>
      <c r="B2559" s="267" t="s">
        <v>18063</v>
      </c>
      <c r="C2559" s="268" t="s">
        <v>2537</v>
      </c>
      <c r="D2559" s="269">
        <v>9.34</v>
      </c>
      <c r="E2559" s="269">
        <v>2.93</v>
      </c>
      <c r="F2559" s="269" t="s">
        <v>13009</v>
      </c>
    </row>
    <row r="2560" spans="1:6" ht="30" customHeight="1">
      <c r="A2560" s="266">
        <v>98269</v>
      </c>
      <c r="B2560" s="267" t="s">
        <v>18064</v>
      </c>
      <c r="C2560" s="268" t="s">
        <v>2537</v>
      </c>
      <c r="D2560" s="269">
        <v>12.43</v>
      </c>
      <c r="E2560" s="269">
        <v>3.21</v>
      </c>
      <c r="F2560" s="269" t="s">
        <v>18065</v>
      </c>
    </row>
    <row r="2561" spans="1:6" ht="30" customHeight="1">
      <c r="A2561" s="266">
        <v>98270</v>
      </c>
      <c r="B2561" s="267" t="s">
        <v>18066</v>
      </c>
      <c r="C2561" s="268" t="s">
        <v>2537</v>
      </c>
      <c r="D2561" s="269">
        <v>21.310000000000002</v>
      </c>
      <c r="E2561" s="269">
        <v>3.54</v>
      </c>
      <c r="F2561" s="269" t="s">
        <v>18067</v>
      </c>
    </row>
    <row r="2562" spans="1:6" ht="30" customHeight="1">
      <c r="A2562" s="266">
        <v>98271</v>
      </c>
      <c r="B2562" s="267" t="s">
        <v>18068</v>
      </c>
      <c r="C2562" s="268" t="s">
        <v>2537</v>
      </c>
      <c r="D2562" s="269">
        <v>34.08</v>
      </c>
      <c r="E2562" s="269">
        <v>3.88</v>
      </c>
      <c r="F2562" s="269" t="s">
        <v>18069</v>
      </c>
    </row>
    <row r="2563" spans="1:6" ht="30" customHeight="1">
      <c r="A2563" s="266">
        <v>98272</v>
      </c>
      <c r="B2563" s="267" t="s">
        <v>18070</v>
      </c>
      <c r="C2563" s="268" t="s">
        <v>2537</v>
      </c>
      <c r="D2563" s="269">
        <v>82.36999999999999</v>
      </c>
      <c r="E2563" s="269">
        <v>5.29</v>
      </c>
      <c r="F2563" s="269" t="s">
        <v>13414</v>
      </c>
    </row>
    <row r="2564" spans="1:6" ht="30" customHeight="1">
      <c r="A2564" s="266">
        <v>98273</v>
      </c>
      <c r="B2564" s="267" t="s">
        <v>18071</v>
      </c>
      <c r="C2564" s="268" t="s">
        <v>2537</v>
      </c>
      <c r="D2564" s="269">
        <v>1.49</v>
      </c>
      <c r="E2564" s="269">
        <v>0.22</v>
      </c>
      <c r="F2564" s="269" t="s">
        <v>12325</v>
      </c>
    </row>
    <row r="2565" spans="1:6" ht="30" customHeight="1">
      <c r="A2565" s="266">
        <v>98274</v>
      </c>
      <c r="B2565" s="267" t="s">
        <v>18072</v>
      </c>
      <c r="C2565" s="268" t="s">
        <v>2537</v>
      </c>
      <c r="D2565" s="269">
        <v>1.9999999999999998</v>
      </c>
      <c r="E2565" s="269">
        <v>0.26</v>
      </c>
      <c r="F2565" s="269" t="s">
        <v>13205</v>
      </c>
    </row>
    <row r="2566" spans="1:6" ht="30" customHeight="1">
      <c r="A2566" s="266">
        <v>98275</v>
      </c>
      <c r="B2566" s="267" t="s">
        <v>18073</v>
      </c>
      <c r="C2566" s="268" t="s">
        <v>2537</v>
      </c>
      <c r="D2566" s="269">
        <v>2.29</v>
      </c>
      <c r="E2566" s="269">
        <v>0.28999999999999998</v>
      </c>
      <c r="F2566" s="269" t="s">
        <v>14013</v>
      </c>
    </row>
    <row r="2567" spans="1:6" ht="30" customHeight="1">
      <c r="A2567" s="266">
        <v>98276</v>
      </c>
      <c r="B2567" s="267" t="s">
        <v>18074</v>
      </c>
      <c r="C2567" s="268" t="s">
        <v>2537</v>
      </c>
      <c r="D2567" s="269">
        <v>4.59</v>
      </c>
      <c r="E2567" s="269">
        <v>0.88</v>
      </c>
      <c r="F2567" s="269" t="s">
        <v>17264</v>
      </c>
    </row>
    <row r="2568" spans="1:6" ht="30" customHeight="1">
      <c r="A2568" s="266">
        <v>98277</v>
      </c>
      <c r="B2568" s="267" t="s">
        <v>18075</v>
      </c>
      <c r="C2568" s="268" t="s">
        <v>2537</v>
      </c>
      <c r="D2568" s="269">
        <v>8.7199999999999989</v>
      </c>
      <c r="E2568" s="269">
        <v>1.22</v>
      </c>
      <c r="F2568" s="269" t="s">
        <v>13599</v>
      </c>
    </row>
    <row r="2569" spans="1:6" ht="30" customHeight="1">
      <c r="A2569" s="266">
        <v>98278</v>
      </c>
      <c r="B2569" s="267" t="s">
        <v>18076</v>
      </c>
      <c r="C2569" s="268" t="s">
        <v>2537</v>
      </c>
      <c r="D2569" s="269">
        <v>11.81</v>
      </c>
      <c r="E2569" s="269">
        <v>1.51</v>
      </c>
      <c r="F2569" s="269" t="s">
        <v>18077</v>
      </c>
    </row>
    <row r="2570" spans="1:6" ht="30" customHeight="1">
      <c r="A2570" s="266">
        <v>98279</v>
      </c>
      <c r="B2570" s="267" t="s">
        <v>18078</v>
      </c>
      <c r="C2570" s="268" t="s">
        <v>2537</v>
      </c>
      <c r="D2570" s="269">
        <v>20.669999999999998</v>
      </c>
      <c r="E2570" s="269">
        <v>1.85</v>
      </c>
      <c r="F2570" s="269" t="s">
        <v>11319</v>
      </c>
    </row>
    <row r="2571" spans="1:6" ht="30" customHeight="1">
      <c r="A2571" s="266">
        <v>98280</v>
      </c>
      <c r="B2571" s="267" t="s">
        <v>18079</v>
      </c>
      <c r="C2571" s="268" t="s">
        <v>2537</v>
      </c>
      <c r="D2571" s="269">
        <v>1.7200000000000006</v>
      </c>
      <c r="E2571" s="269">
        <v>4.0199999999999996</v>
      </c>
      <c r="F2571" s="269" t="s">
        <v>18080</v>
      </c>
    </row>
    <row r="2572" spans="1:6" ht="30" customHeight="1">
      <c r="A2572" s="266">
        <v>98281</v>
      </c>
      <c r="B2572" s="267" t="s">
        <v>18081</v>
      </c>
      <c r="C2572" s="268" t="s">
        <v>2537</v>
      </c>
      <c r="D2572" s="269">
        <v>2.0700000000000003</v>
      </c>
      <c r="E2572" s="269">
        <v>4.09</v>
      </c>
      <c r="F2572" s="269" t="s">
        <v>12519</v>
      </c>
    </row>
    <row r="2573" spans="1:6" ht="30" customHeight="1">
      <c r="A2573" s="266">
        <v>98282</v>
      </c>
      <c r="B2573" s="267" t="s">
        <v>18082</v>
      </c>
      <c r="C2573" s="268" t="s">
        <v>2537</v>
      </c>
      <c r="D2573" s="269">
        <v>2.5</v>
      </c>
      <c r="E2573" s="269">
        <v>4.1500000000000004</v>
      </c>
      <c r="F2573" s="269" t="s">
        <v>17330</v>
      </c>
    </row>
    <row r="2574" spans="1:6" ht="30" customHeight="1">
      <c r="A2574" s="266">
        <v>98283</v>
      </c>
      <c r="B2574" s="267" t="s">
        <v>18083</v>
      </c>
      <c r="C2574" s="268" t="s">
        <v>2537</v>
      </c>
      <c r="D2574" s="269">
        <v>2.8099999999999996</v>
      </c>
      <c r="E2574" s="269">
        <v>4.21</v>
      </c>
      <c r="F2574" s="269" t="s">
        <v>18084</v>
      </c>
    </row>
    <row r="2575" spans="1:6" ht="30" customHeight="1">
      <c r="A2575" s="266">
        <v>98284</v>
      </c>
      <c r="B2575" s="267" t="s">
        <v>18085</v>
      </c>
      <c r="C2575" s="268" t="s">
        <v>2537</v>
      </c>
      <c r="D2575" s="269">
        <v>3.34</v>
      </c>
      <c r="E2575" s="269">
        <v>4.2300000000000004</v>
      </c>
      <c r="F2575" s="269" t="s">
        <v>18086</v>
      </c>
    </row>
    <row r="2576" spans="1:6" ht="30" customHeight="1">
      <c r="A2576" s="266">
        <v>98285</v>
      </c>
      <c r="B2576" s="267" t="s">
        <v>18087</v>
      </c>
      <c r="C2576" s="268" t="s">
        <v>2537</v>
      </c>
      <c r="D2576" s="269">
        <v>3.6399999999999997</v>
      </c>
      <c r="E2576" s="269">
        <v>4.25</v>
      </c>
      <c r="F2576" s="269" t="s">
        <v>12260</v>
      </c>
    </row>
    <row r="2577" spans="1:6" ht="30" customHeight="1">
      <c r="A2577" s="266">
        <v>98286</v>
      </c>
      <c r="B2577" s="267" t="s">
        <v>18088</v>
      </c>
      <c r="C2577" s="268" t="s">
        <v>2537</v>
      </c>
      <c r="D2577" s="269">
        <v>5.9599999999999991</v>
      </c>
      <c r="E2577" s="269">
        <v>4.83</v>
      </c>
      <c r="F2577" s="269" t="s">
        <v>17655</v>
      </c>
    </row>
    <row r="2578" spans="1:6" ht="30" customHeight="1">
      <c r="A2578" s="266">
        <v>98287</v>
      </c>
      <c r="B2578" s="267" t="s">
        <v>18089</v>
      </c>
      <c r="C2578" s="268" t="s">
        <v>2537</v>
      </c>
      <c r="D2578" s="269">
        <v>0.53</v>
      </c>
      <c r="E2578" s="269">
        <v>0.43</v>
      </c>
      <c r="F2578" s="269" t="s">
        <v>11419</v>
      </c>
    </row>
    <row r="2579" spans="1:6" ht="30" customHeight="1">
      <c r="A2579" s="266">
        <v>98288</v>
      </c>
      <c r="B2579" s="267" t="s">
        <v>18090</v>
      </c>
      <c r="C2579" s="268" t="s">
        <v>2537</v>
      </c>
      <c r="D2579" s="269">
        <v>0.87999999999999989</v>
      </c>
      <c r="E2579" s="269">
        <v>0.5</v>
      </c>
      <c r="F2579" s="269" t="s">
        <v>11734</v>
      </c>
    </row>
    <row r="2580" spans="1:6" ht="30" customHeight="1">
      <c r="A2580" s="266">
        <v>98289</v>
      </c>
      <c r="B2580" s="267" t="s">
        <v>18091</v>
      </c>
      <c r="C2580" s="268" t="s">
        <v>2537</v>
      </c>
      <c r="D2580" s="269">
        <v>1.29</v>
      </c>
      <c r="E2580" s="269">
        <v>0.56999999999999995</v>
      </c>
      <c r="F2580" s="269" t="s">
        <v>11731</v>
      </c>
    </row>
    <row r="2581" spans="1:6" ht="30" customHeight="1">
      <c r="A2581" s="266">
        <v>98290</v>
      </c>
      <c r="B2581" s="267" t="s">
        <v>18092</v>
      </c>
      <c r="C2581" s="268" t="s">
        <v>2537</v>
      </c>
      <c r="D2581" s="269">
        <v>1.6100000000000003</v>
      </c>
      <c r="E2581" s="269">
        <v>0.63</v>
      </c>
      <c r="F2581" s="269" t="s">
        <v>11571</v>
      </c>
    </row>
    <row r="2582" spans="1:6" ht="30" customHeight="1">
      <c r="A2582" s="266">
        <v>98291</v>
      </c>
      <c r="B2582" s="267" t="s">
        <v>18093</v>
      </c>
      <c r="C2582" s="268" t="s">
        <v>2537</v>
      </c>
      <c r="D2582" s="269">
        <v>2.13</v>
      </c>
      <c r="E2582" s="269">
        <v>0.67</v>
      </c>
      <c r="F2582" s="269" t="s">
        <v>11289</v>
      </c>
    </row>
    <row r="2583" spans="1:6" ht="30" customHeight="1">
      <c r="A2583" s="266">
        <v>98292</v>
      </c>
      <c r="B2583" s="267" t="s">
        <v>18094</v>
      </c>
      <c r="C2583" s="268" t="s">
        <v>2537</v>
      </c>
      <c r="D2583" s="269">
        <v>2.42</v>
      </c>
      <c r="E2583" s="269">
        <v>0.69</v>
      </c>
      <c r="F2583" s="269" t="s">
        <v>11938</v>
      </c>
    </row>
    <row r="2584" spans="1:6" ht="30" customHeight="1">
      <c r="A2584" s="266">
        <v>98293</v>
      </c>
      <c r="B2584" s="267" t="s">
        <v>18095</v>
      </c>
      <c r="C2584" s="268" t="s">
        <v>2537</v>
      </c>
      <c r="D2584" s="269">
        <v>4.72</v>
      </c>
      <c r="E2584" s="269">
        <v>1.28</v>
      </c>
      <c r="F2584" s="269" t="s">
        <v>11246</v>
      </c>
    </row>
    <row r="2585" spans="1:6" ht="30" customHeight="1">
      <c r="A2585" s="266">
        <v>98400</v>
      </c>
      <c r="B2585" s="267" t="s">
        <v>18096</v>
      </c>
      <c r="C2585" s="268" t="s">
        <v>2537</v>
      </c>
      <c r="D2585" s="269">
        <v>6.4600000000000009</v>
      </c>
      <c r="E2585" s="269">
        <v>2.6</v>
      </c>
      <c r="F2585" s="269" t="s">
        <v>11531</v>
      </c>
    </row>
    <row r="2586" spans="1:6" ht="30" customHeight="1">
      <c r="A2586" s="266">
        <v>98401</v>
      </c>
      <c r="B2586" s="267" t="s">
        <v>18097</v>
      </c>
      <c r="C2586" s="268" t="s">
        <v>2537</v>
      </c>
      <c r="D2586" s="269">
        <v>10.700000000000001</v>
      </c>
      <c r="E2586" s="269">
        <v>2.93</v>
      </c>
      <c r="F2586" s="269" t="s">
        <v>13105</v>
      </c>
    </row>
    <row r="2587" spans="1:6" ht="30" customHeight="1">
      <c r="A2587" s="266">
        <v>98402</v>
      </c>
      <c r="B2587" s="267" t="s">
        <v>18098</v>
      </c>
      <c r="C2587" s="268" t="s">
        <v>2537</v>
      </c>
      <c r="D2587" s="269">
        <v>14.259999999999998</v>
      </c>
      <c r="E2587" s="269">
        <v>3.21</v>
      </c>
      <c r="F2587" s="269" t="s">
        <v>18099</v>
      </c>
    </row>
    <row r="2588" spans="1:6">
      <c r="A2588" s="261"/>
      <c r="B2588" s="265" t="s">
        <v>427</v>
      </c>
      <c r="C2588" s="263"/>
      <c r="D2588" s="264" t="s">
        <v>2552</v>
      </c>
      <c r="E2588" s="264" t="s">
        <v>2552</v>
      </c>
      <c r="F2588" s="264"/>
    </row>
    <row r="2589" spans="1:6" ht="30" customHeight="1">
      <c r="A2589" s="266">
        <v>98294</v>
      </c>
      <c r="B2589" s="267" t="s">
        <v>18112</v>
      </c>
      <c r="C2589" s="268" t="s">
        <v>2537</v>
      </c>
      <c r="D2589" s="269">
        <v>1.25</v>
      </c>
      <c r="E2589" s="269">
        <v>0.46</v>
      </c>
      <c r="F2589" s="269" t="s">
        <v>12325</v>
      </c>
    </row>
    <row r="2590" spans="1:6" ht="30" customHeight="1">
      <c r="A2590" s="266">
        <v>98295</v>
      </c>
      <c r="B2590" s="267" t="s">
        <v>18113</v>
      </c>
      <c r="C2590" s="268" t="s">
        <v>2537</v>
      </c>
      <c r="D2590" s="269">
        <v>1.0999999999999999</v>
      </c>
      <c r="E2590" s="269">
        <v>7.0000000000000007E-2</v>
      </c>
      <c r="F2590" s="269" t="s">
        <v>11727</v>
      </c>
    </row>
    <row r="2591" spans="1:6" ht="30" customHeight="1">
      <c r="A2591" s="266">
        <v>98296</v>
      </c>
      <c r="B2591" s="267" t="s">
        <v>18114</v>
      </c>
      <c r="C2591" s="268" t="s">
        <v>2537</v>
      </c>
      <c r="D2591" s="269">
        <v>1.87</v>
      </c>
      <c r="E2591" s="269">
        <v>0.77</v>
      </c>
      <c r="F2591" s="269" t="s">
        <v>12400</v>
      </c>
    </row>
    <row r="2592" spans="1:6" ht="30" customHeight="1">
      <c r="A2592" s="266">
        <v>98297</v>
      </c>
      <c r="B2592" s="267" t="s">
        <v>18115</v>
      </c>
      <c r="C2592" s="268" t="s">
        <v>2537</v>
      </c>
      <c r="D2592" s="269">
        <v>1.65</v>
      </c>
      <c r="E2592" s="269">
        <v>0.12</v>
      </c>
      <c r="F2592" s="269" t="s">
        <v>13107</v>
      </c>
    </row>
    <row r="2593" spans="1:6">
      <c r="A2593" s="261"/>
      <c r="B2593" s="265" t="s">
        <v>428</v>
      </c>
      <c r="C2593" s="263"/>
      <c r="D2593" s="264" t="s">
        <v>2552</v>
      </c>
      <c r="E2593" s="264" t="s">
        <v>2552</v>
      </c>
      <c r="F2593" s="264"/>
    </row>
    <row r="2594" spans="1:6">
      <c r="A2594" s="261"/>
      <c r="B2594" s="265" t="s">
        <v>429</v>
      </c>
      <c r="C2594" s="263"/>
      <c r="D2594" s="264" t="s">
        <v>2552</v>
      </c>
      <c r="E2594" s="264" t="s">
        <v>2552</v>
      </c>
      <c r="F2594" s="264"/>
    </row>
    <row r="2595" spans="1:6" ht="15" customHeight="1">
      <c r="A2595" s="266">
        <v>72337</v>
      </c>
      <c r="B2595" s="267" t="s">
        <v>3839</v>
      </c>
      <c r="C2595" s="268" t="s">
        <v>2535</v>
      </c>
      <c r="D2595" s="269">
        <v>15.86</v>
      </c>
      <c r="E2595" s="269">
        <v>7.02</v>
      </c>
      <c r="F2595" s="269" t="s">
        <v>12629</v>
      </c>
    </row>
    <row r="2596" spans="1:6" ht="15" customHeight="1">
      <c r="A2596" s="266">
        <v>98307</v>
      </c>
      <c r="B2596" s="267" t="s">
        <v>18122</v>
      </c>
      <c r="C2596" s="268" t="s">
        <v>2535</v>
      </c>
      <c r="D2596" s="269">
        <v>30.97</v>
      </c>
      <c r="E2596" s="269">
        <v>5.76</v>
      </c>
      <c r="F2596" s="269" t="s">
        <v>18123</v>
      </c>
    </row>
    <row r="2597" spans="1:6" ht="15" customHeight="1">
      <c r="A2597" s="266">
        <v>98308</v>
      </c>
      <c r="B2597" s="267" t="s">
        <v>18124</v>
      </c>
      <c r="C2597" s="268" t="s">
        <v>2535</v>
      </c>
      <c r="D2597" s="269">
        <v>18.48</v>
      </c>
      <c r="E2597" s="269">
        <v>5.78</v>
      </c>
      <c r="F2597" s="269" t="s">
        <v>18125</v>
      </c>
    </row>
    <row r="2598" spans="1:6">
      <c r="A2598" s="261"/>
      <c r="B2598" s="265" t="s">
        <v>430</v>
      </c>
      <c r="C2598" s="263"/>
      <c r="D2598" s="264" t="s">
        <v>2552</v>
      </c>
      <c r="E2598" s="264" t="s">
        <v>2552</v>
      </c>
      <c r="F2598" s="264"/>
    </row>
    <row r="2599" spans="1:6">
      <c r="A2599" s="261"/>
      <c r="B2599" s="265" t="s">
        <v>431</v>
      </c>
      <c r="C2599" s="263"/>
      <c r="D2599" s="264" t="s">
        <v>2552</v>
      </c>
      <c r="E2599" s="264" t="s">
        <v>2552</v>
      </c>
      <c r="F2599" s="264"/>
    </row>
    <row r="2600" spans="1:6">
      <c r="A2600" s="261"/>
      <c r="B2600" s="265" t="s">
        <v>432</v>
      </c>
      <c r="C2600" s="263"/>
      <c r="D2600" s="264" t="s">
        <v>2552</v>
      </c>
      <c r="E2600" s="264" t="s">
        <v>2552</v>
      </c>
      <c r="F2600" s="264"/>
    </row>
    <row r="2601" spans="1:6">
      <c r="A2601" s="261"/>
      <c r="B2601" s="265" t="s">
        <v>433</v>
      </c>
      <c r="C2601" s="263"/>
      <c r="D2601" s="264" t="s">
        <v>2552</v>
      </c>
      <c r="E2601" s="264" t="s">
        <v>2552</v>
      </c>
      <c r="F2601" s="264"/>
    </row>
    <row r="2602" spans="1:6" ht="15" customHeight="1">
      <c r="A2602" s="266">
        <v>98301</v>
      </c>
      <c r="B2602" s="267" t="s">
        <v>18116</v>
      </c>
      <c r="C2602" s="268" t="s">
        <v>2535</v>
      </c>
      <c r="D2602" s="269">
        <v>230.90999999999997</v>
      </c>
      <c r="E2602" s="269">
        <v>173.24</v>
      </c>
      <c r="F2602" s="269" t="s">
        <v>18117</v>
      </c>
    </row>
    <row r="2603" spans="1:6" ht="15" customHeight="1">
      <c r="A2603" s="266">
        <v>98302</v>
      </c>
      <c r="B2603" s="267" t="s">
        <v>18118</v>
      </c>
      <c r="C2603" s="268" t="s">
        <v>2535</v>
      </c>
      <c r="D2603" s="269">
        <v>353.52</v>
      </c>
      <c r="E2603" s="269">
        <v>173.22</v>
      </c>
      <c r="F2603" s="269" t="s">
        <v>18119</v>
      </c>
    </row>
    <row r="2604" spans="1:6" ht="15" customHeight="1">
      <c r="A2604" s="266">
        <v>98304</v>
      </c>
      <c r="B2604" s="267" t="s">
        <v>18120</v>
      </c>
      <c r="C2604" s="268" t="s">
        <v>2535</v>
      </c>
      <c r="D2604" s="269">
        <v>518.83999999999992</v>
      </c>
      <c r="E2604" s="269">
        <v>344.29</v>
      </c>
      <c r="F2604" s="269" t="s">
        <v>18121</v>
      </c>
    </row>
    <row r="2605" spans="1:6" ht="15" customHeight="1">
      <c r="A2605" s="266">
        <v>98593</v>
      </c>
      <c r="B2605" s="267" t="s">
        <v>18126</v>
      </c>
      <c r="C2605" s="268" t="s">
        <v>2535</v>
      </c>
      <c r="D2605" s="269">
        <v>372.40000000000003</v>
      </c>
      <c r="E2605" s="269">
        <v>344.31</v>
      </c>
      <c r="F2605" s="269" t="s">
        <v>18127</v>
      </c>
    </row>
    <row r="2606" spans="1:6">
      <c r="A2606" s="261"/>
      <c r="B2606" s="265" t="s">
        <v>434</v>
      </c>
      <c r="C2606" s="263"/>
      <c r="D2606" s="264" t="s">
        <v>2552</v>
      </c>
      <c r="E2606" s="264" t="s">
        <v>2552</v>
      </c>
      <c r="F2606" s="264"/>
    </row>
    <row r="2607" spans="1:6">
      <c r="A2607" s="261"/>
      <c r="B2607" s="262" t="s">
        <v>435</v>
      </c>
      <c r="C2607" s="263"/>
      <c r="D2607" s="264" t="s">
        <v>2552</v>
      </c>
      <c r="E2607" s="264" t="s">
        <v>2552</v>
      </c>
      <c r="F2607" s="264"/>
    </row>
    <row r="2608" spans="1:6">
      <c r="A2608" s="261"/>
      <c r="B2608" s="265" t="s">
        <v>436</v>
      </c>
      <c r="C2608" s="263"/>
      <c r="D2608" s="264" t="s">
        <v>2552</v>
      </c>
      <c r="E2608" s="264" t="s">
        <v>2552</v>
      </c>
      <c r="F2608" s="264"/>
    </row>
    <row r="2609" spans="1:6">
      <c r="A2609" s="261"/>
      <c r="B2609" s="265" t="s">
        <v>2243</v>
      </c>
      <c r="C2609" s="263"/>
      <c r="D2609" s="264" t="s">
        <v>2552</v>
      </c>
      <c r="E2609" s="264" t="s">
        <v>2552</v>
      </c>
      <c r="F2609" s="264"/>
    </row>
    <row r="2610" spans="1:6" ht="30" customHeight="1">
      <c r="A2610" s="266">
        <v>89865</v>
      </c>
      <c r="B2610" s="267" t="s">
        <v>3887</v>
      </c>
      <c r="C2610" s="268" t="s">
        <v>2537</v>
      </c>
      <c r="D2610" s="269">
        <v>4.5600000000000005</v>
      </c>
      <c r="E2610" s="269">
        <v>5.4</v>
      </c>
      <c r="F2610" s="269" t="s">
        <v>18149</v>
      </c>
    </row>
    <row r="2611" spans="1:6" ht="30" customHeight="1">
      <c r="A2611" s="266">
        <v>89866</v>
      </c>
      <c r="B2611" s="267" t="s">
        <v>3888</v>
      </c>
      <c r="C2611" s="268" t="s">
        <v>2535</v>
      </c>
      <c r="D2611" s="269">
        <v>1.9300000000000002</v>
      </c>
      <c r="E2611" s="269">
        <v>2.0099999999999998</v>
      </c>
      <c r="F2611" s="269" t="s">
        <v>13565</v>
      </c>
    </row>
    <row r="2612" spans="1:6" ht="30" customHeight="1">
      <c r="A2612" s="266">
        <v>89868</v>
      </c>
      <c r="B2612" s="267" t="s">
        <v>3890</v>
      </c>
      <c r="C2612" s="268" t="s">
        <v>2535</v>
      </c>
      <c r="D2612" s="269">
        <v>1.69</v>
      </c>
      <c r="E2612" s="269">
        <v>1.1299999999999999</v>
      </c>
      <c r="F2612" s="269" t="s">
        <v>13872</v>
      </c>
    </row>
    <row r="2613" spans="1:6" ht="30" customHeight="1">
      <c r="A2613" s="266">
        <v>89869</v>
      </c>
      <c r="B2613" s="267" t="s">
        <v>3891</v>
      </c>
      <c r="C2613" s="268" t="s">
        <v>2535</v>
      </c>
      <c r="D2613" s="269">
        <v>3.62</v>
      </c>
      <c r="E2613" s="269">
        <v>2.54</v>
      </c>
      <c r="F2613" s="269" t="s">
        <v>12519</v>
      </c>
    </row>
    <row r="2614" spans="1:6" ht="30" customHeight="1">
      <c r="A2614" s="266">
        <v>89867</v>
      </c>
      <c r="B2614" s="267" t="s">
        <v>3889</v>
      </c>
      <c r="C2614" s="268" t="s">
        <v>2535</v>
      </c>
      <c r="D2614" s="269">
        <v>2.46</v>
      </c>
      <c r="E2614" s="269">
        <v>1.99</v>
      </c>
      <c r="F2614" s="269" t="s">
        <v>11435</v>
      </c>
    </row>
    <row r="2615" spans="1:6">
      <c r="A2615" s="261"/>
      <c r="B2615" s="265" t="s">
        <v>437</v>
      </c>
      <c r="C2615" s="263"/>
      <c r="D2615" s="264" t="s">
        <v>2552</v>
      </c>
      <c r="E2615" s="264" t="s">
        <v>2552</v>
      </c>
      <c r="F2615" s="264"/>
    </row>
    <row r="2616" spans="1:6">
      <c r="A2616" s="261"/>
      <c r="B2616" s="262" t="s">
        <v>438</v>
      </c>
      <c r="C2616" s="263"/>
      <c r="D2616" s="264" t="s">
        <v>2552</v>
      </c>
      <c r="E2616" s="264" t="s">
        <v>2552</v>
      </c>
      <c r="F2616" s="264"/>
    </row>
    <row r="2617" spans="1:6">
      <c r="A2617" s="261"/>
      <c r="B2617" s="265" t="s">
        <v>439</v>
      </c>
      <c r="C2617" s="263"/>
      <c r="D2617" s="264" t="s">
        <v>2552</v>
      </c>
      <c r="E2617" s="264" t="s">
        <v>2552</v>
      </c>
      <c r="F2617" s="264"/>
    </row>
    <row r="2618" spans="1:6">
      <c r="A2618" s="261"/>
      <c r="B2618" s="265" t="s">
        <v>440</v>
      </c>
      <c r="C2618" s="263"/>
      <c r="D2618" s="264" t="s">
        <v>2552</v>
      </c>
      <c r="E2618" s="264" t="s">
        <v>2552</v>
      </c>
      <c r="F2618" s="264"/>
    </row>
    <row r="2619" spans="1:6" ht="30" customHeight="1">
      <c r="A2619" s="266" t="s">
        <v>2924</v>
      </c>
      <c r="B2619" s="267" t="s">
        <v>3840</v>
      </c>
      <c r="C2619" s="268" t="s">
        <v>2535</v>
      </c>
      <c r="D2619" s="269">
        <v>3647.2799999999997</v>
      </c>
      <c r="E2619" s="269">
        <v>1933.96</v>
      </c>
      <c r="F2619" s="269" t="s">
        <v>18101</v>
      </c>
    </row>
    <row r="2620" spans="1:6">
      <c r="A2620" s="261"/>
      <c r="B2620" s="265" t="s">
        <v>441</v>
      </c>
      <c r="C2620" s="263"/>
      <c r="D2620" s="264" t="s">
        <v>2552</v>
      </c>
      <c r="E2620" s="264" t="s">
        <v>2552</v>
      </c>
      <c r="F2620" s="264"/>
    </row>
    <row r="2621" spans="1:6" ht="30" customHeight="1">
      <c r="A2621" s="266">
        <v>92338</v>
      </c>
      <c r="B2621" s="267" t="s">
        <v>3841</v>
      </c>
      <c r="C2621" s="268" t="s">
        <v>2537</v>
      </c>
      <c r="D2621" s="269">
        <v>52.929999999999993</v>
      </c>
      <c r="E2621" s="269">
        <v>16.78</v>
      </c>
      <c r="F2621" s="269" t="s">
        <v>18211</v>
      </c>
    </row>
    <row r="2622" spans="1:6" ht="30" customHeight="1">
      <c r="A2622" s="266">
        <v>92339</v>
      </c>
      <c r="B2622" s="267" t="s">
        <v>3842</v>
      </c>
      <c r="C2622" s="268" t="s">
        <v>2537</v>
      </c>
      <c r="D2622" s="269">
        <v>82.77000000000001</v>
      </c>
      <c r="E2622" s="269">
        <v>18.54</v>
      </c>
      <c r="F2622" s="269" t="s">
        <v>11450</v>
      </c>
    </row>
    <row r="2623" spans="1:6" ht="30" customHeight="1">
      <c r="A2623" s="266">
        <v>92361</v>
      </c>
      <c r="B2623" s="267" t="s">
        <v>3843</v>
      </c>
      <c r="C2623" s="268" t="s">
        <v>2537</v>
      </c>
      <c r="D2623" s="269">
        <v>48.569999999999993</v>
      </c>
      <c r="E2623" s="269">
        <v>4.41</v>
      </c>
      <c r="F2623" s="269" t="s">
        <v>18215</v>
      </c>
    </row>
    <row r="2624" spans="1:6" ht="30" customHeight="1">
      <c r="A2624" s="266">
        <v>92362</v>
      </c>
      <c r="B2624" s="267" t="s">
        <v>3844</v>
      </c>
      <c r="C2624" s="268" t="s">
        <v>2537</v>
      </c>
      <c r="D2624" s="269">
        <v>78.209999999999994</v>
      </c>
      <c r="E2624" s="269">
        <v>5.73</v>
      </c>
      <c r="F2624" s="269" t="s">
        <v>18216</v>
      </c>
    </row>
    <row r="2625" spans="1:6" ht="30" customHeight="1">
      <c r="A2625" s="266">
        <v>92648</v>
      </c>
      <c r="B2625" s="267" t="s">
        <v>3845</v>
      </c>
      <c r="C2625" s="268" t="s">
        <v>2537</v>
      </c>
      <c r="D2625" s="269">
        <v>40.35</v>
      </c>
      <c r="E2625" s="269">
        <v>5.75</v>
      </c>
      <c r="F2625" s="269" t="s">
        <v>18220</v>
      </c>
    </row>
    <row r="2626" spans="1:6" ht="30" customHeight="1">
      <c r="A2626" s="266">
        <v>92649</v>
      </c>
      <c r="B2626" s="267" t="s">
        <v>3846</v>
      </c>
      <c r="C2626" s="268" t="s">
        <v>2537</v>
      </c>
      <c r="D2626" s="269">
        <v>49.36</v>
      </c>
      <c r="E2626" s="269">
        <v>6.64</v>
      </c>
      <c r="F2626" s="269" t="s">
        <v>18221</v>
      </c>
    </row>
    <row r="2627" spans="1:6" ht="30" customHeight="1">
      <c r="A2627" s="266">
        <v>92650</v>
      </c>
      <c r="B2627" s="267" t="s">
        <v>3847</v>
      </c>
      <c r="C2627" s="268" t="s">
        <v>2537</v>
      </c>
      <c r="D2627" s="269">
        <v>78.98</v>
      </c>
      <c r="E2627" s="269">
        <v>7.95</v>
      </c>
      <c r="F2627" s="269" t="s">
        <v>18222</v>
      </c>
    </row>
    <row r="2628" spans="1:6" ht="30" customHeight="1">
      <c r="A2628" s="266">
        <v>92689</v>
      </c>
      <c r="B2628" s="267" t="s">
        <v>3848</v>
      </c>
      <c r="C2628" s="268" t="s">
        <v>2537</v>
      </c>
      <c r="D2628" s="269">
        <v>18.850000000000001</v>
      </c>
      <c r="E2628" s="269">
        <v>5.07</v>
      </c>
      <c r="F2628" s="269" t="s">
        <v>18228</v>
      </c>
    </row>
    <row r="2629" spans="1:6" ht="30" customHeight="1">
      <c r="A2629" s="266">
        <v>92690</v>
      </c>
      <c r="B2629" s="267" t="s">
        <v>3849</v>
      </c>
      <c r="C2629" s="268" t="s">
        <v>2537</v>
      </c>
      <c r="D2629" s="269">
        <v>26.32</v>
      </c>
      <c r="E2629" s="269">
        <v>8.74</v>
      </c>
      <c r="F2629" s="269" t="s">
        <v>18229</v>
      </c>
    </row>
    <row r="2630" spans="1:6">
      <c r="A2630" s="261"/>
      <c r="B2630" s="318" t="s">
        <v>20815</v>
      </c>
      <c r="C2630" s="263"/>
      <c r="D2630" s="264" t="s">
        <v>2552</v>
      </c>
      <c r="E2630" s="264" t="s">
        <v>2552</v>
      </c>
      <c r="F2630" s="264"/>
    </row>
    <row r="2631" spans="1:6" ht="30" customHeight="1">
      <c r="A2631" s="266">
        <v>92275</v>
      </c>
      <c r="B2631" s="267" t="s">
        <v>18163</v>
      </c>
      <c r="C2631" s="268" t="s">
        <v>2537</v>
      </c>
      <c r="D2631" s="269">
        <v>31.6</v>
      </c>
      <c r="E2631" s="269">
        <v>1.28</v>
      </c>
      <c r="F2631" s="269" t="s">
        <v>18164</v>
      </c>
    </row>
    <row r="2632" spans="1:6" ht="30" customHeight="1">
      <c r="A2632" s="266">
        <v>92276</v>
      </c>
      <c r="B2632" s="267" t="s">
        <v>18165</v>
      </c>
      <c r="C2632" s="268" t="s">
        <v>2537</v>
      </c>
      <c r="D2632" s="269">
        <v>40.049999999999997</v>
      </c>
      <c r="E2632" s="269">
        <v>1.53</v>
      </c>
      <c r="F2632" s="269" t="s">
        <v>18166</v>
      </c>
    </row>
    <row r="2633" spans="1:6" ht="30" customHeight="1">
      <c r="A2633" s="266">
        <v>92277</v>
      </c>
      <c r="B2633" s="267" t="s">
        <v>18167</v>
      </c>
      <c r="C2633" s="268" t="s">
        <v>2537</v>
      </c>
      <c r="D2633" s="269">
        <v>57.989999999999995</v>
      </c>
      <c r="E2633" s="269">
        <v>1.81</v>
      </c>
      <c r="F2633" s="269" t="s">
        <v>18168</v>
      </c>
    </row>
    <row r="2634" spans="1:6" ht="30" customHeight="1">
      <c r="A2634" s="266">
        <v>92278</v>
      </c>
      <c r="B2634" s="267" t="s">
        <v>18169</v>
      </c>
      <c r="C2634" s="268" t="s">
        <v>2537</v>
      </c>
      <c r="D2634" s="269">
        <v>78.19</v>
      </c>
      <c r="E2634" s="269">
        <v>2.08</v>
      </c>
      <c r="F2634" s="269" t="s">
        <v>18170</v>
      </c>
    </row>
    <row r="2635" spans="1:6" ht="30" customHeight="1">
      <c r="A2635" s="266">
        <v>92279</v>
      </c>
      <c r="B2635" s="267" t="s">
        <v>18171</v>
      </c>
      <c r="C2635" s="268" t="s">
        <v>2537</v>
      </c>
      <c r="D2635" s="269">
        <v>113.21000000000001</v>
      </c>
      <c r="E2635" s="269">
        <v>2.58</v>
      </c>
      <c r="F2635" s="269" t="s">
        <v>18172</v>
      </c>
    </row>
    <row r="2636" spans="1:6" ht="30" customHeight="1">
      <c r="A2636" s="266">
        <v>92280</v>
      </c>
      <c r="B2636" s="267" t="s">
        <v>18173</v>
      </c>
      <c r="C2636" s="268" t="s">
        <v>2537</v>
      </c>
      <c r="D2636" s="269">
        <v>159.28</v>
      </c>
      <c r="E2636" s="269">
        <v>3.04</v>
      </c>
      <c r="F2636" s="269" t="s">
        <v>18174</v>
      </c>
    </row>
    <row r="2637" spans="1:6" ht="30" customHeight="1">
      <c r="A2637" s="266">
        <v>92305</v>
      </c>
      <c r="B2637" s="267" t="s">
        <v>18186</v>
      </c>
      <c r="C2637" s="268" t="s">
        <v>2537</v>
      </c>
      <c r="D2637" s="269">
        <v>19.38</v>
      </c>
      <c r="E2637" s="269">
        <v>3.46</v>
      </c>
      <c r="F2637" s="269" t="s">
        <v>13660</v>
      </c>
    </row>
    <row r="2638" spans="1:6" ht="30" customHeight="1">
      <c r="A2638" s="266">
        <v>92306</v>
      </c>
      <c r="B2638" s="267" t="s">
        <v>18187</v>
      </c>
      <c r="C2638" s="268" t="s">
        <v>2537</v>
      </c>
      <c r="D2638" s="269">
        <v>32.610000000000007</v>
      </c>
      <c r="E2638" s="269">
        <v>3.98</v>
      </c>
      <c r="F2638" s="269" t="s">
        <v>18188</v>
      </c>
    </row>
    <row r="2639" spans="1:6" ht="30" customHeight="1">
      <c r="A2639" s="266">
        <v>92307</v>
      </c>
      <c r="B2639" s="267" t="s">
        <v>18189</v>
      </c>
      <c r="C2639" s="268" t="s">
        <v>2537</v>
      </c>
      <c r="D2639" s="269">
        <v>41.14</v>
      </c>
      <c r="E2639" s="269">
        <v>4.42</v>
      </c>
      <c r="F2639" s="269" t="s">
        <v>18190</v>
      </c>
    </row>
    <row r="2640" spans="1:6" ht="30" customHeight="1">
      <c r="A2640" s="266">
        <v>92320</v>
      </c>
      <c r="B2640" s="267" t="s">
        <v>18197</v>
      </c>
      <c r="C2640" s="268" t="s">
        <v>2537</v>
      </c>
      <c r="D2640" s="269">
        <v>21.619999999999997</v>
      </c>
      <c r="E2640" s="269">
        <v>9.3699999999999992</v>
      </c>
      <c r="F2640" s="269" t="s">
        <v>15754</v>
      </c>
    </row>
    <row r="2641" spans="1:6" ht="30" customHeight="1">
      <c r="A2641" s="266">
        <v>92321</v>
      </c>
      <c r="B2641" s="267" t="s">
        <v>18198</v>
      </c>
      <c r="C2641" s="268" t="s">
        <v>2537</v>
      </c>
      <c r="D2641" s="269">
        <v>36.470000000000006</v>
      </c>
      <c r="E2641" s="269">
        <v>14.12</v>
      </c>
      <c r="F2641" s="269" t="s">
        <v>18199</v>
      </c>
    </row>
    <row r="2642" spans="1:6" ht="30" customHeight="1">
      <c r="A2642" s="266">
        <v>92322</v>
      </c>
      <c r="B2642" s="267" t="s">
        <v>18200</v>
      </c>
      <c r="C2642" s="268" t="s">
        <v>2537</v>
      </c>
      <c r="D2642" s="269">
        <v>46.399999999999991</v>
      </c>
      <c r="E2642" s="269">
        <v>18.260000000000002</v>
      </c>
      <c r="F2642" s="269" t="s">
        <v>18201</v>
      </c>
    </row>
    <row r="2643" spans="1:6" ht="30" customHeight="1">
      <c r="A2643" s="266">
        <v>97335</v>
      </c>
      <c r="B2643" s="267" t="s">
        <v>18334</v>
      </c>
      <c r="C2643" s="268" t="s">
        <v>2537</v>
      </c>
      <c r="D2643" s="269">
        <v>45.78</v>
      </c>
      <c r="E2643" s="269">
        <v>1.28</v>
      </c>
      <c r="F2643" s="269" t="s">
        <v>14339</v>
      </c>
    </row>
    <row r="2644" spans="1:6" ht="30" customHeight="1">
      <c r="A2644" s="266">
        <v>97336</v>
      </c>
      <c r="B2644" s="267" t="s">
        <v>18335</v>
      </c>
      <c r="C2644" s="268" t="s">
        <v>2537</v>
      </c>
      <c r="D2644" s="269">
        <v>58.19</v>
      </c>
      <c r="E2644" s="269">
        <v>1.53</v>
      </c>
      <c r="F2644" s="269" t="s">
        <v>18336</v>
      </c>
    </row>
    <row r="2645" spans="1:6" ht="30" customHeight="1">
      <c r="A2645" s="266">
        <v>97337</v>
      </c>
      <c r="B2645" s="267" t="s">
        <v>18337</v>
      </c>
      <c r="C2645" s="268" t="s">
        <v>2537</v>
      </c>
      <c r="D2645" s="269">
        <v>87.679999999999993</v>
      </c>
      <c r="E2645" s="269">
        <v>1.81</v>
      </c>
      <c r="F2645" s="269" t="s">
        <v>16629</v>
      </c>
    </row>
    <row r="2646" spans="1:6" ht="30" customHeight="1">
      <c r="A2646" s="266">
        <v>97338</v>
      </c>
      <c r="B2646" s="267" t="s">
        <v>18338</v>
      </c>
      <c r="C2646" s="268" t="s">
        <v>2537</v>
      </c>
      <c r="D2646" s="269">
        <v>105.48</v>
      </c>
      <c r="E2646" s="269">
        <v>2.08</v>
      </c>
      <c r="F2646" s="269" t="s">
        <v>18339</v>
      </c>
    </row>
    <row r="2647" spans="1:6" ht="30" customHeight="1">
      <c r="A2647" s="266">
        <v>97339</v>
      </c>
      <c r="B2647" s="267" t="s">
        <v>18340</v>
      </c>
      <c r="C2647" s="268" t="s">
        <v>2537</v>
      </c>
      <c r="D2647" s="269">
        <v>113.21000000000001</v>
      </c>
      <c r="E2647" s="269">
        <v>2.58</v>
      </c>
      <c r="F2647" s="269" t="s">
        <v>18172</v>
      </c>
    </row>
    <row r="2648" spans="1:6" ht="30" customHeight="1">
      <c r="A2648" s="266">
        <v>97340</v>
      </c>
      <c r="B2648" s="267" t="s">
        <v>18341</v>
      </c>
      <c r="C2648" s="268" t="s">
        <v>2537</v>
      </c>
      <c r="D2648" s="269">
        <v>113.39999999999999</v>
      </c>
      <c r="E2648" s="269">
        <v>3.04</v>
      </c>
      <c r="F2648" s="269" t="s">
        <v>18342</v>
      </c>
    </row>
    <row r="2649" spans="1:6" ht="30" customHeight="1">
      <c r="A2649" s="266">
        <v>97341</v>
      </c>
      <c r="B2649" s="267" t="s">
        <v>18343</v>
      </c>
      <c r="C2649" s="268" t="s">
        <v>2537</v>
      </c>
      <c r="D2649" s="269">
        <v>29.28</v>
      </c>
      <c r="E2649" s="269">
        <v>3.46</v>
      </c>
      <c r="F2649" s="269" t="s">
        <v>15962</v>
      </c>
    </row>
    <row r="2650" spans="1:6" ht="30" customHeight="1">
      <c r="A2650" s="266">
        <v>97342</v>
      </c>
      <c r="B2650" s="267" t="s">
        <v>18344</v>
      </c>
      <c r="C2650" s="268" t="s">
        <v>2537</v>
      </c>
      <c r="D2650" s="269">
        <v>46.800000000000004</v>
      </c>
      <c r="E2650" s="269">
        <v>3.97</v>
      </c>
      <c r="F2650" s="269" t="s">
        <v>18345</v>
      </c>
    </row>
    <row r="2651" spans="1:6" ht="30" customHeight="1">
      <c r="A2651" s="266">
        <v>97343</v>
      </c>
      <c r="B2651" s="267" t="s">
        <v>18346</v>
      </c>
      <c r="C2651" s="268" t="s">
        <v>2537</v>
      </c>
      <c r="D2651" s="269">
        <v>59.290000000000006</v>
      </c>
      <c r="E2651" s="269">
        <v>4.41</v>
      </c>
      <c r="F2651" s="269" t="s">
        <v>18347</v>
      </c>
    </row>
    <row r="2652" spans="1:6" ht="30" customHeight="1">
      <c r="A2652" s="266">
        <v>97344</v>
      </c>
      <c r="B2652" s="267" t="s">
        <v>18348</v>
      </c>
      <c r="C2652" s="268" t="s">
        <v>2537</v>
      </c>
      <c r="D2652" s="269">
        <v>31.53</v>
      </c>
      <c r="E2652" s="269">
        <v>9.36</v>
      </c>
      <c r="F2652" s="269" t="s">
        <v>15769</v>
      </c>
    </row>
    <row r="2653" spans="1:6" ht="30" customHeight="1">
      <c r="A2653" s="266">
        <v>97345</v>
      </c>
      <c r="B2653" s="267" t="s">
        <v>18349</v>
      </c>
      <c r="C2653" s="268" t="s">
        <v>2537</v>
      </c>
      <c r="D2653" s="269">
        <v>50.669999999999995</v>
      </c>
      <c r="E2653" s="269">
        <v>14.1</v>
      </c>
      <c r="F2653" s="269" t="s">
        <v>17790</v>
      </c>
    </row>
    <row r="2654" spans="1:6" ht="30" customHeight="1">
      <c r="A2654" s="266">
        <v>97346</v>
      </c>
      <c r="B2654" s="267" t="s">
        <v>18350</v>
      </c>
      <c r="C2654" s="268" t="s">
        <v>2537</v>
      </c>
      <c r="D2654" s="269">
        <v>64.55</v>
      </c>
      <c r="E2654" s="269">
        <v>18.25</v>
      </c>
      <c r="F2654" s="269" t="s">
        <v>18351</v>
      </c>
    </row>
    <row r="2655" spans="1:6" ht="30" customHeight="1">
      <c r="A2655" s="266">
        <v>97347</v>
      </c>
      <c r="B2655" s="267" t="s">
        <v>18352</v>
      </c>
      <c r="C2655" s="268" t="s">
        <v>2537</v>
      </c>
      <c r="D2655" s="269">
        <v>55.29</v>
      </c>
      <c r="E2655" s="269">
        <v>1.28</v>
      </c>
      <c r="F2655" s="269" t="s">
        <v>18353</v>
      </c>
    </row>
    <row r="2656" spans="1:6" ht="30" customHeight="1">
      <c r="A2656" s="266">
        <v>97348</v>
      </c>
      <c r="B2656" s="267" t="s">
        <v>18354</v>
      </c>
      <c r="C2656" s="268" t="s">
        <v>2537</v>
      </c>
      <c r="D2656" s="269">
        <v>76.5</v>
      </c>
      <c r="E2656" s="269">
        <v>1.53</v>
      </c>
      <c r="F2656" s="269" t="s">
        <v>18355</v>
      </c>
    </row>
    <row r="2657" spans="1:6" ht="30" customHeight="1">
      <c r="A2657" s="266">
        <v>97349</v>
      </c>
      <c r="B2657" s="267" t="s">
        <v>18356</v>
      </c>
      <c r="C2657" s="268" t="s">
        <v>2537</v>
      </c>
      <c r="D2657" s="269">
        <v>110.48</v>
      </c>
      <c r="E2657" s="269">
        <v>1.81</v>
      </c>
      <c r="F2657" s="269" t="s">
        <v>18357</v>
      </c>
    </row>
    <row r="2658" spans="1:6" ht="30" customHeight="1">
      <c r="A2658" s="266">
        <v>97350</v>
      </c>
      <c r="B2658" s="267" t="s">
        <v>18358</v>
      </c>
      <c r="C2658" s="268" t="s">
        <v>2537</v>
      </c>
      <c r="D2658" s="269">
        <v>134.22</v>
      </c>
      <c r="E2658" s="269">
        <v>2.08</v>
      </c>
      <c r="F2658" s="269" t="s">
        <v>18359</v>
      </c>
    </row>
    <row r="2659" spans="1:6" ht="30" customHeight="1">
      <c r="A2659" s="266">
        <v>97351</v>
      </c>
      <c r="B2659" s="267" t="s">
        <v>18360</v>
      </c>
      <c r="C2659" s="268" t="s">
        <v>2537</v>
      </c>
      <c r="D2659" s="269">
        <v>185.75</v>
      </c>
      <c r="E2659" s="269">
        <v>2.58</v>
      </c>
      <c r="F2659" s="269" t="s">
        <v>18361</v>
      </c>
    </row>
    <row r="2660" spans="1:6" ht="30" customHeight="1">
      <c r="A2660" s="266">
        <v>97352</v>
      </c>
      <c r="B2660" s="267" t="s">
        <v>18362</v>
      </c>
      <c r="C2660" s="268" t="s">
        <v>2537</v>
      </c>
      <c r="D2660" s="269">
        <v>240.9</v>
      </c>
      <c r="E2660" s="269">
        <v>3.04</v>
      </c>
      <c r="F2660" s="269" t="s">
        <v>18363</v>
      </c>
    </row>
    <row r="2661" spans="1:6" ht="30" customHeight="1">
      <c r="A2661" s="266">
        <v>97353</v>
      </c>
      <c r="B2661" s="267" t="s">
        <v>18364</v>
      </c>
      <c r="C2661" s="268" t="s">
        <v>2537</v>
      </c>
      <c r="D2661" s="269">
        <v>34.93</v>
      </c>
      <c r="E2661" s="269">
        <v>3.45</v>
      </c>
      <c r="F2661" s="269" t="s">
        <v>18365</v>
      </c>
    </row>
    <row r="2662" spans="1:6" ht="30" customHeight="1">
      <c r="A2662" s="266">
        <v>97354</v>
      </c>
      <c r="B2662" s="267" t="s">
        <v>18366</v>
      </c>
      <c r="C2662" s="268" t="s">
        <v>2537</v>
      </c>
      <c r="D2662" s="269">
        <v>56.31</v>
      </c>
      <c r="E2662" s="269">
        <v>3.97</v>
      </c>
      <c r="F2662" s="269" t="s">
        <v>18000</v>
      </c>
    </row>
    <row r="2663" spans="1:6" ht="30" customHeight="1">
      <c r="A2663" s="266">
        <v>97355</v>
      </c>
      <c r="B2663" s="267" t="s">
        <v>18367</v>
      </c>
      <c r="C2663" s="268" t="s">
        <v>2537</v>
      </c>
      <c r="D2663" s="269">
        <v>77.600000000000009</v>
      </c>
      <c r="E2663" s="269">
        <v>4.41</v>
      </c>
      <c r="F2663" s="269" t="s">
        <v>18368</v>
      </c>
    </row>
    <row r="2664" spans="1:6" ht="30" customHeight="1">
      <c r="A2664" s="266">
        <v>97356</v>
      </c>
      <c r="B2664" s="267" t="s">
        <v>18369</v>
      </c>
      <c r="C2664" s="268" t="s">
        <v>2537</v>
      </c>
      <c r="D2664" s="269">
        <v>37.18</v>
      </c>
      <c r="E2664" s="269">
        <v>9.35</v>
      </c>
      <c r="F2664" s="269" t="s">
        <v>18370</v>
      </c>
    </row>
    <row r="2665" spans="1:6" ht="30" customHeight="1">
      <c r="A2665" s="266">
        <v>97357</v>
      </c>
      <c r="B2665" s="267" t="s">
        <v>18371</v>
      </c>
      <c r="C2665" s="268" t="s">
        <v>2537</v>
      </c>
      <c r="D2665" s="269">
        <v>60.18</v>
      </c>
      <c r="E2665" s="269">
        <v>14.1</v>
      </c>
      <c r="F2665" s="269" t="s">
        <v>15372</v>
      </c>
    </row>
    <row r="2666" spans="1:6" ht="30" customHeight="1">
      <c r="A2666" s="266">
        <v>97358</v>
      </c>
      <c r="B2666" s="267" t="s">
        <v>18372</v>
      </c>
      <c r="C2666" s="268" t="s">
        <v>2537</v>
      </c>
      <c r="D2666" s="269">
        <v>82.87</v>
      </c>
      <c r="E2666" s="269">
        <v>18.239999999999998</v>
      </c>
      <c r="F2666" s="269" t="s">
        <v>18373</v>
      </c>
    </row>
    <row r="2667" spans="1:6">
      <c r="A2667" s="261"/>
      <c r="B2667" s="318" t="s">
        <v>20816</v>
      </c>
      <c r="C2667" s="263"/>
      <c r="D2667" s="264" t="s">
        <v>2552</v>
      </c>
      <c r="E2667" s="264" t="s">
        <v>2552</v>
      </c>
      <c r="F2667" s="264"/>
    </row>
    <row r="2668" spans="1:6" ht="30" customHeight="1">
      <c r="A2668" s="266">
        <v>92281</v>
      </c>
      <c r="B2668" s="267" t="s">
        <v>18175</v>
      </c>
      <c r="C2668" s="268" t="s">
        <v>2537</v>
      </c>
      <c r="D2668" s="269">
        <v>91.67</v>
      </c>
      <c r="E2668" s="269">
        <v>1.88</v>
      </c>
      <c r="F2668" s="269" t="s">
        <v>18176</v>
      </c>
    </row>
    <row r="2669" spans="1:6" ht="30" customHeight="1">
      <c r="A2669" s="266">
        <v>92282</v>
      </c>
      <c r="B2669" s="267" t="s">
        <v>18177</v>
      </c>
      <c r="C2669" s="268" t="s">
        <v>2537</v>
      </c>
      <c r="D2669" s="269">
        <v>102.59</v>
      </c>
      <c r="E2669" s="269">
        <v>2.1</v>
      </c>
      <c r="F2669" s="269" t="s">
        <v>18178</v>
      </c>
    </row>
    <row r="2670" spans="1:6" ht="30" customHeight="1">
      <c r="A2670" s="266">
        <v>92283</v>
      </c>
      <c r="B2670" s="267" t="s">
        <v>18179</v>
      </c>
      <c r="C2670" s="268" t="s">
        <v>2537</v>
      </c>
      <c r="D2670" s="269">
        <v>137.16000000000003</v>
      </c>
      <c r="E2670" s="269">
        <v>2.39</v>
      </c>
      <c r="F2670" s="269" t="s">
        <v>18180</v>
      </c>
    </row>
    <row r="2671" spans="1:6" ht="30" customHeight="1">
      <c r="A2671" s="266">
        <v>92284</v>
      </c>
      <c r="B2671" s="267" t="s">
        <v>18181</v>
      </c>
      <c r="C2671" s="268" t="s">
        <v>2537</v>
      </c>
      <c r="D2671" s="269">
        <v>168.52</v>
      </c>
      <c r="E2671" s="269">
        <v>2.69</v>
      </c>
      <c r="F2671" s="269" t="s">
        <v>18182</v>
      </c>
    </row>
    <row r="2672" spans="1:6" ht="30" customHeight="1">
      <c r="A2672" s="266">
        <v>92285</v>
      </c>
      <c r="B2672" s="267" t="s">
        <v>18183</v>
      </c>
      <c r="C2672" s="268" t="s">
        <v>2537</v>
      </c>
      <c r="D2672" s="269">
        <v>221.26</v>
      </c>
      <c r="E2672" s="269">
        <v>3.15</v>
      </c>
      <c r="F2672" s="269" t="s">
        <v>18184</v>
      </c>
    </row>
    <row r="2673" spans="1:6" ht="30" customHeight="1">
      <c r="A2673" s="266">
        <v>92286</v>
      </c>
      <c r="B2673" s="267" t="s">
        <v>18185</v>
      </c>
      <c r="C2673" s="268" t="s">
        <v>2537</v>
      </c>
      <c r="D2673" s="269">
        <v>268.83000000000004</v>
      </c>
      <c r="E2673" s="269">
        <v>3.64</v>
      </c>
      <c r="F2673" s="269" t="s">
        <v>14778</v>
      </c>
    </row>
    <row r="2674" spans="1:6" ht="30" customHeight="1">
      <c r="A2674" s="266">
        <v>92308</v>
      </c>
      <c r="B2674" s="267" t="s">
        <v>18191</v>
      </c>
      <c r="C2674" s="268" t="s">
        <v>2537</v>
      </c>
      <c r="D2674" s="269">
        <v>32.239999999999995</v>
      </c>
      <c r="E2674" s="269">
        <v>5.41</v>
      </c>
      <c r="F2674" s="269" t="s">
        <v>18192</v>
      </c>
    </row>
    <row r="2675" spans="1:6" ht="30" customHeight="1">
      <c r="A2675" s="266">
        <v>92309</v>
      </c>
      <c r="B2675" s="267" t="s">
        <v>18193</v>
      </c>
      <c r="C2675" s="268" t="s">
        <v>2537</v>
      </c>
      <c r="D2675" s="269">
        <v>93.22</v>
      </c>
      <c r="E2675" s="269">
        <v>5.92</v>
      </c>
      <c r="F2675" s="269" t="s">
        <v>18194</v>
      </c>
    </row>
    <row r="2676" spans="1:6" ht="30" customHeight="1">
      <c r="A2676" s="266">
        <v>92310</v>
      </c>
      <c r="B2676" s="267" t="s">
        <v>18195</v>
      </c>
      <c r="C2676" s="268" t="s">
        <v>2537</v>
      </c>
      <c r="D2676" s="269">
        <v>104.21</v>
      </c>
      <c r="E2676" s="269">
        <v>6.37</v>
      </c>
      <c r="F2676" s="269" t="s">
        <v>18196</v>
      </c>
    </row>
    <row r="2677" spans="1:6" ht="30" customHeight="1">
      <c r="A2677" s="266">
        <v>92323</v>
      </c>
      <c r="B2677" s="267" t="s">
        <v>18202</v>
      </c>
      <c r="C2677" s="268" t="s">
        <v>2537</v>
      </c>
      <c r="D2677" s="269">
        <v>33.940000000000005</v>
      </c>
      <c r="E2677" s="269">
        <v>9.9</v>
      </c>
      <c r="F2677" s="269" t="s">
        <v>18203</v>
      </c>
    </row>
    <row r="2678" spans="1:6" ht="30" customHeight="1">
      <c r="A2678" s="266">
        <v>92324</v>
      </c>
      <c r="B2678" s="267" t="s">
        <v>18204</v>
      </c>
      <c r="C2678" s="268" t="s">
        <v>2537</v>
      </c>
      <c r="D2678" s="269">
        <v>96.53</v>
      </c>
      <c r="E2678" s="269">
        <v>14.65</v>
      </c>
      <c r="F2678" s="269" t="s">
        <v>18205</v>
      </c>
    </row>
    <row r="2679" spans="1:6" ht="30" customHeight="1">
      <c r="A2679" s="266">
        <v>92325</v>
      </c>
      <c r="B2679" s="267" t="s">
        <v>18206</v>
      </c>
      <c r="C2679" s="268" t="s">
        <v>2537</v>
      </c>
      <c r="D2679" s="269">
        <v>108.96</v>
      </c>
      <c r="E2679" s="269">
        <v>18.73</v>
      </c>
      <c r="F2679" s="269" t="s">
        <v>18207</v>
      </c>
    </row>
    <row r="2680" spans="1:6" ht="45" customHeight="1">
      <c r="A2680" s="266">
        <v>97327</v>
      </c>
      <c r="B2680" s="267" t="s">
        <v>18323</v>
      </c>
      <c r="C2680" s="268" t="s">
        <v>2537</v>
      </c>
      <c r="D2680" s="269">
        <v>16.340000000000003</v>
      </c>
      <c r="E2680" s="269">
        <v>1.42</v>
      </c>
      <c r="F2680" s="269" t="s">
        <v>18324</v>
      </c>
    </row>
    <row r="2681" spans="1:6" ht="45" customHeight="1">
      <c r="A2681" s="266">
        <v>97328</v>
      </c>
      <c r="B2681" s="267" t="s">
        <v>18325</v>
      </c>
      <c r="C2681" s="268" t="s">
        <v>2537</v>
      </c>
      <c r="D2681" s="269">
        <v>29.18</v>
      </c>
      <c r="E2681" s="269">
        <v>1.56</v>
      </c>
      <c r="F2681" s="269" t="s">
        <v>13762</v>
      </c>
    </row>
    <row r="2682" spans="1:6" ht="45" customHeight="1">
      <c r="A2682" s="266">
        <v>97329</v>
      </c>
      <c r="B2682" s="267" t="s">
        <v>18326</v>
      </c>
      <c r="C2682" s="268" t="s">
        <v>2537</v>
      </c>
      <c r="D2682" s="269">
        <v>36.6</v>
      </c>
      <c r="E2682" s="269">
        <v>1.66</v>
      </c>
      <c r="F2682" s="269" t="s">
        <v>14593</v>
      </c>
    </row>
    <row r="2683" spans="1:6" ht="45" customHeight="1">
      <c r="A2683" s="266">
        <v>97330</v>
      </c>
      <c r="B2683" s="267" t="s">
        <v>18327</v>
      </c>
      <c r="C2683" s="268" t="s">
        <v>2537</v>
      </c>
      <c r="D2683" s="269">
        <v>44.760000000000005</v>
      </c>
      <c r="E2683" s="269">
        <v>1.76</v>
      </c>
      <c r="F2683" s="269" t="s">
        <v>18328</v>
      </c>
    </row>
    <row r="2684" spans="1:6" ht="45" customHeight="1">
      <c r="A2684" s="266">
        <v>97331</v>
      </c>
      <c r="B2684" s="267" t="s">
        <v>18329</v>
      </c>
      <c r="C2684" s="268" t="s">
        <v>2537</v>
      </c>
      <c r="D2684" s="269">
        <v>16.399999999999999</v>
      </c>
      <c r="E2684" s="269">
        <v>1.62</v>
      </c>
      <c r="F2684" s="269" t="s">
        <v>13748</v>
      </c>
    </row>
    <row r="2685" spans="1:6" ht="45" customHeight="1">
      <c r="A2685" s="266">
        <v>97332</v>
      </c>
      <c r="B2685" s="267" t="s">
        <v>18330</v>
      </c>
      <c r="C2685" s="268" t="s">
        <v>2537</v>
      </c>
      <c r="D2685" s="269">
        <v>29.26</v>
      </c>
      <c r="E2685" s="269">
        <v>1.79</v>
      </c>
      <c r="F2685" s="269" t="s">
        <v>18331</v>
      </c>
    </row>
    <row r="2686" spans="1:6" ht="45" customHeight="1">
      <c r="A2686" s="266">
        <v>97333</v>
      </c>
      <c r="B2686" s="267" t="s">
        <v>18332</v>
      </c>
      <c r="C2686" s="268" t="s">
        <v>2537</v>
      </c>
      <c r="D2686" s="269">
        <v>36.69</v>
      </c>
      <c r="E2686" s="269">
        <v>1.95</v>
      </c>
      <c r="F2686" s="269" t="s">
        <v>14840</v>
      </c>
    </row>
    <row r="2687" spans="1:6" ht="45" customHeight="1">
      <c r="A2687" s="266">
        <v>97334</v>
      </c>
      <c r="B2687" s="267" t="s">
        <v>18333</v>
      </c>
      <c r="C2687" s="268" t="s">
        <v>2537</v>
      </c>
      <c r="D2687" s="269">
        <v>44.89</v>
      </c>
      <c r="E2687" s="269">
        <v>2.0499999999999998</v>
      </c>
      <c r="F2687" s="269" t="s">
        <v>11750</v>
      </c>
    </row>
    <row r="2688" spans="1:6">
      <c r="A2688" s="261"/>
      <c r="B2688" s="265" t="s">
        <v>442</v>
      </c>
      <c r="C2688" s="263"/>
      <c r="D2688" s="264" t="s">
        <v>2552</v>
      </c>
      <c r="E2688" s="264" t="s">
        <v>2552</v>
      </c>
      <c r="F2688" s="264"/>
    </row>
    <row r="2689" spans="1:6" ht="30" customHeight="1">
      <c r="A2689" s="266">
        <v>92287</v>
      </c>
      <c r="B2689" s="267" t="s">
        <v>18554</v>
      </c>
      <c r="C2689" s="268" t="s">
        <v>2535</v>
      </c>
      <c r="D2689" s="269">
        <v>8.73</v>
      </c>
      <c r="E2689" s="269">
        <v>2.69</v>
      </c>
      <c r="F2689" s="269" t="s">
        <v>14370</v>
      </c>
    </row>
    <row r="2690" spans="1:6" ht="30" customHeight="1">
      <c r="A2690" s="266">
        <v>92288</v>
      </c>
      <c r="B2690" s="267" t="s">
        <v>18555</v>
      </c>
      <c r="C2690" s="268" t="s">
        <v>2535</v>
      </c>
      <c r="D2690" s="269">
        <v>14.11</v>
      </c>
      <c r="E2690" s="269">
        <v>3.16</v>
      </c>
      <c r="F2690" s="269" t="s">
        <v>18556</v>
      </c>
    </row>
    <row r="2691" spans="1:6" ht="30" customHeight="1">
      <c r="A2691" s="266">
        <v>92289</v>
      </c>
      <c r="B2691" s="267" t="s">
        <v>18557</v>
      </c>
      <c r="C2691" s="268" t="s">
        <v>2535</v>
      </c>
      <c r="D2691" s="269">
        <v>25.869999999999997</v>
      </c>
      <c r="E2691" s="269">
        <v>3.71</v>
      </c>
      <c r="F2691" s="269" t="s">
        <v>12122</v>
      </c>
    </row>
    <row r="2692" spans="1:6" ht="30" customHeight="1">
      <c r="A2692" s="266">
        <v>92290</v>
      </c>
      <c r="B2692" s="267" t="s">
        <v>18558</v>
      </c>
      <c r="C2692" s="268" t="s">
        <v>2535</v>
      </c>
      <c r="D2692" s="269">
        <v>40.159999999999997</v>
      </c>
      <c r="E2692" s="269">
        <v>4.28</v>
      </c>
      <c r="F2692" s="269" t="s">
        <v>18559</v>
      </c>
    </row>
    <row r="2693" spans="1:6" ht="30" customHeight="1">
      <c r="A2693" s="266">
        <v>92291</v>
      </c>
      <c r="B2693" s="267" t="s">
        <v>18560</v>
      </c>
      <c r="C2693" s="268" t="s">
        <v>2535</v>
      </c>
      <c r="D2693" s="269">
        <v>62.3</v>
      </c>
      <c r="E2693" s="269">
        <v>5.25</v>
      </c>
      <c r="F2693" s="269" t="s">
        <v>18561</v>
      </c>
    </row>
    <row r="2694" spans="1:6" ht="30" customHeight="1">
      <c r="A2694" s="266">
        <v>92292</v>
      </c>
      <c r="B2694" s="267" t="s">
        <v>18562</v>
      </c>
      <c r="C2694" s="268" t="s">
        <v>2535</v>
      </c>
      <c r="D2694" s="269">
        <v>200.84</v>
      </c>
      <c r="E2694" s="269">
        <v>6.2</v>
      </c>
      <c r="F2694" s="269" t="s">
        <v>18563</v>
      </c>
    </row>
    <row r="2695" spans="1:6" ht="30" customHeight="1">
      <c r="A2695" s="266">
        <v>92293</v>
      </c>
      <c r="B2695" s="267" t="s">
        <v>18564</v>
      </c>
      <c r="C2695" s="268" t="s">
        <v>2535</v>
      </c>
      <c r="D2695" s="269">
        <v>4.8600000000000003</v>
      </c>
      <c r="E2695" s="269">
        <v>1.8</v>
      </c>
      <c r="F2695" s="269" t="s">
        <v>18565</v>
      </c>
    </row>
    <row r="2696" spans="1:6" ht="30" customHeight="1">
      <c r="A2696" s="266">
        <v>92294</v>
      </c>
      <c r="B2696" s="267" t="s">
        <v>18566</v>
      </c>
      <c r="C2696" s="268" t="s">
        <v>2535</v>
      </c>
      <c r="D2696" s="269">
        <v>8.56</v>
      </c>
      <c r="E2696" s="269">
        <v>2.11</v>
      </c>
      <c r="F2696" s="269" t="s">
        <v>11270</v>
      </c>
    </row>
    <row r="2697" spans="1:6" ht="30" customHeight="1">
      <c r="A2697" s="266">
        <v>92295</v>
      </c>
      <c r="B2697" s="267" t="s">
        <v>18567</v>
      </c>
      <c r="C2697" s="268" t="s">
        <v>2535</v>
      </c>
      <c r="D2697" s="269">
        <v>16.829999999999998</v>
      </c>
      <c r="E2697" s="269">
        <v>2.46</v>
      </c>
      <c r="F2697" s="269" t="s">
        <v>15800</v>
      </c>
    </row>
    <row r="2698" spans="1:6" ht="30" customHeight="1">
      <c r="A2698" s="266">
        <v>92296</v>
      </c>
      <c r="B2698" s="267" t="s">
        <v>18568</v>
      </c>
      <c r="C2698" s="268" t="s">
        <v>2535</v>
      </c>
      <c r="D2698" s="269">
        <v>22.68</v>
      </c>
      <c r="E2698" s="269">
        <v>2.85</v>
      </c>
      <c r="F2698" s="269" t="s">
        <v>14552</v>
      </c>
    </row>
    <row r="2699" spans="1:6" ht="30" customHeight="1">
      <c r="A2699" s="266">
        <v>92297</v>
      </c>
      <c r="B2699" s="267" t="s">
        <v>18569</v>
      </c>
      <c r="C2699" s="268" t="s">
        <v>2535</v>
      </c>
      <c r="D2699" s="269">
        <v>35.590000000000003</v>
      </c>
      <c r="E2699" s="269">
        <v>3.5</v>
      </c>
      <c r="F2699" s="269" t="s">
        <v>18570</v>
      </c>
    </row>
    <row r="2700" spans="1:6" ht="30" customHeight="1">
      <c r="A2700" s="266">
        <v>92298</v>
      </c>
      <c r="B2700" s="267" t="s">
        <v>18571</v>
      </c>
      <c r="C2700" s="268" t="s">
        <v>2535</v>
      </c>
      <c r="D2700" s="269">
        <v>103.4</v>
      </c>
      <c r="E2700" s="269">
        <v>4.13</v>
      </c>
      <c r="F2700" s="269" t="s">
        <v>18572</v>
      </c>
    </row>
    <row r="2701" spans="1:6" ht="30" customHeight="1">
      <c r="A2701" s="266">
        <v>92299</v>
      </c>
      <c r="B2701" s="267" t="s">
        <v>18573</v>
      </c>
      <c r="C2701" s="268" t="s">
        <v>2535</v>
      </c>
      <c r="D2701" s="269">
        <v>11.51</v>
      </c>
      <c r="E2701" s="269">
        <v>3.57</v>
      </c>
      <c r="F2701" s="269" t="s">
        <v>14360</v>
      </c>
    </row>
    <row r="2702" spans="1:6" ht="30" customHeight="1">
      <c r="A2702" s="266">
        <v>92300</v>
      </c>
      <c r="B2702" s="267" t="s">
        <v>18574</v>
      </c>
      <c r="C2702" s="268" t="s">
        <v>2535</v>
      </c>
      <c r="D2702" s="269">
        <v>17.850000000000001</v>
      </c>
      <c r="E2702" s="269">
        <v>4.22</v>
      </c>
      <c r="F2702" s="269" t="s">
        <v>14308</v>
      </c>
    </row>
    <row r="2703" spans="1:6" ht="30" customHeight="1">
      <c r="A2703" s="266">
        <v>92301</v>
      </c>
      <c r="B2703" s="267" t="s">
        <v>18575</v>
      </c>
      <c r="C2703" s="268" t="s">
        <v>2535</v>
      </c>
      <c r="D2703" s="269">
        <v>37.03</v>
      </c>
      <c r="E2703" s="269">
        <v>4.96</v>
      </c>
      <c r="F2703" s="269" t="s">
        <v>14343</v>
      </c>
    </row>
    <row r="2704" spans="1:6" ht="30" customHeight="1">
      <c r="A2704" s="266">
        <v>92302</v>
      </c>
      <c r="B2704" s="267" t="s">
        <v>18576</v>
      </c>
      <c r="C2704" s="268" t="s">
        <v>2535</v>
      </c>
      <c r="D2704" s="269">
        <v>49.550000000000004</v>
      </c>
      <c r="E2704" s="269">
        <v>5.69</v>
      </c>
      <c r="F2704" s="269" t="s">
        <v>18577</v>
      </c>
    </row>
    <row r="2705" spans="1:6" ht="30" customHeight="1">
      <c r="A2705" s="266">
        <v>92303</v>
      </c>
      <c r="B2705" s="267" t="s">
        <v>18578</v>
      </c>
      <c r="C2705" s="268" t="s">
        <v>2535</v>
      </c>
      <c r="D2705" s="269">
        <v>92.86</v>
      </c>
      <c r="E2705" s="269">
        <v>6.98</v>
      </c>
      <c r="F2705" s="269" t="s">
        <v>18579</v>
      </c>
    </row>
    <row r="2706" spans="1:6" ht="30" customHeight="1">
      <c r="A2706" s="266">
        <v>92304</v>
      </c>
      <c r="B2706" s="267" t="s">
        <v>18580</v>
      </c>
      <c r="C2706" s="268" t="s">
        <v>2535</v>
      </c>
      <c r="D2706" s="269">
        <v>247.49</v>
      </c>
      <c r="E2706" s="269">
        <v>8.26</v>
      </c>
      <c r="F2706" s="269" t="s">
        <v>18581</v>
      </c>
    </row>
    <row r="2707" spans="1:6" ht="30" customHeight="1">
      <c r="A2707" s="266">
        <v>92311</v>
      </c>
      <c r="B2707" s="267" t="s">
        <v>18582</v>
      </c>
      <c r="C2707" s="268" t="s">
        <v>2535</v>
      </c>
      <c r="D2707" s="269">
        <v>4.99</v>
      </c>
      <c r="E2707" s="269">
        <v>3.85</v>
      </c>
      <c r="F2707" s="269" t="s">
        <v>11137</v>
      </c>
    </row>
    <row r="2708" spans="1:6" ht="30" customHeight="1">
      <c r="A2708" s="266">
        <v>92312</v>
      </c>
      <c r="B2708" s="267" t="s">
        <v>18583</v>
      </c>
      <c r="C2708" s="268" t="s">
        <v>2535</v>
      </c>
      <c r="D2708" s="269">
        <v>9.4</v>
      </c>
      <c r="E2708" s="269">
        <v>4.41</v>
      </c>
      <c r="F2708" s="269" t="s">
        <v>18584</v>
      </c>
    </row>
    <row r="2709" spans="1:6" ht="30" customHeight="1">
      <c r="A2709" s="266">
        <v>92313</v>
      </c>
      <c r="B2709" s="267" t="s">
        <v>18585</v>
      </c>
      <c r="C2709" s="268" t="s">
        <v>2535</v>
      </c>
      <c r="D2709" s="269">
        <v>14.75</v>
      </c>
      <c r="E2709" s="269">
        <v>4.91</v>
      </c>
      <c r="F2709" s="269" t="s">
        <v>18586</v>
      </c>
    </row>
    <row r="2710" spans="1:6" ht="30" customHeight="1">
      <c r="A2710" s="266">
        <v>92314</v>
      </c>
      <c r="B2710" s="267" t="s">
        <v>18587</v>
      </c>
      <c r="C2710" s="268" t="s">
        <v>2535</v>
      </c>
      <c r="D2710" s="269">
        <v>3.1799999999999997</v>
      </c>
      <c r="E2710" s="269">
        <v>2.58</v>
      </c>
      <c r="F2710" s="269" t="s">
        <v>14901</v>
      </c>
    </row>
    <row r="2711" spans="1:6" ht="30" customHeight="1">
      <c r="A2711" s="266">
        <v>92315</v>
      </c>
      <c r="B2711" s="267" t="s">
        <v>18588</v>
      </c>
      <c r="C2711" s="268" t="s">
        <v>2535</v>
      </c>
      <c r="D2711" s="269">
        <v>5.2999999999999989</v>
      </c>
      <c r="E2711" s="269">
        <v>2.98</v>
      </c>
      <c r="F2711" s="269" t="s">
        <v>12493</v>
      </c>
    </row>
    <row r="2712" spans="1:6" ht="30" customHeight="1">
      <c r="A2712" s="266">
        <v>92316</v>
      </c>
      <c r="B2712" s="267" t="s">
        <v>18589</v>
      </c>
      <c r="C2712" s="268" t="s">
        <v>2535</v>
      </c>
      <c r="D2712" s="269">
        <v>9</v>
      </c>
      <c r="E2712" s="269">
        <v>3.28</v>
      </c>
      <c r="F2712" s="269" t="s">
        <v>13520</v>
      </c>
    </row>
    <row r="2713" spans="1:6" ht="30" customHeight="1">
      <c r="A2713" s="266">
        <v>92317</v>
      </c>
      <c r="B2713" s="267" t="s">
        <v>18590</v>
      </c>
      <c r="C2713" s="268" t="s">
        <v>2535</v>
      </c>
      <c r="D2713" s="269">
        <v>6.85</v>
      </c>
      <c r="E2713" s="269">
        <v>5.15</v>
      </c>
      <c r="F2713" s="269" t="s">
        <v>14379</v>
      </c>
    </row>
    <row r="2714" spans="1:6" ht="30" customHeight="1">
      <c r="A2714" s="266">
        <v>92318</v>
      </c>
      <c r="B2714" s="267" t="s">
        <v>18591</v>
      </c>
      <c r="C2714" s="268" t="s">
        <v>2535</v>
      </c>
      <c r="D2714" s="269">
        <v>12.399999999999999</v>
      </c>
      <c r="E2714" s="269">
        <v>5.87</v>
      </c>
      <c r="F2714" s="269" t="s">
        <v>18592</v>
      </c>
    </row>
    <row r="2715" spans="1:6" ht="30" customHeight="1">
      <c r="A2715" s="266">
        <v>92319</v>
      </c>
      <c r="B2715" s="267" t="s">
        <v>18593</v>
      </c>
      <c r="C2715" s="268" t="s">
        <v>2535</v>
      </c>
      <c r="D2715" s="269">
        <v>18.739999999999998</v>
      </c>
      <c r="E2715" s="269">
        <v>6.53</v>
      </c>
      <c r="F2715" s="269" t="s">
        <v>11975</v>
      </c>
    </row>
    <row r="2716" spans="1:6" ht="30" customHeight="1">
      <c r="A2716" s="266">
        <v>92326</v>
      </c>
      <c r="B2716" s="267" t="s">
        <v>18594</v>
      </c>
      <c r="C2716" s="268" t="s">
        <v>2535</v>
      </c>
      <c r="D2716" s="269">
        <v>5.91</v>
      </c>
      <c r="E2716" s="269">
        <v>4.01</v>
      </c>
      <c r="F2716" s="269" t="s">
        <v>17798</v>
      </c>
    </row>
    <row r="2717" spans="1:6" ht="30" customHeight="1">
      <c r="A2717" s="266">
        <v>92327</v>
      </c>
      <c r="B2717" s="267" t="s">
        <v>18595</v>
      </c>
      <c r="C2717" s="268" t="s">
        <v>2535</v>
      </c>
      <c r="D2717" s="269">
        <v>10.040000000000001</v>
      </c>
      <c r="E2717" s="269">
        <v>5.99</v>
      </c>
      <c r="F2717" s="269" t="s">
        <v>13131</v>
      </c>
    </row>
    <row r="2718" spans="1:6" ht="30" customHeight="1">
      <c r="A2718" s="266">
        <v>92328</v>
      </c>
      <c r="B2718" s="267" t="s">
        <v>18596</v>
      </c>
      <c r="C2718" s="268" t="s">
        <v>2535</v>
      </c>
      <c r="D2718" s="269">
        <v>15.870000000000001</v>
      </c>
      <c r="E2718" s="269">
        <v>7.7</v>
      </c>
      <c r="F2718" s="269" t="s">
        <v>18597</v>
      </c>
    </row>
    <row r="2719" spans="1:6" ht="30" customHeight="1">
      <c r="A2719" s="266">
        <v>92329</v>
      </c>
      <c r="B2719" s="267" t="s">
        <v>18598</v>
      </c>
      <c r="C2719" s="268" t="s">
        <v>2535</v>
      </c>
      <c r="D2719" s="269">
        <v>3.21</v>
      </c>
      <c r="E2719" s="269">
        <v>2.71</v>
      </c>
      <c r="F2719" s="269" t="s">
        <v>15431</v>
      </c>
    </row>
    <row r="2720" spans="1:6" ht="30" customHeight="1">
      <c r="A2720" s="266">
        <v>92330</v>
      </c>
      <c r="B2720" s="267" t="s">
        <v>18599</v>
      </c>
      <c r="C2720" s="268" t="s">
        <v>2535</v>
      </c>
      <c r="D2720" s="269">
        <v>5.7200000000000006</v>
      </c>
      <c r="E2720" s="269">
        <v>4.01</v>
      </c>
      <c r="F2720" s="269" t="s">
        <v>12359</v>
      </c>
    </row>
    <row r="2721" spans="1:6" ht="30" customHeight="1">
      <c r="A2721" s="266">
        <v>92331</v>
      </c>
      <c r="B2721" s="267" t="s">
        <v>18600</v>
      </c>
      <c r="C2721" s="268" t="s">
        <v>2535</v>
      </c>
      <c r="D2721" s="269">
        <v>9.7200000000000006</v>
      </c>
      <c r="E2721" s="269">
        <v>5.18</v>
      </c>
      <c r="F2721" s="269" t="s">
        <v>18601</v>
      </c>
    </row>
    <row r="2722" spans="1:6" ht="30" customHeight="1">
      <c r="A2722" s="266">
        <v>92332</v>
      </c>
      <c r="B2722" s="267" t="s">
        <v>18602</v>
      </c>
      <c r="C2722" s="268" t="s">
        <v>2535</v>
      </c>
      <c r="D2722" s="269">
        <v>6.9</v>
      </c>
      <c r="E2722" s="269">
        <v>5.34</v>
      </c>
      <c r="F2722" s="269" t="s">
        <v>18603</v>
      </c>
    </row>
    <row r="2723" spans="1:6" ht="30" customHeight="1">
      <c r="A2723" s="266">
        <v>92333</v>
      </c>
      <c r="B2723" s="267" t="s">
        <v>18604</v>
      </c>
      <c r="C2723" s="268" t="s">
        <v>2535</v>
      </c>
      <c r="D2723" s="269">
        <v>13.23</v>
      </c>
      <c r="E2723" s="269">
        <v>7.96</v>
      </c>
      <c r="F2723" s="269" t="s">
        <v>18605</v>
      </c>
    </row>
    <row r="2724" spans="1:6" ht="30" customHeight="1">
      <c r="A2724" s="266">
        <v>92334</v>
      </c>
      <c r="B2724" s="267" t="s">
        <v>18606</v>
      </c>
      <c r="C2724" s="268" t="s">
        <v>2535</v>
      </c>
      <c r="D2724" s="269">
        <v>20.21</v>
      </c>
      <c r="E2724" s="269">
        <v>10.26</v>
      </c>
      <c r="F2724" s="269" t="s">
        <v>18607</v>
      </c>
    </row>
    <row r="2725" spans="1:6" ht="30" customHeight="1">
      <c r="A2725" s="266">
        <v>93050</v>
      </c>
      <c r="B2725" s="267" t="s">
        <v>18723</v>
      </c>
      <c r="C2725" s="268" t="s">
        <v>2535</v>
      </c>
      <c r="D2725" s="269">
        <v>5.63</v>
      </c>
      <c r="E2725" s="269">
        <v>1.8</v>
      </c>
      <c r="F2725" s="269" t="s">
        <v>12117</v>
      </c>
    </row>
    <row r="2726" spans="1:6" ht="30" customHeight="1">
      <c r="A2726" s="266">
        <v>93051</v>
      </c>
      <c r="B2726" s="267" t="s">
        <v>18724</v>
      </c>
      <c r="C2726" s="268" t="s">
        <v>2535</v>
      </c>
      <c r="D2726" s="269">
        <v>5.1100000000000003</v>
      </c>
      <c r="E2726" s="269">
        <v>1.8</v>
      </c>
      <c r="F2726" s="269" t="s">
        <v>13247</v>
      </c>
    </row>
    <row r="2727" spans="1:6" ht="30" customHeight="1">
      <c r="A2727" s="266">
        <v>93052</v>
      </c>
      <c r="B2727" s="267" t="s">
        <v>18725</v>
      </c>
      <c r="C2727" s="268" t="s">
        <v>2535</v>
      </c>
      <c r="D2727" s="269">
        <v>299.08</v>
      </c>
      <c r="E2727" s="269">
        <v>1.76</v>
      </c>
      <c r="F2727" s="269" t="s">
        <v>18726</v>
      </c>
    </row>
    <row r="2728" spans="1:6" ht="30" customHeight="1">
      <c r="A2728" s="266">
        <v>93056</v>
      </c>
      <c r="B2728" s="267" t="s">
        <v>18730</v>
      </c>
      <c r="C2728" s="268" t="s">
        <v>2535</v>
      </c>
      <c r="D2728" s="269">
        <v>8.56</v>
      </c>
      <c r="E2728" s="269">
        <v>2.11</v>
      </c>
      <c r="F2728" s="269" t="s">
        <v>11270</v>
      </c>
    </row>
    <row r="2729" spans="1:6" ht="30" customHeight="1">
      <c r="A2729" s="266">
        <v>93057</v>
      </c>
      <c r="B2729" s="267" t="s">
        <v>18731</v>
      </c>
      <c r="C2729" s="268" t="s">
        <v>2535</v>
      </c>
      <c r="D2729" s="269">
        <v>7.31</v>
      </c>
      <c r="E2729" s="269">
        <v>2.12</v>
      </c>
      <c r="F2729" s="269" t="s">
        <v>12361</v>
      </c>
    </row>
    <row r="2730" spans="1:6" ht="30" customHeight="1">
      <c r="A2730" s="266">
        <v>93058</v>
      </c>
      <c r="B2730" s="267" t="s">
        <v>18732</v>
      </c>
      <c r="C2730" s="268" t="s">
        <v>2535</v>
      </c>
      <c r="D2730" s="269">
        <v>328.82</v>
      </c>
      <c r="E2730" s="269">
        <v>2.08</v>
      </c>
      <c r="F2730" s="269" t="s">
        <v>18733</v>
      </c>
    </row>
    <row r="2731" spans="1:6" ht="30" customHeight="1">
      <c r="A2731" s="266">
        <v>93061</v>
      </c>
      <c r="B2731" s="267" t="s">
        <v>18737</v>
      </c>
      <c r="C2731" s="268" t="s">
        <v>2535</v>
      </c>
      <c r="D2731" s="269">
        <v>16.91</v>
      </c>
      <c r="E2731" s="269">
        <v>2.46</v>
      </c>
      <c r="F2731" s="269" t="s">
        <v>18738</v>
      </c>
    </row>
    <row r="2732" spans="1:6" ht="30" customHeight="1">
      <c r="A2732" s="266">
        <v>93062</v>
      </c>
      <c r="B2732" s="267" t="s">
        <v>18739</v>
      </c>
      <c r="C2732" s="268" t="s">
        <v>2535</v>
      </c>
      <c r="D2732" s="269">
        <v>14.479999999999999</v>
      </c>
      <c r="E2732" s="269">
        <v>2.4700000000000002</v>
      </c>
      <c r="F2732" s="269" t="s">
        <v>11436</v>
      </c>
    </row>
    <row r="2733" spans="1:6" ht="30" customHeight="1">
      <c r="A2733" s="266">
        <v>93064</v>
      </c>
      <c r="B2733" s="267" t="s">
        <v>18742</v>
      </c>
      <c r="C2733" s="268" t="s">
        <v>2535</v>
      </c>
      <c r="D2733" s="269">
        <v>26.639999999999997</v>
      </c>
      <c r="E2733" s="269">
        <v>2.85</v>
      </c>
      <c r="F2733" s="269" t="s">
        <v>18743</v>
      </c>
    </row>
    <row r="2734" spans="1:6" ht="30" customHeight="1">
      <c r="A2734" s="266">
        <v>93065</v>
      </c>
      <c r="B2734" s="267" t="s">
        <v>18744</v>
      </c>
      <c r="C2734" s="268" t="s">
        <v>2535</v>
      </c>
      <c r="D2734" s="269">
        <v>24.849999999999998</v>
      </c>
      <c r="E2734" s="269">
        <v>2.85</v>
      </c>
      <c r="F2734" s="269" t="s">
        <v>18745</v>
      </c>
    </row>
    <row r="2735" spans="1:6" ht="30" customHeight="1">
      <c r="A2735" s="266">
        <v>93067</v>
      </c>
      <c r="B2735" s="267" t="s">
        <v>18748</v>
      </c>
      <c r="C2735" s="268" t="s">
        <v>2535</v>
      </c>
      <c r="D2735" s="269">
        <v>39.9</v>
      </c>
      <c r="E2735" s="269">
        <v>3.5</v>
      </c>
      <c r="F2735" s="269" t="s">
        <v>14726</v>
      </c>
    </row>
    <row r="2736" spans="1:6" ht="30" customHeight="1">
      <c r="A2736" s="266">
        <v>93068</v>
      </c>
      <c r="B2736" s="267" t="s">
        <v>18749</v>
      </c>
      <c r="C2736" s="268" t="s">
        <v>2535</v>
      </c>
      <c r="D2736" s="269">
        <v>34.67</v>
      </c>
      <c r="E2736" s="269">
        <v>3.5</v>
      </c>
      <c r="F2736" s="269" t="s">
        <v>18750</v>
      </c>
    </row>
    <row r="2737" spans="1:6" ht="30" customHeight="1">
      <c r="A2737" s="266">
        <v>93070</v>
      </c>
      <c r="B2737" s="267" t="s">
        <v>18753</v>
      </c>
      <c r="C2737" s="268" t="s">
        <v>2535</v>
      </c>
      <c r="D2737" s="269">
        <v>103.4</v>
      </c>
      <c r="E2737" s="269">
        <v>4.13</v>
      </c>
      <c r="F2737" s="269" t="s">
        <v>18572</v>
      </c>
    </row>
    <row r="2738" spans="1:6" ht="30" customHeight="1">
      <c r="A2738" s="266">
        <v>93071</v>
      </c>
      <c r="B2738" s="267" t="s">
        <v>18754</v>
      </c>
      <c r="C2738" s="268" t="s">
        <v>2535</v>
      </c>
      <c r="D2738" s="269">
        <v>95.850000000000009</v>
      </c>
      <c r="E2738" s="269">
        <v>4.13</v>
      </c>
      <c r="F2738" s="269" t="s">
        <v>18755</v>
      </c>
    </row>
    <row r="2739" spans="1:6" ht="30" customHeight="1">
      <c r="A2739" s="266">
        <v>93074</v>
      </c>
      <c r="B2739" s="267" t="s">
        <v>18760</v>
      </c>
      <c r="C2739" s="268" t="s">
        <v>2535</v>
      </c>
      <c r="D2739" s="269">
        <v>4.9700000000000006</v>
      </c>
      <c r="E2739" s="269">
        <v>3.85</v>
      </c>
      <c r="F2739" s="269" t="s">
        <v>11791</v>
      </c>
    </row>
    <row r="2740" spans="1:6" ht="30" customHeight="1">
      <c r="A2740" s="266">
        <v>93076</v>
      </c>
      <c r="B2740" s="267" t="s">
        <v>18762</v>
      </c>
      <c r="C2740" s="268" t="s">
        <v>2535</v>
      </c>
      <c r="D2740" s="269">
        <v>9.23</v>
      </c>
      <c r="E2740" s="269">
        <v>4.41</v>
      </c>
      <c r="F2740" s="269" t="s">
        <v>15889</v>
      </c>
    </row>
    <row r="2741" spans="1:6" ht="30" customHeight="1">
      <c r="A2741" s="266">
        <v>93079</v>
      </c>
      <c r="B2741" s="267" t="s">
        <v>18765</v>
      </c>
      <c r="C2741" s="268" t="s">
        <v>2535</v>
      </c>
      <c r="D2741" s="269">
        <v>13.72</v>
      </c>
      <c r="E2741" s="269">
        <v>4.92</v>
      </c>
      <c r="F2741" s="269" t="s">
        <v>12132</v>
      </c>
    </row>
    <row r="2742" spans="1:6" ht="30" customHeight="1">
      <c r="A2742" s="266">
        <v>93080</v>
      </c>
      <c r="B2742" s="267" t="s">
        <v>18766</v>
      </c>
      <c r="C2742" s="268" t="s">
        <v>2535</v>
      </c>
      <c r="D2742" s="269">
        <v>3.2</v>
      </c>
      <c r="E2742" s="269">
        <v>2.58</v>
      </c>
      <c r="F2742" s="269" t="s">
        <v>15849</v>
      </c>
    </row>
    <row r="2743" spans="1:6" ht="30" customHeight="1">
      <c r="A2743" s="266">
        <v>93083</v>
      </c>
      <c r="B2743" s="267" t="s">
        <v>18770</v>
      </c>
      <c r="C2743" s="268" t="s">
        <v>2535</v>
      </c>
      <c r="D2743" s="269">
        <v>257.95999999999998</v>
      </c>
      <c r="E2743" s="269">
        <v>2.5</v>
      </c>
      <c r="F2743" s="269" t="s">
        <v>12692</v>
      </c>
    </row>
    <row r="2744" spans="1:6" ht="30" customHeight="1">
      <c r="A2744" s="266">
        <v>93084</v>
      </c>
      <c r="B2744" s="267" t="s">
        <v>18771</v>
      </c>
      <c r="C2744" s="268" t="s">
        <v>2535</v>
      </c>
      <c r="D2744" s="269">
        <v>6.08</v>
      </c>
      <c r="E2744" s="269">
        <v>2.97</v>
      </c>
      <c r="F2744" s="269" t="s">
        <v>14338</v>
      </c>
    </row>
    <row r="2745" spans="1:6" ht="30" customHeight="1">
      <c r="A2745" s="266">
        <v>93085</v>
      </c>
      <c r="B2745" s="267" t="s">
        <v>18772</v>
      </c>
      <c r="C2745" s="268" t="s">
        <v>2535</v>
      </c>
      <c r="D2745" s="269">
        <v>5.5499999999999989</v>
      </c>
      <c r="E2745" s="269">
        <v>2.98</v>
      </c>
      <c r="F2745" s="269" t="s">
        <v>12204</v>
      </c>
    </row>
    <row r="2746" spans="1:6" ht="30" customHeight="1">
      <c r="A2746" s="266">
        <v>93086</v>
      </c>
      <c r="B2746" s="267" t="s">
        <v>18773</v>
      </c>
      <c r="C2746" s="268" t="s">
        <v>2535</v>
      </c>
      <c r="D2746" s="269">
        <v>299.56</v>
      </c>
      <c r="E2746" s="269">
        <v>2.9</v>
      </c>
      <c r="F2746" s="269" t="s">
        <v>18774</v>
      </c>
    </row>
    <row r="2747" spans="1:6" ht="30" customHeight="1">
      <c r="A2747" s="266">
        <v>93090</v>
      </c>
      <c r="B2747" s="267" t="s">
        <v>18780</v>
      </c>
      <c r="C2747" s="268" t="s">
        <v>2535</v>
      </c>
      <c r="D2747" s="269">
        <v>9</v>
      </c>
      <c r="E2747" s="269">
        <v>3.28</v>
      </c>
      <c r="F2747" s="269" t="s">
        <v>13520</v>
      </c>
    </row>
    <row r="2748" spans="1:6" ht="30" customHeight="1">
      <c r="A2748" s="266">
        <v>93091</v>
      </c>
      <c r="B2748" s="267" t="s">
        <v>18781</v>
      </c>
      <c r="C2748" s="268" t="s">
        <v>2535</v>
      </c>
      <c r="D2748" s="269">
        <v>7.7499999999999991</v>
      </c>
      <c r="E2748" s="269">
        <v>3.29</v>
      </c>
      <c r="F2748" s="269" t="s">
        <v>17320</v>
      </c>
    </row>
    <row r="2749" spans="1:6" ht="30" customHeight="1">
      <c r="A2749" s="266">
        <v>93092</v>
      </c>
      <c r="B2749" s="267" t="s">
        <v>18782</v>
      </c>
      <c r="C2749" s="268" t="s">
        <v>2535</v>
      </c>
      <c r="D2749" s="269">
        <v>329.27</v>
      </c>
      <c r="E2749" s="269">
        <v>3.24</v>
      </c>
      <c r="F2749" s="269" t="s">
        <v>18783</v>
      </c>
    </row>
    <row r="2750" spans="1:6" ht="30" customHeight="1">
      <c r="A2750" s="266">
        <v>93097</v>
      </c>
      <c r="B2750" s="267" t="s">
        <v>18790</v>
      </c>
      <c r="C2750" s="268" t="s">
        <v>2535</v>
      </c>
      <c r="D2750" s="269">
        <v>5.01</v>
      </c>
      <c r="E2750" s="269">
        <v>4.01</v>
      </c>
      <c r="F2750" s="269" t="s">
        <v>18791</v>
      </c>
    </row>
    <row r="2751" spans="1:6" ht="30" customHeight="1">
      <c r="A2751" s="266">
        <v>93099</v>
      </c>
      <c r="B2751" s="267" t="s">
        <v>18793</v>
      </c>
      <c r="C2751" s="268" t="s">
        <v>2535</v>
      </c>
      <c r="D2751" s="269">
        <v>9.8699999999999992</v>
      </c>
      <c r="E2751" s="269">
        <v>5.99</v>
      </c>
      <c r="F2751" s="269" t="s">
        <v>12040</v>
      </c>
    </row>
    <row r="2752" spans="1:6" ht="30" customHeight="1">
      <c r="A2752" s="266">
        <v>93102</v>
      </c>
      <c r="B2752" s="267" t="s">
        <v>18797</v>
      </c>
      <c r="C2752" s="268" t="s">
        <v>2535</v>
      </c>
      <c r="D2752" s="269">
        <v>14.32</v>
      </c>
      <c r="E2752" s="269">
        <v>6.31</v>
      </c>
      <c r="F2752" s="269" t="s">
        <v>17740</v>
      </c>
    </row>
    <row r="2753" spans="1:6" ht="30" customHeight="1">
      <c r="A2753" s="266">
        <v>93103</v>
      </c>
      <c r="B2753" s="267" t="s">
        <v>18798</v>
      </c>
      <c r="C2753" s="268" t="s">
        <v>2535</v>
      </c>
      <c r="D2753" s="269">
        <v>3.2300000000000004</v>
      </c>
      <c r="E2753" s="269">
        <v>2.71</v>
      </c>
      <c r="F2753" s="269" t="s">
        <v>12025</v>
      </c>
    </row>
    <row r="2754" spans="1:6" ht="30" customHeight="1">
      <c r="A2754" s="266">
        <v>93106</v>
      </c>
      <c r="B2754" s="267" t="s">
        <v>18801</v>
      </c>
      <c r="C2754" s="268" t="s">
        <v>2535</v>
      </c>
      <c r="D2754" s="269">
        <v>258.01</v>
      </c>
      <c r="E2754" s="269">
        <v>2.61</v>
      </c>
      <c r="F2754" s="269" t="s">
        <v>18802</v>
      </c>
    </row>
    <row r="2755" spans="1:6" ht="30" customHeight="1">
      <c r="A2755" s="266">
        <v>93107</v>
      </c>
      <c r="B2755" s="267" t="s">
        <v>18803</v>
      </c>
      <c r="C2755" s="268" t="s">
        <v>2535</v>
      </c>
      <c r="D2755" s="269">
        <v>6.49</v>
      </c>
      <c r="E2755" s="269">
        <v>4.01</v>
      </c>
      <c r="F2755" s="269" t="s">
        <v>12550</v>
      </c>
    </row>
    <row r="2756" spans="1:6" ht="30" customHeight="1">
      <c r="A2756" s="266">
        <v>93108</v>
      </c>
      <c r="B2756" s="267" t="s">
        <v>18804</v>
      </c>
      <c r="C2756" s="268" t="s">
        <v>2535</v>
      </c>
      <c r="D2756" s="269">
        <v>5.9700000000000006</v>
      </c>
      <c r="E2756" s="269">
        <v>4.01</v>
      </c>
      <c r="F2756" s="269" t="s">
        <v>11666</v>
      </c>
    </row>
    <row r="2757" spans="1:6" ht="30" customHeight="1">
      <c r="A2757" s="266">
        <v>93109</v>
      </c>
      <c r="B2757" s="267" t="s">
        <v>18805</v>
      </c>
      <c r="C2757" s="268" t="s">
        <v>2535</v>
      </c>
      <c r="D2757" s="269">
        <v>299.98</v>
      </c>
      <c r="E2757" s="269">
        <v>3.93</v>
      </c>
      <c r="F2757" s="269" t="s">
        <v>18806</v>
      </c>
    </row>
    <row r="2758" spans="1:6" ht="30" customHeight="1">
      <c r="A2758" s="266">
        <v>93113</v>
      </c>
      <c r="B2758" s="267" t="s">
        <v>18812</v>
      </c>
      <c r="C2758" s="268" t="s">
        <v>2535</v>
      </c>
      <c r="D2758" s="269">
        <v>9.7200000000000006</v>
      </c>
      <c r="E2758" s="269">
        <v>5.18</v>
      </c>
      <c r="F2758" s="269" t="s">
        <v>18601</v>
      </c>
    </row>
    <row r="2759" spans="1:6" ht="30" customHeight="1">
      <c r="A2759" s="266">
        <v>93116</v>
      </c>
      <c r="B2759" s="267" t="s">
        <v>18817</v>
      </c>
      <c r="C2759" s="268" t="s">
        <v>2535</v>
      </c>
      <c r="D2759" s="269">
        <v>330.05</v>
      </c>
      <c r="E2759" s="269">
        <v>5.08</v>
      </c>
      <c r="F2759" s="269" t="s">
        <v>18818</v>
      </c>
    </row>
    <row r="2760" spans="1:6" ht="30" customHeight="1">
      <c r="A2760" s="266">
        <v>93119</v>
      </c>
      <c r="B2760" s="267" t="s">
        <v>18823</v>
      </c>
      <c r="C2760" s="268" t="s">
        <v>2535</v>
      </c>
      <c r="D2760" s="269">
        <v>8.56</v>
      </c>
      <c r="E2760" s="269">
        <v>2.69</v>
      </c>
      <c r="F2760" s="269" t="s">
        <v>14313</v>
      </c>
    </row>
    <row r="2761" spans="1:6" ht="30" customHeight="1">
      <c r="A2761" s="266">
        <v>93122</v>
      </c>
      <c r="B2761" s="267" t="s">
        <v>18827</v>
      </c>
      <c r="C2761" s="268" t="s">
        <v>2535</v>
      </c>
      <c r="D2761" s="269">
        <v>13.09</v>
      </c>
      <c r="E2761" s="269">
        <v>3.16</v>
      </c>
      <c r="F2761" s="269" t="s">
        <v>18828</v>
      </c>
    </row>
    <row r="2762" spans="1:6" ht="30" customHeight="1">
      <c r="A2762" s="266">
        <v>93123</v>
      </c>
      <c r="B2762" s="267" t="s">
        <v>18829</v>
      </c>
      <c r="C2762" s="268" t="s">
        <v>2535</v>
      </c>
      <c r="D2762" s="269">
        <v>30.880000000000003</v>
      </c>
      <c r="E2762" s="269">
        <v>3.71</v>
      </c>
      <c r="F2762" s="269" t="s">
        <v>18830</v>
      </c>
    </row>
    <row r="2763" spans="1:6" ht="30" customHeight="1">
      <c r="A2763" s="266">
        <v>93124</v>
      </c>
      <c r="B2763" s="267" t="s">
        <v>18831</v>
      </c>
      <c r="C2763" s="268" t="s">
        <v>2535</v>
      </c>
      <c r="D2763" s="269">
        <v>49.58</v>
      </c>
      <c r="E2763" s="269">
        <v>4.2699999999999996</v>
      </c>
      <c r="F2763" s="269" t="s">
        <v>18832</v>
      </c>
    </row>
    <row r="2764" spans="1:6" ht="30" customHeight="1">
      <c r="A2764" s="266">
        <v>93125</v>
      </c>
      <c r="B2764" s="267" t="s">
        <v>18833</v>
      </c>
      <c r="C2764" s="268" t="s">
        <v>2535</v>
      </c>
      <c r="D2764" s="269">
        <v>72.72</v>
      </c>
      <c r="E2764" s="269">
        <v>5.25</v>
      </c>
      <c r="F2764" s="269" t="s">
        <v>18834</v>
      </c>
    </row>
    <row r="2765" spans="1:6" ht="30" customHeight="1">
      <c r="A2765" s="266">
        <v>93126</v>
      </c>
      <c r="B2765" s="267" t="s">
        <v>18835</v>
      </c>
      <c r="C2765" s="268" t="s">
        <v>2535</v>
      </c>
      <c r="D2765" s="269">
        <v>164.60000000000002</v>
      </c>
      <c r="E2765" s="269">
        <v>6.2</v>
      </c>
      <c r="F2765" s="269" t="s">
        <v>17093</v>
      </c>
    </row>
    <row r="2766" spans="1:6" ht="30" customHeight="1">
      <c r="A2766" s="266">
        <v>93133</v>
      </c>
      <c r="B2766" s="267" t="s">
        <v>18836</v>
      </c>
      <c r="C2766" s="268" t="s">
        <v>2535</v>
      </c>
      <c r="D2766" s="269">
        <v>8.4699999999999989</v>
      </c>
      <c r="E2766" s="269">
        <v>5.19</v>
      </c>
      <c r="F2766" s="269" t="s">
        <v>18837</v>
      </c>
    </row>
    <row r="2767" spans="1:6">
      <c r="A2767" s="261"/>
      <c r="B2767" s="265" t="s">
        <v>443</v>
      </c>
      <c r="C2767" s="263"/>
      <c r="D2767" s="264" t="s">
        <v>2552</v>
      </c>
      <c r="E2767" s="264" t="s">
        <v>2552</v>
      </c>
      <c r="F2767" s="264"/>
    </row>
    <row r="2768" spans="1:6">
      <c r="A2768" s="261"/>
      <c r="B2768" s="262" t="s">
        <v>2239</v>
      </c>
      <c r="C2768" s="263"/>
      <c r="D2768" s="264" t="s">
        <v>2552</v>
      </c>
      <c r="E2768" s="264" t="s">
        <v>2552</v>
      </c>
      <c r="F2768" s="264"/>
    </row>
    <row r="2769" spans="1:6">
      <c r="A2769" s="261"/>
      <c r="B2769" s="265" t="s">
        <v>2240</v>
      </c>
      <c r="C2769" s="263"/>
      <c r="D2769" s="264" t="s">
        <v>2552</v>
      </c>
      <c r="E2769" s="264" t="s">
        <v>2552</v>
      </c>
      <c r="F2769" s="264"/>
    </row>
    <row r="2770" spans="1:6" ht="30" customHeight="1">
      <c r="A2770" s="266">
        <v>90459</v>
      </c>
      <c r="B2770" s="267" t="s">
        <v>1541</v>
      </c>
      <c r="C2770" s="268" t="s">
        <v>2535</v>
      </c>
      <c r="D2770" s="269">
        <v>7.91</v>
      </c>
      <c r="E2770" s="269">
        <v>23.77</v>
      </c>
      <c r="F2770" s="269" t="s">
        <v>19650</v>
      </c>
    </row>
    <row r="2771" spans="1:6">
      <c r="A2771" s="261"/>
      <c r="B2771" s="265" t="s">
        <v>444</v>
      </c>
      <c r="C2771" s="263"/>
      <c r="D2771" s="264" t="s">
        <v>2552</v>
      </c>
      <c r="E2771" s="264" t="s">
        <v>2552</v>
      </c>
      <c r="F2771" s="264"/>
    </row>
    <row r="2772" spans="1:6">
      <c r="A2772" s="261"/>
      <c r="B2772" s="265" t="s">
        <v>445</v>
      </c>
      <c r="C2772" s="263"/>
      <c r="D2772" s="264" t="s">
        <v>2552</v>
      </c>
      <c r="E2772" s="264" t="s">
        <v>2552</v>
      </c>
      <c r="F2772" s="264"/>
    </row>
    <row r="2773" spans="1:6">
      <c r="A2773" s="261"/>
      <c r="B2773" s="265" t="s">
        <v>1286</v>
      </c>
      <c r="C2773" s="263"/>
      <c r="D2773" s="264" t="s">
        <v>2552</v>
      </c>
      <c r="E2773" s="264" t="s">
        <v>2552</v>
      </c>
      <c r="F2773" s="264"/>
    </row>
    <row r="2774" spans="1:6" ht="30" customHeight="1">
      <c r="A2774" s="266">
        <v>71516</v>
      </c>
      <c r="B2774" s="267" t="s">
        <v>3182</v>
      </c>
      <c r="C2774" s="268" t="s">
        <v>2535</v>
      </c>
      <c r="D2774" s="269">
        <v>454</v>
      </c>
      <c r="E2774" s="269">
        <v>0</v>
      </c>
      <c r="F2774" s="269" t="s">
        <v>20560</v>
      </c>
    </row>
    <row r="2775" spans="1:6">
      <c r="A2775" s="261"/>
      <c r="B2775" s="265" t="s">
        <v>1287</v>
      </c>
      <c r="C2775" s="263"/>
      <c r="D2775" s="264" t="s">
        <v>2552</v>
      </c>
      <c r="E2775" s="264" t="s">
        <v>2552</v>
      </c>
      <c r="F2775" s="264"/>
    </row>
    <row r="2776" spans="1:6" ht="45" customHeight="1">
      <c r="A2776" s="266">
        <v>72283</v>
      </c>
      <c r="B2776" s="267" t="s">
        <v>1698</v>
      </c>
      <c r="C2776" s="268" t="s">
        <v>2535</v>
      </c>
      <c r="D2776" s="269">
        <v>951.65</v>
      </c>
      <c r="E2776" s="269">
        <v>96.63</v>
      </c>
      <c r="F2776" s="269" t="s">
        <v>18031</v>
      </c>
    </row>
    <row r="2777" spans="1:6" ht="45" customHeight="1">
      <c r="A2777" s="266">
        <v>96765</v>
      </c>
      <c r="B2777" s="267" t="s">
        <v>18041</v>
      </c>
      <c r="C2777" s="268" t="s">
        <v>2535</v>
      </c>
      <c r="D2777" s="269">
        <v>1141.5600000000002</v>
      </c>
      <c r="E2777" s="269">
        <v>83.86</v>
      </c>
      <c r="F2777" s="269" t="s">
        <v>18042</v>
      </c>
    </row>
    <row r="2778" spans="1:6">
      <c r="A2778" s="261"/>
      <c r="B2778" s="265" t="s">
        <v>446</v>
      </c>
      <c r="C2778" s="263"/>
      <c r="D2778" s="264" t="s">
        <v>2552</v>
      </c>
      <c r="E2778" s="264" t="s">
        <v>2552</v>
      </c>
      <c r="F2778" s="264"/>
    </row>
    <row r="2779" spans="1:6" ht="15" customHeight="1">
      <c r="A2779" s="266">
        <v>83633</v>
      </c>
      <c r="B2779" s="267" t="s">
        <v>1701</v>
      </c>
      <c r="C2779" s="268" t="s">
        <v>2535</v>
      </c>
      <c r="D2779" s="269">
        <v>1750.56</v>
      </c>
      <c r="E2779" s="269">
        <v>31.75</v>
      </c>
      <c r="F2779" s="269" t="s">
        <v>18038</v>
      </c>
    </row>
    <row r="2780" spans="1:6">
      <c r="A2780" s="261"/>
      <c r="B2780" s="265" t="s">
        <v>447</v>
      </c>
      <c r="C2780" s="263"/>
      <c r="D2780" s="264" t="s">
        <v>2552</v>
      </c>
      <c r="E2780" s="264" t="s">
        <v>2552</v>
      </c>
      <c r="F2780" s="264"/>
    </row>
    <row r="2781" spans="1:6" ht="15" customHeight="1">
      <c r="A2781" s="266">
        <v>72287</v>
      </c>
      <c r="B2781" s="267" t="s">
        <v>1699</v>
      </c>
      <c r="C2781" s="268" t="s">
        <v>2535</v>
      </c>
      <c r="D2781" s="269">
        <v>175.53</v>
      </c>
      <c r="E2781" s="269">
        <v>19.52</v>
      </c>
      <c r="F2781" s="269" t="s">
        <v>18032</v>
      </c>
    </row>
    <row r="2782" spans="1:6" ht="15" customHeight="1">
      <c r="A2782" s="266">
        <v>72288</v>
      </c>
      <c r="B2782" s="267" t="s">
        <v>1700</v>
      </c>
      <c r="C2782" s="268" t="s">
        <v>2535</v>
      </c>
      <c r="D2782" s="269">
        <v>219.92000000000002</v>
      </c>
      <c r="E2782" s="269">
        <v>21.88</v>
      </c>
      <c r="F2782" s="269" t="s">
        <v>18033</v>
      </c>
    </row>
    <row r="2783" spans="1:6">
      <c r="A2783" s="261"/>
      <c r="B2783" s="265" t="s">
        <v>225</v>
      </c>
      <c r="C2783" s="263"/>
      <c r="D2783" s="264" t="s">
        <v>2552</v>
      </c>
      <c r="E2783" s="264" t="s">
        <v>2552</v>
      </c>
      <c r="F2783" s="264"/>
    </row>
    <row r="2784" spans="1:6">
      <c r="A2784" s="261"/>
      <c r="B2784" s="265" t="s">
        <v>3183</v>
      </c>
      <c r="C2784" s="263"/>
      <c r="D2784" s="264" t="s">
        <v>2552</v>
      </c>
      <c r="E2784" s="264" t="s">
        <v>2552</v>
      </c>
      <c r="F2784" s="264"/>
    </row>
    <row r="2785" spans="1:6" ht="45" customHeight="1">
      <c r="A2785" s="266">
        <v>97498</v>
      </c>
      <c r="B2785" s="267" t="s">
        <v>18374</v>
      </c>
      <c r="C2785" s="268" t="s">
        <v>2537</v>
      </c>
      <c r="D2785" s="269">
        <v>23.38</v>
      </c>
      <c r="E2785" s="269">
        <v>4.5199999999999996</v>
      </c>
      <c r="F2785" s="269" t="s">
        <v>18375</v>
      </c>
    </row>
    <row r="2786" spans="1:6" ht="45" customHeight="1">
      <c r="A2786" s="266">
        <v>92364</v>
      </c>
      <c r="B2786" s="267" t="s">
        <v>4017</v>
      </c>
      <c r="C2786" s="268" t="s">
        <v>2537</v>
      </c>
      <c r="D2786" s="269">
        <v>29.200000000000003</v>
      </c>
      <c r="E2786" s="269">
        <v>4.93</v>
      </c>
      <c r="F2786" s="269" t="s">
        <v>18217</v>
      </c>
    </row>
    <row r="2787" spans="1:6" ht="30" customHeight="1">
      <c r="A2787" s="266">
        <v>95697</v>
      </c>
      <c r="B2787" s="267" t="s">
        <v>18249</v>
      </c>
      <c r="C2787" s="268" t="s">
        <v>2537</v>
      </c>
      <c r="D2787" s="269">
        <v>39.56</v>
      </c>
      <c r="E2787" s="269">
        <v>3.53</v>
      </c>
      <c r="F2787" s="269" t="s">
        <v>18250</v>
      </c>
    </row>
    <row r="2788" spans="1:6" ht="45" customHeight="1">
      <c r="A2788" s="266">
        <v>92365</v>
      </c>
      <c r="B2788" s="267" t="s">
        <v>4018</v>
      </c>
      <c r="C2788" s="268" t="s">
        <v>2537</v>
      </c>
      <c r="D2788" s="269">
        <v>33.769999999999996</v>
      </c>
      <c r="E2788" s="269">
        <v>5.39</v>
      </c>
      <c r="F2788" s="269" t="s">
        <v>11243</v>
      </c>
    </row>
    <row r="2789" spans="1:6" ht="45" customHeight="1">
      <c r="A2789" s="266">
        <v>92366</v>
      </c>
      <c r="B2789" s="267" t="s">
        <v>4019</v>
      </c>
      <c r="C2789" s="268" t="s">
        <v>2537</v>
      </c>
      <c r="D2789" s="269">
        <v>48.08</v>
      </c>
      <c r="E2789" s="269">
        <v>5.93</v>
      </c>
      <c r="F2789" s="269" t="s">
        <v>15512</v>
      </c>
    </row>
    <row r="2790" spans="1:6" ht="45" customHeight="1">
      <c r="A2790" s="266">
        <v>92367</v>
      </c>
      <c r="B2790" s="267" t="s">
        <v>4020</v>
      </c>
      <c r="C2790" s="268" t="s">
        <v>2537</v>
      </c>
      <c r="D2790" s="269">
        <v>59.43</v>
      </c>
      <c r="E2790" s="269">
        <v>6.76</v>
      </c>
      <c r="F2790" s="269" t="s">
        <v>18218</v>
      </c>
    </row>
    <row r="2791" spans="1:6" ht="45" customHeight="1">
      <c r="A2791" s="266">
        <v>92368</v>
      </c>
      <c r="B2791" s="267" t="s">
        <v>4021</v>
      </c>
      <c r="C2791" s="268" t="s">
        <v>2537</v>
      </c>
      <c r="D2791" s="269">
        <v>79.41</v>
      </c>
      <c r="E2791" s="269">
        <v>7.62</v>
      </c>
      <c r="F2791" s="269" t="s">
        <v>18219</v>
      </c>
    </row>
    <row r="2792" spans="1:6" ht="30" customHeight="1">
      <c r="A2792" s="266">
        <v>92369</v>
      </c>
      <c r="B2792" s="267" t="s">
        <v>3184</v>
      </c>
      <c r="C2792" s="268" t="s">
        <v>2535</v>
      </c>
      <c r="D2792" s="269">
        <v>12.52</v>
      </c>
      <c r="E2792" s="269">
        <v>13.68</v>
      </c>
      <c r="F2792" s="269" t="s">
        <v>18138</v>
      </c>
    </row>
    <row r="2793" spans="1:6" ht="30" customHeight="1">
      <c r="A2793" s="266">
        <v>92370</v>
      </c>
      <c r="B2793" s="267" t="s">
        <v>3185</v>
      </c>
      <c r="C2793" s="268" t="s">
        <v>2535</v>
      </c>
      <c r="D2793" s="269">
        <v>13.68</v>
      </c>
      <c r="E2793" s="269">
        <v>13.68</v>
      </c>
      <c r="F2793" s="269" t="s">
        <v>18621</v>
      </c>
    </row>
    <row r="2794" spans="1:6" ht="30" customHeight="1">
      <c r="A2794" s="266">
        <v>92371</v>
      </c>
      <c r="B2794" s="267" t="s">
        <v>3186</v>
      </c>
      <c r="C2794" s="268" t="s">
        <v>2535</v>
      </c>
      <c r="D2794" s="269">
        <v>16.52</v>
      </c>
      <c r="E2794" s="269">
        <v>14.82</v>
      </c>
      <c r="F2794" s="269" t="s">
        <v>14504</v>
      </c>
    </row>
    <row r="2795" spans="1:6" ht="30" customHeight="1">
      <c r="A2795" s="266">
        <v>92372</v>
      </c>
      <c r="B2795" s="267" t="s">
        <v>3187</v>
      </c>
      <c r="C2795" s="268" t="s">
        <v>2535</v>
      </c>
      <c r="D2795" s="269">
        <v>17.61</v>
      </c>
      <c r="E2795" s="269">
        <v>14.81</v>
      </c>
      <c r="F2795" s="269" t="s">
        <v>14513</v>
      </c>
    </row>
    <row r="2796" spans="1:6" ht="30" customHeight="1">
      <c r="A2796" s="266">
        <v>92373</v>
      </c>
      <c r="B2796" s="267" t="s">
        <v>3188</v>
      </c>
      <c r="C2796" s="268" t="s">
        <v>2535</v>
      </c>
      <c r="D2796" s="269">
        <v>20.569999999999997</v>
      </c>
      <c r="E2796" s="269">
        <v>16.190000000000001</v>
      </c>
      <c r="F2796" s="269" t="s">
        <v>13262</v>
      </c>
    </row>
    <row r="2797" spans="1:6" ht="30" customHeight="1">
      <c r="A2797" s="266">
        <v>92374</v>
      </c>
      <c r="B2797" s="267" t="s">
        <v>3189</v>
      </c>
      <c r="C2797" s="268" t="s">
        <v>2535</v>
      </c>
      <c r="D2797" s="269">
        <v>20.779999999999998</v>
      </c>
      <c r="E2797" s="269">
        <v>16.190000000000001</v>
      </c>
      <c r="F2797" s="269" t="s">
        <v>11486</v>
      </c>
    </row>
    <row r="2798" spans="1:6" ht="30" customHeight="1">
      <c r="A2798" s="266">
        <v>92375</v>
      </c>
      <c r="B2798" s="267" t="s">
        <v>3190</v>
      </c>
      <c r="C2798" s="268" t="s">
        <v>2535</v>
      </c>
      <c r="D2798" s="269">
        <v>29.220000000000002</v>
      </c>
      <c r="E2798" s="269">
        <v>17.87</v>
      </c>
      <c r="F2798" s="269" t="s">
        <v>18622</v>
      </c>
    </row>
    <row r="2799" spans="1:6" ht="30" customHeight="1">
      <c r="A2799" s="266">
        <v>92376</v>
      </c>
      <c r="B2799" s="267" t="s">
        <v>3191</v>
      </c>
      <c r="C2799" s="268" t="s">
        <v>2535</v>
      </c>
      <c r="D2799" s="269">
        <v>29.2</v>
      </c>
      <c r="E2799" s="269">
        <v>17.87</v>
      </c>
      <c r="F2799" s="269" t="s">
        <v>18623</v>
      </c>
    </row>
    <row r="2800" spans="1:6" ht="30" customHeight="1">
      <c r="A2800" s="266">
        <v>92377</v>
      </c>
      <c r="B2800" s="267" t="s">
        <v>3192</v>
      </c>
      <c r="C2800" s="268" t="s">
        <v>2535</v>
      </c>
      <c r="D2800" s="269">
        <v>42.040000000000006</v>
      </c>
      <c r="E2800" s="269">
        <v>20.38</v>
      </c>
      <c r="F2800" s="269" t="s">
        <v>18624</v>
      </c>
    </row>
    <row r="2801" spans="1:6" ht="30" customHeight="1">
      <c r="A2801" s="266">
        <v>92378</v>
      </c>
      <c r="B2801" s="267" t="s">
        <v>3193</v>
      </c>
      <c r="C2801" s="268" t="s">
        <v>2535</v>
      </c>
      <c r="D2801" s="269">
        <v>48.489999999999995</v>
      </c>
      <c r="E2801" s="269">
        <v>20.37</v>
      </c>
      <c r="F2801" s="269" t="s">
        <v>18625</v>
      </c>
    </row>
    <row r="2802" spans="1:6" ht="30" customHeight="1">
      <c r="A2802" s="266">
        <v>92379</v>
      </c>
      <c r="B2802" s="267" t="s">
        <v>3194</v>
      </c>
      <c r="C2802" s="268" t="s">
        <v>2535</v>
      </c>
      <c r="D2802" s="269">
        <v>64.27000000000001</v>
      </c>
      <c r="E2802" s="269">
        <v>22.91</v>
      </c>
      <c r="F2802" s="269" t="s">
        <v>18626</v>
      </c>
    </row>
    <row r="2803" spans="1:6" ht="30" customHeight="1">
      <c r="A2803" s="266">
        <v>92380</v>
      </c>
      <c r="B2803" s="267" t="s">
        <v>3195</v>
      </c>
      <c r="C2803" s="268" t="s">
        <v>2535</v>
      </c>
      <c r="D2803" s="269">
        <v>70.02000000000001</v>
      </c>
      <c r="E2803" s="269">
        <v>22.9</v>
      </c>
      <c r="F2803" s="269" t="s">
        <v>18627</v>
      </c>
    </row>
    <row r="2804" spans="1:6" ht="30" customHeight="1">
      <c r="A2804" s="266">
        <v>92381</v>
      </c>
      <c r="B2804" s="267" t="s">
        <v>3973</v>
      </c>
      <c r="C2804" s="268" t="s">
        <v>2535</v>
      </c>
      <c r="D2804" s="269">
        <v>19.21</v>
      </c>
      <c r="E2804" s="269">
        <v>20.420000000000002</v>
      </c>
      <c r="F2804" s="269" t="s">
        <v>18628</v>
      </c>
    </row>
    <row r="2805" spans="1:6" ht="30" customHeight="1">
      <c r="A2805" s="266">
        <v>92382</v>
      </c>
      <c r="B2805" s="267" t="s">
        <v>3974</v>
      </c>
      <c r="C2805" s="268" t="s">
        <v>2535</v>
      </c>
      <c r="D2805" s="269">
        <v>17.660000000000004</v>
      </c>
      <c r="E2805" s="269">
        <v>20.43</v>
      </c>
      <c r="F2805" s="269" t="s">
        <v>18629</v>
      </c>
    </row>
    <row r="2806" spans="1:6" ht="45" customHeight="1">
      <c r="A2806" s="266">
        <v>92383</v>
      </c>
      <c r="B2806" s="267" t="s">
        <v>3975</v>
      </c>
      <c r="C2806" s="268" t="s">
        <v>2535</v>
      </c>
      <c r="D2806" s="269">
        <v>27.029999999999998</v>
      </c>
      <c r="E2806" s="269">
        <v>22.19</v>
      </c>
      <c r="F2806" s="269" t="s">
        <v>18630</v>
      </c>
    </row>
    <row r="2807" spans="1:6" ht="45" customHeight="1">
      <c r="A2807" s="266">
        <v>92384</v>
      </c>
      <c r="B2807" s="267" t="s">
        <v>3976</v>
      </c>
      <c r="C2807" s="268" t="s">
        <v>2535</v>
      </c>
      <c r="D2807" s="269">
        <v>23.959999999999997</v>
      </c>
      <c r="E2807" s="269">
        <v>22.2</v>
      </c>
      <c r="F2807" s="269" t="s">
        <v>18631</v>
      </c>
    </row>
    <row r="2808" spans="1:6" ht="45" customHeight="1">
      <c r="A2808" s="266">
        <v>92385</v>
      </c>
      <c r="B2808" s="267" t="s">
        <v>3977</v>
      </c>
      <c r="C2808" s="268" t="s">
        <v>2535</v>
      </c>
      <c r="D2808" s="269">
        <v>31.980000000000004</v>
      </c>
      <c r="E2808" s="269">
        <v>24.22</v>
      </c>
      <c r="F2808" s="269" t="s">
        <v>18632</v>
      </c>
    </row>
    <row r="2809" spans="1:6" ht="45" customHeight="1">
      <c r="A2809" s="266">
        <v>92386</v>
      </c>
      <c r="B2809" s="267" t="s">
        <v>3978</v>
      </c>
      <c r="C2809" s="268" t="s">
        <v>2535</v>
      </c>
      <c r="D2809" s="269">
        <v>29.870000000000005</v>
      </c>
      <c r="E2809" s="269">
        <v>24.22</v>
      </c>
      <c r="F2809" s="269" t="s">
        <v>18633</v>
      </c>
    </row>
    <row r="2810" spans="1:6" ht="30" customHeight="1">
      <c r="A2810" s="266">
        <v>92387</v>
      </c>
      <c r="B2810" s="267" t="s">
        <v>3979</v>
      </c>
      <c r="C2810" s="268" t="s">
        <v>2535</v>
      </c>
      <c r="D2810" s="269">
        <v>43.289999999999992</v>
      </c>
      <c r="E2810" s="269">
        <v>26.78</v>
      </c>
      <c r="F2810" s="269" t="s">
        <v>18634</v>
      </c>
    </row>
    <row r="2811" spans="1:6" ht="30" customHeight="1">
      <c r="A2811" s="266">
        <v>92388</v>
      </c>
      <c r="B2811" s="267" t="s">
        <v>3980</v>
      </c>
      <c r="C2811" s="268" t="s">
        <v>2535</v>
      </c>
      <c r="D2811" s="269">
        <v>41.849999999999994</v>
      </c>
      <c r="E2811" s="269">
        <v>26.78</v>
      </c>
      <c r="F2811" s="269" t="s">
        <v>18635</v>
      </c>
    </row>
    <row r="2812" spans="1:6" ht="45" customHeight="1">
      <c r="A2812" s="266">
        <v>92389</v>
      </c>
      <c r="B2812" s="267" t="s">
        <v>3981</v>
      </c>
      <c r="C2812" s="268" t="s">
        <v>2535</v>
      </c>
      <c r="D2812" s="269">
        <v>75.5</v>
      </c>
      <c r="E2812" s="269">
        <v>30.53</v>
      </c>
      <c r="F2812" s="269" t="s">
        <v>18636</v>
      </c>
    </row>
    <row r="2813" spans="1:6" ht="45" customHeight="1">
      <c r="A2813" s="266">
        <v>92390</v>
      </c>
      <c r="B2813" s="267" t="s">
        <v>3982</v>
      </c>
      <c r="C2813" s="268" t="s">
        <v>2535</v>
      </c>
      <c r="D2813" s="269">
        <v>69.180000000000007</v>
      </c>
      <c r="E2813" s="269">
        <v>30.54</v>
      </c>
      <c r="F2813" s="269" t="s">
        <v>18637</v>
      </c>
    </row>
    <row r="2814" spans="1:6" ht="30" customHeight="1">
      <c r="A2814" s="266">
        <v>92635</v>
      </c>
      <c r="B2814" s="267" t="s">
        <v>3983</v>
      </c>
      <c r="C2814" s="268" t="s">
        <v>2535</v>
      </c>
      <c r="D2814" s="269">
        <v>106.30999999999999</v>
      </c>
      <c r="E2814" s="269">
        <v>34.33</v>
      </c>
      <c r="F2814" s="269" t="s">
        <v>18638</v>
      </c>
    </row>
    <row r="2815" spans="1:6" ht="30" customHeight="1">
      <c r="A2815" s="266">
        <v>92636</v>
      </c>
      <c r="B2815" s="267" t="s">
        <v>3984</v>
      </c>
      <c r="C2815" s="268" t="s">
        <v>2535</v>
      </c>
      <c r="D2815" s="269">
        <v>94.139999999999986</v>
      </c>
      <c r="E2815" s="269">
        <v>34.340000000000003</v>
      </c>
      <c r="F2815" s="269" t="s">
        <v>18639</v>
      </c>
    </row>
    <row r="2816" spans="1:6" ht="30" customHeight="1">
      <c r="A2816" s="266">
        <v>92637</v>
      </c>
      <c r="B2816" s="267" t="s">
        <v>3985</v>
      </c>
      <c r="C2816" s="268" t="s">
        <v>2535</v>
      </c>
      <c r="D2816" s="269">
        <v>24.089999999999996</v>
      </c>
      <c r="E2816" s="269">
        <v>27.28</v>
      </c>
      <c r="F2816" s="269" t="s">
        <v>18640</v>
      </c>
    </row>
    <row r="2817" spans="1:6" ht="30" customHeight="1">
      <c r="A2817" s="266">
        <v>92638</v>
      </c>
      <c r="B2817" s="267" t="s">
        <v>3986</v>
      </c>
      <c r="C2817" s="268" t="s">
        <v>2535</v>
      </c>
      <c r="D2817" s="269">
        <v>32.429999999999993</v>
      </c>
      <c r="E2817" s="269">
        <v>29.51</v>
      </c>
      <c r="F2817" s="269" t="s">
        <v>18641</v>
      </c>
    </row>
    <row r="2818" spans="1:6" ht="30" customHeight="1">
      <c r="A2818" s="266">
        <v>92639</v>
      </c>
      <c r="B2818" s="267" t="s">
        <v>3987</v>
      </c>
      <c r="C2818" s="268" t="s">
        <v>2535</v>
      </c>
      <c r="D2818" s="269">
        <v>39.049999999999997</v>
      </c>
      <c r="E2818" s="269">
        <v>32.25</v>
      </c>
      <c r="F2818" s="269" t="s">
        <v>18642</v>
      </c>
    </row>
    <row r="2819" spans="1:6" ht="30" customHeight="1">
      <c r="A2819" s="266">
        <v>92640</v>
      </c>
      <c r="B2819" s="267" t="s">
        <v>3988</v>
      </c>
      <c r="C2819" s="268" t="s">
        <v>2535</v>
      </c>
      <c r="D2819" s="269">
        <v>55.860000000000007</v>
      </c>
      <c r="E2819" s="269">
        <v>35.619999999999997</v>
      </c>
      <c r="F2819" s="269" t="s">
        <v>18643</v>
      </c>
    </row>
    <row r="2820" spans="1:6" ht="30" customHeight="1">
      <c r="A2820" s="266">
        <v>92642</v>
      </c>
      <c r="B2820" s="267" t="s">
        <v>3989</v>
      </c>
      <c r="C2820" s="268" t="s">
        <v>2535</v>
      </c>
      <c r="D2820" s="269">
        <v>95.429999999999993</v>
      </c>
      <c r="E2820" s="269">
        <v>40.67</v>
      </c>
      <c r="F2820" s="269" t="s">
        <v>18644</v>
      </c>
    </row>
    <row r="2821" spans="1:6" ht="30" customHeight="1">
      <c r="A2821" s="266">
        <v>92644</v>
      </c>
      <c r="B2821" s="267" t="s">
        <v>3990</v>
      </c>
      <c r="C2821" s="268" t="s">
        <v>2535</v>
      </c>
      <c r="D2821" s="269">
        <v>124.34</v>
      </c>
      <c r="E2821" s="269">
        <v>45.79</v>
      </c>
      <c r="F2821" s="269" t="s">
        <v>18645</v>
      </c>
    </row>
    <row r="2822" spans="1:6" ht="30" customHeight="1">
      <c r="A2822" s="266">
        <v>92892</v>
      </c>
      <c r="B2822" s="267" t="s">
        <v>3991</v>
      </c>
      <c r="C2822" s="268" t="s">
        <v>2535</v>
      </c>
      <c r="D2822" s="269">
        <v>26.200000000000003</v>
      </c>
      <c r="E2822" s="269">
        <v>13.62</v>
      </c>
      <c r="F2822" s="269" t="s">
        <v>12563</v>
      </c>
    </row>
    <row r="2823" spans="1:6" ht="30" customHeight="1">
      <c r="A2823" s="266">
        <v>92893</v>
      </c>
      <c r="B2823" s="267" t="s">
        <v>3992</v>
      </c>
      <c r="C2823" s="268" t="s">
        <v>2535</v>
      </c>
      <c r="D2823" s="269">
        <v>40.830000000000005</v>
      </c>
      <c r="E2823" s="269">
        <v>14.76</v>
      </c>
      <c r="F2823" s="269" t="s">
        <v>15806</v>
      </c>
    </row>
    <row r="2824" spans="1:6" ht="30" customHeight="1">
      <c r="A2824" s="266">
        <v>92894</v>
      </c>
      <c r="B2824" s="267" t="s">
        <v>4378</v>
      </c>
      <c r="C2824" s="268" t="s">
        <v>2535</v>
      </c>
      <c r="D2824" s="269">
        <v>49.92</v>
      </c>
      <c r="E2824" s="269">
        <v>16.13</v>
      </c>
      <c r="F2824" s="269" t="s">
        <v>18676</v>
      </c>
    </row>
    <row r="2825" spans="1:6" ht="30" customHeight="1">
      <c r="A2825" s="266">
        <v>92895</v>
      </c>
      <c r="B2825" s="267" t="s">
        <v>4379</v>
      </c>
      <c r="C2825" s="268" t="s">
        <v>2535</v>
      </c>
      <c r="D2825" s="269">
        <v>71.13</v>
      </c>
      <c r="E2825" s="269">
        <v>17.82</v>
      </c>
      <c r="F2825" s="269" t="s">
        <v>18677</v>
      </c>
    </row>
    <row r="2826" spans="1:6" ht="30" customHeight="1">
      <c r="A2826" s="266">
        <v>92896</v>
      </c>
      <c r="B2826" s="267" t="s">
        <v>4380</v>
      </c>
      <c r="C2826" s="268" t="s">
        <v>2535</v>
      </c>
      <c r="D2826" s="269">
        <v>114.08</v>
      </c>
      <c r="E2826" s="269">
        <v>20.329999999999998</v>
      </c>
      <c r="F2826" s="269" t="s">
        <v>18678</v>
      </c>
    </row>
    <row r="2827" spans="1:6" ht="30" customHeight="1">
      <c r="A2827" s="266">
        <v>92897</v>
      </c>
      <c r="B2827" s="267" t="s">
        <v>4381</v>
      </c>
      <c r="C2827" s="268" t="s">
        <v>2535</v>
      </c>
      <c r="D2827" s="269">
        <v>173.24</v>
      </c>
      <c r="E2827" s="269">
        <v>22.87</v>
      </c>
      <c r="F2827" s="269" t="s">
        <v>18679</v>
      </c>
    </row>
    <row r="2828" spans="1:6" ht="30" customHeight="1">
      <c r="A2828" s="266">
        <v>92918</v>
      </c>
      <c r="B2828" s="267" t="s">
        <v>4382</v>
      </c>
      <c r="C2828" s="268" t="s">
        <v>2535</v>
      </c>
      <c r="D2828" s="269">
        <v>13.580000000000002</v>
      </c>
      <c r="E2828" s="269">
        <v>13.68</v>
      </c>
      <c r="F2828" s="269" t="s">
        <v>18694</v>
      </c>
    </row>
    <row r="2829" spans="1:6" ht="30" customHeight="1">
      <c r="A2829" s="266">
        <v>92920</v>
      </c>
      <c r="B2829" s="267" t="s">
        <v>4383</v>
      </c>
      <c r="C2829" s="268" t="s">
        <v>2535</v>
      </c>
      <c r="D2829" s="269">
        <v>13.77</v>
      </c>
      <c r="E2829" s="269">
        <v>13.66</v>
      </c>
      <c r="F2829" s="269" t="s">
        <v>18695</v>
      </c>
    </row>
    <row r="2830" spans="1:6" ht="30" customHeight="1">
      <c r="A2830" s="266">
        <v>92925</v>
      </c>
      <c r="B2830" s="267" t="s">
        <v>4384</v>
      </c>
      <c r="C2830" s="268" t="s">
        <v>2535</v>
      </c>
      <c r="D2830" s="269">
        <v>18.47</v>
      </c>
      <c r="E2830" s="269">
        <v>14.81</v>
      </c>
      <c r="F2830" s="269" t="s">
        <v>18696</v>
      </c>
    </row>
    <row r="2831" spans="1:6" ht="45" customHeight="1">
      <c r="A2831" s="266">
        <v>92926</v>
      </c>
      <c r="B2831" s="267" t="s">
        <v>4385</v>
      </c>
      <c r="C2831" s="268" t="s">
        <v>2535</v>
      </c>
      <c r="D2831" s="269">
        <v>18.46</v>
      </c>
      <c r="E2831" s="269">
        <v>14.81</v>
      </c>
      <c r="F2831" s="269" t="s">
        <v>18697</v>
      </c>
    </row>
    <row r="2832" spans="1:6" ht="45" customHeight="1">
      <c r="A2832" s="266">
        <v>92927</v>
      </c>
      <c r="B2832" s="267" t="s">
        <v>4386</v>
      </c>
      <c r="C2832" s="268" t="s">
        <v>2535</v>
      </c>
      <c r="D2832" s="269">
        <v>18.46</v>
      </c>
      <c r="E2832" s="269">
        <v>14.81</v>
      </c>
      <c r="F2832" s="269" t="s">
        <v>18697</v>
      </c>
    </row>
    <row r="2833" spans="1:6" ht="45" customHeight="1">
      <c r="A2833" s="266">
        <v>92928</v>
      </c>
      <c r="B2833" s="267" t="s">
        <v>18698</v>
      </c>
      <c r="C2833" s="268" t="s">
        <v>2535</v>
      </c>
      <c r="D2833" s="269">
        <v>21.689999999999998</v>
      </c>
      <c r="E2833" s="269">
        <v>16.18</v>
      </c>
      <c r="F2833" s="269" t="s">
        <v>18699</v>
      </c>
    </row>
    <row r="2834" spans="1:6" ht="30" customHeight="1">
      <c r="A2834" s="266">
        <v>92929</v>
      </c>
      <c r="B2834" s="267" t="s">
        <v>18700</v>
      </c>
      <c r="C2834" s="268" t="s">
        <v>2535</v>
      </c>
      <c r="D2834" s="269">
        <v>21.689999999999998</v>
      </c>
      <c r="E2834" s="269">
        <v>16.18</v>
      </c>
      <c r="F2834" s="269" t="s">
        <v>18699</v>
      </c>
    </row>
    <row r="2835" spans="1:6" ht="45" customHeight="1">
      <c r="A2835" s="266">
        <v>92930</v>
      </c>
      <c r="B2835" s="267" t="s">
        <v>18701</v>
      </c>
      <c r="C2835" s="268" t="s">
        <v>2535</v>
      </c>
      <c r="D2835" s="269">
        <v>21.689999999999998</v>
      </c>
      <c r="E2835" s="269">
        <v>16.18</v>
      </c>
      <c r="F2835" s="269" t="s">
        <v>18699</v>
      </c>
    </row>
    <row r="2836" spans="1:6" ht="30" customHeight="1">
      <c r="A2836" s="266">
        <v>92931</v>
      </c>
      <c r="B2836" s="267" t="s">
        <v>18702</v>
      </c>
      <c r="C2836" s="268" t="s">
        <v>2535</v>
      </c>
      <c r="D2836" s="269">
        <v>31.65</v>
      </c>
      <c r="E2836" s="269">
        <v>17.86</v>
      </c>
      <c r="F2836" s="269" t="s">
        <v>18703</v>
      </c>
    </row>
    <row r="2837" spans="1:6" ht="30" customHeight="1">
      <c r="A2837" s="266">
        <v>92932</v>
      </c>
      <c r="B2837" s="267" t="s">
        <v>18704</v>
      </c>
      <c r="C2837" s="268" t="s">
        <v>2535</v>
      </c>
      <c r="D2837" s="269">
        <v>31.65</v>
      </c>
      <c r="E2837" s="269">
        <v>17.86</v>
      </c>
      <c r="F2837" s="269" t="s">
        <v>18703</v>
      </c>
    </row>
    <row r="2838" spans="1:6" ht="30" customHeight="1">
      <c r="A2838" s="266">
        <v>92933</v>
      </c>
      <c r="B2838" s="267" t="s">
        <v>4387</v>
      </c>
      <c r="C2838" s="268" t="s">
        <v>2535</v>
      </c>
      <c r="D2838" s="269">
        <v>31.65</v>
      </c>
      <c r="E2838" s="269">
        <v>17.86</v>
      </c>
      <c r="F2838" s="269" t="s">
        <v>18703</v>
      </c>
    </row>
    <row r="2839" spans="1:6" ht="45" customHeight="1">
      <c r="A2839" s="266">
        <v>92934</v>
      </c>
      <c r="B2839" s="267" t="s">
        <v>18705</v>
      </c>
      <c r="C2839" s="268" t="s">
        <v>2535</v>
      </c>
      <c r="D2839" s="269">
        <v>51.22</v>
      </c>
      <c r="E2839" s="269">
        <v>20.37</v>
      </c>
      <c r="F2839" s="269" t="s">
        <v>18706</v>
      </c>
    </row>
    <row r="2840" spans="1:6" ht="30" customHeight="1">
      <c r="A2840" s="266">
        <v>92935</v>
      </c>
      <c r="B2840" s="267" t="s">
        <v>18707</v>
      </c>
      <c r="C2840" s="268" t="s">
        <v>2535</v>
      </c>
      <c r="D2840" s="269">
        <v>51.22</v>
      </c>
      <c r="E2840" s="269">
        <v>20.37</v>
      </c>
      <c r="F2840" s="269" t="s">
        <v>18706</v>
      </c>
    </row>
    <row r="2841" spans="1:6" ht="30" customHeight="1">
      <c r="A2841" s="266">
        <v>92936</v>
      </c>
      <c r="B2841" s="267" t="s">
        <v>18708</v>
      </c>
      <c r="C2841" s="268" t="s">
        <v>2535</v>
      </c>
      <c r="D2841" s="269">
        <v>74.77000000000001</v>
      </c>
      <c r="E2841" s="269">
        <v>22.9</v>
      </c>
      <c r="F2841" s="269" t="s">
        <v>18709</v>
      </c>
    </row>
    <row r="2842" spans="1:6" ht="30" customHeight="1">
      <c r="A2842" s="266">
        <v>92937</v>
      </c>
      <c r="B2842" s="267" t="s">
        <v>4388</v>
      </c>
      <c r="C2842" s="268" t="s">
        <v>2535</v>
      </c>
      <c r="D2842" s="269">
        <v>74.77000000000001</v>
      </c>
      <c r="E2842" s="269">
        <v>22.9</v>
      </c>
      <c r="F2842" s="269" t="s">
        <v>18709</v>
      </c>
    </row>
    <row r="2843" spans="1:6">
      <c r="A2843" s="261"/>
      <c r="B2843" s="265" t="s">
        <v>7</v>
      </c>
      <c r="C2843" s="263"/>
      <c r="D2843" s="264" t="s">
        <v>2552</v>
      </c>
      <c r="E2843" s="264" t="s">
        <v>2552</v>
      </c>
      <c r="F2843" s="264"/>
    </row>
    <row r="2844" spans="1:6" ht="30" customHeight="1">
      <c r="A2844" s="266">
        <v>92335</v>
      </c>
      <c r="B2844" s="267" t="s">
        <v>4389</v>
      </c>
      <c r="C2844" s="268" t="s">
        <v>2537</v>
      </c>
      <c r="D2844" s="269">
        <v>48.58</v>
      </c>
      <c r="E2844" s="269">
        <v>7.34</v>
      </c>
      <c r="F2844" s="269" t="s">
        <v>18208</v>
      </c>
    </row>
    <row r="2845" spans="1:6" ht="30" customHeight="1">
      <c r="A2845" s="266">
        <v>92336</v>
      </c>
      <c r="B2845" s="267" t="s">
        <v>4390</v>
      </c>
      <c r="C2845" s="268" t="s">
        <v>2537</v>
      </c>
      <c r="D2845" s="269">
        <v>60.07</v>
      </c>
      <c r="E2845" s="269">
        <v>8.4600000000000009</v>
      </c>
      <c r="F2845" s="269" t="s">
        <v>18209</v>
      </c>
    </row>
    <row r="2846" spans="1:6" ht="30" customHeight="1">
      <c r="A2846" s="266">
        <v>92337</v>
      </c>
      <c r="B2846" s="267" t="s">
        <v>4391</v>
      </c>
      <c r="C2846" s="268" t="s">
        <v>2537</v>
      </c>
      <c r="D2846" s="269">
        <v>80.16</v>
      </c>
      <c r="E2846" s="269">
        <v>9.5500000000000007</v>
      </c>
      <c r="F2846" s="269" t="s">
        <v>18210</v>
      </c>
    </row>
    <row r="2847" spans="1:6" ht="30" customHeight="1">
      <c r="A2847" s="266">
        <v>92341</v>
      </c>
      <c r="B2847" s="267" t="s">
        <v>4014</v>
      </c>
      <c r="C2847" s="268" t="s">
        <v>2537</v>
      </c>
      <c r="D2847" s="269">
        <v>50.849999999999994</v>
      </c>
      <c r="E2847" s="269">
        <v>13.22</v>
      </c>
      <c r="F2847" s="269" t="s">
        <v>18212</v>
      </c>
    </row>
    <row r="2848" spans="1:6" ht="30" customHeight="1">
      <c r="A2848" s="266">
        <v>92342</v>
      </c>
      <c r="B2848" s="267" t="s">
        <v>4015</v>
      </c>
      <c r="C2848" s="268" t="s">
        <v>2537</v>
      </c>
      <c r="D2848" s="269">
        <v>62.33</v>
      </c>
      <c r="E2848" s="269">
        <v>14.39</v>
      </c>
      <c r="F2848" s="269" t="s">
        <v>18213</v>
      </c>
    </row>
    <row r="2849" spans="1:6" ht="30" customHeight="1">
      <c r="A2849" s="266">
        <v>92343</v>
      </c>
      <c r="B2849" s="267" t="s">
        <v>4016</v>
      </c>
      <c r="C2849" s="268" t="s">
        <v>2537</v>
      </c>
      <c r="D2849" s="269">
        <v>82.44</v>
      </c>
      <c r="E2849" s="269">
        <v>15.53</v>
      </c>
      <c r="F2849" s="269" t="s">
        <v>18214</v>
      </c>
    </row>
    <row r="2850" spans="1:6">
      <c r="A2850" s="261"/>
      <c r="B2850" s="318" t="s">
        <v>20843</v>
      </c>
      <c r="C2850" s="263"/>
      <c r="D2850" s="264" t="s">
        <v>2552</v>
      </c>
      <c r="E2850" s="264" t="s">
        <v>2552</v>
      </c>
      <c r="F2850" s="264"/>
    </row>
    <row r="2851" spans="1:6" ht="45" customHeight="1">
      <c r="A2851" s="266">
        <v>92687</v>
      </c>
      <c r="B2851" s="267" t="s">
        <v>4027</v>
      </c>
      <c r="C2851" s="268" t="s">
        <v>2537</v>
      </c>
      <c r="D2851" s="269">
        <v>13.329999999999998</v>
      </c>
      <c r="E2851" s="269">
        <v>4.82</v>
      </c>
      <c r="F2851" s="269" t="s">
        <v>18227</v>
      </c>
    </row>
    <row r="2852" spans="1:6" ht="45" customHeight="1">
      <c r="A2852" s="266">
        <v>92688</v>
      </c>
      <c r="B2852" s="267" t="s">
        <v>4028</v>
      </c>
      <c r="C2852" s="268" t="s">
        <v>2537</v>
      </c>
      <c r="D2852" s="269">
        <v>17.700000000000003</v>
      </c>
      <c r="E2852" s="269">
        <v>8.26</v>
      </c>
      <c r="F2852" s="269" t="s">
        <v>16001</v>
      </c>
    </row>
    <row r="2853" spans="1:6" ht="45" customHeight="1">
      <c r="A2853" s="266">
        <v>97536</v>
      </c>
      <c r="B2853" s="267" t="s">
        <v>18378</v>
      </c>
      <c r="C2853" s="268" t="s">
        <v>2537</v>
      </c>
      <c r="D2853" s="269">
        <v>26.730000000000004</v>
      </c>
      <c r="E2853" s="269">
        <v>13.4</v>
      </c>
      <c r="F2853" s="269" t="s">
        <v>18379</v>
      </c>
    </row>
    <row r="2854" spans="1:6">
      <c r="A2854" s="261"/>
      <c r="B2854" s="318" t="s">
        <v>20842</v>
      </c>
      <c r="C2854" s="263"/>
      <c r="D2854" s="264" t="s">
        <v>2552</v>
      </c>
      <c r="E2854" s="264" t="s">
        <v>2552</v>
      </c>
      <c r="F2854" s="264"/>
    </row>
    <row r="2855" spans="1:6" ht="45" customHeight="1">
      <c r="A2855" s="266">
        <v>94462</v>
      </c>
      <c r="B2855" s="267" t="s">
        <v>4029</v>
      </c>
      <c r="C2855" s="268" t="s">
        <v>2537</v>
      </c>
      <c r="D2855" s="269">
        <v>48.34</v>
      </c>
      <c r="E2855" s="269">
        <v>16.059999999999999</v>
      </c>
      <c r="F2855" s="269" t="s">
        <v>18230</v>
      </c>
    </row>
    <row r="2856" spans="1:6" ht="45" customHeight="1">
      <c r="A2856" s="266">
        <v>94463</v>
      </c>
      <c r="B2856" s="267" t="s">
        <v>4030</v>
      </c>
      <c r="C2856" s="268" t="s">
        <v>2537</v>
      </c>
      <c r="D2856" s="269">
        <v>58.519999999999996</v>
      </c>
      <c r="E2856" s="269">
        <v>16.059999999999999</v>
      </c>
      <c r="F2856" s="269" t="s">
        <v>18231</v>
      </c>
    </row>
    <row r="2857" spans="1:6" ht="45" customHeight="1">
      <c r="A2857" s="266">
        <v>94464</v>
      </c>
      <c r="B2857" s="267" t="s">
        <v>4031</v>
      </c>
      <c r="C2857" s="268" t="s">
        <v>2537</v>
      </c>
      <c r="D2857" s="269">
        <v>84.16</v>
      </c>
      <c r="E2857" s="269">
        <v>20.05</v>
      </c>
      <c r="F2857" s="269" t="s">
        <v>18232</v>
      </c>
    </row>
    <row r="2858" spans="1:6">
      <c r="A2858" s="261"/>
      <c r="B2858" s="265" t="s">
        <v>8</v>
      </c>
      <c r="C2858" s="263"/>
      <c r="D2858" s="264" t="s">
        <v>2552</v>
      </c>
      <c r="E2858" s="264" t="s">
        <v>2552</v>
      </c>
      <c r="F2858" s="264"/>
    </row>
    <row r="2859" spans="1:6" ht="15" customHeight="1">
      <c r="A2859" s="266">
        <v>72306</v>
      </c>
      <c r="B2859" s="267" t="s">
        <v>542</v>
      </c>
      <c r="C2859" s="268" t="s">
        <v>2535</v>
      </c>
      <c r="D2859" s="269">
        <v>162.96</v>
      </c>
      <c r="E2859" s="269">
        <v>26.25</v>
      </c>
      <c r="F2859" s="269" t="s">
        <v>14249</v>
      </c>
    </row>
    <row r="2860" spans="1:6" ht="15" customHeight="1">
      <c r="A2860" s="266">
        <v>72307</v>
      </c>
      <c r="B2860" s="267" t="s">
        <v>543</v>
      </c>
      <c r="C2860" s="268" t="s">
        <v>2535</v>
      </c>
      <c r="D2860" s="269">
        <v>234.76</v>
      </c>
      <c r="E2860" s="269">
        <v>30.37</v>
      </c>
      <c r="F2860" s="269" t="s">
        <v>18381</v>
      </c>
    </row>
    <row r="2861" spans="1:6" ht="15" customHeight="1">
      <c r="A2861" s="266">
        <v>72313</v>
      </c>
      <c r="B2861" s="267" t="s">
        <v>544</v>
      </c>
      <c r="C2861" s="268" t="s">
        <v>2535</v>
      </c>
      <c r="D2861" s="269">
        <v>583.46</v>
      </c>
      <c r="E2861" s="269">
        <v>34.5</v>
      </c>
      <c r="F2861" s="269" t="s">
        <v>18382</v>
      </c>
    </row>
    <row r="2862" spans="1:6" ht="30" customHeight="1">
      <c r="A2862" s="266">
        <v>97433</v>
      </c>
      <c r="B2862" s="267" t="s">
        <v>19177</v>
      </c>
      <c r="C2862" s="268" t="s">
        <v>2535</v>
      </c>
      <c r="D2862" s="269">
        <v>45.580000000000005</v>
      </c>
      <c r="E2862" s="269">
        <v>14.87</v>
      </c>
      <c r="F2862" s="269" t="s">
        <v>13839</v>
      </c>
    </row>
    <row r="2863" spans="1:6" ht="30" customHeight="1">
      <c r="A2863" s="266">
        <v>97435</v>
      </c>
      <c r="B2863" s="267" t="s">
        <v>19180</v>
      </c>
      <c r="C2863" s="268" t="s">
        <v>2535</v>
      </c>
      <c r="D2863" s="269">
        <v>53.519999999999996</v>
      </c>
      <c r="E2863" s="269">
        <v>17.12</v>
      </c>
      <c r="F2863" s="269" t="s">
        <v>19181</v>
      </c>
    </row>
    <row r="2864" spans="1:6" ht="30" customHeight="1">
      <c r="A2864" s="266">
        <v>97437</v>
      </c>
      <c r="B2864" s="267" t="s">
        <v>19184</v>
      </c>
      <c r="C2864" s="268" t="s">
        <v>2535</v>
      </c>
      <c r="D2864" s="269">
        <v>61.370000000000005</v>
      </c>
      <c r="E2864" s="269">
        <v>19.41</v>
      </c>
      <c r="F2864" s="269" t="s">
        <v>19185</v>
      </c>
    </row>
    <row r="2865" spans="1:6" ht="30" customHeight="1">
      <c r="A2865" s="266">
        <v>97452</v>
      </c>
      <c r="B2865" s="267" t="s">
        <v>19204</v>
      </c>
      <c r="C2865" s="268" t="s">
        <v>2535</v>
      </c>
      <c r="D2865" s="269">
        <v>68.19</v>
      </c>
      <c r="E2865" s="269">
        <v>33.950000000000003</v>
      </c>
      <c r="F2865" s="269" t="s">
        <v>19205</v>
      </c>
    </row>
    <row r="2866" spans="1:6" ht="30" customHeight="1">
      <c r="A2866" s="266">
        <v>97454</v>
      </c>
      <c r="B2866" s="267" t="s">
        <v>19208</v>
      </c>
      <c r="C2866" s="268" t="s">
        <v>2535</v>
      </c>
      <c r="D2866" s="269">
        <v>125.24000000000001</v>
      </c>
      <c r="E2866" s="269">
        <v>37.53</v>
      </c>
      <c r="F2866" s="269" t="s">
        <v>19209</v>
      </c>
    </row>
    <row r="2867" spans="1:6" ht="30" customHeight="1">
      <c r="A2867" s="266">
        <v>97456</v>
      </c>
      <c r="B2867" s="267" t="s">
        <v>19212</v>
      </c>
      <c r="C2867" s="268" t="s">
        <v>2535</v>
      </c>
      <c r="D2867" s="269">
        <v>302.83999999999997</v>
      </c>
      <c r="E2867" s="269">
        <v>41.11</v>
      </c>
      <c r="F2867" s="269" t="s">
        <v>19213</v>
      </c>
    </row>
    <row r="2868" spans="1:6" ht="30" customHeight="1">
      <c r="A2868" s="266">
        <v>97479</v>
      </c>
      <c r="B2868" s="267" t="s">
        <v>19240</v>
      </c>
      <c r="C2868" s="268" t="s">
        <v>2535</v>
      </c>
      <c r="D2868" s="269">
        <v>21.310000000000002</v>
      </c>
      <c r="E2868" s="269">
        <v>10.01</v>
      </c>
      <c r="F2868" s="269" t="s">
        <v>14172</v>
      </c>
    </row>
    <row r="2869" spans="1:6" ht="30" customHeight="1">
      <c r="A2869" s="266">
        <v>97481</v>
      </c>
      <c r="B2869" s="267" t="s">
        <v>19242</v>
      </c>
      <c r="C2869" s="268" t="s">
        <v>2535</v>
      </c>
      <c r="D2869" s="269">
        <v>31.63</v>
      </c>
      <c r="E2869" s="269">
        <v>12.8</v>
      </c>
      <c r="F2869" s="269" t="s">
        <v>17114</v>
      </c>
    </row>
    <row r="2870" spans="1:6" ht="30" customHeight="1">
      <c r="A2870" s="266">
        <v>97483</v>
      </c>
      <c r="B2870" s="267" t="s">
        <v>19244</v>
      </c>
      <c r="C2870" s="268" t="s">
        <v>2535</v>
      </c>
      <c r="D2870" s="269">
        <v>45.15</v>
      </c>
      <c r="E2870" s="269">
        <v>15.96</v>
      </c>
      <c r="F2870" s="269" t="s">
        <v>19245</v>
      </c>
    </row>
    <row r="2871" spans="1:6" ht="30" customHeight="1">
      <c r="A2871" s="266">
        <v>97485</v>
      </c>
      <c r="B2871" s="267" t="s">
        <v>19247</v>
      </c>
      <c r="C2871" s="268" t="s">
        <v>2535</v>
      </c>
      <c r="D2871" s="269">
        <v>63.19</v>
      </c>
      <c r="E2871" s="269">
        <v>19.940000000000001</v>
      </c>
      <c r="F2871" s="269" t="s">
        <v>19248</v>
      </c>
    </row>
    <row r="2872" spans="1:6" ht="30" customHeight="1">
      <c r="A2872" s="266">
        <v>97487</v>
      </c>
      <c r="B2872" s="267" t="s">
        <v>19250</v>
      </c>
      <c r="C2872" s="268" t="s">
        <v>2535</v>
      </c>
      <c r="D2872" s="269">
        <v>121.07999999999998</v>
      </c>
      <c r="E2872" s="269">
        <v>25.93</v>
      </c>
      <c r="F2872" s="269" t="s">
        <v>17985</v>
      </c>
    </row>
    <row r="2873" spans="1:6" ht="30" customHeight="1">
      <c r="A2873" s="266">
        <v>97489</v>
      </c>
      <c r="B2873" s="267" t="s">
        <v>19253</v>
      </c>
      <c r="C2873" s="268" t="s">
        <v>2535</v>
      </c>
      <c r="D2873" s="269">
        <v>299.52</v>
      </c>
      <c r="E2873" s="269">
        <v>31.87</v>
      </c>
      <c r="F2873" s="269" t="s">
        <v>19254</v>
      </c>
    </row>
    <row r="2874" spans="1:6" ht="30" customHeight="1">
      <c r="A2874" s="266">
        <v>97517</v>
      </c>
      <c r="B2874" s="267" t="s">
        <v>19289</v>
      </c>
      <c r="C2874" s="268" t="s">
        <v>2535</v>
      </c>
      <c r="D2874" s="269">
        <v>20.459999999999997</v>
      </c>
      <c r="E2874" s="269">
        <v>7.78</v>
      </c>
      <c r="F2874" s="269" t="s">
        <v>19290</v>
      </c>
    </row>
    <row r="2875" spans="1:6" ht="30" customHeight="1">
      <c r="A2875" s="266">
        <v>97519</v>
      </c>
      <c r="B2875" s="267" t="s">
        <v>19292</v>
      </c>
      <c r="C2875" s="268" t="s">
        <v>2535</v>
      </c>
      <c r="D2875" s="269">
        <v>30.21</v>
      </c>
      <c r="E2875" s="269">
        <v>8.82</v>
      </c>
      <c r="F2875" s="269" t="s">
        <v>12545</v>
      </c>
    </row>
    <row r="2876" spans="1:6" ht="30" customHeight="1">
      <c r="A2876" s="266">
        <v>97521</v>
      </c>
      <c r="B2876" s="267" t="s">
        <v>19294</v>
      </c>
      <c r="C2876" s="268" t="s">
        <v>2535</v>
      </c>
      <c r="D2876" s="269">
        <v>43.040000000000006</v>
      </c>
      <c r="E2876" s="269">
        <v>10.02</v>
      </c>
      <c r="F2876" s="269" t="s">
        <v>19295</v>
      </c>
    </row>
    <row r="2877" spans="1:6" ht="30" customHeight="1">
      <c r="A2877" s="266">
        <v>97523</v>
      </c>
      <c r="B2877" s="267" t="s">
        <v>19297</v>
      </c>
      <c r="C2877" s="268" t="s">
        <v>2535</v>
      </c>
      <c r="D2877" s="269">
        <v>60.2</v>
      </c>
      <c r="E2877" s="269">
        <v>11.56</v>
      </c>
      <c r="F2877" s="269" t="s">
        <v>19298</v>
      </c>
    </row>
    <row r="2878" spans="1:6" ht="30" customHeight="1">
      <c r="A2878" s="266">
        <v>97525</v>
      </c>
      <c r="B2878" s="267" t="s">
        <v>19301</v>
      </c>
      <c r="C2878" s="268" t="s">
        <v>2535</v>
      </c>
      <c r="D2878" s="269">
        <v>116.74000000000001</v>
      </c>
      <c r="E2878" s="269">
        <v>13.84</v>
      </c>
      <c r="F2878" s="269" t="s">
        <v>19302</v>
      </c>
    </row>
    <row r="2879" spans="1:6" ht="30" customHeight="1">
      <c r="A2879" s="266">
        <v>97527</v>
      </c>
      <c r="B2879" s="267" t="s">
        <v>19305</v>
      </c>
      <c r="C2879" s="268" t="s">
        <v>2535</v>
      </c>
      <c r="D2879" s="269">
        <v>293.87</v>
      </c>
      <c r="E2879" s="269">
        <v>16.11</v>
      </c>
      <c r="F2879" s="269" t="s">
        <v>19306</v>
      </c>
    </row>
    <row r="2880" spans="1:6" ht="30" customHeight="1">
      <c r="A2880" s="266">
        <v>97546</v>
      </c>
      <c r="B2880" s="267" t="s">
        <v>19327</v>
      </c>
      <c r="C2880" s="268" t="s">
        <v>2535</v>
      </c>
      <c r="D2880" s="269">
        <v>11.989999999999998</v>
      </c>
      <c r="E2880" s="269">
        <v>7.73</v>
      </c>
      <c r="F2880" s="269" t="s">
        <v>19328</v>
      </c>
    </row>
    <row r="2881" spans="1:6" ht="30" customHeight="1">
      <c r="A2881" s="266">
        <v>97548</v>
      </c>
      <c r="B2881" s="267" t="s">
        <v>19330</v>
      </c>
      <c r="C2881" s="268" t="s">
        <v>2535</v>
      </c>
      <c r="D2881" s="269">
        <v>17.060000000000002</v>
      </c>
      <c r="E2881" s="269">
        <v>13.13</v>
      </c>
      <c r="F2881" s="269" t="s">
        <v>19331</v>
      </c>
    </row>
    <row r="2882" spans="1:6" ht="30" customHeight="1">
      <c r="A2882" s="266">
        <v>97550</v>
      </c>
      <c r="B2882" s="267" t="s">
        <v>19333</v>
      </c>
      <c r="C2882" s="268" t="s">
        <v>2535</v>
      </c>
      <c r="D2882" s="269">
        <v>26.759999999999998</v>
      </c>
      <c r="E2882" s="269">
        <v>25.43</v>
      </c>
      <c r="F2882" s="269" t="s">
        <v>19334</v>
      </c>
    </row>
    <row r="2883" spans="1:6" ht="30" customHeight="1">
      <c r="A2883" s="266">
        <v>97434</v>
      </c>
      <c r="B2883" s="267" t="s">
        <v>19178</v>
      </c>
      <c r="C2883" s="268" t="s">
        <v>2535</v>
      </c>
      <c r="D2883" s="269">
        <v>46.620000000000005</v>
      </c>
      <c r="E2883" s="269">
        <v>14.87</v>
      </c>
      <c r="F2883" s="269" t="s">
        <v>19179</v>
      </c>
    </row>
    <row r="2884" spans="1:6" ht="30" customHeight="1">
      <c r="A2884" s="266">
        <v>97436</v>
      </c>
      <c r="B2884" s="267" t="s">
        <v>19182</v>
      </c>
      <c r="C2884" s="268" t="s">
        <v>2535</v>
      </c>
      <c r="D2884" s="269">
        <v>55.53</v>
      </c>
      <c r="E2884" s="269">
        <v>17.11</v>
      </c>
      <c r="F2884" s="269" t="s">
        <v>19183</v>
      </c>
    </row>
    <row r="2885" spans="1:6" ht="30" customHeight="1">
      <c r="A2885" s="266">
        <v>97438</v>
      </c>
      <c r="B2885" s="267" t="s">
        <v>19186</v>
      </c>
      <c r="C2885" s="268" t="s">
        <v>2535</v>
      </c>
      <c r="D2885" s="269">
        <v>63.510000000000005</v>
      </c>
      <c r="E2885" s="269">
        <v>19.41</v>
      </c>
      <c r="F2885" s="269" t="s">
        <v>19187</v>
      </c>
    </row>
    <row r="2886" spans="1:6" ht="30" customHeight="1">
      <c r="A2886" s="266">
        <v>97453</v>
      </c>
      <c r="B2886" s="267" t="s">
        <v>19206</v>
      </c>
      <c r="C2886" s="268" t="s">
        <v>2535</v>
      </c>
      <c r="D2886" s="269">
        <v>73.3</v>
      </c>
      <c r="E2886" s="269">
        <v>33.950000000000003</v>
      </c>
      <c r="F2886" s="269" t="s">
        <v>19207</v>
      </c>
    </row>
    <row r="2887" spans="1:6" ht="30" customHeight="1">
      <c r="A2887" s="266">
        <v>97455</v>
      </c>
      <c r="B2887" s="267" t="s">
        <v>19210</v>
      </c>
      <c r="C2887" s="268" t="s">
        <v>2535</v>
      </c>
      <c r="D2887" s="269">
        <v>133.41999999999999</v>
      </c>
      <c r="E2887" s="269">
        <v>37.520000000000003</v>
      </c>
      <c r="F2887" s="269" t="s">
        <v>19211</v>
      </c>
    </row>
    <row r="2888" spans="1:6" ht="30" customHeight="1">
      <c r="A2888" s="266">
        <v>97457</v>
      </c>
      <c r="B2888" s="267" t="s">
        <v>19214</v>
      </c>
      <c r="C2888" s="268" t="s">
        <v>2535</v>
      </c>
      <c r="D2888" s="269">
        <v>266.15999999999997</v>
      </c>
      <c r="E2888" s="269">
        <v>41.11</v>
      </c>
      <c r="F2888" s="269" t="s">
        <v>13705</v>
      </c>
    </row>
    <row r="2889" spans="1:6" ht="30" customHeight="1">
      <c r="A2889" s="266">
        <v>97480</v>
      </c>
      <c r="B2889" s="267" t="s">
        <v>19241</v>
      </c>
      <c r="C2889" s="268" t="s">
        <v>2535</v>
      </c>
      <c r="D2889" s="269">
        <v>21.310000000000002</v>
      </c>
      <c r="E2889" s="269">
        <v>10.01</v>
      </c>
      <c r="F2889" s="269" t="s">
        <v>14172</v>
      </c>
    </row>
    <row r="2890" spans="1:6" ht="30" customHeight="1">
      <c r="A2890" s="266">
        <v>97482</v>
      </c>
      <c r="B2890" s="267" t="s">
        <v>19243</v>
      </c>
      <c r="C2890" s="268" t="s">
        <v>2535</v>
      </c>
      <c r="D2890" s="269">
        <v>31.63</v>
      </c>
      <c r="E2890" s="269">
        <v>12.8</v>
      </c>
      <c r="F2890" s="269" t="s">
        <v>17114</v>
      </c>
    </row>
    <row r="2891" spans="1:6" ht="30" customHeight="1">
      <c r="A2891" s="266">
        <v>97484</v>
      </c>
      <c r="B2891" s="267" t="s">
        <v>19246</v>
      </c>
      <c r="C2891" s="268" t="s">
        <v>2535</v>
      </c>
      <c r="D2891" s="269">
        <v>45.15</v>
      </c>
      <c r="E2891" s="269">
        <v>15.96</v>
      </c>
      <c r="F2891" s="269" t="s">
        <v>19245</v>
      </c>
    </row>
    <row r="2892" spans="1:6" ht="30" customHeight="1">
      <c r="A2892" s="266">
        <v>97486</v>
      </c>
      <c r="B2892" s="267" t="s">
        <v>19249</v>
      </c>
      <c r="C2892" s="268" t="s">
        <v>2535</v>
      </c>
      <c r="D2892" s="269">
        <v>68.31</v>
      </c>
      <c r="E2892" s="269">
        <v>19.93</v>
      </c>
      <c r="F2892" s="269" t="s">
        <v>14824</v>
      </c>
    </row>
    <row r="2893" spans="1:6" ht="30" customHeight="1">
      <c r="A2893" s="266">
        <v>97488</v>
      </c>
      <c r="B2893" s="267" t="s">
        <v>19251</v>
      </c>
      <c r="C2893" s="268" t="s">
        <v>2535</v>
      </c>
      <c r="D2893" s="269">
        <v>129.25</v>
      </c>
      <c r="E2893" s="269">
        <v>25.93</v>
      </c>
      <c r="F2893" s="269" t="s">
        <v>19252</v>
      </c>
    </row>
    <row r="2894" spans="1:6" ht="30" customHeight="1">
      <c r="A2894" s="266">
        <v>97490</v>
      </c>
      <c r="B2894" s="267" t="s">
        <v>19255</v>
      </c>
      <c r="C2894" s="268" t="s">
        <v>2535</v>
      </c>
      <c r="D2894" s="269">
        <v>262.83999999999997</v>
      </c>
      <c r="E2894" s="269">
        <v>31.87</v>
      </c>
      <c r="F2894" s="269" t="s">
        <v>19256</v>
      </c>
    </row>
    <row r="2895" spans="1:6" ht="30" customHeight="1">
      <c r="A2895" s="266">
        <v>97518</v>
      </c>
      <c r="B2895" s="267" t="s">
        <v>19291</v>
      </c>
      <c r="C2895" s="268" t="s">
        <v>2535</v>
      </c>
      <c r="D2895" s="269">
        <v>20.459999999999997</v>
      </c>
      <c r="E2895" s="269">
        <v>7.78</v>
      </c>
      <c r="F2895" s="269" t="s">
        <v>19290</v>
      </c>
    </row>
    <row r="2896" spans="1:6" ht="30" customHeight="1">
      <c r="A2896" s="266">
        <v>97520</v>
      </c>
      <c r="B2896" s="267" t="s">
        <v>19293</v>
      </c>
      <c r="C2896" s="268" t="s">
        <v>2535</v>
      </c>
      <c r="D2896" s="269">
        <v>30.21</v>
      </c>
      <c r="E2896" s="269">
        <v>8.82</v>
      </c>
      <c r="F2896" s="269" t="s">
        <v>12545</v>
      </c>
    </row>
    <row r="2897" spans="1:6" ht="30" customHeight="1">
      <c r="A2897" s="266">
        <v>97522</v>
      </c>
      <c r="B2897" s="267" t="s">
        <v>19296</v>
      </c>
      <c r="C2897" s="268" t="s">
        <v>2535</v>
      </c>
      <c r="D2897" s="269">
        <v>43.040000000000006</v>
      </c>
      <c r="E2897" s="269">
        <v>10.02</v>
      </c>
      <c r="F2897" s="269" t="s">
        <v>19295</v>
      </c>
    </row>
    <row r="2898" spans="1:6" ht="30" customHeight="1">
      <c r="A2898" s="266">
        <v>97524</v>
      </c>
      <c r="B2898" s="267" t="s">
        <v>19299</v>
      </c>
      <c r="C2898" s="268" t="s">
        <v>2535</v>
      </c>
      <c r="D2898" s="269">
        <v>65.31</v>
      </c>
      <c r="E2898" s="269">
        <v>11.56</v>
      </c>
      <c r="F2898" s="269" t="s">
        <v>19300</v>
      </c>
    </row>
    <row r="2899" spans="1:6" ht="30" customHeight="1">
      <c r="A2899" s="266">
        <v>97526</v>
      </c>
      <c r="B2899" s="267" t="s">
        <v>19303</v>
      </c>
      <c r="C2899" s="268" t="s">
        <v>2535</v>
      </c>
      <c r="D2899" s="269">
        <v>124.91</v>
      </c>
      <c r="E2899" s="269">
        <v>13.84</v>
      </c>
      <c r="F2899" s="269" t="s">
        <v>19304</v>
      </c>
    </row>
    <row r="2900" spans="1:6" ht="30" customHeight="1">
      <c r="A2900" s="266">
        <v>97528</v>
      </c>
      <c r="B2900" s="267" t="s">
        <v>19307</v>
      </c>
      <c r="C2900" s="268" t="s">
        <v>2535</v>
      </c>
      <c r="D2900" s="269">
        <v>257.19</v>
      </c>
      <c r="E2900" s="269">
        <v>16.11</v>
      </c>
      <c r="F2900" s="269" t="s">
        <v>19308</v>
      </c>
    </row>
    <row r="2901" spans="1:6" ht="30" customHeight="1">
      <c r="A2901" s="266">
        <v>97547</v>
      </c>
      <c r="B2901" s="267" t="s">
        <v>19329</v>
      </c>
      <c r="C2901" s="268" t="s">
        <v>2535</v>
      </c>
      <c r="D2901" s="269">
        <v>11.989999999999998</v>
      </c>
      <c r="E2901" s="269">
        <v>7.73</v>
      </c>
      <c r="F2901" s="269" t="s">
        <v>19328</v>
      </c>
    </row>
    <row r="2902" spans="1:6" ht="30" customHeight="1">
      <c r="A2902" s="266">
        <v>97549</v>
      </c>
      <c r="B2902" s="267" t="s">
        <v>19332</v>
      </c>
      <c r="C2902" s="268" t="s">
        <v>2535</v>
      </c>
      <c r="D2902" s="269">
        <v>17.060000000000002</v>
      </c>
      <c r="E2902" s="269">
        <v>13.13</v>
      </c>
      <c r="F2902" s="269" t="s">
        <v>19331</v>
      </c>
    </row>
    <row r="2903" spans="1:6" ht="30" customHeight="1">
      <c r="A2903" s="266">
        <v>97551</v>
      </c>
      <c r="B2903" s="267" t="s">
        <v>19335</v>
      </c>
      <c r="C2903" s="268" t="s">
        <v>2535</v>
      </c>
      <c r="D2903" s="269">
        <v>26.759999999999998</v>
      </c>
      <c r="E2903" s="269">
        <v>25.43</v>
      </c>
      <c r="F2903" s="269" t="s">
        <v>19334</v>
      </c>
    </row>
    <row r="2904" spans="1:6" ht="30" customHeight="1">
      <c r="A2904" s="266">
        <v>92693</v>
      </c>
      <c r="B2904" s="267" t="s">
        <v>3304</v>
      </c>
      <c r="C2904" s="268" t="s">
        <v>2535</v>
      </c>
      <c r="D2904" s="269">
        <v>5.6599999999999993</v>
      </c>
      <c r="E2904" s="269">
        <v>4.88</v>
      </c>
      <c r="F2904" s="269" t="s">
        <v>12299</v>
      </c>
    </row>
    <row r="2905" spans="1:6" ht="30" customHeight="1">
      <c r="A2905" s="266">
        <v>97537</v>
      </c>
      <c r="B2905" s="267" t="s">
        <v>19320</v>
      </c>
      <c r="C2905" s="268" t="s">
        <v>2535</v>
      </c>
      <c r="D2905" s="269">
        <v>8.77</v>
      </c>
      <c r="E2905" s="269">
        <v>5.13</v>
      </c>
      <c r="F2905" s="269" t="s">
        <v>19321</v>
      </c>
    </row>
    <row r="2906" spans="1:6" ht="30" customHeight="1">
      <c r="A2906" s="266">
        <v>92695</v>
      </c>
      <c r="B2906" s="267" t="s">
        <v>3306</v>
      </c>
      <c r="C2906" s="268" t="s">
        <v>2535</v>
      </c>
      <c r="D2906" s="269">
        <v>8.4199999999999982</v>
      </c>
      <c r="E2906" s="269">
        <v>8.3000000000000007</v>
      </c>
      <c r="F2906" s="269" t="s">
        <v>18668</v>
      </c>
    </row>
    <row r="2907" spans="1:6" ht="30" customHeight="1">
      <c r="A2907" s="266">
        <v>97540</v>
      </c>
      <c r="B2907" s="267" t="s">
        <v>19322</v>
      </c>
      <c r="C2907" s="268" t="s">
        <v>2535</v>
      </c>
      <c r="D2907" s="269">
        <v>10.89</v>
      </c>
      <c r="E2907" s="269">
        <v>8.84</v>
      </c>
      <c r="F2907" s="269" t="s">
        <v>12329</v>
      </c>
    </row>
    <row r="2908" spans="1:6" ht="30" customHeight="1">
      <c r="A2908" s="266">
        <v>92697</v>
      </c>
      <c r="B2908" s="267" t="s">
        <v>3308</v>
      </c>
      <c r="C2908" s="268" t="s">
        <v>2535</v>
      </c>
      <c r="D2908" s="269">
        <v>13.620000000000001</v>
      </c>
      <c r="E2908" s="269">
        <v>13.43</v>
      </c>
      <c r="F2908" s="269" t="s">
        <v>17931</v>
      </c>
    </row>
    <row r="2909" spans="1:6" ht="30" customHeight="1">
      <c r="A2909" s="266">
        <v>97543</v>
      </c>
      <c r="B2909" s="267" t="s">
        <v>19324</v>
      </c>
      <c r="C2909" s="268" t="s">
        <v>2535</v>
      </c>
      <c r="D2909" s="269">
        <v>16.580000000000002</v>
      </c>
      <c r="E2909" s="269">
        <v>17.05</v>
      </c>
      <c r="F2909" s="269" t="s">
        <v>18022</v>
      </c>
    </row>
    <row r="2910" spans="1:6" ht="30" customHeight="1">
      <c r="A2910" s="266">
        <v>97461</v>
      </c>
      <c r="B2910" s="267" t="s">
        <v>19221</v>
      </c>
      <c r="C2910" s="268" t="s">
        <v>2535</v>
      </c>
      <c r="D2910" s="269">
        <v>13.04</v>
      </c>
      <c r="E2910" s="269">
        <v>6.71</v>
      </c>
      <c r="F2910" s="269" t="s">
        <v>19222</v>
      </c>
    </row>
    <row r="2911" spans="1:6" ht="30" customHeight="1">
      <c r="A2911" s="266">
        <v>97499</v>
      </c>
      <c r="B2911" s="267" t="s">
        <v>19268</v>
      </c>
      <c r="C2911" s="268" t="s">
        <v>2535</v>
      </c>
      <c r="D2911" s="269">
        <v>12.52</v>
      </c>
      <c r="E2911" s="269">
        <v>5.18</v>
      </c>
      <c r="F2911" s="269" t="s">
        <v>14839</v>
      </c>
    </row>
    <row r="2912" spans="1:6" ht="30" customHeight="1">
      <c r="A2912" s="266">
        <v>97464</v>
      </c>
      <c r="B2912" s="267" t="s">
        <v>19224</v>
      </c>
      <c r="C2912" s="268" t="s">
        <v>2535</v>
      </c>
      <c r="D2912" s="269">
        <v>19.22</v>
      </c>
      <c r="E2912" s="269">
        <v>8.61</v>
      </c>
      <c r="F2912" s="269" t="s">
        <v>18154</v>
      </c>
    </row>
    <row r="2913" spans="1:6" ht="30" customHeight="1">
      <c r="A2913" s="266">
        <v>97502</v>
      </c>
      <c r="B2913" s="267" t="s">
        <v>19270</v>
      </c>
      <c r="C2913" s="268" t="s">
        <v>2535</v>
      </c>
      <c r="D2913" s="269">
        <v>18.29</v>
      </c>
      <c r="E2913" s="269">
        <v>5.74</v>
      </c>
      <c r="F2913" s="269" t="s">
        <v>19271</v>
      </c>
    </row>
    <row r="2914" spans="1:6" ht="30" customHeight="1">
      <c r="A2914" s="266">
        <v>97467</v>
      </c>
      <c r="B2914" s="267" t="s">
        <v>19226</v>
      </c>
      <c r="C2914" s="268" t="s">
        <v>2535</v>
      </c>
      <c r="D2914" s="269">
        <v>24.560000000000002</v>
      </c>
      <c r="E2914" s="269">
        <v>10.65</v>
      </c>
      <c r="F2914" s="269" t="s">
        <v>19227</v>
      </c>
    </row>
    <row r="2915" spans="1:6" ht="30" customHeight="1">
      <c r="A2915" s="266">
        <v>97505</v>
      </c>
      <c r="B2915" s="267" t="s">
        <v>19273</v>
      </c>
      <c r="C2915" s="268" t="s">
        <v>2535</v>
      </c>
      <c r="D2915" s="269">
        <v>23.15</v>
      </c>
      <c r="E2915" s="269">
        <v>6.71</v>
      </c>
      <c r="F2915" s="269" t="s">
        <v>19274</v>
      </c>
    </row>
    <row r="2916" spans="1:6" ht="30" customHeight="1">
      <c r="A2916" s="266">
        <v>92345</v>
      </c>
      <c r="B2916" s="267" t="s">
        <v>4046</v>
      </c>
      <c r="C2916" s="268" t="s">
        <v>2535</v>
      </c>
      <c r="D2916" s="269">
        <v>29.209999999999997</v>
      </c>
      <c r="E2916" s="269">
        <v>17.91</v>
      </c>
      <c r="F2916" s="269" t="s">
        <v>18608</v>
      </c>
    </row>
    <row r="2917" spans="1:6" ht="30" customHeight="1">
      <c r="A2917" s="266">
        <v>97443</v>
      </c>
      <c r="B2917" s="267" t="s">
        <v>19193</v>
      </c>
      <c r="C2917" s="268" t="s">
        <v>2535</v>
      </c>
      <c r="D2917" s="269">
        <v>40.68</v>
      </c>
      <c r="E2917" s="269">
        <v>22.65</v>
      </c>
      <c r="F2917" s="269" t="s">
        <v>19194</v>
      </c>
    </row>
    <row r="2918" spans="1:6" ht="30" customHeight="1">
      <c r="A2918" s="266">
        <v>97470</v>
      </c>
      <c r="B2918" s="267" t="s">
        <v>19230</v>
      </c>
      <c r="C2918" s="268" t="s">
        <v>2535</v>
      </c>
      <c r="D2918" s="269">
        <v>37.340000000000003</v>
      </c>
      <c r="E2918" s="269">
        <v>13.3</v>
      </c>
      <c r="F2918" s="269" t="s">
        <v>19231</v>
      </c>
    </row>
    <row r="2919" spans="1:6" ht="30" customHeight="1">
      <c r="A2919" s="266">
        <v>97508</v>
      </c>
      <c r="B2919" s="267" t="s">
        <v>19277</v>
      </c>
      <c r="C2919" s="268" t="s">
        <v>2535</v>
      </c>
      <c r="D2919" s="269">
        <v>35.319999999999993</v>
      </c>
      <c r="E2919" s="269">
        <v>7.73</v>
      </c>
      <c r="F2919" s="269" t="s">
        <v>19278</v>
      </c>
    </row>
    <row r="2920" spans="1:6" ht="30" customHeight="1">
      <c r="A2920" s="266">
        <v>92347</v>
      </c>
      <c r="B2920" s="267" t="s">
        <v>4048</v>
      </c>
      <c r="C2920" s="268" t="s">
        <v>2535</v>
      </c>
      <c r="D2920" s="269">
        <v>48.120000000000005</v>
      </c>
      <c r="E2920" s="269">
        <v>19.440000000000001</v>
      </c>
      <c r="F2920" s="269" t="s">
        <v>18610</v>
      </c>
    </row>
    <row r="2921" spans="1:6" ht="30" customHeight="1">
      <c r="A2921" s="266">
        <v>97446</v>
      </c>
      <c r="B2921" s="267" t="s">
        <v>19197</v>
      </c>
      <c r="C2921" s="268" t="s">
        <v>2535</v>
      </c>
      <c r="D2921" s="269">
        <v>92.32</v>
      </c>
      <c r="E2921" s="269">
        <v>25.01</v>
      </c>
      <c r="F2921" s="269" t="s">
        <v>19198</v>
      </c>
    </row>
    <row r="2922" spans="1:6" ht="30" customHeight="1">
      <c r="A2922" s="266">
        <v>97474</v>
      </c>
      <c r="B2922" s="267" t="s">
        <v>19233</v>
      </c>
      <c r="C2922" s="268" t="s">
        <v>2535</v>
      </c>
      <c r="D2922" s="269">
        <v>71.42</v>
      </c>
      <c r="E2922" s="269">
        <v>17.28</v>
      </c>
      <c r="F2922" s="269" t="s">
        <v>12724</v>
      </c>
    </row>
    <row r="2923" spans="1:6" ht="30" customHeight="1">
      <c r="A2923" s="266">
        <v>97511</v>
      </c>
      <c r="B2923" s="267" t="s">
        <v>19281</v>
      </c>
      <c r="C2923" s="268" t="s">
        <v>2535</v>
      </c>
      <c r="D2923" s="269">
        <v>68.58</v>
      </c>
      <c r="E2923" s="269">
        <v>9.23</v>
      </c>
      <c r="F2923" s="269" t="s">
        <v>19282</v>
      </c>
    </row>
    <row r="2924" spans="1:6" ht="30" customHeight="1">
      <c r="A2924" s="266">
        <v>92349</v>
      </c>
      <c r="B2924" s="267" t="s">
        <v>4050</v>
      </c>
      <c r="C2924" s="268" t="s">
        <v>2535</v>
      </c>
      <c r="D2924" s="269">
        <v>69.259999999999991</v>
      </c>
      <c r="E2924" s="269">
        <v>20.98</v>
      </c>
      <c r="F2924" s="269" t="s">
        <v>18612</v>
      </c>
    </row>
    <row r="2925" spans="1:6" ht="30" customHeight="1">
      <c r="A2925" s="266">
        <v>97449</v>
      </c>
      <c r="B2925" s="267" t="s">
        <v>19200</v>
      </c>
      <c r="C2925" s="268" t="s">
        <v>2535</v>
      </c>
      <c r="D2925" s="269">
        <v>98.149999999999991</v>
      </c>
      <c r="E2925" s="269">
        <v>27.42</v>
      </c>
      <c r="F2925" s="269" t="s">
        <v>19201</v>
      </c>
    </row>
    <row r="2926" spans="1:6" ht="30" customHeight="1">
      <c r="A2926" s="266">
        <v>97477</v>
      </c>
      <c r="B2926" s="267" t="s">
        <v>19236</v>
      </c>
      <c r="C2926" s="268" t="s">
        <v>2535</v>
      </c>
      <c r="D2926" s="269">
        <v>95.91</v>
      </c>
      <c r="E2926" s="269">
        <v>21.3</v>
      </c>
      <c r="F2926" s="269" t="s">
        <v>19237</v>
      </c>
    </row>
    <row r="2927" spans="1:6" ht="30" customHeight="1">
      <c r="A2927" s="266">
        <v>97514</v>
      </c>
      <c r="B2927" s="267" t="s">
        <v>19285</v>
      </c>
      <c r="C2927" s="268" t="s">
        <v>2535</v>
      </c>
      <c r="D2927" s="269">
        <v>92.17</v>
      </c>
      <c r="E2927" s="269">
        <v>10.73</v>
      </c>
      <c r="F2927" s="269" t="s">
        <v>19286</v>
      </c>
    </row>
    <row r="2928" spans="1:6" ht="15" customHeight="1">
      <c r="A2928" s="266">
        <v>72619</v>
      </c>
      <c r="B2928" s="267" t="s">
        <v>4032</v>
      </c>
      <c r="C2928" s="268" t="s">
        <v>2535</v>
      </c>
      <c r="D2928" s="269">
        <v>99.919999999999987</v>
      </c>
      <c r="E2928" s="269">
        <v>11.04</v>
      </c>
      <c r="F2928" s="269" t="s">
        <v>18384</v>
      </c>
    </row>
    <row r="2929" spans="1:6" ht="15" customHeight="1">
      <c r="A2929" s="266">
        <v>72620</v>
      </c>
      <c r="B2929" s="267" t="s">
        <v>4033</v>
      </c>
      <c r="C2929" s="268" t="s">
        <v>2535</v>
      </c>
      <c r="D2929" s="269">
        <v>179.61999999999998</v>
      </c>
      <c r="E2929" s="269">
        <v>13.8</v>
      </c>
      <c r="F2929" s="269" t="s">
        <v>18385</v>
      </c>
    </row>
    <row r="2930" spans="1:6" ht="15" customHeight="1">
      <c r="A2930" s="266">
        <v>72621</v>
      </c>
      <c r="B2930" s="267" t="s">
        <v>4034</v>
      </c>
      <c r="C2930" s="268" t="s">
        <v>2535</v>
      </c>
      <c r="D2930" s="269">
        <v>293.87</v>
      </c>
      <c r="E2930" s="269">
        <v>16.55</v>
      </c>
      <c r="F2930" s="269" t="s">
        <v>18386</v>
      </c>
    </row>
    <row r="2931" spans="1:6" ht="30" customHeight="1">
      <c r="A2931" s="266">
        <v>92953</v>
      </c>
      <c r="B2931" s="267" t="s">
        <v>2974</v>
      </c>
      <c r="C2931" s="268" t="s">
        <v>2535</v>
      </c>
      <c r="D2931" s="269">
        <v>9.259999999999998</v>
      </c>
      <c r="E2931" s="269">
        <v>8.3000000000000007</v>
      </c>
      <c r="F2931" s="269" t="s">
        <v>18423</v>
      </c>
    </row>
    <row r="2932" spans="1:6" ht="30" customHeight="1">
      <c r="A2932" s="266">
        <v>97541</v>
      </c>
      <c r="B2932" s="267" t="s">
        <v>19323</v>
      </c>
      <c r="C2932" s="268" t="s">
        <v>2535</v>
      </c>
      <c r="D2932" s="269">
        <v>8.6800000000000015</v>
      </c>
      <c r="E2932" s="269">
        <v>8.8699999999999992</v>
      </c>
      <c r="F2932" s="269" t="s">
        <v>12938</v>
      </c>
    </row>
    <row r="2933" spans="1:6" ht="30" customHeight="1">
      <c r="A2933" s="266">
        <v>97544</v>
      </c>
      <c r="B2933" s="267" t="s">
        <v>19325</v>
      </c>
      <c r="C2933" s="268" t="s">
        <v>2535</v>
      </c>
      <c r="D2933" s="269">
        <v>13.93</v>
      </c>
      <c r="E2933" s="269">
        <v>17.07</v>
      </c>
      <c r="F2933" s="269" t="s">
        <v>19326</v>
      </c>
    </row>
    <row r="2934" spans="1:6" ht="30" customHeight="1">
      <c r="A2934" s="266">
        <v>97462</v>
      </c>
      <c r="B2934" s="267" t="s">
        <v>19223</v>
      </c>
      <c r="C2934" s="268" t="s">
        <v>2535</v>
      </c>
      <c r="D2934" s="269">
        <v>10.400000000000002</v>
      </c>
      <c r="E2934" s="269">
        <v>6.72</v>
      </c>
      <c r="F2934" s="269" t="s">
        <v>16632</v>
      </c>
    </row>
    <row r="2935" spans="1:6" ht="30" customHeight="1">
      <c r="A2935" s="266">
        <v>97500</v>
      </c>
      <c r="B2935" s="267" t="s">
        <v>19269</v>
      </c>
      <c r="C2935" s="268" t="s">
        <v>2535</v>
      </c>
      <c r="D2935" s="269">
        <v>9.870000000000001</v>
      </c>
      <c r="E2935" s="269">
        <v>5.2</v>
      </c>
      <c r="F2935" s="269" t="s">
        <v>12582</v>
      </c>
    </row>
    <row r="2936" spans="1:6" ht="30" customHeight="1">
      <c r="A2936" s="266">
        <v>97465</v>
      </c>
      <c r="B2936" s="267" t="s">
        <v>19225</v>
      </c>
      <c r="C2936" s="268" t="s">
        <v>2535</v>
      </c>
      <c r="D2936" s="269">
        <v>23.66</v>
      </c>
      <c r="E2936" s="269">
        <v>8.59</v>
      </c>
      <c r="F2936" s="269" t="s">
        <v>13876</v>
      </c>
    </row>
    <row r="2937" spans="1:6" ht="30" customHeight="1">
      <c r="A2937" s="266">
        <v>97503</v>
      </c>
      <c r="B2937" s="267" t="s">
        <v>19272</v>
      </c>
      <c r="C2937" s="268" t="s">
        <v>2535</v>
      </c>
      <c r="D2937" s="269">
        <v>22.76</v>
      </c>
      <c r="E2937" s="269">
        <v>5.88</v>
      </c>
      <c r="F2937" s="269" t="s">
        <v>11295</v>
      </c>
    </row>
    <row r="2938" spans="1:6" ht="45" customHeight="1">
      <c r="A2938" s="266">
        <v>97468</v>
      </c>
      <c r="B2938" s="267" t="s">
        <v>19228</v>
      </c>
      <c r="C2938" s="268" t="s">
        <v>2535</v>
      </c>
      <c r="D2938" s="269">
        <v>30.240000000000002</v>
      </c>
      <c r="E2938" s="269">
        <v>10.64</v>
      </c>
      <c r="F2938" s="269" t="s">
        <v>19229</v>
      </c>
    </row>
    <row r="2939" spans="1:6" ht="45" customHeight="1">
      <c r="A2939" s="266">
        <v>97506</v>
      </c>
      <c r="B2939" s="267" t="s">
        <v>19275</v>
      </c>
      <c r="C2939" s="268" t="s">
        <v>2535</v>
      </c>
      <c r="D2939" s="269">
        <v>28.830000000000002</v>
      </c>
      <c r="E2939" s="269">
        <v>6.7</v>
      </c>
      <c r="F2939" s="269" t="s">
        <v>19276</v>
      </c>
    </row>
    <row r="2940" spans="1:6" ht="30" customHeight="1">
      <c r="A2940" s="266">
        <v>92907</v>
      </c>
      <c r="B2940" s="267" t="s">
        <v>18686</v>
      </c>
      <c r="C2940" s="268" t="s">
        <v>2535</v>
      </c>
      <c r="D2940" s="269">
        <v>31.660000000000004</v>
      </c>
      <c r="E2940" s="269">
        <v>17.899999999999999</v>
      </c>
      <c r="F2940" s="269" t="s">
        <v>12785</v>
      </c>
    </row>
    <row r="2941" spans="1:6" ht="30" customHeight="1">
      <c r="A2941" s="266">
        <v>97471</v>
      </c>
      <c r="B2941" s="267" t="s">
        <v>19232</v>
      </c>
      <c r="C2941" s="268" t="s">
        <v>2535</v>
      </c>
      <c r="D2941" s="269">
        <v>46.31</v>
      </c>
      <c r="E2941" s="269">
        <v>13.29</v>
      </c>
      <c r="F2941" s="269" t="s">
        <v>13947</v>
      </c>
    </row>
    <row r="2942" spans="1:6" ht="30" customHeight="1">
      <c r="A2942" s="266">
        <v>97509</v>
      </c>
      <c r="B2942" s="267" t="s">
        <v>19279</v>
      </c>
      <c r="C2942" s="268" t="s">
        <v>2535</v>
      </c>
      <c r="D2942" s="269">
        <v>44.29</v>
      </c>
      <c r="E2942" s="269">
        <v>7.72</v>
      </c>
      <c r="F2942" s="269" t="s">
        <v>19280</v>
      </c>
    </row>
    <row r="2943" spans="1:6" ht="30" customHeight="1">
      <c r="A2943" s="266">
        <v>92908</v>
      </c>
      <c r="B2943" s="267" t="s">
        <v>18687</v>
      </c>
      <c r="C2943" s="268" t="s">
        <v>2535</v>
      </c>
      <c r="D2943" s="269">
        <v>31.660000000000004</v>
      </c>
      <c r="E2943" s="269">
        <v>17.899999999999999</v>
      </c>
      <c r="F2943" s="269" t="s">
        <v>12785</v>
      </c>
    </row>
    <row r="2944" spans="1:6" ht="30" customHeight="1">
      <c r="A2944" s="266">
        <v>92909</v>
      </c>
      <c r="B2944" s="267" t="s">
        <v>3290</v>
      </c>
      <c r="C2944" s="268" t="s">
        <v>2535</v>
      </c>
      <c r="D2944" s="269">
        <v>31.660000000000004</v>
      </c>
      <c r="E2944" s="269">
        <v>17.899999999999999</v>
      </c>
      <c r="F2944" s="269" t="s">
        <v>12785</v>
      </c>
    </row>
    <row r="2945" spans="1:6" ht="30" customHeight="1">
      <c r="A2945" s="266">
        <v>92910</v>
      </c>
      <c r="B2945" s="267" t="s">
        <v>18688</v>
      </c>
      <c r="C2945" s="268" t="s">
        <v>2535</v>
      </c>
      <c r="D2945" s="269">
        <v>50.850000000000009</v>
      </c>
      <c r="E2945" s="269">
        <v>19.440000000000001</v>
      </c>
      <c r="F2945" s="269" t="s">
        <v>18689</v>
      </c>
    </row>
    <row r="2946" spans="1:6" ht="30" customHeight="1">
      <c r="A2946" s="266">
        <v>97444</v>
      </c>
      <c r="B2946" s="267" t="s">
        <v>19195</v>
      </c>
      <c r="C2946" s="268" t="s">
        <v>2535</v>
      </c>
      <c r="D2946" s="269">
        <v>49.650000000000006</v>
      </c>
      <c r="E2946" s="269">
        <v>22.64</v>
      </c>
      <c r="F2946" s="269" t="s">
        <v>19196</v>
      </c>
    </row>
    <row r="2947" spans="1:6" ht="30" customHeight="1">
      <c r="A2947" s="266">
        <v>92911</v>
      </c>
      <c r="B2947" s="267" t="s">
        <v>18690</v>
      </c>
      <c r="C2947" s="268" t="s">
        <v>2535</v>
      </c>
      <c r="D2947" s="269">
        <v>50.850000000000009</v>
      </c>
      <c r="E2947" s="269">
        <v>19.440000000000001</v>
      </c>
      <c r="F2947" s="269" t="s">
        <v>18689</v>
      </c>
    </row>
    <row r="2948" spans="1:6" ht="30" customHeight="1">
      <c r="A2948" s="266">
        <v>97447</v>
      </c>
      <c r="B2948" s="267" t="s">
        <v>19199</v>
      </c>
      <c r="C2948" s="268" t="s">
        <v>2535</v>
      </c>
      <c r="D2948" s="269">
        <v>92.32</v>
      </c>
      <c r="E2948" s="269">
        <v>25.01</v>
      </c>
      <c r="F2948" s="269" t="s">
        <v>19198</v>
      </c>
    </row>
    <row r="2949" spans="1:6" ht="30" customHeight="1">
      <c r="A2949" s="266">
        <v>97475</v>
      </c>
      <c r="B2949" s="267" t="s">
        <v>19234</v>
      </c>
      <c r="C2949" s="268" t="s">
        <v>2535</v>
      </c>
      <c r="D2949" s="269">
        <v>89.55</v>
      </c>
      <c r="E2949" s="269">
        <v>17.260000000000002</v>
      </c>
      <c r="F2949" s="269" t="s">
        <v>19235</v>
      </c>
    </row>
    <row r="2950" spans="1:6" ht="30" customHeight="1">
      <c r="A2950" s="266">
        <v>97512</v>
      </c>
      <c r="B2950" s="267" t="s">
        <v>19283</v>
      </c>
      <c r="C2950" s="268" t="s">
        <v>2535</v>
      </c>
      <c r="D2950" s="269">
        <v>86.7</v>
      </c>
      <c r="E2950" s="269">
        <v>9.2200000000000006</v>
      </c>
      <c r="F2950" s="269" t="s">
        <v>19284</v>
      </c>
    </row>
    <row r="2951" spans="1:6" ht="30" customHeight="1">
      <c r="A2951" s="266">
        <v>92912</v>
      </c>
      <c r="B2951" s="267" t="s">
        <v>18691</v>
      </c>
      <c r="C2951" s="268" t="s">
        <v>2535</v>
      </c>
      <c r="D2951" s="269">
        <v>73.349999999999994</v>
      </c>
      <c r="E2951" s="269">
        <v>19.420000000000002</v>
      </c>
      <c r="F2951" s="269" t="s">
        <v>18692</v>
      </c>
    </row>
    <row r="2952" spans="1:6" ht="30" customHeight="1">
      <c r="A2952" s="266">
        <v>92913</v>
      </c>
      <c r="B2952" s="267" t="s">
        <v>18693</v>
      </c>
      <c r="C2952" s="268" t="s">
        <v>2535</v>
      </c>
      <c r="D2952" s="269">
        <v>74.009999999999991</v>
      </c>
      <c r="E2952" s="269">
        <v>20.98</v>
      </c>
      <c r="F2952" s="269" t="s">
        <v>15528</v>
      </c>
    </row>
    <row r="2953" spans="1:6" ht="30" customHeight="1">
      <c r="A2953" s="266">
        <v>97450</v>
      </c>
      <c r="B2953" s="267" t="s">
        <v>19202</v>
      </c>
      <c r="C2953" s="268" t="s">
        <v>2535</v>
      </c>
      <c r="D2953" s="269">
        <v>122.55000000000001</v>
      </c>
      <c r="E2953" s="269">
        <v>27.41</v>
      </c>
      <c r="F2953" s="269" t="s">
        <v>19203</v>
      </c>
    </row>
    <row r="2954" spans="1:6" ht="30" customHeight="1">
      <c r="A2954" s="266">
        <v>97478</v>
      </c>
      <c r="B2954" s="267" t="s">
        <v>19238</v>
      </c>
      <c r="C2954" s="268" t="s">
        <v>2535</v>
      </c>
      <c r="D2954" s="269">
        <v>120.32</v>
      </c>
      <c r="E2954" s="269">
        <v>21.28</v>
      </c>
      <c r="F2954" s="269" t="s">
        <v>19239</v>
      </c>
    </row>
    <row r="2955" spans="1:6" ht="30" customHeight="1">
      <c r="A2955" s="266">
        <v>97515</v>
      </c>
      <c r="B2955" s="267" t="s">
        <v>19287</v>
      </c>
      <c r="C2955" s="268" t="s">
        <v>2535</v>
      </c>
      <c r="D2955" s="269">
        <v>116.57000000000001</v>
      </c>
      <c r="E2955" s="269">
        <v>10.72</v>
      </c>
      <c r="F2955" s="269" t="s">
        <v>19288</v>
      </c>
    </row>
    <row r="2956" spans="1:6" ht="30" customHeight="1">
      <c r="A2956" s="266">
        <v>92914</v>
      </c>
      <c r="B2956" s="267" t="s">
        <v>2973</v>
      </c>
      <c r="C2956" s="268" t="s">
        <v>2535</v>
      </c>
      <c r="D2956" s="269">
        <v>74.009999999999991</v>
      </c>
      <c r="E2956" s="269">
        <v>20.98</v>
      </c>
      <c r="F2956" s="269" t="s">
        <v>15528</v>
      </c>
    </row>
    <row r="2957" spans="1:6" ht="15" customHeight="1">
      <c r="A2957" s="266">
        <v>72668</v>
      </c>
      <c r="B2957" s="267" t="s">
        <v>4035</v>
      </c>
      <c r="C2957" s="268" t="s">
        <v>2535</v>
      </c>
      <c r="D2957" s="269">
        <v>124.44000000000001</v>
      </c>
      <c r="E2957" s="269">
        <v>27.11</v>
      </c>
      <c r="F2957" s="269" t="s">
        <v>18388</v>
      </c>
    </row>
    <row r="2958" spans="1:6" ht="15" customHeight="1">
      <c r="A2958" s="266">
        <v>72667</v>
      </c>
      <c r="B2958" s="267" t="s">
        <v>4036</v>
      </c>
      <c r="C2958" s="268" t="s">
        <v>2535</v>
      </c>
      <c r="D2958" s="269">
        <v>124.74</v>
      </c>
      <c r="E2958" s="269">
        <v>27.61</v>
      </c>
      <c r="F2958" s="269" t="s">
        <v>18387</v>
      </c>
    </row>
    <row r="2959" spans="1:6" ht="15" customHeight="1">
      <c r="A2959" s="266">
        <v>72669</v>
      </c>
      <c r="B2959" s="267" t="s">
        <v>4037</v>
      </c>
      <c r="C2959" s="268" t="s">
        <v>2535</v>
      </c>
      <c r="D2959" s="269">
        <v>125.82000000000001</v>
      </c>
      <c r="E2959" s="269">
        <v>30.39</v>
      </c>
      <c r="F2959" s="269" t="s">
        <v>18389</v>
      </c>
    </row>
    <row r="2960" spans="1:6" ht="30" customHeight="1">
      <c r="A2960" s="266">
        <v>92692</v>
      </c>
      <c r="B2960" s="267" t="s">
        <v>3303</v>
      </c>
      <c r="C2960" s="268" t="s">
        <v>2535</v>
      </c>
      <c r="D2960" s="269">
        <v>5.39</v>
      </c>
      <c r="E2960" s="269">
        <v>4.8899999999999997</v>
      </c>
      <c r="F2960" s="269" t="s">
        <v>12872</v>
      </c>
    </row>
    <row r="2961" spans="1:6" ht="30" customHeight="1">
      <c r="A2961" s="266">
        <v>92694</v>
      </c>
      <c r="B2961" s="267" t="s">
        <v>3305</v>
      </c>
      <c r="C2961" s="268" t="s">
        <v>2535</v>
      </c>
      <c r="D2961" s="269">
        <v>8.14</v>
      </c>
      <c r="E2961" s="269">
        <v>8.32</v>
      </c>
      <c r="F2961" s="269" t="s">
        <v>18667</v>
      </c>
    </row>
    <row r="2962" spans="1:6" ht="30" customHeight="1">
      <c r="A2962" s="266">
        <v>92696</v>
      </c>
      <c r="B2962" s="267" t="s">
        <v>3307</v>
      </c>
      <c r="C2962" s="268" t="s">
        <v>2535</v>
      </c>
      <c r="D2962" s="269">
        <v>12.440000000000001</v>
      </c>
      <c r="E2962" s="269">
        <v>13.45</v>
      </c>
      <c r="F2962" s="269" t="s">
        <v>18669</v>
      </c>
    </row>
    <row r="2963" spans="1:6" ht="30" customHeight="1">
      <c r="A2963" s="266">
        <v>92344</v>
      </c>
      <c r="B2963" s="267" t="s">
        <v>4045</v>
      </c>
      <c r="C2963" s="268" t="s">
        <v>2535</v>
      </c>
      <c r="D2963" s="269">
        <v>29.23</v>
      </c>
      <c r="E2963" s="269">
        <v>17.91</v>
      </c>
      <c r="F2963" s="269" t="s">
        <v>11610</v>
      </c>
    </row>
    <row r="2964" spans="1:6" ht="30" customHeight="1">
      <c r="A2964" s="266">
        <v>92346</v>
      </c>
      <c r="B2964" s="267" t="s">
        <v>4047</v>
      </c>
      <c r="C2964" s="268" t="s">
        <v>2535</v>
      </c>
      <c r="D2964" s="269">
        <v>41.67</v>
      </c>
      <c r="E2964" s="269">
        <v>19.45</v>
      </c>
      <c r="F2964" s="269" t="s">
        <v>18609</v>
      </c>
    </row>
    <row r="2965" spans="1:6" ht="30" customHeight="1">
      <c r="A2965" s="266">
        <v>92348</v>
      </c>
      <c r="B2965" s="267" t="s">
        <v>4049</v>
      </c>
      <c r="C2965" s="268" t="s">
        <v>2535</v>
      </c>
      <c r="D2965" s="269">
        <v>63.510000000000005</v>
      </c>
      <c r="E2965" s="269">
        <v>20.99</v>
      </c>
      <c r="F2965" s="269" t="s">
        <v>18611</v>
      </c>
    </row>
    <row r="2966" spans="1:6" ht="15" customHeight="1">
      <c r="A2966" s="266">
        <v>72681</v>
      </c>
      <c r="B2966" s="267" t="s">
        <v>4038</v>
      </c>
      <c r="C2966" s="268" t="s">
        <v>2535</v>
      </c>
      <c r="D2966" s="269">
        <v>93.74</v>
      </c>
      <c r="E2966" s="269">
        <v>13.81</v>
      </c>
      <c r="F2966" s="269" t="s">
        <v>18390</v>
      </c>
    </row>
    <row r="2967" spans="1:6" ht="15" customHeight="1">
      <c r="A2967" s="266">
        <v>72682</v>
      </c>
      <c r="B2967" s="267" t="s">
        <v>4039</v>
      </c>
      <c r="C2967" s="268" t="s">
        <v>2535</v>
      </c>
      <c r="D2967" s="269">
        <v>201.06</v>
      </c>
      <c r="E2967" s="269">
        <v>15.17</v>
      </c>
      <c r="F2967" s="269" t="s">
        <v>18391</v>
      </c>
    </row>
    <row r="2968" spans="1:6" ht="15" customHeight="1">
      <c r="A2968" s="266">
        <v>72683</v>
      </c>
      <c r="B2968" s="267" t="s">
        <v>4040</v>
      </c>
      <c r="C2968" s="268" t="s">
        <v>2535</v>
      </c>
      <c r="D2968" s="269">
        <v>330.74</v>
      </c>
      <c r="E2968" s="269">
        <v>16.55</v>
      </c>
      <c r="F2968" s="269" t="s">
        <v>18392</v>
      </c>
    </row>
    <row r="2969" spans="1:6" ht="30" customHeight="1">
      <c r="A2969" s="266">
        <v>92704</v>
      </c>
      <c r="B2969" s="267" t="s">
        <v>4071</v>
      </c>
      <c r="C2969" s="268" t="s">
        <v>2535</v>
      </c>
      <c r="D2969" s="269">
        <v>9.6800000000000015</v>
      </c>
      <c r="E2969" s="269">
        <v>9.67</v>
      </c>
      <c r="F2969" s="269" t="s">
        <v>18673</v>
      </c>
    </row>
    <row r="2970" spans="1:6" ht="30" customHeight="1">
      <c r="A2970" s="266">
        <v>97552</v>
      </c>
      <c r="B2970" s="267" t="s">
        <v>19336</v>
      </c>
      <c r="C2970" s="268" t="s">
        <v>2535</v>
      </c>
      <c r="D2970" s="269">
        <v>18.009999999999998</v>
      </c>
      <c r="E2970" s="269">
        <v>10.210000000000001</v>
      </c>
      <c r="F2970" s="269" t="s">
        <v>19337</v>
      </c>
    </row>
    <row r="2971" spans="1:6" ht="30" customHeight="1">
      <c r="A2971" s="266">
        <v>92705</v>
      </c>
      <c r="B2971" s="267" t="s">
        <v>4072</v>
      </c>
      <c r="C2971" s="268" t="s">
        <v>2535</v>
      </c>
      <c r="D2971" s="269">
        <v>14.86</v>
      </c>
      <c r="E2971" s="269">
        <v>16.510000000000002</v>
      </c>
      <c r="F2971" s="269" t="s">
        <v>12033</v>
      </c>
    </row>
    <row r="2972" spans="1:6" ht="30" customHeight="1">
      <c r="A2972" s="266">
        <v>97553</v>
      </c>
      <c r="B2972" s="267" t="s">
        <v>19338</v>
      </c>
      <c r="C2972" s="268" t="s">
        <v>2535</v>
      </c>
      <c r="D2972" s="269">
        <v>24.7</v>
      </c>
      <c r="E2972" s="269">
        <v>17.48</v>
      </c>
      <c r="F2972" s="269" t="s">
        <v>19339</v>
      </c>
    </row>
    <row r="2973" spans="1:6" ht="30" customHeight="1">
      <c r="A2973" s="266">
        <v>92706</v>
      </c>
      <c r="B2973" s="267" t="s">
        <v>4073</v>
      </c>
      <c r="C2973" s="268" t="s">
        <v>2535</v>
      </c>
      <c r="D2973" s="269">
        <v>23.95</v>
      </c>
      <c r="E2973" s="269">
        <v>26.84</v>
      </c>
      <c r="F2973" s="269" t="s">
        <v>15907</v>
      </c>
    </row>
    <row r="2974" spans="1:6" ht="30" customHeight="1">
      <c r="A2974" s="266">
        <v>97491</v>
      </c>
      <c r="B2974" s="267" t="s">
        <v>19257</v>
      </c>
      <c r="C2974" s="268" t="s">
        <v>2535</v>
      </c>
      <c r="D2974" s="269">
        <v>33.92</v>
      </c>
      <c r="E2974" s="269">
        <v>13.27</v>
      </c>
      <c r="F2974" s="269" t="s">
        <v>12512</v>
      </c>
    </row>
    <row r="2975" spans="1:6" ht="30" customHeight="1">
      <c r="A2975" s="266">
        <v>97529</v>
      </c>
      <c r="B2975" s="267" t="s">
        <v>19309</v>
      </c>
      <c r="C2975" s="268" t="s">
        <v>2535</v>
      </c>
      <c r="D2975" s="269">
        <v>32.869999999999997</v>
      </c>
      <c r="E2975" s="269">
        <v>10.29</v>
      </c>
      <c r="F2975" s="269" t="s">
        <v>16613</v>
      </c>
    </row>
    <row r="2976" spans="1:6" ht="30" customHeight="1">
      <c r="A2976" s="266">
        <v>97554</v>
      </c>
      <c r="B2976" s="267" t="s">
        <v>19340</v>
      </c>
      <c r="C2976" s="268" t="s">
        <v>2535</v>
      </c>
      <c r="D2976" s="269">
        <v>41.2</v>
      </c>
      <c r="E2976" s="269">
        <v>33.89</v>
      </c>
      <c r="F2976" s="269" t="s">
        <v>19341</v>
      </c>
    </row>
    <row r="2977" spans="1:6" ht="30" customHeight="1">
      <c r="A2977" s="266">
        <v>97492</v>
      </c>
      <c r="B2977" s="267" t="s">
        <v>19258</v>
      </c>
      <c r="C2977" s="268" t="s">
        <v>2535</v>
      </c>
      <c r="D2977" s="269">
        <v>50.8</v>
      </c>
      <c r="E2977" s="269">
        <v>17.05</v>
      </c>
      <c r="F2977" s="269" t="s">
        <v>19259</v>
      </c>
    </row>
    <row r="2978" spans="1:6" ht="30" customHeight="1">
      <c r="A2978" s="266">
        <v>97530</v>
      </c>
      <c r="B2978" s="267" t="s">
        <v>19310</v>
      </c>
      <c r="C2978" s="268" t="s">
        <v>2535</v>
      </c>
      <c r="D2978" s="269">
        <v>48.92</v>
      </c>
      <c r="E2978" s="269">
        <v>11.71</v>
      </c>
      <c r="F2978" s="269" t="s">
        <v>19311</v>
      </c>
    </row>
    <row r="2979" spans="1:6" ht="30" customHeight="1">
      <c r="A2979" s="266">
        <v>97493</v>
      </c>
      <c r="B2979" s="267" t="s">
        <v>19260</v>
      </c>
      <c r="C2979" s="268" t="s">
        <v>2535</v>
      </c>
      <c r="D2979" s="269">
        <v>65.81</v>
      </c>
      <c r="E2979" s="269">
        <v>21.27</v>
      </c>
      <c r="F2979" s="269" t="s">
        <v>19261</v>
      </c>
    </row>
    <row r="2980" spans="1:6" ht="30" customHeight="1">
      <c r="A2980" s="266">
        <v>97531</v>
      </c>
      <c r="B2980" s="267" t="s">
        <v>19312</v>
      </c>
      <c r="C2980" s="268" t="s">
        <v>2535</v>
      </c>
      <c r="D2980" s="269">
        <v>63</v>
      </c>
      <c r="E2980" s="269">
        <v>13.31</v>
      </c>
      <c r="F2980" s="269" t="s">
        <v>19313</v>
      </c>
    </row>
    <row r="2981" spans="1:6" ht="30" customHeight="1">
      <c r="A2981" s="266">
        <v>92356</v>
      </c>
      <c r="B2981" s="267" t="s">
        <v>3300</v>
      </c>
      <c r="C2981" s="268" t="s">
        <v>2535</v>
      </c>
      <c r="D2981" s="269">
        <v>55.889999999999993</v>
      </c>
      <c r="E2981" s="269">
        <v>35.71</v>
      </c>
      <c r="F2981" s="269" t="s">
        <v>18618</v>
      </c>
    </row>
    <row r="2982" spans="1:6" ht="30" customHeight="1">
      <c r="A2982" s="266">
        <v>97439</v>
      </c>
      <c r="B2982" s="267" t="s">
        <v>19188</v>
      </c>
      <c r="C2982" s="268" t="s">
        <v>2535</v>
      </c>
      <c r="D2982" s="269">
        <v>70.77</v>
      </c>
      <c r="E2982" s="269">
        <v>19.809999999999999</v>
      </c>
      <c r="F2982" s="269" t="s">
        <v>19189</v>
      </c>
    </row>
    <row r="2983" spans="1:6" ht="30" customHeight="1">
      <c r="A2983" s="266">
        <v>97458</v>
      </c>
      <c r="B2983" s="267" t="s">
        <v>19215</v>
      </c>
      <c r="C2983" s="268" t="s">
        <v>2535</v>
      </c>
      <c r="D2983" s="269">
        <v>111.64</v>
      </c>
      <c r="E2983" s="269">
        <v>45.17</v>
      </c>
      <c r="F2983" s="269" t="s">
        <v>19216</v>
      </c>
    </row>
    <row r="2984" spans="1:6" ht="30" customHeight="1">
      <c r="A2984" s="266">
        <v>97494</v>
      </c>
      <c r="B2984" s="267" t="s">
        <v>19262</v>
      </c>
      <c r="C2984" s="268" t="s">
        <v>2535</v>
      </c>
      <c r="D2984" s="269">
        <v>104.91000000000001</v>
      </c>
      <c r="E2984" s="269">
        <v>26.52</v>
      </c>
      <c r="F2984" s="269" t="s">
        <v>19263</v>
      </c>
    </row>
    <row r="2985" spans="1:6" ht="30" customHeight="1">
      <c r="A2985" s="266">
        <v>97532</v>
      </c>
      <c r="B2985" s="267" t="s">
        <v>19314</v>
      </c>
      <c r="C2985" s="268" t="s">
        <v>2535</v>
      </c>
      <c r="D2985" s="269">
        <v>100.88</v>
      </c>
      <c r="E2985" s="269">
        <v>15.39</v>
      </c>
      <c r="F2985" s="269" t="s">
        <v>19315</v>
      </c>
    </row>
    <row r="2986" spans="1:6" ht="30" customHeight="1">
      <c r="A2986" s="266">
        <v>92357</v>
      </c>
      <c r="B2986" s="267" t="s">
        <v>3301</v>
      </c>
      <c r="C2986" s="268" t="s">
        <v>2535</v>
      </c>
      <c r="D2986" s="269">
        <v>94.710000000000008</v>
      </c>
      <c r="E2986" s="269">
        <v>38.79</v>
      </c>
      <c r="F2986" s="269" t="s">
        <v>18619</v>
      </c>
    </row>
    <row r="2987" spans="1:6" ht="30" customHeight="1">
      <c r="A2987" s="266">
        <v>97440</v>
      </c>
      <c r="B2987" s="267" t="s">
        <v>19190</v>
      </c>
      <c r="C2987" s="268" t="s">
        <v>2535</v>
      </c>
      <c r="D2987" s="269">
        <v>85.49</v>
      </c>
      <c r="E2987" s="269">
        <v>22.81</v>
      </c>
      <c r="F2987" s="269" t="s">
        <v>17068</v>
      </c>
    </row>
    <row r="2988" spans="1:6" ht="30" customHeight="1">
      <c r="A2988" s="266">
        <v>97459</v>
      </c>
      <c r="B2988" s="267" t="s">
        <v>19217</v>
      </c>
      <c r="C2988" s="268" t="s">
        <v>2535</v>
      </c>
      <c r="D2988" s="269">
        <v>203.86</v>
      </c>
      <c r="E2988" s="269">
        <v>50</v>
      </c>
      <c r="F2988" s="269" t="s">
        <v>19218</v>
      </c>
    </row>
    <row r="2989" spans="1:6" ht="30" customHeight="1">
      <c r="A2989" s="266">
        <v>97495</v>
      </c>
      <c r="B2989" s="267" t="s">
        <v>19264</v>
      </c>
      <c r="C2989" s="268" t="s">
        <v>2535</v>
      </c>
      <c r="D2989" s="269">
        <v>198.29</v>
      </c>
      <c r="E2989" s="269">
        <v>34.520000000000003</v>
      </c>
      <c r="F2989" s="269" t="s">
        <v>19265</v>
      </c>
    </row>
    <row r="2990" spans="1:6" ht="30" customHeight="1">
      <c r="A2990" s="266">
        <v>97533</v>
      </c>
      <c r="B2990" s="267" t="s">
        <v>19316</v>
      </c>
      <c r="C2990" s="268" t="s">
        <v>2535</v>
      </c>
      <c r="D2990" s="269">
        <v>193.36999999999998</v>
      </c>
      <c r="E2990" s="269">
        <v>20.8</v>
      </c>
      <c r="F2990" s="269" t="s">
        <v>19317</v>
      </c>
    </row>
    <row r="2991" spans="1:6" ht="30" customHeight="1">
      <c r="A2991" s="266">
        <v>92358</v>
      </c>
      <c r="B2991" s="267" t="s">
        <v>3302</v>
      </c>
      <c r="C2991" s="268" t="s">
        <v>2535</v>
      </c>
      <c r="D2991" s="269">
        <v>122.86000000000001</v>
      </c>
      <c r="E2991" s="269">
        <v>41.91</v>
      </c>
      <c r="F2991" s="269" t="s">
        <v>18620</v>
      </c>
    </row>
    <row r="2992" spans="1:6" ht="30" customHeight="1">
      <c r="A2992" s="266">
        <v>97442</v>
      </c>
      <c r="B2992" s="267" t="s">
        <v>19191</v>
      </c>
      <c r="C2992" s="268" t="s">
        <v>2535</v>
      </c>
      <c r="D2992" s="269">
        <v>93.95</v>
      </c>
      <c r="E2992" s="269">
        <v>25.84</v>
      </c>
      <c r="F2992" s="269" t="s">
        <v>19192</v>
      </c>
    </row>
    <row r="2993" spans="1:6" ht="30" customHeight="1">
      <c r="A2993" s="266">
        <v>97460</v>
      </c>
      <c r="B2993" s="267" t="s">
        <v>19219</v>
      </c>
      <c r="C2993" s="268" t="s">
        <v>2535</v>
      </c>
      <c r="D2993" s="269">
        <v>323.05999999999995</v>
      </c>
      <c r="E2993" s="269">
        <v>54.78</v>
      </c>
      <c r="F2993" s="269" t="s">
        <v>19220</v>
      </c>
    </row>
    <row r="2994" spans="1:6" ht="30" customHeight="1">
      <c r="A2994" s="266">
        <v>97496</v>
      </c>
      <c r="B2994" s="267" t="s">
        <v>19266</v>
      </c>
      <c r="C2994" s="268" t="s">
        <v>2535</v>
      </c>
      <c r="D2994" s="269">
        <v>318.58</v>
      </c>
      <c r="E2994" s="269">
        <v>42.54</v>
      </c>
      <c r="F2994" s="269" t="s">
        <v>19267</v>
      </c>
    </row>
    <row r="2995" spans="1:6" ht="30" customHeight="1">
      <c r="A2995" s="266">
        <v>97534</v>
      </c>
      <c r="B2995" s="267" t="s">
        <v>19318</v>
      </c>
      <c r="C2995" s="268" t="s">
        <v>2535</v>
      </c>
      <c r="D2995" s="269">
        <v>311.04000000000002</v>
      </c>
      <c r="E2995" s="269">
        <v>21.51</v>
      </c>
      <c r="F2995" s="269" t="s">
        <v>19319</v>
      </c>
    </row>
    <row r="2996" spans="1:6" ht="15" customHeight="1">
      <c r="A2996" s="266">
        <v>72719</v>
      </c>
      <c r="B2996" s="267" t="s">
        <v>4041</v>
      </c>
      <c r="C2996" s="268" t="s">
        <v>2535</v>
      </c>
      <c r="D2996" s="269">
        <v>206.91</v>
      </c>
      <c r="E2996" s="269">
        <v>30.37</v>
      </c>
      <c r="F2996" s="269" t="s">
        <v>18393</v>
      </c>
    </row>
    <row r="2997" spans="1:6" ht="15" customHeight="1">
      <c r="A2997" s="266">
        <v>72720</v>
      </c>
      <c r="B2997" s="267" t="s">
        <v>4042</v>
      </c>
      <c r="C2997" s="268" t="s">
        <v>2535</v>
      </c>
      <c r="D2997" s="269">
        <v>292.15000000000003</v>
      </c>
      <c r="E2997" s="269">
        <v>34.51</v>
      </c>
      <c r="F2997" s="269" t="s">
        <v>18394</v>
      </c>
    </row>
    <row r="2998" spans="1:6" ht="15" customHeight="1">
      <c r="A2998" s="266">
        <v>72721</v>
      </c>
      <c r="B2998" s="267" t="s">
        <v>4043</v>
      </c>
      <c r="C2998" s="268" t="s">
        <v>2535</v>
      </c>
      <c r="D2998" s="269">
        <v>668.5</v>
      </c>
      <c r="E2998" s="269">
        <v>38.65</v>
      </c>
      <c r="F2998" s="269" t="s">
        <v>18395</v>
      </c>
    </row>
    <row r="2999" spans="1:6" ht="15" customHeight="1">
      <c r="A2999" s="266">
        <v>72482</v>
      </c>
      <c r="B2999" s="267" t="s">
        <v>4044</v>
      </c>
      <c r="C2999" s="268" t="s">
        <v>2535</v>
      </c>
      <c r="D2999" s="269">
        <v>240.42</v>
      </c>
      <c r="E2999" s="269">
        <v>24.85</v>
      </c>
      <c r="F2999" s="269" t="s">
        <v>18383</v>
      </c>
    </row>
    <row r="3000" spans="1:6" ht="30" customHeight="1">
      <c r="A3000" s="266">
        <v>92889</v>
      </c>
      <c r="B3000" s="267" t="s">
        <v>4074</v>
      </c>
      <c r="C3000" s="268" t="s">
        <v>2535</v>
      </c>
      <c r="D3000" s="269">
        <v>71.150000000000006</v>
      </c>
      <c r="E3000" s="269">
        <v>17.850000000000001</v>
      </c>
      <c r="F3000" s="269" t="s">
        <v>13673</v>
      </c>
    </row>
    <row r="3001" spans="1:6" ht="30" customHeight="1">
      <c r="A3001" s="266">
        <v>92890</v>
      </c>
      <c r="B3001" s="267" t="s">
        <v>4075</v>
      </c>
      <c r="C3001" s="268" t="s">
        <v>2535</v>
      </c>
      <c r="D3001" s="269">
        <v>113.71000000000001</v>
      </c>
      <c r="E3001" s="269">
        <v>19.399999999999999</v>
      </c>
      <c r="F3001" s="269" t="s">
        <v>18674</v>
      </c>
    </row>
    <row r="3002" spans="1:6" ht="30" customHeight="1">
      <c r="A3002" s="266">
        <v>92891</v>
      </c>
      <c r="B3002" s="267" t="s">
        <v>4076</v>
      </c>
      <c r="C3002" s="268" t="s">
        <v>2535</v>
      </c>
      <c r="D3002" s="269">
        <v>172.48000000000002</v>
      </c>
      <c r="E3002" s="269">
        <v>20.95</v>
      </c>
      <c r="F3002" s="269" t="s">
        <v>18675</v>
      </c>
    </row>
    <row r="3003" spans="1:6" ht="30" customHeight="1">
      <c r="A3003" s="266">
        <v>92904</v>
      </c>
      <c r="B3003" s="267" t="s">
        <v>4077</v>
      </c>
      <c r="C3003" s="268" t="s">
        <v>2535</v>
      </c>
      <c r="D3003" s="269">
        <v>17.170000000000002</v>
      </c>
      <c r="E3003" s="269">
        <v>4.8099999999999996</v>
      </c>
      <c r="F3003" s="269" t="s">
        <v>12187</v>
      </c>
    </row>
    <row r="3004" spans="1:6" ht="30" customHeight="1">
      <c r="A3004" s="266">
        <v>92905</v>
      </c>
      <c r="B3004" s="267" t="s">
        <v>3698</v>
      </c>
      <c r="C3004" s="268" t="s">
        <v>2535</v>
      </c>
      <c r="D3004" s="269">
        <v>23.490000000000002</v>
      </c>
      <c r="E3004" s="269">
        <v>8.24</v>
      </c>
      <c r="F3004" s="269" t="s">
        <v>18685</v>
      </c>
    </row>
    <row r="3005" spans="1:6" ht="30" customHeight="1">
      <c r="A3005" s="266">
        <v>92906</v>
      </c>
      <c r="B3005" s="267" t="s">
        <v>3699</v>
      </c>
      <c r="C3005" s="268" t="s">
        <v>2535</v>
      </c>
      <c r="D3005" s="269">
        <v>26.119999999999997</v>
      </c>
      <c r="E3005" s="269">
        <v>13.39</v>
      </c>
      <c r="F3005" s="269" t="s">
        <v>12529</v>
      </c>
    </row>
    <row r="3006" spans="1:6" ht="30" customHeight="1">
      <c r="A3006" s="266">
        <v>92698</v>
      </c>
      <c r="B3006" s="267" t="s">
        <v>3309</v>
      </c>
      <c r="C3006" s="268" t="s">
        <v>2535</v>
      </c>
      <c r="D3006" s="269">
        <v>7.98</v>
      </c>
      <c r="E3006" s="269">
        <v>7.24</v>
      </c>
      <c r="F3006" s="269" t="s">
        <v>15433</v>
      </c>
    </row>
    <row r="3007" spans="1:6" ht="30" customHeight="1">
      <c r="A3007" s="266">
        <v>92700</v>
      </c>
      <c r="B3007" s="267" t="s">
        <v>4067</v>
      </c>
      <c r="C3007" s="268" t="s">
        <v>2535</v>
      </c>
      <c r="D3007" s="269">
        <v>12.579999999999998</v>
      </c>
      <c r="E3007" s="269">
        <v>12.39</v>
      </c>
      <c r="F3007" s="269" t="s">
        <v>12495</v>
      </c>
    </row>
    <row r="3008" spans="1:6" ht="30" customHeight="1">
      <c r="A3008" s="266">
        <v>92702</v>
      </c>
      <c r="B3008" s="267" t="s">
        <v>4069</v>
      </c>
      <c r="C3008" s="268" t="s">
        <v>2535</v>
      </c>
      <c r="D3008" s="269">
        <v>19.080000000000002</v>
      </c>
      <c r="E3008" s="269">
        <v>20.13</v>
      </c>
      <c r="F3008" s="269" t="s">
        <v>18672</v>
      </c>
    </row>
    <row r="3009" spans="1:6" ht="30" customHeight="1">
      <c r="A3009" s="266">
        <v>92350</v>
      </c>
      <c r="B3009" s="267" t="s">
        <v>4051</v>
      </c>
      <c r="C3009" s="268" t="s">
        <v>2535</v>
      </c>
      <c r="D3009" s="269">
        <v>43.31</v>
      </c>
      <c r="E3009" s="269">
        <v>26.84</v>
      </c>
      <c r="F3009" s="269" t="s">
        <v>18613</v>
      </c>
    </row>
    <row r="3010" spans="1:6" ht="30" customHeight="1">
      <c r="A3010" s="266">
        <v>92352</v>
      </c>
      <c r="B3010" s="267" t="s">
        <v>4053</v>
      </c>
      <c r="C3010" s="268" t="s">
        <v>2535</v>
      </c>
      <c r="D3010" s="269">
        <v>74.960000000000008</v>
      </c>
      <c r="E3010" s="269">
        <v>29.08</v>
      </c>
      <c r="F3010" s="269" t="s">
        <v>16953</v>
      </c>
    </row>
    <row r="3011" spans="1:6" ht="30" customHeight="1">
      <c r="A3011" s="266">
        <v>92354</v>
      </c>
      <c r="B3011" s="267" t="s">
        <v>3298</v>
      </c>
      <c r="C3011" s="268" t="s">
        <v>2535</v>
      </c>
      <c r="D3011" s="269">
        <v>105.19</v>
      </c>
      <c r="E3011" s="269">
        <v>31.43</v>
      </c>
      <c r="F3011" s="269" t="s">
        <v>18616</v>
      </c>
    </row>
    <row r="3012" spans="1:6" ht="30" customHeight="1">
      <c r="A3012" s="266">
        <v>92351</v>
      </c>
      <c r="B3012" s="267" t="s">
        <v>4052</v>
      </c>
      <c r="C3012" s="268" t="s">
        <v>2535</v>
      </c>
      <c r="D3012" s="269">
        <v>41.86999999999999</v>
      </c>
      <c r="E3012" s="269">
        <v>26.84</v>
      </c>
      <c r="F3012" s="269" t="s">
        <v>18614</v>
      </c>
    </row>
    <row r="3013" spans="1:6" ht="30" customHeight="1">
      <c r="A3013" s="266">
        <v>92353</v>
      </c>
      <c r="B3013" s="267" t="s">
        <v>3297</v>
      </c>
      <c r="C3013" s="268" t="s">
        <v>2535</v>
      </c>
      <c r="D3013" s="269">
        <v>68.650000000000006</v>
      </c>
      <c r="E3013" s="269">
        <v>29.08</v>
      </c>
      <c r="F3013" s="269" t="s">
        <v>18615</v>
      </c>
    </row>
    <row r="3014" spans="1:6" ht="30" customHeight="1">
      <c r="A3014" s="266">
        <v>92355</v>
      </c>
      <c r="B3014" s="267" t="s">
        <v>3299</v>
      </c>
      <c r="C3014" s="268" t="s">
        <v>2535</v>
      </c>
      <c r="D3014" s="269">
        <v>93.02</v>
      </c>
      <c r="E3014" s="269">
        <v>31.44</v>
      </c>
      <c r="F3014" s="269" t="s">
        <v>18617</v>
      </c>
    </row>
    <row r="3015" spans="1:6" ht="30" customHeight="1">
      <c r="A3015" s="266">
        <v>92699</v>
      </c>
      <c r="B3015" s="267" t="s">
        <v>4066</v>
      </c>
      <c r="C3015" s="268" t="s">
        <v>2535</v>
      </c>
      <c r="D3015" s="269">
        <v>7.120000000000001</v>
      </c>
      <c r="E3015" s="269">
        <v>7.26</v>
      </c>
      <c r="F3015" s="269" t="s">
        <v>18670</v>
      </c>
    </row>
    <row r="3016" spans="1:6" ht="30" customHeight="1">
      <c r="A3016" s="266">
        <v>92701</v>
      </c>
      <c r="B3016" s="267" t="s">
        <v>4068</v>
      </c>
      <c r="C3016" s="268" t="s">
        <v>2535</v>
      </c>
      <c r="D3016" s="269">
        <v>11.309999999999999</v>
      </c>
      <c r="E3016" s="269">
        <v>12.41</v>
      </c>
      <c r="F3016" s="269" t="s">
        <v>18671</v>
      </c>
    </row>
    <row r="3017" spans="1:6" ht="30" customHeight="1">
      <c r="A3017" s="266">
        <v>92703</v>
      </c>
      <c r="B3017" s="267" t="s">
        <v>4070</v>
      </c>
      <c r="C3017" s="268" t="s">
        <v>2535</v>
      </c>
      <c r="D3017" s="269">
        <v>17.53</v>
      </c>
      <c r="E3017" s="269">
        <v>20.14</v>
      </c>
      <c r="F3017" s="269" t="s">
        <v>16627</v>
      </c>
    </row>
    <row r="3018" spans="1:6" ht="45" customHeight="1">
      <c r="A3018" s="266">
        <v>97425</v>
      </c>
      <c r="B3018" s="267" t="s">
        <v>19166</v>
      </c>
      <c r="C3018" s="268" t="s">
        <v>2535</v>
      </c>
      <c r="D3018" s="269">
        <v>14.439999999999998</v>
      </c>
      <c r="E3018" s="269">
        <v>7.3</v>
      </c>
      <c r="F3018" s="269" t="s">
        <v>13952</v>
      </c>
    </row>
    <row r="3019" spans="1:6" ht="45" customHeight="1">
      <c r="A3019" s="266">
        <v>97426</v>
      </c>
      <c r="B3019" s="267" t="s">
        <v>19167</v>
      </c>
      <c r="C3019" s="268" t="s">
        <v>2535</v>
      </c>
      <c r="D3019" s="269">
        <v>18.670000000000002</v>
      </c>
      <c r="E3019" s="269">
        <v>7.29</v>
      </c>
      <c r="F3019" s="269" t="s">
        <v>16001</v>
      </c>
    </row>
    <row r="3020" spans="1:6" ht="45" customHeight="1">
      <c r="A3020" s="266">
        <v>97427</v>
      </c>
      <c r="B3020" s="267" t="s">
        <v>19168</v>
      </c>
      <c r="C3020" s="268" t="s">
        <v>2535</v>
      </c>
      <c r="D3020" s="269">
        <v>21.88</v>
      </c>
      <c r="E3020" s="269">
        <v>7.28</v>
      </c>
      <c r="F3020" s="269" t="s">
        <v>19169</v>
      </c>
    </row>
    <row r="3021" spans="1:6" ht="45" customHeight="1">
      <c r="A3021" s="266">
        <v>97428</v>
      </c>
      <c r="B3021" s="267" t="s">
        <v>19170</v>
      </c>
      <c r="C3021" s="268" t="s">
        <v>2535</v>
      </c>
      <c r="D3021" s="269">
        <v>29.290000000000003</v>
      </c>
      <c r="E3021" s="269">
        <v>7.27</v>
      </c>
      <c r="F3021" s="269" t="s">
        <v>12962</v>
      </c>
    </row>
    <row r="3022" spans="1:6" ht="45" customHeight="1">
      <c r="A3022" s="266">
        <v>97429</v>
      </c>
      <c r="B3022" s="267" t="s">
        <v>19171</v>
      </c>
      <c r="C3022" s="268" t="s">
        <v>2535</v>
      </c>
      <c r="D3022" s="269">
        <v>36.120000000000005</v>
      </c>
      <c r="E3022" s="269">
        <v>7.26</v>
      </c>
      <c r="F3022" s="269" t="s">
        <v>12604</v>
      </c>
    </row>
    <row r="3023" spans="1:6" ht="30" customHeight="1">
      <c r="A3023" s="266">
        <v>97430</v>
      </c>
      <c r="B3023" s="267" t="s">
        <v>19172</v>
      </c>
      <c r="C3023" s="268" t="s">
        <v>2535</v>
      </c>
      <c r="D3023" s="269">
        <v>17.66</v>
      </c>
      <c r="E3023" s="269">
        <v>9.9499999999999993</v>
      </c>
      <c r="F3023" s="269" t="s">
        <v>19173</v>
      </c>
    </row>
    <row r="3024" spans="1:6" ht="30" customHeight="1">
      <c r="A3024" s="266">
        <v>97431</v>
      </c>
      <c r="B3024" s="267" t="s">
        <v>19174</v>
      </c>
      <c r="C3024" s="268" t="s">
        <v>2535</v>
      </c>
      <c r="D3024" s="269">
        <v>19.450000000000003</v>
      </c>
      <c r="E3024" s="269">
        <v>11.47</v>
      </c>
      <c r="F3024" s="269" t="s">
        <v>19175</v>
      </c>
    </row>
    <row r="3025" spans="1:6" ht="30" customHeight="1">
      <c r="A3025" s="266">
        <v>97432</v>
      </c>
      <c r="B3025" s="267" t="s">
        <v>19176</v>
      </c>
      <c r="C3025" s="268" t="s">
        <v>2535</v>
      </c>
      <c r="D3025" s="269">
        <v>21.939999999999998</v>
      </c>
      <c r="E3025" s="269">
        <v>12.97</v>
      </c>
      <c r="F3025" s="269" t="s">
        <v>18448</v>
      </c>
    </row>
    <row r="3026" spans="1:6" ht="30" customHeight="1">
      <c r="A3026" s="266">
        <v>98602</v>
      </c>
      <c r="B3026" s="267" t="s">
        <v>19342</v>
      </c>
      <c r="C3026" s="268" t="s">
        <v>2535</v>
      </c>
      <c r="D3026" s="269">
        <v>9.81</v>
      </c>
      <c r="E3026" s="269">
        <v>1.78</v>
      </c>
      <c r="F3026" s="269" t="s">
        <v>19343</v>
      </c>
    </row>
    <row r="3027" spans="1:6">
      <c r="A3027" s="261"/>
      <c r="B3027" s="265" t="s">
        <v>2975</v>
      </c>
      <c r="C3027" s="263"/>
      <c r="D3027" s="264" t="s">
        <v>2552</v>
      </c>
      <c r="E3027" s="264" t="s">
        <v>2552</v>
      </c>
      <c r="F3027" s="264"/>
    </row>
    <row r="3028" spans="1:6" ht="45" customHeight="1">
      <c r="A3028" s="266">
        <v>97535</v>
      </c>
      <c r="B3028" s="267" t="s">
        <v>18376</v>
      </c>
      <c r="C3028" s="268" t="s">
        <v>2537</v>
      </c>
      <c r="D3028" s="269">
        <v>24.4</v>
      </c>
      <c r="E3028" s="269">
        <v>7.21</v>
      </c>
      <c r="F3028" s="269" t="s">
        <v>18377</v>
      </c>
    </row>
    <row r="3029" spans="1:6" ht="45" customHeight="1">
      <c r="A3029" s="266">
        <v>92652</v>
      </c>
      <c r="B3029" s="267" t="s">
        <v>4022</v>
      </c>
      <c r="C3029" s="268" t="s">
        <v>2537</v>
      </c>
      <c r="D3029" s="269">
        <v>30.220000000000002</v>
      </c>
      <c r="E3029" s="269">
        <v>7.62</v>
      </c>
      <c r="F3029" s="269" t="s">
        <v>18223</v>
      </c>
    </row>
    <row r="3030" spans="1:6" ht="45" customHeight="1">
      <c r="A3030" s="266">
        <v>92653</v>
      </c>
      <c r="B3030" s="267" t="s">
        <v>4023</v>
      </c>
      <c r="C3030" s="268" t="s">
        <v>2537</v>
      </c>
      <c r="D3030" s="269">
        <v>34.819999999999993</v>
      </c>
      <c r="E3030" s="269">
        <v>8.09</v>
      </c>
      <c r="F3030" s="269" t="s">
        <v>18224</v>
      </c>
    </row>
    <row r="3031" spans="1:6" ht="45" customHeight="1">
      <c r="A3031" s="266">
        <v>92654</v>
      </c>
      <c r="B3031" s="267" t="s">
        <v>4024</v>
      </c>
      <c r="C3031" s="268" t="s">
        <v>2537</v>
      </c>
      <c r="D3031" s="269">
        <v>49.08</v>
      </c>
      <c r="E3031" s="269">
        <v>8.67</v>
      </c>
      <c r="F3031" s="269" t="s">
        <v>18225</v>
      </c>
    </row>
    <row r="3032" spans="1:6" ht="45" customHeight="1">
      <c r="A3032" s="266">
        <v>92655</v>
      </c>
      <c r="B3032" s="267" t="s">
        <v>4025</v>
      </c>
      <c r="C3032" s="268" t="s">
        <v>2537</v>
      </c>
      <c r="D3032" s="269">
        <v>60.489999999999995</v>
      </c>
      <c r="E3032" s="269">
        <v>9.5299999999999994</v>
      </c>
      <c r="F3032" s="269" t="s">
        <v>17697</v>
      </c>
    </row>
    <row r="3033" spans="1:6" ht="45" customHeight="1">
      <c r="A3033" s="266">
        <v>92656</v>
      </c>
      <c r="B3033" s="267" t="s">
        <v>4026</v>
      </c>
      <c r="C3033" s="268" t="s">
        <v>2537</v>
      </c>
      <c r="D3033" s="269">
        <v>80.459999999999994</v>
      </c>
      <c r="E3033" s="269">
        <v>10.4</v>
      </c>
      <c r="F3033" s="269" t="s">
        <v>18226</v>
      </c>
    </row>
    <row r="3034" spans="1:6" ht="30" customHeight="1">
      <c r="A3034" s="266">
        <v>95696</v>
      </c>
      <c r="B3034" s="267" t="s">
        <v>18923</v>
      </c>
      <c r="C3034" s="268" t="s">
        <v>2535</v>
      </c>
      <c r="D3034" s="269">
        <v>35.69</v>
      </c>
      <c r="E3034" s="269">
        <v>1.92</v>
      </c>
      <c r="F3034" s="269" t="s">
        <v>18924</v>
      </c>
    </row>
    <row r="3035" spans="1:6" ht="30" customHeight="1">
      <c r="A3035" s="266">
        <v>92657</v>
      </c>
      <c r="B3035" s="267" t="s">
        <v>2976</v>
      </c>
      <c r="C3035" s="268" t="s">
        <v>2535</v>
      </c>
      <c r="D3035" s="269">
        <v>10.58</v>
      </c>
      <c r="E3035" s="269">
        <v>8.3800000000000008</v>
      </c>
      <c r="F3035" s="269" t="s">
        <v>12973</v>
      </c>
    </row>
    <row r="3036" spans="1:6" ht="30" customHeight="1">
      <c r="A3036" s="266">
        <v>92658</v>
      </c>
      <c r="B3036" s="267" t="s">
        <v>3338</v>
      </c>
      <c r="C3036" s="268" t="s">
        <v>2535</v>
      </c>
      <c r="D3036" s="269">
        <v>11.750000000000002</v>
      </c>
      <c r="E3036" s="269">
        <v>8.3699999999999992</v>
      </c>
      <c r="F3036" s="269" t="s">
        <v>18646</v>
      </c>
    </row>
    <row r="3037" spans="1:6" ht="30" customHeight="1">
      <c r="A3037" s="266">
        <v>92659</v>
      </c>
      <c r="B3037" s="267" t="s">
        <v>3339</v>
      </c>
      <c r="C3037" s="268" t="s">
        <v>2535</v>
      </c>
      <c r="D3037" s="269">
        <v>14.250000000000002</v>
      </c>
      <c r="E3037" s="269">
        <v>8.8699999999999992</v>
      </c>
      <c r="F3037" s="269" t="s">
        <v>13563</v>
      </c>
    </row>
    <row r="3038" spans="1:6" ht="30" customHeight="1">
      <c r="A3038" s="266">
        <v>92660</v>
      </c>
      <c r="B3038" s="267" t="s">
        <v>3340</v>
      </c>
      <c r="C3038" s="268" t="s">
        <v>2535</v>
      </c>
      <c r="D3038" s="269">
        <v>15.34</v>
      </c>
      <c r="E3038" s="269">
        <v>8.86</v>
      </c>
      <c r="F3038" s="269" t="s">
        <v>18647</v>
      </c>
    </row>
    <row r="3039" spans="1:6" ht="30" customHeight="1">
      <c r="A3039" s="266">
        <v>92661</v>
      </c>
      <c r="B3039" s="267" t="s">
        <v>3341</v>
      </c>
      <c r="C3039" s="268" t="s">
        <v>2535</v>
      </c>
      <c r="D3039" s="269">
        <v>18.03</v>
      </c>
      <c r="E3039" s="269">
        <v>9.36</v>
      </c>
      <c r="F3039" s="269" t="s">
        <v>18477</v>
      </c>
    </row>
    <row r="3040" spans="1:6" ht="30" customHeight="1">
      <c r="A3040" s="266">
        <v>92662</v>
      </c>
      <c r="B3040" s="267" t="s">
        <v>3342</v>
      </c>
      <c r="C3040" s="268" t="s">
        <v>2535</v>
      </c>
      <c r="D3040" s="269">
        <v>18.240000000000002</v>
      </c>
      <c r="E3040" s="269">
        <v>9.36</v>
      </c>
      <c r="F3040" s="269" t="s">
        <v>18648</v>
      </c>
    </row>
    <row r="3041" spans="1:6" ht="30" customHeight="1">
      <c r="A3041" s="266">
        <v>92663</v>
      </c>
      <c r="B3041" s="267" t="s">
        <v>3343</v>
      </c>
      <c r="C3041" s="268" t="s">
        <v>2535</v>
      </c>
      <c r="D3041" s="269">
        <v>26.270000000000003</v>
      </c>
      <c r="E3041" s="269">
        <v>10.039999999999999</v>
      </c>
      <c r="F3041" s="269" t="s">
        <v>14114</v>
      </c>
    </row>
    <row r="3042" spans="1:6" ht="30" customHeight="1">
      <c r="A3042" s="266">
        <v>92664</v>
      </c>
      <c r="B3042" s="267" t="s">
        <v>3344</v>
      </c>
      <c r="C3042" s="268" t="s">
        <v>2535</v>
      </c>
      <c r="D3042" s="269">
        <v>26.25</v>
      </c>
      <c r="E3042" s="269">
        <v>10.039999999999999</v>
      </c>
      <c r="F3042" s="269" t="s">
        <v>18649</v>
      </c>
    </row>
    <row r="3043" spans="1:6" ht="30" customHeight="1">
      <c r="A3043" s="266">
        <v>92665</v>
      </c>
      <c r="B3043" s="267" t="s">
        <v>3345</v>
      </c>
      <c r="C3043" s="268" t="s">
        <v>2535</v>
      </c>
      <c r="D3043" s="269">
        <v>38.44</v>
      </c>
      <c r="E3043" s="269">
        <v>11.05</v>
      </c>
      <c r="F3043" s="269" t="s">
        <v>18650</v>
      </c>
    </row>
    <row r="3044" spans="1:6" ht="30" customHeight="1">
      <c r="A3044" s="266">
        <v>92666</v>
      </c>
      <c r="B3044" s="267" t="s">
        <v>3346</v>
      </c>
      <c r="C3044" s="268" t="s">
        <v>2535</v>
      </c>
      <c r="D3044" s="269">
        <v>44.89</v>
      </c>
      <c r="E3044" s="269">
        <v>11.04</v>
      </c>
      <c r="F3044" s="269" t="s">
        <v>18651</v>
      </c>
    </row>
    <row r="3045" spans="1:6" ht="30" customHeight="1">
      <c r="A3045" s="266">
        <v>92667</v>
      </c>
      <c r="B3045" s="267" t="s">
        <v>3347</v>
      </c>
      <c r="C3045" s="268" t="s">
        <v>2535</v>
      </c>
      <c r="D3045" s="269">
        <v>60.1</v>
      </c>
      <c r="E3045" s="269">
        <v>12.04</v>
      </c>
      <c r="F3045" s="269" t="s">
        <v>12830</v>
      </c>
    </row>
    <row r="3046" spans="1:6" ht="30" customHeight="1">
      <c r="A3046" s="266">
        <v>92668</v>
      </c>
      <c r="B3046" s="267" t="s">
        <v>3348</v>
      </c>
      <c r="C3046" s="268" t="s">
        <v>2535</v>
      </c>
      <c r="D3046" s="269">
        <v>65.849999999999994</v>
      </c>
      <c r="E3046" s="269">
        <v>12.03</v>
      </c>
      <c r="F3046" s="269" t="s">
        <v>18652</v>
      </c>
    </row>
    <row r="3047" spans="1:6" ht="30" customHeight="1">
      <c r="A3047" s="266">
        <v>92669</v>
      </c>
      <c r="B3047" s="267" t="s">
        <v>3349</v>
      </c>
      <c r="C3047" s="268" t="s">
        <v>2535</v>
      </c>
      <c r="D3047" s="269">
        <v>16.23</v>
      </c>
      <c r="E3047" s="269">
        <v>12.54</v>
      </c>
      <c r="F3047" s="269" t="s">
        <v>18653</v>
      </c>
    </row>
    <row r="3048" spans="1:6" ht="30" customHeight="1">
      <c r="A3048" s="266">
        <v>92670</v>
      </c>
      <c r="B3048" s="267" t="s">
        <v>3350</v>
      </c>
      <c r="C3048" s="268" t="s">
        <v>2535</v>
      </c>
      <c r="D3048" s="269">
        <v>14.68</v>
      </c>
      <c r="E3048" s="269">
        <v>12.55</v>
      </c>
      <c r="F3048" s="269" t="s">
        <v>18654</v>
      </c>
    </row>
    <row r="3049" spans="1:6" ht="45" customHeight="1">
      <c r="A3049" s="266">
        <v>92671</v>
      </c>
      <c r="B3049" s="267" t="s">
        <v>3351</v>
      </c>
      <c r="C3049" s="268" t="s">
        <v>2535</v>
      </c>
      <c r="D3049" s="269">
        <v>23.659999999999997</v>
      </c>
      <c r="E3049" s="269">
        <v>13.24</v>
      </c>
      <c r="F3049" s="269" t="s">
        <v>18655</v>
      </c>
    </row>
    <row r="3050" spans="1:6" ht="45" customHeight="1">
      <c r="A3050" s="266">
        <v>92672</v>
      </c>
      <c r="B3050" s="267" t="s">
        <v>3352</v>
      </c>
      <c r="C3050" s="268" t="s">
        <v>2535</v>
      </c>
      <c r="D3050" s="269">
        <v>20.590000000000003</v>
      </c>
      <c r="E3050" s="269">
        <v>13.25</v>
      </c>
      <c r="F3050" s="269" t="s">
        <v>15457</v>
      </c>
    </row>
    <row r="3051" spans="1:6" ht="45" customHeight="1">
      <c r="A3051" s="266">
        <v>92673</v>
      </c>
      <c r="B3051" s="267" t="s">
        <v>3353</v>
      </c>
      <c r="C3051" s="268" t="s">
        <v>2535</v>
      </c>
      <c r="D3051" s="269">
        <v>28.13</v>
      </c>
      <c r="E3051" s="269">
        <v>14.02</v>
      </c>
      <c r="F3051" s="269" t="s">
        <v>18656</v>
      </c>
    </row>
    <row r="3052" spans="1:6" ht="45" customHeight="1">
      <c r="A3052" s="266">
        <v>92674</v>
      </c>
      <c r="B3052" s="267" t="s">
        <v>3354</v>
      </c>
      <c r="C3052" s="268" t="s">
        <v>2535</v>
      </c>
      <c r="D3052" s="269">
        <v>26.009999999999998</v>
      </c>
      <c r="E3052" s="269">
        <v>14.03</v>
      </c>
      <c r="F3052" s="269" t="s">
        <v>18657</v>
      </c>
    </row>
    <row r="3053" spans="1:6" ht="30" customHeight="1">
      <c r="A3053" s="266">
        <v>92675</v>
      </c>
      <c r="B3053" s="267" t="s">
        <v>3355</v>
      </c>
      <c r="C3053" s="268" t="s">
        <v>2535</v>
      </c>
      <c r="D3053" s="269">
        <v>38.880000000000003</v>
      </c>
      <c r="E3053" s="269">
        <v>15.04</v>
      </c>
      <c r="F3053" s="269" t="s">
        <v>18658</v>
      </c>
    </row>
    <row r="3054" spans="1:6" ht="30" customHeight="1">
      <c r="A3054" s="266">
        <v>92676</v>
      </c>
      <c r="B3054" s="267" t="s">
        <v>3356</v>
      </c>
      <c r="C3054" s="268" t="s">
        <v>2535</v>
      </c>
      <c r="D3054" s="269">
        <v>37.44</v>
      </c>
      <c r="E3054" s="269">
        <v>15.04</v>
      </c>
      <c r="F3054" s="269" t="s">
        <v>18659</v>
      </c>
    </row>
    <row r="3055" spans="1:6" ht="45" customHeight="1">
      <c r="A3055" s="266">
        <v>92677</v>
      </c>
      <c r="B3055" s="267" t="s">
        <v>3357</v>
      </c>
      <c r="C3055" s="268" t="s">
        <v>2535</v>
      </c>
      <c r="D3055" s="269">
        <v>70.12</v>
      </c>
      <c r="E3055" s="269">
        <v>16.55</v>
      </c>
      <c r="F3055" s="269" t="s">
        <v>12128</v>
      </c>
    </row>
    <row r="3056" spans="1:6" ht="45" customHeight="1">
      <c r="A3056" s="266">
        <v>92678</v>
      </c>
      <c r="B3056" s="267" t="s">
        <v>3358</v>
      </c>
      <c r="C3056" s="268" t="s">
        <v>2535</v>
      </c>
      <c r="D3056" s="269">
        <v>63.81</v>
      </c>
      <c r="E3056" s="269">
        <v>16.55</v>
      </c>
      <c r="F3056" s="269" t="s">
        <v>18660</v>
      </c>
    </row>
    <row r="3057" spans="1:6" ht="30" customHeight="1">
      <c r="A3057" s="266">
        <v>92679</v>
      </c>
      <c r="B3057" s="267" t="s">
        <v>3359</v>
      </c>
      <c r="C3057" s="268" t="s">
        <v>2535</v>
      </c>
      <c r="D3057" s="269">
        <v>100.05</v>
      </c>
      <c r="E3057" s="269">
        <v>18.059999999999999</v>
      </c>
      <c r="F3057" s="269" t="s">
        <v>18661</v>
      </c>
    </row>
    <row r="3058" spans="1:6" ht="30" customHeight="1">
      <c r="A3058" s="266">
        <v>92680</v>
      </c>
      <c r="B3058" s="267" t="s">
        <v>3360</v>
      </c>
      <c r="C3058" s="268" t="s">
        <v>2535</v>
      </c>
      <c r="D3058" s="269">
        <v>87.88</v>
      </c>
      <c r="E3058" s="269">
        <v>18.07</v>
      </c>
      <c r="F3058" s="269" t="s">
        <v>18662</v>
      </c>
    </row>
    <row r="3059" spans="1:6" ht="30" customHeight="1">
      <c r="A3059" s="266">
        <v>92681</v>
      </c>
      <c r="B3059" s="267" t="s">
        <v>3005</v>
      </c>
      <c r="C3059" s="268" t="s">
        <v>2535</v>
      </c>
      <c r="D3059" s="269">
        <v>20.22</v>
      </c>
      <c r="E3059" s="269">
        <v>16.64</v>
      </c>
      <c r="F3059" s="269" t="s">
        <v>14495</v>
      </c>
    </row>
    <row r="3060" spans="1:6" ht="30" customHeight="1">
      <c r="A3060" s="266">
        <v>92682</v>
      </c>
      <c r="B3060" s="267" t="s">
        <v>3006</v>
      </c>
      <c r="C3060" s="268" t="s">
        <v>2535</v>
      </c>
      <c r="D3060" s="269">
        <v>27.830000000000002</v>
      </c>
      <c r="E3060" s="269">
        <v>17.62</v>
      </c>
      <c r="F3060" s="269" t="s">
        <v>16803</v>
      </c>
    </row>
    <row r="3061" spans="1:6" ht="30" customHeight="1">
      <c r="A3061" s="266">
        <v>92683</v>
      </c>
      <c r="B3061" s="267" t="s">
        <v>3007</v>
      </c>
      <c r="C3061" s="268" t="s">
        <v>2535</v>
      </c>
      <c r="D3061" s="269">
        <v>33.89</v>
      </c>
      <c r="E3061" s="269">
        <v>18.690000000000001</v>
      </c>
      <c r="F3061" s="269" t="s">
        <v>18663</v>
      </c>
    </row>
    <row r="3062" spans="1:6" ht="30" customHeight="1">
      <c r="A3062" s="266">
        <v>92684</v>
      </c>
      <c r="B3062" s="267" t="s">
        <v>3008</v>
      </c>
      <c r="C3062" s="268" t="s">
        <v>2535</v>
      </c>
      <c r="D3062" s="269">
        <v>49.879999999999995</v>
      </c>
      <c r="E3062" s="269">
        <v>20.059999999999999</v>
      </c>
      <c r="F3062" s="269" t="s">
        <v>18664</v>
      </c>
    </row>
    <row r="3063" spans="1:6" ht="30" customHeight="1">
      <c r="A3063" s="266">
        <v>92685</v>
      </c>
      <c r="B3063" s="267" t="s">
        <v>3009</v>
      </c>
      <c r="C3063" s="268" t="s">
        <v>2535</v>
      </c>
      <c r="D3063" s="269">
        <v>88.26</v>
      </c>
      <c r="E3063" s="269">
        <v>22.05</v>
      </c>
      <c r="F3063" s="269" t="s">
        <v>18665</v>
      </c>
    </row>
    <row r="3064" spans="1:6" ht="30" customHeight="1">
      <c r="A3064" s="266">
        <v>92686</v>
      </c>
      <c r="B3064" s="267" t="s">
        <v>3010</v>
      </c>
      <c r="C3064" s="268" t="s">
        <v>2535</v>
      </c>
      <c r="D3064" s="269">
        <v>116.00000000000001</v>
      </c>
      <c r="E3064" s="269">
        <v>24.05</v>
      </c>
      <c r="F3064" s="269" t="s">
        <v>18666</v>
      </c>
    </row>
    <row r="3065" spans="1:6" ht="30" customHeight="1">
      <c r="A3065" s="266">
        <v>92898</v>
      </c>
      <c r="B3065" s="267" t="s">
        <v>3011</v>
      </c>
      <c r="C3065" s="268" t="s">
        <v>2535</v>
      </c>
      <c r="D3065" s="269">
        <v>24.24</v>
      </c>
      <c r="E3065" s="269">
        <v>8.34</v>
      </c>
      <c r="F3065" s="269" t="s">
        <v>18680</v>
      </c>
    </row>
    <row r="3066" spans="1:6" ht="30" customHeight="1">
      <c r="A3066" s="266">
        <v>92899</v>
      </c>
      <c r="B3066" s="267" t="s">
        <v>3012</v>
      </c>
      <c r="C3066" s="268" t="s">
        <v>2535</v>
      </c>
      <c r="D3066" s="269">
        <v>38.549999999999997</v>
      </c>
      <c r="E3066" s="269">
        <v>8.82</v>
      </c>
      <c r="F3066" s="269" t="s">
        <v>14197</v>
      </c>
    </row>
    <row r="3067" spans="1:6" ht="30" customHeight="1">
      <c r="A3067" s="266">
        <v>92900</v>
      </c>
      <c r="B3067" s="267" t="s">
        <v>3013</v>
      </c>
      <c r="C3067" s="268" t="s">
        <v>2535</v>
      </c>
      <c r="D3067" s="269">
        <v>47.36</v>
      </c>
      <c r="E3067" s="269">
        <v>9.32</v>
      </c>
      <c r="F3067" s="269" t="s">
        <v>18681</v>
      </c>
    </row>
    <row r="3068" spans="1:6" ht="30" customHeight="1">
      <c r="A3068" s="266">
        <v>92901</v>
      </c>
      <c r="B3068" s="267" t="s">
        <v>3014</v>
      </c>
      <c r="C3068" s="268" t="s">
        <v>2535</v>
      </c>
      <c r="D3068" s="269">
        <v>68.16</v>
      </c>
      <c r="E3068" s="269">
        <v>10.01</v>
      </c>
      <c r="F3068" s="269" t="s">
        <v>18682</v>
      </c>
    </row>
    <row r="3069" spans="1:6" ht="30" customHeight="1">
      <c r="A3069" s="266">
        <v>92902</v>
      </c>
      <c r="B3069" s="267" t="s">
        <v>3015</v>
      </c>
      <c r="C3069" s="268" t="s">
        <v>2535</v>
      </c>
      <c r="D3069" s="269">
        <v>110.47</v>
      </c>
      <c r="E3069" s="269">
        <v>11.01</v>
      </c>
      <c r="F3069" s="269" t="s">
        <v>18683</v>
      </c>
    </row>
    <row r="3070" spans="1:6" ht="30" customHeight="1">
      <c r="A3070" s="266">
        <v>92903</v>
      </c>
      <c r="B3070" s="267" t="s">
        <v>3016</v>
      </c>
      <c r="C3070" s="268" t="s">
        <v>2535</v>
      </c>
      <c r="D3070" s="269">
        <v>169.06</v>
      </c>
      <c r="E3070" s="269">
        <v>12.01</v>
      </c>
      <c r="F3070" s="269" t="s">
        <v>18684</v>
      </c>
    </row>
    <row r="3071" spans="1:6" ht="30" customHeight="1">
      <c r="A3071" s="266">
        <v>92938</v>
      </c>
      <c r="B3071" s="267" t="s">
        <v>3017</v>
      </c>
      <c r="C3071" s="268" t="s">
        <v>2535</v>
      </c>
      <c r="D3071" s="269">
        <v>11.639999999999999</v>
      </c>
      <c r="E3071" s="269">
        <v>8.3800000000000008</v>
      </c>
      <c r="F3071" s="269" t="s">
        <v>11661</v>
      </c>
    </row>
    <row r="3072" spans="1:6" ht="30" customHeight="1">
      <c r="A3072" s="266">
        <v>92939</v>
      </c>
      <c r="B3072" s="267" t="s">
        <v>3018</v>
      </c>
      <c r="C3072" s="268" t="s">
        <v>2535</v>
      </c>
      <c r="D3072" s="269">
        <v>11.820000000000002</v>
      </c>
      <c r="E3072" s="269">
        <v>8.3699999999999992</v>
      </c>
      <c r="F3072" s="269" t="s">
        <v>18710</v>
      </c>
    </row>
    <row r="3073" spans="1:6" ht="30" customHeight="1">
      <c r="A3073" s="266">
        <v>92940</v>
      </c>
      <c r="B3073" s="267" t="s">
        <v>18711</v>
      </c>
      <c r="C3073" s="268" t="s">
        <v>2535</v>
      </c>
      <c r="D3073" s="269">
        <v>16.2</v>
      </c>
      <c r="E3073" s="269">
        <v>8.86</v>
      </c>
      <c r="F3073" s="269" t="s">
        <v>15979</v>
      </c>
    </row>
    <row r="3074" spans="1:6" ht="45" customHeight="1">
      <c r="A3074" s="266">
        <v>92941</v>
      </c>
      <c r="B3074" s="267" t="s">
        <v>18712</v>
      </c>
      <c r="C3074" s="268" t="s">
        <v>2535</v>
      </c>
      <c r="D3074" s="269">
        <v>16.190000000000001</v>
      </c>
      <c r="E3074" s="269">
        <v>8.86</v>
      </c>
      <c r="F3074" s="269" t="s">
        <v>12450</v>
      </c>
    </row>
    <row r="3075" spans="1:6" ht="45" customHeight="1">
      <c r="A3075" s="266">
        <v>92942</v>
      </c>
      <c r="B3075" s="267" t="s">
        <v>18713</v>
      </c>
      <c r="C3075" s="268" t="s">
        <v>2535</v>
      </c>
      <c r="D3075" s="269">
        <v>16.190000000000001</v>
      </c>
      <c r="E3075" s="269">
        <v>8.86</v>
      </c>
      <c r="F3075" s="269" t="s">
        <v>12450</v>
      </c>
    </row>
    <row r="3076" spans="1:6" ht="45" customHeight="1">
      <c r="A3076" s="266">
        <v>92943</v>
      </c>
      <c r="B3076" s="267" t="s">
        <v>18714</v>
      </c>
      <c r="C3076" s="268" t="s">
        <v>2535</v>
      </c>
      <c r="D3076" s="269">
        <v>19.14</v>
      </c>
      <c r="E3076" s="269">
        <v>9.36</v>
      </c>
      <c r="F3076" s="269" t="s">
        <v>14954</v>
      </c>
    </row>
    <row r="3077" spans="1:6" ht="30" customHeight="1">
      <c r="A3077" s="266">
        <v>92944</v>
      </c>
      <c r="B3077" s="267" t="s">
        <v>18715</v>
      </c>
      <c r="C3077" s="268" t="s">
        <v>2535</v>
      </c>
      <c r="D3077" s="269">
        <v>19.14</v>
      </c>
      <c r="E3077" s="269">
        <v>9.36</v>
      </c>
      <c r="F3077" s="269" t="s">
        <v>14954</v>
      </c>
    </row>
    <row r="3078" spans="1:6" ht="45" customHeight="1">
      <c r="A3078" s="266">
        <v>92945</v>
      </c>
      <c r="B3078" s="267" t="s">
        <v>18716</v>
      </c>
      <c r="C3078" s="268" t="s">
        <v>2535</v>
      </c>
      <c r="D3078" s="269">
        <v>19.14</v>
      </c>
      <c r="E3078" s="269">
        <v>9.36</v>
      </c>
      <c r="F3078" s="269" t="s">
        <v>14954</v>
      </c>
    </row>
    <row r="3079" spans="1:6" ht="30" customHeight="1">
      <c r="A3079" s="266">
        <v>92946</v>
      </c>
      <c r="B3079" s="267" t="s">
        <v>18717</v>
      </c>
      <c r="C3079" s="268" t="s">
        <v>2535</v>
      </c>
      <c r="D3079" s="269">
        <v>28.689999999999998</v>
      </c>
      <c r="E3079" s="269">
        <v>10.039999999999999</v>
      </c>
      <c r="F3079" s="269" t="s">
        <v>11778</v>
      </c>
    </row>
    <row r="3080" spans="1:6" ht="30" customHeight="1">
      <c r="A3080" s="266">
        <v>92947</v>
      </c>
      <c r="B3080" s="267" t="s">
        <v>18718</v>
      </c>
      <c r="C3080" s="268" t="s">
        <v>2535</v>
      </c>
      <c r="D3080" s="269">
        <v>28.689999999999998</v>
      </c>
      <c r="E3080" s="269">
        <v>10.039999999999999</v>
      </c>
      <c r="F3080" s="269" t="s">
        <v>11778</v>
      </c>
    </row>
    <row r="3081" spans="1:6" ht="30" customHeight="1">
      <c r="A3081" s="266">
        <v>92948</v>
      </c>
      <c r="B3081" s="267" t="s">
        <v>3019</v>
      </c>
      <c r="C3081" s="268" t="s">
        <v>2535</v>
      </c>
      <c r="D3081" s="269">
        <v>28.689999999999998</v>
      </c>
      <c r="E3081" s="269">
        <v>10.039999999999999</v>
      </c>
      <c r="F3081" s="269" t="s">
        <v>11778</v>
      </c>
    </row>
    <row r="3082" spans="1:6" ht="45" customHeight="1">
      <c r="A3082" s="266">
        <v>92949</v>
      </c>
      <c r="B3082" s="267" t="s">
        <v>18719</v>
      </c>
      <c r="C3082" s="268" t="s">
        <v>2535</v>
      </c>
      <c r="D3082" s="269">
        <v>47.62</v>
      </c>
      <c r="E3082" s="269">
        <v>11.04</v>
      </c>
      <c r="F3082" s="269" t="s">
        <v>18720</v>
      </c>
    </row>
    <row r="3083" spans="1:6" ht="30" customHeight="1">
      <c r="A3083" s="266">
        <v>92950</v>
      </c>
      <c r="B3083" s="267" t="s">
        <v>4150</v>
      </c>
      <c r="C3083" s="268" t="s">
        <v>2535</v>
      </c>
      <c r="D3083" s="269">
        <v>47.62</v>
      </c>
      <c r="E3083" s="269">
        <v>11.04</v>
      </c>
      <c r="F3083" s="269" t="s">
        <v>18720</v>
      </c>
    </row>
    <row r="3084" spans="1:6" ht="30" customHeight="1">
      <c r="A3084" s="266">
        <v>92951</v>
      </c>
      <c r="B3084" s="267" t="s">
        <v>18721</v>
      </c>
      <c r="C3084" s="268" t="s">
        <v>2535</v>
      </c>
      <c r="D3084" s="269">
        <v>70.599999999999994</v>
      </c>
      <c r="E3084" s="269">
        <v>12.03</v>
      </c>
      <c r="F3084" s="269" t="s">
        <v>18722</v>
      </c>
    </row>
    <row r="3085" spans="1:6" ht="30" customHeight="1">
      <c r="A3085" s="266">
        <v>92952</v>
      </c>
      <c r="B3085" s="267" t="s">
        <v>4151</v>
      </c>
      <c r="C3085" s="268" t="s">
        <v>2535</v>
      </c>
      <c r="D3085" s="269">
        <v>70.599999999999994</v>
      </c>
      <c r="E3085" s="269">
        <v>12.03</v>
      </c>
      <c r="F3085" s="269" t="s">
        <v>18722</v>
      </c>
    </row>
    <row r="3086" spans="1:6">
      <c r="A3086" s="261"/>
      <c r="B3086" s="265" t="s">
        <v>2839</v>
      </c>
      <c r="C3086" s="263"/>
      <c r="D3086" s="264" t="s">
        <v>2552</v>
      </c>
      <c r="E3086" s="264" t="s">
        <v>2552</v>
      </c>
      <c r="F3086" s="264"/>
    </row>
    <row r="3087" spans="1:6" ht="15" customHeight="1">
      <c r="A3087" s="266">
        <v>83634</v>
      </c>
      <c r="B3087" s="267" t="s">
        <v>4152</v>
      </c>
      <c r="C3087" s="268" t="s">
        <v>2535</v>
      </c>
      <c r="D3087" s="269">
        <v>393.02</v>
      </c>
      <c r="E3087" s="269">
        <v>13.81</v>
      </c>
      <c r="F3087" s="269" t="s">
        <v>18039</v>
      </c>
    </row>
    <row r="3088" spans="1:6" ht="15" customHeight="1">
      <c r="A3088" s="266">
        <v>72553</v>
      </c>
      <c r="B3088" s="267" t="s">
        <v>4153</v>
      </c>
      <c r="C3088" s="268" t="s">
        <v>2535</v>
      </c>
      <c r="D3088" s="269">
        <v>122.09000000000002</v>
      </c>
      <c r="E3088" s="269">
        <v>8.27</v>
      </c>
      <c r="F3088" s="269" t="s">
        <v>18034</v>
      </c>
    </row>
    <row r="3089" spans="1:6" ht="15" customHeight="1">
      <c r="A3089" s="266">
        <v>72554</v>
      </c>
      <c r="B3089" s="267" t="s">
        <v>4154</v>
      </c>
      <c r="C3089" s="268" t="s">
        <v>2535</v>
      </c>
      <c r="D3089" s="269">
        <v>423.64</v>
      </c>
      <c r="E3089" s="269">
        <v>8.26</v>
      </c>
      <c r="F3089" s="269" t="s">
        <v>18035</v>
      </c>
    </row>
    <row r="3090" spans="1:6" ht="15" customHeight="1">
      <c r="A3090" s="266" t="s">
        <v>2840</v>
      </c>
      <c r="B3090" s="267" t="s">
        <v>4155</v>
      </c>
      <c r="C3090" s="268" t="s">
        <v>2535</v>
      </c>
      <c r="D3090" s="269">
        <v>123.78</v>
      </c>
      <c r="E3090" s="269">
        <v>13.82</v>
      </c>
      <c r="F3090" s="269" t="s">
        <v>18036</v>
      </c>
    </row>
    <row r="3091" spans="1:6" ht="15" customHeight="1">
      <c r="A3091" s="266">
        <v>83635</v>
      </c>
      <c r="B3091" s="267" t="s">
        <v>4156</v>
      </c>
      <c r="C3091" s="268" t="s">
        <v>2535</v>
      </c>
      <c r="D3091" s="269">
        <v>145.32</v>
      </c>
      <c r="E3091" s="269">
        <v>13.82</v>
      </c>
      <c r="F3091" s="269" t="s">
        <v>18040</v>
      </c>
    </row>
    <row r="3092" spans="1:6" ht="30" customHeight="1">
      <c r="A3092" s="266" t="s">
        <v>2841</v>
      </c>
      <c r="B3092" s="267" t="s">
        <v>4157</v>
      </c>
      <c r="C3092" s="268" t="s">
        <v>2535</v>
      </c>
      <c r="D3092" s="269">
        <v>127.82</v>
      </c>
      <c r="E3092" s="269">
        <v>13.82</v>
      </c>
      <c r="F3092" s="269" t="s">
        <v>18037</v>
      </c>
    </row>
    <row r="3093" spans="1:6">
      <c r="A3093" s="261"/>
      <c r="B3093" s="262" t="s">
        <v>9</v>
      </c>
      <c r="C3093" s="263"/>
      <c r="D3093" s="264" t="s">
        <v>2552</v>
      </c>
      <c r="E3093" s="264" t="s">
        <v>2552</v>
      </c>
      <c r="F3093" s="264"/>
    </row>
    <row r="3094" spans="1:6">
      <c r="A3094" s="261"/>
      <c r="B3094" s="265" t="s">
        <v>10</v>
      </c>
      <c r="C3094" s="263"/>
      <c r="D3094" s="264" t="s">
        <v>2552</v>
      </c>
      <c r="E3094" s="264" t="s">
        <v>2552</v>
      </c>
      <c r="F3094" s="264"/>
    </row>
    <row r="3095" spans="1:6" ht="30" customHeight="1">
      <c r="A3095" s="266">
        <v>90443</v>
      </c>
      <c r="B3095" s="267" t="s">
        <v>4158</v>
      </c>
      <c r="C3095" s="268" t="s">
        <v>2537</v>
      </c>
      <c r="D3095" s="269">
        <v>2.5999999999999996</v>
      </c>
      <c r="E3095" s="269">
        <v>8.2100000000000009</v>
      </c>
      <c r="F3095" s="269" t="s">
        <v>18396</v>
      </c>
    </row>
    <row r="3096" spans="1:6" ht="30" customHeight="1">
      <c r="A3096" s="266">
        <v>90444</v>
      </c>
      <c r="B3096" s="267" t="s">
        <v>1532</v>
      </c>
      <c r="C3096" s="268" t="s">
        <v>2537</v>
      </c>
      <c r="D3096" s="269">
        <v>6.3299999999999983</v>
      </c>
      <c r="E3096" s="269">
        <v>15.82</v>
      </c>
      <c r="F3096" s="269" t="s">
        <v>15395</v>
      </c>
    </row>
    <row r="3097" spans="1:6" ht="30" customHeight="1">
      <c r="A3097" s="266">
        <v>90445</v>
      </c>
      <c r="B3097" s="267" t="s">
        <v>1533</v>
      </c>
      <c r="C3097" s="268" t="s">
        <v>2537</v>
      </c>
      <c r="D3097" s="269">
        <v>6.759999999999998</v>
      </c>
      <c r="E3097" s="269">
        <v>16.89</v>
      </c>
      <c r="F3097" s="269" t="s">
        <v>13484</v>
      </c>
    </row>
    <row r="3098" spans="1:6" ht="30" customHeight="1">
      <c r="A3098" s="266">
        <v>90446</v>
      </c>
      <c r="B3098" s="267" t="s">
        <v>1534</v>
      </c>
      <c r="C3098" s="268" t="s">
        <v>2537</v>
      </c>
      <c r="D3098" s="269">
        <v>7.3500000000000014</v>
      </c>
      <c r="E3098" s="269">
        <v>18.329999999999998</v>
      </c>
      <c r="F3098" s="269" t="s">
        <v>15803</v>
      </c>
    </row>
    <row r="3099" spans="1:6" ht="30" customHeight="1">
      <c r="A3099" s="266">
        <v>91222</v>
      </c>
      <c r="B3099" s="267" t="s">
        <v>4159</v>
      </c>
      <c r="C3099" s="268" t="s">
        <v>2537</v>
      </c>
      <c r="D3099" s="269">
        <v>2.8100000000000005</v>
      </c>
      <c r="E3099" s="269">
        <v>8.83</v>
      </c>
      <c r="F3099" s="269" t="s">
        <v>19668</v>
      </c>
    </row>
    <row r="3100" spans="1:6" ht="15" customHeight="1">
      <c r="A3100" s="266">
        <v>90436</v>
      </c>
      <c r="B3100" s="267" t="s">
        <v>1526</v>
      </c>
      <c r="C3100" s="268" t="s">
        <v>2535</v>
      </c>
      <c r="D3100" s="269">
        <v>2.8600000000000012</v>
      </c>
      <c r="E3100" s="269">
        <v>9.0399999999999991</v>
      </c>
      <c r="F3100" s="269" t="s">
        <v>11411</v>
      </c>
    </row>
    <row r="3101" spans="1:6" ht="30" customHeight="1">
      <c r="A3101" s="266">
        <v>90437</v>
      </c>
      <c r="B3101" s="267" t="s">
        <v>1527</v>
      </c>
      <c r="C3101" s="268" t="s">
        <v>2535</v>
      </c>
      <c r="D3101" s="269">
        <v>7.1999999999999993</v>
      </c>
      <c r="E3101" s="269">
        <v>21.71</v>
      </c>
      <c r="F3101" s="269" t="s">
        <v>12671</v>
      </c>
    </row>
    <row r="3102" spans="1:6" ht="15" customHeight="1">
      <c r="A3102" s="266">
        <v>90438</v>
      </c>
      <c r="B3102" s="267" t="s">
        <v>1528</v>
      </c>
      <c r="C3102" s="268" t="s">
        <v>2535</v>
      </c>
      <c r="D3102" s="269">
        <v>10.400000000000002</v>
      </c>
      <c r="E3102" s="269">
        <v>31.05</v>
      </c>
      <c r="F3102" s="269" t="s">
        <v>14600</v>
      </c>
    </row>
    <row r="3103" spans="1:6" ht="15" customHeight="1">
      <c r="A3103" s="266">
        <v>90439</v>
      </c>
      <c r="B3103" s="267" t="s">
        <v>1529</v>
      </c>
      <c r="C3103" s="268" t="s">
        <v>2535</v>
      </c>
      <c r="D3103" s="269">
        <v>15.009999999999998</v>
      </c>
      <c r="E3103" s="269">
        <v>36.6</v>
      </c>
      <c r="F3103" s="269" t="s">
        <v>19646</v>
      </c>
    </row>
    <row r="3104" spans="1:6" ht="30" customHeight="1">
      <c r="A3104" s="266">
        <v>90440</v>
      </c>
      <c r="B3104" s="267" t="s">
        <v>1530</v>
      </c>
      <c r="C3104" s="268" t="s">
        <v>2535</v>
      </c>
      <c r="D3104" s="269">
        <v>24.17</v>
      </c>
      <c r="E3104" s="269">
        <v>58.5</v>
      </c>
      <c r="F3104" s="269" t="s">
        <v>19647</v>
      </c>
    </row>
    <row r="3105" spans="1:6" ht="15" customHeight="1">
      <c r="A3105" s="266">
        <v>90441</v>
      </c>
      <c r="B3105" s="267" t="s">
        <v>1531</v>
      </c>
      <c r="C3105" s="268" t="s">
        <v>2535</v>
      </c>
      <c r="D3105" s="269">
        <v>30.949999999999989</v>
      </c>
      <c r="E3105" s="269">
        <v>74.650000000000006</v>
      </c>
      <c r="F3105" s="269" t="s">
        <v>14826</v>
      </c>
    </row>
    <row r="3106" spans="1:6" ht="15" customHeight="1">
      <c r="A3106" s="266">
        <v>90453</v>
      </c>
      <c r="B3106" s="267" t="s">
        <v>1535</v>
      </c>
      <c r="C3106" s="268" t="s">
        <v>2535</v>
      </c>
      <c r="D3106" s="269">
        <v>0.81999999999999984</v>
      </c>
      <c r="E3106" s="269">
        <v>1.25</v>
      </c>
      <c r="F3106" s="269" t="s">
        <v>11127</v>
      </c>
    </row>
    <row r="3107" spans="1:6" ht="30" customHeight="1">
      <c r="A3107" s="266">
        <v>90454</v>
      </c>
      <c r="B3107" s="267" t="s">
        <v>1536</v>
      </c>
      <c r="C3107" s="268" t="s">
        <v>2535</v>
      </c>
      <c r="D3107" s="269">
        <v>1.71</v>
      </c>
      <c r="E3107" s="269">
        <v>1.88</v>
      </c>
      <c r="F3107" s="269" t="s">
        <v>11187</v>
      </c>
    </row>
    <row r="3108" spans="1:6" ht="15" customHeight="1">
      <c r="A3108" s="266">
        <v>90455</v>
      </c>
      <c r="B3108" s="267" t="s">
        <v>1537</v>
      </c>
      <c r="C3108" s="268" t="s">
        <v>2535</v>
      </c>
      <c r="D3108" s="269">
        <v>2.1299999999999994</v>
      </c>
      <c r="E3108" s="269">
        <v>2.72</v>
      </c>
      <c r="F3108" s="269" t="s">
        <v>13803</v>
      </c>
    </row>
    <row r="3109" spans="1:6" ht="30" customHeight="1">
      <c r="A3109" s="266">
        <v>90451</v>
      </c>
      <c r="B3109" s="267" t="s">
        <v>4160</v>
      </c>
      <c r="C3109" s="268" t="s">
        <v>2535</v>
      </c>
      <c r="D3109" s="269">
        <v>1.3699999999999997</v>
      </c>
      <c r="E3109" s="269">
        <v>2.1800000000000002</v>
      </c>
      <c r="F3109" s="269" t="s">
        <v>12933</v>
      </c>
    </row>
    <row r="3110" spans="1:6" ht="30" customHeight="1">
      <c r="A3110" s="266">
        <v>90452</v>
      </c>
      <c r="B3110" s="267" t="s">
        <v>4161</v>
      </c>
      <c r="C3110" s="268" t="s">
        <v>2535</v>
      </c>
      <c r="D3110" s="269">
        <v>11.09</v>
      </c>
      <c r="E3110" s="269">
        <v>3.27</v>
      </c>
      <c r="F3110" s="269" t="s">
        <v>19648</v>
      </c>
    </row>
    <row r="3111" spans="1:6" ht="30" customHeight="1">
      <c r="A3111" s="266">
        <v>90466</v>
      </c>
      <c r="B3111" s="267" t="s">
        <v>1542</v>
      </c>
      <c r="C3111" s="268" t="s">
        <v>2537</v>
      </c>
      <c r="D3111" s="269">
        <v>3.04</v>
      </c>
      <c r="E3111" s="269">
        <v>7.46</v>
      </c>
      <c r="F3111" s="269" t="s">
        <v>12550</v>
      </c>
    </row>
    <row r="3112" spans="1:6" ht="30" customHeight="1">
      <c r="A3112" s="266">
        <v>90467</v>
      </c>
      <c r="B3112" s="267" t="s">
        <v>1543</v>
      </c>
      <c r="C3112" s="268" t="s">
        <v>2537</v>
      </c>
      <c r="D3112" s="269">
        <v>4.9999999999999982</v>
      </c>
      <c r="E3112" s="269">
        <v>11.58</v>
      </c>
      <c r="F3112" s="269" t="s">
        <v>19656</v>
      </c>
    </row>
    <row r="3113" spans="1:6" ht="30" customHeight="1">
      <c r="A3113" s="266">
        <v>90468</v>
      </c>
      <c r="B3113" s="267" t="s">
        <v>1544</v>
      </c>
      <c r="C3113" s="268" t="s">
        <v>2537</v>
      </c>
      <c r="D3113" s="269">
        <v>1.5799999999999996</v>
      </c>
      <c r="E3113" s="269">
        <v>2.85</v>
      </c>
      <c r="F3113" s="269" t="s">
        <v>19657</v>
      </c>
    </row>
    <row r="3114" spans="1:6" ht="30" customHeight="1">
      <c r="A3114" s="266">
        <v>90469</v>
      </c>
      <c r="B3114" s="267" t="s">
        <v>1545</v>
      </c>
      <c r="C3114" s="268" t="s">
        <v>2537</v>
      </c>
      <c r="D3114" s="269">
        <v>2.6499999999999995</v>
      </c>
      <c r="E3114" s="269">
        <v>4.4400000000000004</v>
      </c>
      <c r="F3114" s="269" t="s">
        <v>11239</v>
      </c>
    </row>
    <row r="3115" spans="1:6" ht="30" customHeight="1">
      <c r="A3115" s="266">
        <v>90470</v>
      </c>
      <c r="B3115" s="267" t="s">
        <v>976</v>
      </c>
      <c r="C3115" s="268" t="s">
        <v>2537</v>
      </c>
      <c r="D3115" s="269">
        <v>3.8699999999999992</v>
      </c>
      <c r="E3115" s="269">
        <v>5.75</v>
      </c>
      <c r="F3115" s="269" t="s">
        <v>15539</v>
      </c>
    </row>
    <row r="3116" spans="1:6" ht="30" customHeight="1">
      <c r="A3116" s="266">
        <v>91188</v>
      </c>
      <c r="B3116" s="267" t="s">
        <v>4162</v>
      </c>
      <c r="C3116" s="268" t="s">
        <v>2535</v>
      </c>
      <c r="D3116" s="269">
        <v>1.8599999999999999</v>
      </c>
      <c r="E3116" s="269">
        <v>3.6</v>
      </c>
      <c r="F3116" s="269" t="s">
        <v>11740</v>
      </c>
    </row>
    <row r="3117" spans="1:6" ht="30" customHeight="1">
      <c r="A3117" s="266">
        <v>91189</v>
      </c>
      <c r="B3117" s="267" t="s">
        <v>4163</v>
      </c>
      <c r="C3117" s="268" t="s">
        <v>2535</v>
      </c>
      <c r="D3117" s="269">
        <v>18.309999999999995</v>
      </c>
      <c r="E3117" s="269">
        <v>15.67</v>
      </c>
      <c r="F3117" s="269" t="s">
        <v>17844</v>
      </c>
    </row>
    <row r="3118" spans="1:6" ht="30" customHeight="1">
      <c r="A3118" s="266">
        <v>91190</v>
      </c>
      <c r="B3118" s="267" t="s">
        <v>752</v>
      </c>
      <c r="C3118" s="268" t="s">
        <v>2535</v>
      </c>
      <c r="D3118" s="269">
        <v>1.1000000000000001</v>
      </c>
      <c r="E3118" s="269">
        <v>2.98</v>
      </c>
      <c r="F3118" s="269" t="s">
        <v>13237</v>
      </c>
    </row>
    <row r="3119" spans="1:6" ht="30" customHeight="1">
      <c r="A3119" s="266">
        <v>91191</v>
      </c>
      <c r="B3119" s="267" t="s">
        <v>753</v>
      </c>
      <c r="C3119" s="268" t="s">
        <v>2535</v>
      </c>
      <c r="D3119" s="269">
        <v>1.1499999999999999</v>
      </c>
      <c r="E3119" s="269">
        <v>3.18</v>
      </c>
      <c r="F3119" s="269" t="s">
        <v>11671</v>
      </c>
    </row>
    <row r="3120" spans="1:6" ht="30" customHeight="1">
      <c r="A3120" s="266">
        <v>91192</v>
      </c>
      <c r="B3120" s="267" t="s">
        <v>754</v>
      </c>
      <c r="C3120" s="268" t="s">
        <v>2535</v>
      </c>
      <c r="D3120" s="269">
        <v>1.2499999999999996</v>
      </c>
      <c r="E3120" s="269">
        <v>3.56</v>
      </c>
      <c r="F3120" s="269" t="s">
        <v>11257</v>
      </c>
    </row>
    <row r="3121" spans="1:6" ht="30" customHeight="1">
      <c r="A3121" s="266">
        <v>91166</v>
      </c>
      <c r="B3121" s="267" t="s">
        <v>4164</v>
      </c>
      <c r="C3121" s="268" t="s">
        <v>2537</v>
      </c>
      <c r="D3121" s="269">
        <v>1.6400000000000001</v>
      </c>
      <c r="E3121" s="269">
        <v>1.33</v>
      </c>
      <c r="F3121" s="269" t="s">
        <v>12410</v>
      </c>
    </row>
    <row r="3122" spans="1:6" ht="30" customHeight="1">
      <c r="A3122" s="266">
        <v>91167</v>
      </c>
      <c r="B3122" s="267" t="s">
        <v>4165</v>
      </c>
      <c r="C3122" s="268" t="s">
        <v>2537</v>
      </c>
      <c r="D3122" s="269">
        <v>3.49</v>
      </c>
      <c r="E3122" s="269">
        <v>4.8499999999999996</v>
      </c>
      <c r="F3122" s="269" t="s">
        <v>11852</v>
      </c>
    </row>
    <row r="3123" spans="1:6" ht="45" customHeight="1">
      <c r="A3123" s="266">
        <v>91168</v>
      </c>
      <c r="B3123" s="267" t="s">
        <v>4166</v>
      </c>
      <c r="C3123" s="268" t="s">
        <v>2537</v>
      </c>
      <c r="D3123" s="269">
        <v>2.63</v>
      </c>
      <c r="E3123" s="269">
        <v>3.62</v>
      </c>
      <c r="F3123" s="269" t="s">
        <v>17598</v>
      </c>
    </row>
    <row r="3124" spans="1:6" ht="30" customHeight="1">
      <c r="A3124" s="266">
        <v>91169</v>
      </c>
      <c r="B3124" s="267" t="s">
        <v>4167</v>
      </c>
      <c r="C3124" s="268" t="s">
        <v>2537</v>
      </c>
      <c r="D3124" s="269">
        <v>3.16</v>
      </c>
      <c r="E3124" s="269">
        <v>4.28</v>
      </c>
      <c r="F3124" s="269" t="s">
        <v>11203</v>
      </c>
    </row>
    <row r="3125" spans="1:6" ht="45" customHeight="1">
      <c r="A3125" s="266">
        <v>91170</v>
      </c>
      <c r="B3125" s="267" t="s">
        <v>4168</v>
      </c>
      <c r="C3125" s="268" t="s">
        <v>2537</v>
      </c>
      <c r="D3125" s="269">
        <v>0.85000000000000009</v>
      </c>
      <c r="E3125" s="269">
        <v>1.29</v>
      </c>
      <c r="F3125" s="269" t="s">
        <v>11570</v>
      </c>
    </row>
    <row r="3126" spans="1:6" ht="45" customHeight="1">
      <c r="A3126" s="266">
        <v>91171</v>
      </c>
      <c r="B3126" s="267" t="s">
        <v>4169</v>
      </c>
      <c r="C3126" s="268" t="s">
        <v>2537</v>
      </c>
      <c r="D3126" s="269">
        <v>1.1000000000000001</v>
      </c>
      <c r="E3126" s="269">
        <v>1.56</v>
      </c>
      <c r="F3126" s="269" t="s">
        <v>19658</v>
      </c>
    </row>
    <row r="3127" spans="1:6" ht="30" customHeight="1">
      <c r="A3127" s="266">
        <v>91172</v>
      </c>
      <c r="B3127" s="267" t="s">
        <v>4170</v>
      </c>
      <c r="C3127" s="268" t="s">
        <v>2537</v>
      </c>
      <c r="D3127" s="269">
        <v>1.63</v>
      </c>
      <c r="E3127" s="269">
        <v>2.29</v>
      </c>
      <c r="F3127" s="269" t="s">
        <v>14629</v>
      </c>
    </row>
    <row r="3128" spans="1:6" ht="45" customHeight="1">
      <c r="A3128" s="266">
        <v>91173</v>
      </c>
      <c r="B3128" s="267" t="s">
        <v>4171</v>
      </c>
      <c r="C3128" s="268" t="s">
        <v>2537</v>
      </c>
      <c r="D3128" s="269">
        <v>0.41000000000000003</v>
      </c>
      <c r="E3128" s="269">
        <v>0.67</v>
      </c>
      <c r="F3128" s="269" t="s">
        <v>13590</v>
      </c>
    </row>
    <row r="3129" spans="1:6" ht="45" customHeight="1">
      <c r="A3129" s="266">
        <v>91174</v>
      </c>
      <c r="B3129" s="267" t="s">
        <v>4172</v>
      </c>
      <c r="C3129" s="268" t="s">
        <v>2537</v>
      </c>
      <c r="D3129" s="269">
        <v>0.86999999999999988</v>
      </c>
      <c r="E3129" s="269">
        <v>1.24</v>
      </c>
      <c r="F3129" s="269" t="s">
        <v>14575</v>
      </c>
    </row>
    <row r="3130" spans="1:6" ht="30" customHeight="1">
      <c r="A3130" s="266">
        <v>91175</v>
      </c>
      <c r="B3130" s="267" t="s">
        <v>4173</v>
      </c>
      <c r="C3130" s="268" t="s">
        <v>2537</v>
      </c>
      <c r="D3130" s="269">
        <v>1.4100000000000001</v>
      </c>
      <c r="E3130" s="269">
        <v>2.04</v>
      </c>
      <c r="F3130" s="269" t="s">
        <v>13499</v>
      </c>
    </row>
    <row r="3131" spans="1:6" ht="30" customHeight="1">
      <c r="A3131" s="266">
        <v>91176</v>
      </c>
      <c r="B3131" s="267" t="s">
        <v>19659</v>
      </c>
      <c r="C3131" s="268" t="s">
        <v>2537</v>
      </c>
      <c r="D3131" s="269">
        <v>24.310000000000002</v>
      </c>
      <c r="E3131" s="269">
        <v>9.76</v>
      </c>
      <c r="F3131" s="269" t="s">
        <v>19660</v>
      </c>
    </row>
    <row r="3132" spans="1:6" ht="45" customHeight="1">
      <c r="A3132" s="266">
        <v>91177</v>
      </c>
      <c r="B3132" s="267" t="s">
        <v>19661</v>
      </c>
      <c r="C3132" s="268" t="s">
        <v>2537</v>
      </c>
      <c r="D3132" s="269">
        <v>9.92</v>
      </c>
      <c r="E3132" s="269">
        <v>5.49</v>
      </c>
      <c r="F3132" s="269" t="s">
        <v>13202</v>
      </c>
    </row>
    <row r="3133" spans="1:6" ht="30" customHeight="1">
      <c r="A3133" s="266">
        <v>91178</v>
      </c>
      <c r="B3133" s="267" t="s">
        <v>19662</v>
      </c>
      <c r="C3133" s="268" t="s">
        <v>2537</v>
      </c>
      <c r="D3133" s="269">
        <v>9.0499999999999989</v>
      </c>
      <c r="E3133" s="269">
        <v>5.65</v>
      </c>
      <c r="F3133" s="269" t="s">
        <v>13750</v>
      </c>
    </row>
    <row r="3134" spans="1:6" ht="45" customHeight="1">
      <c r="A3134" s="266">
        <v>91179</v>
      </c>
      <c r="B3134" s="267" t="s">
        <v>19663</v>
      </c>
      <c r="C3134" s="268" t="s">
        <v>2537</v>
      </c>
      <c r="D3134" s="269">
        <v>6.2100000000000009</v>
      </c>
      <c r="E3134" s="269">
        <v>2.5299999999999998</v>
      </c>
      <c r="F3134" s="269" t="s">
        <v>15339</v>
      </c>
    </row>
    <row r="3135" spans="1:6" ht="45" customHeight="1">
      <c r="A3135" s="266">
        <v>91180</v>
      </c>
      <c r="B3135" s="267" t="s">
        <v>19664</v>
      </c>
      <c r="C3135" s="268" t="s">
        <v>2537</v>
      </c>
      <c r="D3135" s="269">
        <v>4.54</v>
      </c>
      <c r="E3135" s="269">
        <v>2.34</v>
      </c>
      <c r="F3135" s="269" t="s">
        <v>12312</v>
      </c>
    </row>
    <row r="3136" spans="1:6" ht="30" customHeight="1">
      <c r="A3136" s="266">
        <v>91181</v>
      </c>
      <c r="B3136" s="267" t="s">
        <v>19665</v>
      </c>
      <c r="C3136" s="268" t="s">
        <v>2537</v>
      </c>
      <c r="D3136" s="269">
        <v>4.3900000000000006</v>
      </c>
      <c r="E3136" s="269">
        <v>3.01</v>
      </c>
      <c r="F3136" s="269" t="s">
        <v>14664</v>
      </c>
    </row>
    <row r="3137" spans="1:6" ht="30" customHeight="1">
      <c r="A3137" s="266">
        <v>91182</v>
      </c>
      <c r="B3137" s="267" t="s">
        <v>977</v>
      </c>
      <c r="C3137" s="268" t="s">
        <v>2537</v>
      </c>
      <c r="D3137" s="269">
        <v>7.7299999999999986</v>
      </c>
      <c r="E3137" s="269">
        <v>14.72</v>
      </c>
      <c r="F3137" s="269" t="s">
        <v>12647</v>
      </c>
    </row>
    <row r="3138" spans="1:6" ht="45" customHeight="1">
      <c r="A3138" s="266">
        <v>91183</v>
      </c>
      <c r="B3138" s="267" t="s">
        <v>978</v>
      </c>
      <c r="C3138" s="268" t="s">
        <v>2537</v>
      </c>
      <c r="D3138" s="269">
        <v>3.6100000000000003</v>
      </c>
      <c r="E3138" s="269">
        <v>7.45</v>
      </c>
      <c r="F3138" s="269" t="s">
        <v>19666</v>
      </c>
    </row>
    <row r="3139" spans="1:6" ht="30" customHeight="1">
      <c r="A3139" s="266">
        <v>91184</v>
      </c>
      <c r="B3139" s="267" t="s">
        <v>979</v>
      </c>
      <c r="C3139" s="268" t="s">
        <v>2537</v>
      </c>
      <c r="D3139" s="269">
        <v>3.2</v>
      </c>
      <c r="E3139" s="269">
        <v>7.13</v>
      </c>
      <c r="F3139" s="269" t="s">
        <v>19667</v>
      </c>
    </row>
    <row r="3140" spans="1:6" ht="45" customHeight="1">
      <c r="A3140" s="266">
        <v>91185</v>
      </c>
      <c r="B3140" s="267" t="s">
        <v>545</v>
      </c>
      <c r="C3140" s="268" t="s">
        <v>2537</v>
      </c>
      <c r="D3140" s="269">
        <v>1.92</v>
      </c>
      <c r="E3140" s="269">
        <v>3.84</v>
      </c>
      <c r="F3140" s="269" t="s">
        <v>14901</v>
      </c>
    </row>
    <row r="3141" spans="1:6" ht="45" customHeight="1">
      <c r="A3141" s="266">
        <v>91186</v>
      </c>
      <c r="B3141" s="267" t="s">
        <v>546</v>
      </c>
      <c r="C3141" s="268" t="s">
        <v>2537</v>
      </c>
      <c r="D3141" s="269">
        <v>1.4699999999999998</v>
      </c>
      <c r="E3141" s="269">
        <v>3.24</v>
      </c>
      <c r="F3141" s="269" t="s">
        <v>13239</v>
      </c>
    </row>
    <row r="3142" spans="1:6" ht="30" customHeight="1">
      <c r="A3142" s="266">
        <v>91187</v>
      </c>
      <c r="B3142" s="267" t="s">
        <v>547</v>
      </c>
      <c r="C3142" s="268" t="s">
        <v>2537</v>
      </c>
      <c r="D3142" s="269">
        <v>1.6600000000000001</v>
      </c>
      <c r="E3142" s="269">
        <v>3.79</v>
      </c>
      <c r="F3142" s="269" t="s">
        <v>15437</v>
      </c>
    </row>
    <row r="3143" spans="1:6" ht="15" customHeight="1">
      <c r="A3143" s="266">
        <v>90460</v>
      </c>
      <c r="B3143" s="267" t="s">
        <v>19651</v>
      </c>
      <c r="C3143" s="268" t="s">
        <v>2537</v>
      </c>
      <c r="D3143" s="269">
        <v>22.77</v>
      </c>
      <c r="E3143" s="269">
        <v>0.96</v>
      </c>
      <c r="F3143" s="269" t="s">
        <v>19652</v>
      </c>
    </row>
    <row r="3144" spans="1:6" ht="30" customHeight="1">
      <c r="A3144" s="266">
        <v>90461</v>
      </c>
      <c r="B3144" s="267" t="s">
        <v>19653</v>
      </c>
      <c r="C3144" s="268" t="s">
        <v>2537</v>
      </c>
      <c r="D3144" s="269">
        <v>11.92</v>
      </c>
      <c r="E3144" s="269">
        <v>1.08</v>
      </c>
      <c r="F3144" s="269" t="s">
        <v>13862</v>
      </c>
    </row>
    <row r="3145" spans="1:6" ht="15" customHeight="1">
      <c r="A3145" s="266">
        <v>90462</v>
      </c>
      <c r="B3145" s="267" t="s">
        <v>19654</v>
      </c>
      <c r="C3145" s="268" t="s">
        <v>2537</v>
      </c>
      <c r="D3145" s="269">
        <v>2.61</v>
      </c>
      <c r="E3145" s="269">
        <v>0.25</v>
      </c>
      <c r="F3145" s="269" t="s">
        <v>18432</v>
      </c>
    </row>
    <row r="3146" spans="1:6" ht="15" customHeight="1">
      <c r="A3146" s="266">
        <v>90463</v>
      </c>
      <c r="B3146" s="267" t="s">
        <v>19655</v>
      </c>
      <c r="C3146" s="268" t="s">
        <v>2537</v>
      </c>
      <c r="D3146" s="269">
        <v>2</v>
      </c>
      <c r="E3146" s="269">
        <v>0.28999999999999998</v>
      </c>
      <c r="F3146" s="269" t="s">
        <v>11128</v>
      </c>
    </row>
    <row r="3147" spans="1:6" ht="30" customHeight="1">
      <c r="A3147" s="266">
        <v>91176</v>
      </c>
      <c r="B3147" s="267" t="s">
        <v>19659</v>
      </c>
      <c r="C3147" s="268" t="s">
        <v>2537</v>
      </c>
      <c r="D3147" s="269">
        <v>24.310000000000002</v>
      </c>
      <c r="E3147" s="269">
        <v>9.76</v>
      </c>
      <c r="F3147" s="269" t="s">
        <v>19660</v>
      </c>
    </row>
    <row r="3148" spans="1:6" ht="45" customHeight="1">
      <c r="A3148" s="266">
        <v>91177</v>
      </c>
      <c r="B3148" s="267" t="s">
        <v>19661</v>
      </c>
      <c r="C3148" s="268" t="s">
        <v>2537</v>
      </c>
      <c r="D3148" s="269">
        <v>9.92</v>
      </c>
      <c r="E3148" s="269">
        <v>5.49</v>
      </c>
      <c r="F3148" s="269" t="s">
        <v>13202</v>
      </c>
    </row>
    <row r="3149" spans="1:6" ht="30" customHeight="1">
      <c r="A3149" s="266">
        <v>91178</v>
      </c>
      <c r="B3149" s="267" t="s">
        <v>19662</v>
      </c>
      <c r="C3149" s="268" t="s">
        <v>2537</v>
      </c>
      <c r="D3149" s="269">
        <v>9.0499999999999989</v>
      </c>
      <c r="E3149" s="269">
        <v>5.65</v>
      </c>
      <c r="F3149" s="269" t="s">
        <v>13750</v>
      </c>
    </row>
    <row r="3150" spans="1:6" ht="45" customHeight="1">
      <c r="A3150" s="266">
        <v>91179</v>
      </c>
      <c r="B3150" s="267" t="s">
        <v>19663</v>
      </c>
      <c r="C3150" s="268" t="s">
        <v>2537</v>
      </c>
      <c r="D3150" s="269">
        <v>6.2100000000000009</v>
      </c>
      <c r="E3150" s="269">
        <v>2.5299999999999998</v>
      </c>
      <c r="F3150" s="269" t="s">
        <v>15339</v>
      </c>
    </row>
    <row r="3151" spans="1:6" ht="45" customHeight="1">
      <c r="A3151" s="266">
        <v>91180</v>
      </c>
      <c r="B3151" s="267" t="s">
        <v>19664</v>
      </c>
      <c r="C3151" s="268" t="s">
        <v>2537</v>
      </c>
      <c r="D3151" s="269">
        <v>4.54</v>
      </c>
      <c r="E3151" s="269">
        <v>2.34</v>
      </c>
      <c r="F3151" s="269" t="s">
        <v>12312</v>
      </c>
    </row>
    <row r="3152" spans="1:6" ht="30" customHeight="1">
      <c r="A3152" s="266">
        <v>91181</v>
      </c>
      <c r="B3152" s="267" t="s">
        <v>19665</v>
      </c>
      <c r="C3152" s="268" t="s">
        <v>2537</v>
      </c>
      <c r="D3152" s="269">
        <v>4.3900000000000006</v>
      </c>
      <c r="E3152" s="269">
        <v>3.01</v>
      </c>
      <c r="F3152" s="269" t="s">
        <v>14664</v>
      </c>
    </row>
    <row r="3153" spans="1:6" ht="30" customHeight="1">
      <c r="A3153" s="266">
        <v>96559</v>
      </c>
      <c r="B3153" s="267" t="s">
        <v>19674</v>
      </c>
      <c r="C3153" s="268" t="s">
        <v>2538</v>
      </c>
      <c r="D3153" s="269">
        <v>64.31</v>
      </c>
      <c r="E3153" s="269">
        <v>2.74</v>
      </c>
      <c r="F3153" s="269" t="s">
        <v>19675</v>
      </c>
    </row>
    <row r="3154" spans="1:6" ht="30" customHeight="1">
      <c r="A3154" s="266">
        <v>96560</v>
      </c>
      <c r="B3154" s="267" t="s">
        <v>19676</v>
      </c>
      <c r="C3154" s="268" t="s">
        <v>2538</v>
      </c>
      <c r="D3154" s="269">
        <v>31.42</v>
      </c>
      <c r="E3154" s="269">
        <v>2.71</v>
      </c>
      <c r="F3154" s="269" t="s">
        <v>18217</v>
      </c>
    </row>
    <row r="3155" spans="1:6" ht="30" customHeight="1">
      <c r="A3155" s="266">
        <v>96561</v>
      </c>
      <c r="B3155" s="267" t="s">
        <v>19677</v>
      </c>
      <c r="C3155" s="268" t="s">
        <v>2538</v>
      </c>
      <c r="D3155" s="269">
        <v>19.37</v>
      </c>
      <c r="E3155" s="269">
        <v>1.5</v>
      </c>
      <c r="F3155" s="269" t="s">
        <v>14972</v>
      </c>
    </row>
    <row r="3156" spans="1:6" ht="30" customHeight="1">
      <c r="A3156" s="266">
        <v>96562</v>
      </c>
      <c r="B3156" s="267" t="s">
        <v>19678</v>
      </c>
      <c r="C3156" s="268" t="s">
        <v>2537</v>
      </c>
      <c r="D3156" s="269">
        <v>31.879999999999995</v>
      </c>
      <c r="E3156" s="269">
        <v>2.85</v>
      </c>
      <c r="F3156" s="269" t="s">
        <v>19679</v>
      </c>
    </row>
    <row r="3157" spans="1:6" ht="30" customHeight="1">
      <c r="A3157" s="266">
        <v>96563</v>
      </c>
      <c r="B3157" s="267" t="s">
        <v>19680</v>
      </c>
      <c r="C3157" s="268" t="s">
        <v>2537</v>
      </c>
      <c r="D3157" s="269">
        <v>34.42</v>
      </c>
      <c r="E3157" s="269">
        <v>2.85</v>
      </c>
      <c r="F3157" s="269" t="s">
        <v>19681</v>
      </c>
    </row>
    <row r="3158" spans="1:6">
      <c r="A3158" s="261"/>
      <c r="B3158" s="265" t="s">
        <v>1854</v>
      </c>
      <c r="C3158" s="263"/>
      <c r="D3158" s="264" t="s">
        <v>2552</v>
      </c>
      <c r="E3158" s="264" t="s">
        <v>2552</v>
      </c>
      <c r="F3158" s="264"/>
    </row>
    <row r="3159" spans="1:6" ht="45" customHeight="1">
      <c r="A3159" s="266">
        <v>89957</v>
      </c>
      <c r="B3159" s="267" t="s">
        <v>1524</v>
      </c>
      <c r="C3159" s="268" t="s">
        <v>2535</v>
      </c>
      <c r="D3159" s="269">
        <v>39.89</v>
      </c>
      <c r="E3159" s="269">
        <v>70.23</v>
      </c>
      <c r="F3159" s="269" t="s">
        <v>19555</v>
      </c>
    </row>
    <row r="3160" spans="1:6">
      <c r="A3160" s="261"/>
      <c r="B3160" s="265" t="s">
        <v>12</v>
      </c>
      <c r="C3160" s="263"/>
      <c r="D3160" s="264" t="s">
        <v>2552</v>
      </c>
      <c r="E3160" s="264" t="s">
        <v>2552</v>
      </c>
      <c r="F3160" s="264"/>
    </row>
    <row r="3161" spans="1:6">
      <c r="A3161" s="261"/>
      <c r="B3161" s="265" t="s">
        <v>1113</v>
      </c>
      <c r="C3161" s="263"/>
      <c r="D3161" s="264" t="s">
        <v>2552</v>
      </c>
      <c r="E3161" s="264" t="s">
        <v>2552</v>
      </c>
      <c r="F3161" s="264"/>
    </row>
    <row r="3162" spans="1:6" ht="15" customHeight="1">
      <c r="A3162" s="266" t="s">
        <v>1074</v>
      </c>
      <c r="B3162" s="267" t="s">
        <v>3516</v>
      </c>
      <c r="C3162" s="268" t="s">
        <v>2535</v>
      </c>
      <c r="D3162" s="269">
        <v>53.22</v>
      </c>
      <c r="E3162" s="269">
        <v>144.62</v>
      </c>
      <c r="F3162" s="269" t="s">
        <v>19686</v>
      </c>
    </row>
    <row r="3163" spans="1:6" ht="15" customHeight="1">
      <c r="A3163" s="266" t="s">
        <v>1075</v>
      </c>
      <c r="B3163" s="267" t="s">
        <v>3517</v>
      </c>
      <c r="C3163" s="268" t="s">
        <v>2535</v>
      </c>
      <c r="D3163" s="269">
        <v>85.360000000000014</v>
      </c>
      <c r="E3163" s="269">
        <v>231.2</v>
      </c>
      <c r="F3163" s="269" t="s">
        <v>19687</v>
      </c>
    </row>
    <row r="3164" spans="1:6" ht="15" customHeight="1">
      <c r="A3164" s="266" t="s">
        <v>1076</v>
      </c>
      <c r="B3164" s="267" t="s">
        <v>3518</v>
      </c>
      <c r="C3164" s="268" t="s">
        <v>2535</v>
      </c>
      <c r="D3164" s="269">
        <v>170.72000000000003</v>
      </c>
      <c r="E3164" s="269">
        <v>462.4</v>
      </c>
      <c r="F3164" s="269" t="s">
        <v>19688</v>
      </c>
    </row>
    <row r="3165" spans="1:6" ht="15" customHeight="1">
      <c r="A3165" s="266" t="s">
        <v>2196</v>
      </c>
      <c r="B3165" s="267" t="s">
        <v>3519</v>
      </c>
      <c r="C3165" s="268" t="s">
        <v>2535</v>
      </c>
      <c r="D3165" s="269">
        <v>256.07999999999993</v>
      </c>
      <c r="E3165" s="269">
        <v>693.6</v>
      </c>
      <c r="F3165" s="269" t="s">
        <v>19689</v>
      </c>
    </row>
    <row r="3166" spans="1:6" ht="15" customHeight="1">
      <c r="A3166" s="266" t="s">
        <v>2197</v>
      </c>
      <c r="B3166" s="267" t="s">
        <v>3520</v>
      </c>
      <c r="C3166" s="268" t="s">
        <v>2535</v>
      </c>
      <c r="D3166" s="269">
        <v>333.17999999999984</v>
      </c>
      <c r="E3166" s="269">
        <v>956.94</v>
      </c>
      <c r="F3166" s="269" t="s">
        <v>19690</v>
      </c>
    </row>
    <row r="3167" spans="1:6" ht="15" customHeight="1">
      <c r="A3167" s="266" t="s">
        <v>2198</v>
      </c>
      <c r="B3167" s="267" t="s">
        <v>3521</v>
      </c>
      <c r="C3167" s="268" t="s">
        <v>2535</v>
      </c>
      <c r="D3167" s="269">
        <v>453.22</v>
      </c>
      <c r="E3167" s="269">
        <v>1301.3499999999999</v>
      </c>
      <c r="F3167" s="269" t="s">
        <v>19691</v>
      </c>
    </row>
    <row r="3168" spans="1:6" ht="15" customHeight="1">
      <c r="A3168" s="266" t="s">
        <v>2118</v>
      </c>
      <c r="B3168" s="267" t="s">
        <v>3522</v>
      </c>
      <c r="C3168" s="268" t="s">
        <v>2535</v>
      </c>
      <c r="D3168" s="269">
        <v>506.53999999999996</v>
      </c>
      <c r="E3168" s="269">
        <v>1454.45</v>
      </c>
      <c r="F3168" s="269" t="s">
        <v>19692</v>
      </c>
    </row>
    <row r="3169" spans="1:6" ht="15" customHeight="1">
      <c r="A3169" s="266" t="s">
        <v>2119</v>
      </c>
      <c r="B3169" s="267" t="s">
        <v>3523</v>
      </c>
      <c r="C3169" s="268" t="s">
        <v>2535</v>
      </c>
      <c r="D3169" s="269">
        <v>133.29999999999995</v>
      </c>
      <c r="E3169" s="269">
        <v>382.75</v>
      </c>
      <c r="F3169" s="269" t="s">
        <v>19693</v>
      </c>
    </row>
    <row r="3170" spans="1:6" ht="15" customHeight="1">
      <c r="A3170" s="266" t="s">
        <v>2120</v>
      </c>
      <c r="B3170" s="267" t="s">
        <v>3524</v>
      </c>
      <c r="C3170" s="268" t="s">
        <v>2535</v>
      </c>
      <c r="D3170" s="269">
        <v>173.22000000000003</v>
      </c>
      <c r="E3170" s="269">
        <v>497.64</v>
      </c>
      <c r="F3170" s="269" t="s">
        <v>19694</v>
      </c>
    </row>
    <row r="3171" spans="1:6" ht="15" customHeight="1">
      <c r="A3171" s="266" t="s">
        <v>2121</v>
      </c>
      <c r="B3171" s="267" t="s">
        <v>3525</v>
      </c>
      <c r="C3171" s="268" t="s">
        <v>2535</v>
      </c>
      <c r="D3171" s="269">
        <v>266.59999999999991</v>
      </c>
      <c r="E3171" s="269">
        <v>765.5</v>
      </c>
      <c r="F3171" s="269" t="s">
        <v>19695</v>
      </c>
    </row>
    <row r="3172" spans="1:6" ht="15" customHeight="1">
      <c r="A3172" s="266" t="s">
        <v>2122</v>
      </c>
      <c r="B3172" s="267" t="s">
        <v>3526</v>
      </c>
      <c r="C3172" s="268" t="s">
        <v>2535</v>
      </c>
      <c r="D3172" s="269">
        <v>426.55999999999995</v>
      </c>
      <c r="E3172" s="269">
        <v>1224.8</v>
      </c>
      <c r="F3172" s="269" t="s">
        <v>19696</v>
      </c>
    </row>
    <row r="3173" spans="1:6" ht="15" customHeight="1">
      <c r="A3173" s="266" t="s">
        <v>2123</v>
      </c>
      <c r="B3173" s="267" t="s">
        <v>3527</v>
      </c>
      <c r="C3173" s="268" t="s">
        <v>2535</v>
      </c>
      <c r="D3173" s="269">
        <v>53.22</v>
      </c>
      <c r="E3173" s="269">
        <v>144.62</v>
      </c>
      <c r="F3173" s="269" t="s">
        <v>19686</v>
      </c>
    </row>
    <row r="3174" spans="1:6" ht="15" customHeight="1">
      <c r="A3174" s="266" t="s">
        <v>2124</v>
      </c>
      <c r="B3174" s="267" t="s">
        <v>3528</v>
      </c>
      <c r="C3174" s="268" t="s">
        <v>2535</v>
      </c>
      <c r="D3174" s="269">
        <v>106.69999999999999</v>
      </c>
      <c r="E3174" s="269">
        <v>289</v>
      </c>
      <c r="F3174" s="269" t="s">
        <v>19697</v>
      </c>
    </row>
    <row r="3175" spans="1:6" ht="15" customHeight="1">
      <c r="A3175" s="266" t="s">
        <v>2125</v>
      </c>
      <c r="B3175" s="267" t="s">
        <v>3529</v>
      </c>
      <c r="C3175" s="268" t="s">
        <v>2535</v>
      </c>
      <c r="D3175" s="269">
        <v>213.39999999999998</v>
      </c>
      <c r="E3175" s="269">
        <v>578</v>
      </c>
      <c r="F3175" s="269" t="s">
        <v>19698</v>
      </c>
    </row>
    <row r="3176" spans="1:6" ht="15" customHeight="1">
      <c r="A3176" s="266" t="s">
        <v>2126</v>
      </c>
      <c r="B3176" s="267" t="s">
        <v>3530</v>
      </c>
      <c r="C3176" s="268" t="s">
        <v>2535</v>
      </c>
      <c r="D3176" s="269">
        <v>128.80000000000001</v>
      </c>
      <c r="E3176" s="269">
        <v>322.45</v>
      </c>
      <c r="F3176" s="269" t="s">
        <v>19684</v>
      </c>
    </row>
    <row r="3177" spans="1:6" ht="15" customHeight="1">
      <c r="A3177" s="266" t="s">
        <v>2127</v>
      </c>
      <c r="B3177" s="267" t="s">
        <v>3531</v>
      </c>
      <c r="C3177" s="268" t="s">
        <v>2535</v>
      </c>
      <c r="D3177" s="269">
        <v>167.37</v>
      </c>
      <c r="E3177" s="269">
        <v>419.25</v>
      </c>
      <c r="F3177" s="269" t="s">
        <v>19685</v>
      </c>
    </row>
    <row r="3178" spans="1:6" ht="15" customHeight="1">
      <c r="A3178" s="266">
        <v>73612</v>
      </c>
      <c r="B3178" s="267" t="s">
        <v>3532</v>
      </c>
      <c r="C3178" s="268" t="s">
        <v>2535</v>
      </c>
      <c r="D3178" s="269">
        <v>106.40000000000003</v>
      </c>
      <c r="E3178" s="269">
        <v>263.7</v>
      </c>
      <c r="F3178" s="269" t="s">
        <v>19699</v>
      </c>
    </row>
    <row r="3179" spans="1:6" ht="15" customHeight="1">
      <c r="A3179" s="266">
        <v>73694</v>
      </c>
      <c r="B3179" s="267" t="s">
        <v>3533</v>
      </c>
      <c r="C3179" s="268" t="s">
        <v>2535</v>
      </c>
      <c r="D3179" s="269">
        <v>37.120000000000019</v>
      </c>
      <c r="E3179" s="269">
        <v>105.99</v>
      </c>
      <c r="F3179" s="269" t="s">
        <v>19701</v>
      </c>
    </row>
    <row r="3180" spans="1:6" ht="15" customHeight="1">
      <c r="A3180" s="266">
        <v>73695</v>
      </c>
      <c r="B3180" s="267" t="s">
        <v>3534</v>
      </c>
      <c r="C3180" s="268" t="s">
        <v>2535</v>
      </c>
      <c r="D3180" s="269">
        <v>19.020000000000003</v>
      </c>
      <c r="E3180" s="269">
        <v>54.57</v>
      </c>
      <c r="F3180" s="269" t="s">
        <v>14669</v>
      </c>
    </row>
    <row r="3181" spans="1:6" ht="15" customHeight="1">
      <c r="A3181" s="266" t="s">
        <v>2128</v>
      </c>
      <c r="B3181" s="267" t="s">
        <v>3535</v>
      </c>
      <c r="C3181" s="268" t="s">
        <v>2535</v>
      </c>
      <c r="D3181" s="269">
        <v>106.40000000000003</v>
      </c>
      <c r="E3181" s="269">
        <v>263.7</v>
      </c>
      <c r="F3181" s="269" t="s">
        <v>19699</v>
      </c>
    </row>
    <row r="3182" spans="1:6">
      <c r="A3182" s="261"/>
      <c r="B3182" s="265" t="s">
        <v>13</v>
      </c>
      <c r="C3182" s="263"/>
      <c r="D3182" s="264" t="s">
        <v>2552</v>
      </c>
      <c r="E3182" s="264" t="s">
        <v>2552</v>
      </c>
      <c r="F3182" s="264"/>
    </row>
    <row r="3183" spans="1:6" ht="15" customHeight="1">
      <c r="A3183" s="266">
        <v>83878</v>
      </c>
      <c r="B3183" s="267" t="s">
        <v>3154</v>
      </c>
      <c r="C3183" s="268" t="s">
        <v>2535</v>
      </c>
      <c r="D3183" s="269">
        <v>23.559999999999995</v>
      </c>
      <c r="E3183" s="269">
        <v>13.85</v>
      </c>
      <c r="F3183" s="269" t="s">
        <v>13648</v>
      </c>
    </row>
    <row r="3184" spans="1:6" ht="15" customHeight="1">
      <c r="A3184" s="266">
        <v>83879</v>
      </c>
      <c r="B3184" s="267" t="s">
        <v>3155</v>
      </c>
      <c r="C3184" s="268" t="s">
        <v>2535</v>
      </c>
      <c r="D3184" s="269">
        <v>26.689999999999998</v>
      </c>
      <c r="E3184" s="269">
        <v>16.600000000000001</v>
      </c>
      <c r="F3184" s="269" t="s">
        <v>19708</v>
      </c>
    </row>
    <row r="3185" spans="1:6">
      <c r="A3185" s="261"/>
      <c r="B3185" s="265" t="s">
        <v>14</v>
      </c>
      <c r="C3185" s="263"/>
      <c r="D3185" s="264" t="s">
        <v>2552</v>
      </c>
      <c r="E3185" s="264" t="s">
        <v>2552</v>
      </c>
      <c r="F3185" s="264"/>
    </row>
    <row r="3186" spans="1:6" ht="30" customHeight="1">
      <c r="A3186" s="266">
        <v>95634</v>
      </c>
      <c r="B3186" s="267" t="s">
        <v>19627</v>
      </c>
      <c r="C3186" s="268" t="s">
        <v>2535</v>
      </c>
      <c r="D3186" s="269">
        <v>74.919999999999987</v>
      </c>
      <c r="E3186" s="269">
        <v>40.71</v>
      </c>
      <c r="F3186" s="269" t="s">
        <v>19628</v>
      </c>
    </row>
    <row r="3187" spans="1:6" ht="30" customHeight="1">
      <c r="A3187" s="266">
        <v>95635</v>
      </c>
      <c r="B3187" s="267" t="s">
        <v>19629</v>
      </c>
      <c r="C3187" s="268" t="s">
        <v>2535</v>
      </c>
      <c r="D3187" s="269">
        <v>79.069999999999993</v>
      </c>
      <c r="E3187" s="269">
        <v>47.1</v>
      </c>
      <c r="F3187" s="269" t="s">
        <v>15925</v>
      </c>
    </row>
    <row r="3188" spans="1:6" ht="30" customHeight="1">
      <c r="A3188" s="266">
        <v>95641</v>
      </c>
      <c r="B3188" s="267" t="s">
        <v>3156</v>
      </c>
      <c r="C3188" s="268" t="s">
        <v>2535</v>
      </c>
      <c r="D3188" s="269">
        <v>135.41000000000003</v>
      </c>
      <c r="E3188" s="269">
        <v>70.36</v>
      </c>
      <c r="F3188" s="269" t="s">
        <v>19633</v>
      </c>
    </row>
    <row r="3189" spans="1:6" ht="30" customHeight="1">
      <c r="A3189" s="266">
        <v>95642</v>
      </c>
      <c r="B3189" s="267" t="s">
        <v>3157</v>
      </c>
      <c r="C3189" s="268" t="s">
        <v>2535</v>
      </c>
      <c r="D3189" s="269">
        <v>200.04999999999995</v>
      </c>
      <c r="E3189" s="269">
        <v>104.04</v>
      </c>
      <c r="F3189" s="269" t="s">
        <v>19634</v>
      </c>
    </row>
    <row r="3190" spans="1:6" ht="30" customHeight="1">
      <c r="A3190" s="266">
        <v>95643</v>
      </c>
      <c r="B3190" s="267" t="s">
        <v>3158</v>
      </c>
      <c r="C3190" s="268" t="s">
        <v>2535</v>
      </c>
      <c r="D3190" s="269">
        <v>262.36</v>
      </c>
      <c r="E3190" s="269">
        <v>135.30000000000001</v>
      </c>
      <c r="F3190" s="269" t="s">
        <v>19635</v>
      </c>
    </row>
    <row r="3191" spans="1:6" ht="30" customHeight="1">
      <c r="A3191" s="266">
        <v>95644</v>
      </c>
      <c r="B3191" s="267" t="s">
        <v>3159</v>
      </c>
      <c r="C3191" s="268" t="s">
        <v>2535</v>
      </c>
      <c r="D3191" s="269">
        <v>102.36999999999999</v>
      </c>
      <c r="E3191" s="269">
        <v>44.55</v>
      </c>
      <c r="F3191" s="269" t="s">
        <v>19636</v>
      </c>
    </row>
    <row r="3192" spans="1:6" ht="30" customHeight="1">
      <c r="A3192" s="266">
        <v>95645</v>
      </c>
      <c r="B3192" s="267" t="s">
        <v>3160</v>
      </c>
      <c r="C3192" s="268" t="s">
        <v>2535</v>
      </c>
      <c r="D3192" s="269">
        <v>189.14999999999998</v>
      </c>
      <c r="E3192" s="269">
        <v>79.13</v>
      </c>
      <c r="F3192" s="269" t="s">
        <v>19637</v>
      </c>
    </row>
    <row r="3193" spans="1:6" ht="30" customHeight="1">
      <c r="A3193" s="266">
        <v>95646</v>
      </c>
      <c r="B3193" s="267" t="s">
        <v>3161</v>
      </c>
      <c r="C3193" s="268" t="s">
        <v>2535</v>
      </c>
      <c r="D3193" s="269">
        <v>282.06</v>
      </c>
      <c r="E3193" s="269">
        <v>117.45</v>
      </c>
      <c r="F3193" s="269" t="s">
        <v>19638</v>
      </c>
    </row>
    <row r="3194" spans="1:6" ht="30" customHeight="1">
      <c r="A3194" s="266">
        <v>95647</v>
      </c>
      <c r="B3194" s="267" t="s">
        <v>3162</v>
      </c>
      <c r="C3194" s="268" t="s">
        <v>2535</v>
      </c>
      <c r="D3194" s="269">
        <v>370.61</v>
      </c>
      <c r="E3194" s="269">
        <v>152.96</v>
      </c>
      <c r="F3194" s="269" t="s">
        <v>19639</v>
      </c>
    </row>
    <row r="3195" spans="1:6" ht="30" customHeight="1">
      <c r="A3195" s="266">
        <v>95637</v>
      </c>
      <c r="B3195" s="267" t="s">
        <v>3163</v>
      </c>
      <c r="C3195" s="268" t="s">
        <v>2535</v>
      </c>
      <c r="D3195" s="269">
        <v>233.47000000000003</v>
      </c>
      <c r="E3195" s="269">
        <v>155.19999999999999</v>
      </c>
      <c r="F3195" s="269" t="s">
        <v>19630</v>
      </c>
    </row>
    <row r="3196" spans="1:6" ht="30" customHeight="1">
      <c r="A3196" s="266">
        <v>95638</v>
      </c>
      <c r="B3196" s="267" t="s">
        <v>3164</v>
      </c>
      <c r="C3196" s="268" t="s">
        <v>2535</v>
      </c>
      <c r="D3196" s="269">
        <v>290.63</v>
      </c>
      <c r="E3196" s="269">
        <v>178.94</v>
      </c>
      <c r="F3196" s="269" t="s">
        <v>19631</v>
      </c>
    </row>
    <row r="3197" spans="1:6" ht="30" customHeight="1">
      <c r="A3197" s="266">
        <v>95639</v>
      </c>
      <c r="B3197" s="267" t="s">
        <v>3165</v>
      </c>
      <c r="C3197" s="268" t="s">
        <v>2535</v>
      </c>
      <c r="D3197" s="269">
        <v>402.29</v>
      </c>
      <c r="E3197" s="269">
        <v>184.19</v>
      </c>
      <c r="F3197" s="269" t="s">
        <v>19632</v>
      </c>
    </row>
    <row r="3198" spans="1:6" ht="15" customHeight="1">
      <c r="A3198" s="266" t="s">
        <v>1079</v>
      </c>
      <c r="B3198" s="267" t="s">
        <v>757</v>
      </c>
      <c r="C3198" s="268" t="s">
        <v>2535</v>
      </c>
      <c r="D3198" s="269">
        <v>57.09</v>
      </c>
      <c r="E3198" s="269">
        <v>13.83</v>
      </c>
      <c r="F3198" s="269" t="s">
        <v>12458</v>
      </c>
    </row>
    <row r="3199" spans="1:6" ht="15" customHeight="1">
      <c r="A3199" s="266" t="s">
        <v>1080</v>
      </c>
      <c r="B3199" s="267" t="s">
        <v>3166</v>
      </c>
      <c r="C3199" s="268" t="s">
        <v>2535</v>
      </c>
      <c r="D3199" s="269">
        <v>58.300000000000004</v>
      </c>
      <c r="E3199" s="269">
        <v>9.6199999999999992</v>
      </c>
      <c r="F3199" s="269" t="s">
        <v>19706</v>
      </c>
    </row>
    <row r="3200" spans="1:6" ht="15" customHeight="1">
      <c r="A3200" s="266">
        <v>95673</v>
      </c>
      <c r="B3200" s="267" t="s">
        <v>3167</v>
      </c>
      <c r="C3200" s="268" t="s">
        <v>2535</v>
      </c>
      <c r="D3200" s="269">
        <v>90.990000000000009</v>
      </c>
      <c r="E3200" s="269">
        <v>12.57</v>
      </c>
      <c r="F3200" s="269" t="s">
        <v>19640</v>
      </c>
    </row>
    <row r="3201" spans="1:6" ht="15" customHeight="1">
      <c r="A3201" s="266">
        <v>95674</v>
      </c>
      <c r="B3201" s="267" t="s">
        <v>3168</v>
      </c>
      <c r="C3201" s="268" t="s">
        <v>2535</v>
      </c>
      <c r="D3201" s="269">
        <v>97.32</v>
      </c>
      <c r="E3201" s="269">
        <v>12.56</v>
      </c>
      <c r="F3201" s="269" t="s">
        <v>19641</v>
      </c>
    </row>
    <row r="3202" spans="1:6" ht="15" customHeight="1">
      <c r="A3202" s="266">
        <v>95675</v>
      </c>
      <c r="B3202" s="267" t="s">
        <v>3169</v>
      </c>
      <c r="C3202" s="268" t="s">
        <v>2535</v>
      </c>
      <c r="D3202" s="269">
        <v>119.62</v>
      </c>
      <c r="E3202" s="269">
        <v>14.53</v>
      </c>
      <c r="F3202" s="269" t="s">
        <v>19642</v>
      </c>
    </row>
    <row r="3203" spans="1:6" ht="30" customHeight="1">
      <c r="A3203" s="266">
        <v>95676</v>
      </c>
      <c r="B3203" s="267" t="s">
        <v>3170</v>
      </c>
      <c r="C3203" s="268" t="s">
        <v>2535</v>
      </c>
      <c r="D3203" s="269">
        <v>58.819999999999993</v>
      </c>
      <c r="E3203" s="269">
        <v>5.98</v>
      </c>
      <c r="F3203" s="269" t="s">
        <v>19643</v>
      </c>
    </row>
    <row r="3204" spans="1:6">
      <c r="A3204" s="261"/>
      <c r="B3204" s="265" t="s">
        <v>15</v>
      </c>
      <c r="C3204" s="263"/>
      <c r="D3204" s="264" t="s">
        <v>2552</v>
      </c>
      <c r="E3204" s="264" t="s">
        <v>2552</v>
      </c>
      <c r="F3204" s="264"/>
    </row>
    <row r="3205" spans="1:6" ht="15" customHeight="1">
      <c r="A3205" s="266" t="s">
        <v>2133</v>
      </c>
      <c r="B3205" s="267" t="s">
        <v>3171</v>
      </c>
      <c r="C3205" s="268" t="s">
        <v>2537</v>
      </c>
      <c r="D3205" s="269">
        <v>23.510000000000005</v>
      </c>
      <c r="E3205" s="269">
        <v>19.079999999999998</v>
      </c>
      <c r="F3205" s="269" t="s">
        <v>20556</v>
      </c>
    </row>
    <row r="3206" spans="1:6" ht="15" customHeight="1">
      <c r="A3206" s="266" t="s">
        <v>2134</v>
      </c>
      <c r="B3206" s="267" t="s">
        <v>3172</v>
      </c>
      <c r="C3206" s="268" t="s">
        <v>2537</v>
      </c>
      <c r="D3206" s="269">
        <v>25.400000000000006</v>
      </c>
      <c r="E3206" s="269">
        <v>55.33</v>
      </c>
      <c r="F3206" s="269" t="s">
        <v>20557</v>
      </c>
    </row>
    <row r="3207" spans="1:6" ht="15" customHeight="1">
      <c r="A3207" s="266">
        <v>40841</v>
      </c>
      <c r="B3207" s="267" t="s">
        <v>3173</v>
      </c>
      <c r="C3207" s="268" t="s">
        <v>2535</v>
      </c>
      <c r="D3207" s="269">
        <v>44.989999999999995</v>
      </c>
      <c r="E3207" s="269">
        <v>71.11</v>
      </c>
      <c r="F3207" s="269" t="s">
        <v>20559</v>
      </c>
    </row>
    <row r="3208" spans="1:6" ht="15" customHeight="1">
      <c r="A3208" s="266">
        <v>84127</v>
      </c>
      <c r="B3208" s="267" t="s">
        <v>3174</v>
      </c>
      <c r="C3208" s="268" t="s">
        <v>2537</v>
      </c>
      <c r="D3208" s="269">
        <v>238.2</v>
      </c>
      <c r="E3208" s="269">
        <v>54.74</v>
      </c>
      <c r="F3208" s="269" t="s">
        <v>20558</v>
      </c>
    </row>
    <row r="3209" spans="1:6">
      <c r="A3209" s="261"/>
      <c r="B3209" s="265" t="s">
        <v>16</v>
      </c>
      <c r="C3209" s="263"/>
      <c r="D3209" s="264" t="s">
        <v>2552</v>
      </c>
      <c r="E3209" s="264" t="s">
        <v>2552</v>
      </c>
      <c r="F3209" s="264"/>
    </row>
    <row r="3210" spans="1:6" ht="15" customHeight="1">
      <c r="A3210" s="266">
        <v>88504</v>
      </c>
      <c r="B3210" s="267" t="s">
        <v>3175</v>
      </c>
      <c r="C3210" s="268" t="s">
        <v>2535</v>
      </c>
      <c r="D3210" s="269">
        <v>379.79999999999995</v>
      </c>
      <c r="E3210" s="269">
        <v>212.74</v>
      </c>
      <c r="F3210" s="269" t="s">
        <v>19348</v>
      </c>
    </row>
    <row r="3211" spans="1:6" ht="15" customHeight="1">
      <c r="A3211" s="266">
        <v>88503</v>
      </c>
      <c r="B3211" s="267" t="s">
        <v>1323</v>
      </c>
      <c r="C3211" s="268" t="s">
        <v>2535</v>
      </c>
      <c r="D3211" s="269">
        <v>520.71</v>
      </c>
      <c r="E3211" s="269">
        <v>212.73</v>
      </c>
      <c r="F3211" s="269" t="s">
        <v>19347</v>
      </c>
    </row>
    <row r="3212" spans="1:6" ht="15" customHeight="1">
      <c r="A3212" s="266">
        <v>85195</v>
      </c>
      <c r="B3212" s="267" t="s">
        <v>3176</v>
      </c>
      <c r="C3212" s="268" t="s">
        <v>2535</v>
      </c>
      <c r="D3212" s="269">
        <v>42.929999999999993</v>
      </c>
      <c r="E3212" s="269">
        <v>22.39</v>
      </c>
      <c r="F3212" s="269" t="s">
        <v>18030</v>
      </c>
    </row>
    <row r="3213" spans="1:6" ht="15" customHeight="1">
      <c r="A3213" s="266">
        <v>88547</v>
      </c>
      <c r="B3213" s="267" t="s">
        <v>3177</v>
      </c>
      <c r="C3213" s="268" t="s">
        <v>2535</v>
      </c>
      <c r="D3213" s="269">
        <v>44.65</v>
      </c>
      <c r="E3213" s="269">
        <v>27.93</v>
      </c>
      <c r="F3213" s="269" t="s">
        <v>12057</v>
      </c>
    </row>
    <row r="3214" spans="1:6" ht="30" customHeight="1">
      <c r="A3214" s="266">
        <v>94795</v>
      </c>
      <c r="B3214" s="267" t="s">
        <v>19578</v>
      </c>
      <c r="C3214" s="268" t="s">
        <v>2535</v>
      </c>
      <c r="D3214" s="269">
        <v>20.71</v>
      </c>
      <c r="E3214" s="269">
        <v>3.73</v>
      </c>
      <c r="F3214" s="269" t="s">
        <v>19579</v>
      </c>
    </row>
    <row r="3215" spans="1:6" ht="30" customHeight="1">
      <c r="A3215" s="266">
        <v>94796</v>
      </c>
      <c r="B3215" s="267" t="s">
        <v>19580</v>
      </c>
      <c r="C3215" s="268" t="s">
        <v>2535</v>
      </c>
      <c r="D3215" s="269">
        <v>23.02</v>
      </c>
      <c r="E3215" s="269">
        <v>5.59</v>
      </c>
      <c r="F3215" s="269" t="s">
        <v>19581</v>
      </c>
    </row>
    <row r="3216" spans="1:6" ht="30" customHeight="1">
      <c r="A3216" s="266">
        <v>94797</v>
      </c>
      <c r="B3216" s="267" t="s">
        <v>19582</v>
      </c>
      <c r="C3216" s="268" t="s">
        <v>2535</v>
      </c>
      <c r="D3216" s="269">
        <v>35.949999999999996</v>
      </c>
      <c r="E3216" s="269">
        <v>7.46</v>
      </c>
      <c r="F3216" s="269" t="s">
        <v>19583</v>
      </c>
    </row>
    <row r="3217" spans="1:6" ht="30" customHeight="1">
      <c r="A3217" s="266">
        <v>94798</v>
      </c>
      <c r="B3217" s="267" t="s">
        <v>19584</v>
      </c>
      <c r="C3217" s="268" t="s">
        <v>2535</v>
      </c>
      <c r="D3217" s="269">
        <v>84.05</v>
      </c>
      <c r="E3217" s="269">
        <v>9.3000000000000007</v>
      </c>
      <c r="F3217" s="269" t="s">
        <v>19585</v>
      </c>
    </row>
    <row r="3218" spans="1:6" ht="30" customHeight="1">
      <c r="A3218" s="266">
        <v>94799</v>
      </c>
      <c r="B3218" s="267" t="s">
        <v>19586</v>
      </c>
      <c r="C3218" s="268" t="s">
        <v>2535</v>
      </c>
      <c r="D3218" s="269">
        <v>79.680000000000007</v>
      </c>
      <c r="E3218" s="269">
        <v>11.16</v>
      </c>
      <c r="F3218" s="269" t="s">
        <v>12485</v>
      </c>
    </row>
    <row r="3219" spans="1:6" ht="30" customHeight="1">
      <c r="A3219" s="266">
        <v>94800</v>
      </c>
      <c r="B3219" s="267" t="s">
        <v>19587</v>
      </c>
      <c r="C3219" s="268" t="s">
        <v>2535</v>
      </c>
      <c r="D3219" s="269">
        <v>139.31</v>
      </c>
      <c r="E3219" s="269">
        <v>14.88</v>
      </c>
      <c r="F3219" s="269" t="s">
        <v>19588</v>
      </c>
    </row>
    <row r="3220" spans="1:6">
      <c r="A3220" s="261"/>
      <c r="B3220" s="265" t="s">
        <v>3562</v>
      </c>
      <c r="C3220" s="263"/>
      <c r="D3220" s="264" t="s">
        <v>2552</v>
      </c>
      <c r="E3220" s="264" t="s">
        <v>2552</v>
      </c>
      <c r="F3220" s="264"/>
    </row>
    <row r="3221" spans="1:6" ht="45" customHeight="1">
      <c r="A3221" s="266">
        <v>94602</v>
      </c>
      <c r="B3221" s="267" t="s">
        <v>18233</v>
      </c>
      <c r="C3221" s="268" t="s">
        <v>2537</v>
      </c>
      <c r="D3221" s="269">
        <v>111.85</v>
      </c>
      <c r="E3221" s="269">
        <v>18.84</v>
      </c>
      <c r="F3221" s="269" t="s">
        <v>18234</v>
      </c>
    </row>
    <row r="3222" spans="1:6" ht="45" customHeight="1">
      <c r="A3222" s="266">
        <v>94603</v>
      </c>
      <c r="B3222" s="267" t="s">
        <v>18235</v>
      </c>
      <c r="C3222" s="268" t="s">
        <v>2537</v>
      </c>
      <c r="D3222" s="269">
        <v>154.63</v>
      </c>
      <c r="E3222" s="269">
        <v>18.829999999999998</v>
      </c>
      <c r="F3222" s="269" t="s">
        <v>18236</v>
      </c>
    </row>
    <row r="3223" spans="1:6" ht="45" customHeight="1">
      <c r="A3223" s="266">
        <v>94604</v>
      </c>
      <c r="B3223" s="267" t="s">
        <v>18237</v>
      </c>
      <c r="C3223" s="268" t="s">
        <v>2537</v>
      </c>
      <c r="D3223" s="269">
        <v>214.76</v>
      </c>
      <c r="E3223" s="269">
        <v>20.52</v>
      </c>
      <c r="F3223" s="269" t="s">
        <v>18238</v>
      </c>
    </row>
    <row r="3224" spans="1:6" ht="45" customHeight="1">
      <c r="A3224" s="266">
        <v>94605</v>
      </c>
      <c r="B3224" s="267" t="s">
        <v>18239</v>
      </c>
      <c r="C3224" s="268" t="s">
        <v>2537</v>
      </c>
      <c r="D3224" s="269">
        <v>312.93</v>
      </c>
      <c r="E3224" s="269">
        <v>20.51</v>
      </c>
      <c r="F3224" s="269" t="s">
        <v>18240</v>
      </c>
    </row>
    <row r="3225" spans="1:6" ht="45" customHeight="1">
      <c r="A3225" s="266">
        <v>94465</v>
      </c>
      <c r="B3225" s="267" t="s">
        <v>3563</v>
      </c>
      <c r="C3225" s="268" t="s">
        <v>2535</v>
      </c>
      <c r="D3225" s="269">
        <v>26.060000000000002</v>
      </c>
      <c r="E3225" s="269">
        <v>9.65</v>
      </c>
      <c r="F3225" s="269" t="s">
        <v>18838</v>
      </c>
    </row>
    <row r="3226" spans="1:6" ht="45" customHeight="1">
      <c r="A3226" s="266">
        <v>94466</v>
      </c>
      <c r="B3226" s="267" t="s">
        <v>3564</v>
      </c>
      <c r="C3226" s="268" t="s">
        <v>2535</v>
      </c>
      <c r="D3226" s="269">
        <v>26.08</v>
      </c>
      <c r="E3226" s="269">
        <v>9.65</v>
      </c>
      <c r="F3226" s="269" t="s">
        <v>15942</v>
      </c>
    </row>
    <row r="3227" spans="1:6" ht="45" customHeight="1">
      <c r="A3227" s="266">
        <v>94467</v>
      </c>
      <c r="B3227" s="267" t="s">
        <v>3565</v>
      </c>
      <c r="C3227" s="268" t="s">
        <v>2535</v>
      </c>
      <c r="D3227" s="269">
        <v>44.25</v>
      </c>
      <c r="E3227" s="269">
        <v>9.6300000000000008</v>
      </c>
      <c r="F3227" s="269" t="s">
        <v>18839</v>
      </c>
    </row>
    <row r="3228" spans="1:6" ht="45" customHeight="1">
      <c r="A3228" s="266">
        <v>94468</v>
      </c>
      <c r="B3228" s="267" t="s">
        <v>3566</v>
      </c>
      <c r="C3228" s="268" t="s">
        <v>2535</v>
      </c>
      <c r="D3228" s="269">
        <v>37.809999999999995</v>
      </c>
      <c r="E3228" s="269">
        <v>9.6300000000000008</v>
      </c>
      <c r="F3228" s="269" t="s">
        <v>13637</v>
      </c>
    </row>
    <row r="3229" spans="1:6" ht="45" customHeight="1">
      <c r="A3229" s="266">
        <v>94469</v>
      </c>
      <c r="B3229" s="267" t="s">
        <v>3567</v>
      </c>
      <c r="C3229" s="268" t="s">
        <v>2535</v>
      </c>
      <c r="D3229" s="269">
        <v>65.760000000000005</v>
      </c>
      <c r="E3229" s="269">
        <v>12.03</v>
      </c>
      <c r="F3229" s="269" t="s">
        <v>18026</v>
      </c>
    </row>
    <row r="3230" spans="1:6" ht="45" customHeight="1">
      <c r="A3230" s="266">
        <v>94470</v>
      </c>
      <c r="B3230" s="267" t="s">
        <v>3568</v>
      </c>
      <c r="C3230" s="268" t="s">
        <v>2535</v>
      </c>
      <c r="D3230" s="269">
        <v>60.01</v>
      </c>
      <c r="E3230" s="269">
        <v>12.04</v>
      </c>
      <c r="F3230" s="269" t="s">
        <v>14543</v>
      </c>
    </row>
    <row r="3231" spans="1:6" ht="45" customHeight="1">
      <c r="A3231" s="266">
        <v>94471</v>
      </c>
      <c r="B3231" s="267" t="s">
        <v>3569</v>
      </c>
      <c r="C3231" s="268" t="s">
        <v>2535</v>
      </c>
      <c r="D3231" s="269">
        <v>37.159999999999997</v>
      </c>
      <c r="E3231" s="269">
        <v>14.48</v>
      </c>
      <c r="F3231" s="269" t="s">
        <v>18840</v>
      </c>
    </row>
    <row r="3232" spans="1:6" ht="45" customHeight="1">
      <c r="A3232" s="266">
        <v>94472</v>
      </c>
      <c r="B3232" s="267" t="s">
        <v>3570</v>
      </c>
      <c r="C3232" s="268" t="s">
        <v>2535</v>
      </c>
      <c r="D3232" s="269">
        <v>38.61</v>
      </c>
      <c r="E3232" s="269">
        <v>14.47</v>
      </c>
      <c r="F3232" s="269" t="s">
        <v>18841</v>
      </c>
    </row>
    <row r="3233" spans="1:6" ht="45" customHeight="1">
      <c r="A3233" s="266">
        <v>94473</v>
      </c>
      <c r="B3233" s="267" t="s">
        <v>3571</v>
      </c>
      <c r="C3233" s="268" t="s">
        <v>2535</v>
      </c>
      <c r="D3233" s="269">
        <v>62.86999999999999</v>
      </c>
      <c r="E3233" s="269">
        <v>14.45</v>
      </c>
      <c r="F3233" s="269" t="s">
        <v>14823</v>
      </c>
    </row>
    <row r="3234" spans="1:6" ht="45" customHeight="1">
      <c r="A3234" s="266">
        <v>94474</v>
      </c>
      <c r="B3234" s="267" t="s">
        <v>3572</v>
      </c>
      <c r="C3234" s="268" t="s">
        <v>2535</v>
      </c>
      <c r="D3234" s="269">
        <v>69.179999999999993</v>
      </c>
      <c r="E3234" s="269">
        <v>14.45</v>
      </c>
      <c r="F3234" s="269" t="s">
        <v>18842</v>
      </c>
    </row>
    <row r="3235" spans="1:6" ht="45" customHeight="1">
      <c r="A3235" s="266">
        <v>94475</v>
      </c>
      <c r="B3235" s="267" t="s">
        <v>3573</v>
      </c>
      <c r="C3235" s="268" t="s">
        <v>2535</v>
      </c>
      <c r="D3235" s="269">
        <v>87.789999999999992</v>
      </c>
      <c r="E3235" s="269">
        <v>18.03</v>
      </c>
      <c r="F3235" s="269" t="s">
        <v>18843</v>
      </c>
    </row>
    <row r="3236" spans="1:6" ht="45" customHeight="1">
      <c r="A3236" s="266">
        <v>94476</v>
      </c>
      <c r="B3236" s="267" t="s">
        <v>3574</v>
      </c>
      <c r="C3236" s="268" t="s">
        <v>2535</v>
      </c>
      <c r="D3236" s="269">
        <v>99.95</v>
      </c>
      <c r="E3236" s="269">
        <v>18.03</v>
      </c>
      <c r="F3236" s="269" t="s">
        <v>18844</v>
      </c>
    </row>
    <row r="3237" spans="1:6" ht="45" customHeight="1">
      <c r="A3237" s="266">
        <v>94477</v>
      </c>
      <c r="B3237" s="267" t="s">
        <v>3575</v>
      </c>
      <c r="C3237" s="268" t="s">
        <v>2535</v>
      </c>
      <c r="D3237" s="269">
        <v>49.510000000000005</v>
      </c>
      <c r="E3237" s="269">
        <v>19.239999999999998</v>
      </c>
      <c r="F3237" s="269" t="s">
        <v>18845</v>
      </c>
    </row>
    <row r="3238" spans="1:6" ht="45" customHeight="1">
      <c r="A3238" s="266">
        <v>94478</v>
      </c>
      <c r="B3238" s="267" t="s">
        <v>3178</v>
      </c>
      <c r="C3238" s="268" t="s">
        <v>2535</v>
      </c>
      <c r="D3238" s="269">
        <v>86.97</v>
      </c>
      <c r="E3238" s="269">
        <v>19.21</v>
      </c>
      <c r="F3238" s="269" t="s">
        <v>15589</v>
      </c>
    </row>
    <row r="3239" spans="1:6" ht="45" customHeight="1">
      <c r="A3239" s="266">
        <v>94479</v>
      </c>
      <c r="B3239" s="267" t="s">
        <v>3179</v>
      </c>
      <c r="C3239" s="268" t="s">
        <v>2535</v>
      </c>
      <c r="D3239" s="269">
        <v>115.79</v>
      </c>
      <c r="E3239" s="269">
        <v>24.02</v>
      </c>
      <c r="F3239" s="269" t="s">
        <v>18846</v>
      </c>
    </row>
    <row r="3240" spans="1:6" ht="45" customHeight="1">
      <c r="A3240" s="266">
        <v>94606</v>
      </c>
      <c r="B3240" s="267" t="s">
        <v>18847</v>
      </c>
      <c r="C3240" s="268" t="s">
        <v>2535</v>
      </c>
      <c r="D3240" s="269">
        <v>39.04</v>
      </c>
      <c r="E3240" s="269">
        <v>11.32</v>
      </c>
      <c r="F3240" s="269" t="s">
        <v>18848</v>
      </c>
    </row>
    <row r="3241" spans="1:6" ht="45" customHeight="1">
      <c r="A3241" s="266">
        <v>94608</v>
      </c>
      <c r="B3241" s="267" t="s">
        <v>18849</v>
      </c>
      <c r="C3241" s="268" t="s">
        <v>2535</v>
      </c>
      <c r="D3241" s="269">
        <v>105.47</v>
      </c>
      <c r="E3241" s="269">
        <v>11.29</v>
      </c>
      <c r="F3241" s="269" t="s">
        <v>18850</v>
      </c>
    </row>
    <row r="3242" spans="1:6" ht="45" customHeight="1">
      <c r="A3242" s="266">
        <v>94610</v>
      </c>
      <c r="B3242" s="267" t="s">
        <v>18851</v>
      </c>
      <c r="C3242" s="268" t="s">
        <v>2535</v>
      </c>
      <c r="D3242" s="269">
        <v>159.25</v>
      </c>
      <c r="E3242" s="269">
        <v>12.31</v>
      </c>
      <c r="F3242" s="269" t="s">
        <v>18852</v>
      </c>
    </row>
    <row r="3243" spans="1:6" ht="45" customHeight="1">
      <c r="A3243" s="266">
        <v>94612</v>
      </c>
      <c r="B3243" s="267" t="s">
        <v>18853</v>
      </c>
      <c r="C3243" s="268" t="s">
        <v>2535</v>
      </c>
      <c r="D3243" s="269">
        <v>226.28</v>
      </c>
      <c r="E3243" s="269">
        <v>12.31</v>
      </c>
      <c r="F3243" s="269" t="s">
        <v>18854</v>
      </c>
    </row>
    <row r="3244" spans="1:6" ht="45" customHeight="1">
      <c r="A3244" s="266">
        <v>94614</v>
      </c>
      <c r="B3244" s="267" t="s">
        <v>18855</v>
      </c>
      <c r="C3244" s="268" t="s">
        <v>2535</v>
      </c>
      <c r="D3244" s="269">
        <v>67.3</v>
      </c>
      <c r="E3244" s="269">
        <v>16.98</v>
      </c>
      <c r="F3244" s="269" t="s">
        <v>18856</v>
      </c>
    </row>
    <row r="3245" spans="1:6" ht="45" customHeight="1">
      <c r="A3245" s="266">
        <v>94615</v>
      </c>
      <c r="B3245" s="267" t="s">
        <v>18857</v>
      </c>
      <c r="C3245" s="268" t="s">
        <v>2535</v>
      </c>
      <c r="D3245" s="269">
        <v>77.73</v>
      </c>
      <c r="E3245" s="269">
        <v>16.97</v>
      </c>
      <c r="F3245" s="269" t="s">
        <v>18858</v>
      </c>
    </row>
    <row r="3246" spans="1:6" ht="45" customHeight="1">
      <c r="A3246" s="266">
        <v>94616</v>
      </c>
      <c r="B3246" s="267" t="s">
        <v>18859</v>
      </c>
      <c r="C3246" s="268" t="s">
        <v>2535</v>
      </c>
      <c r="D3246" s="269">
        <v>204.33</v>
      </c>
      <c r="E3246" s="269">
        <v>16.95</v>
      </c>
      <c r="F3246" s="269" t="s">
        <v>18860</v>
      </c>
    </row>
    <row r="3247" spans="1:6" ht="45" customHeight="1">
      <c r="A3247" s="266">
        <v>94617</v>
      </c>
      <c r="B3247" s="267" t="s">
        <v>18861</v>
      </c>
      <c r="C3247" s="268" t="s">
        <v>2535</v>
      </c>
      <c r="D3247" s="269">
        <v>168.07999999999998</v>
      </c>
      <c r="E3247" s="269">
        <v>16.96</v>
      </c>
      <c r="F3247" s="269" t="s">
        <v>18862</v>
      </c>
    </row>
    <row r="3248" spans="1:6" ht="45" customHeight="1">
      <c r="A3248" s="266">
        <v>94618</v>
      </c>
      <c r="B3248" s="267" t="s">
        <v>18863</v>
      </c>
      <c r="C3248" s="268" t="s">
        <v>2535</v>
      </c>
      <c r="D3248" s="269">
        <v>199.64000000000001</v>
      </c>
      <c r="E3248" s="269">
        <v>18.440000000000001</v>
      </c>
      <c r="F3248" s="269" t="s">
        <v>18864</v>
      </c>
    </row>
    <row r="3249" spans="1:6" ht="45" customHeight="1">
      <c r="A3249" s="266">
        <v>94620</v>
      </c>
      <c r="B3249" s="267" t="s">
        <v>18865</v>
      </c>
      <c r="C3249" s="268" t="s">
        <v>2535</v>
      </c>
      <c r="D3249" s="269">
        <v>470.75</v>
      </c>
      <c r="E3249" s="269">
        <v>18.43</v>
      </c>
      <c r="F3249" s="269" t="s">
        <v>18866</v>
      </c>
    </row>
    <row r="3250" spans="1:6" ht="45" customHeight="1">
      <c r="A3250" s="266">
        <v>94622</v>
      </c>
      <c r="B3250" s="267" t="s">
        <v>18867</v>
      </c>
      <c r="C3250" s="268" t="s">
        <v>2535</v>
      </c>
      <c r="D3250" s="269">
        <v>99.77</v>
      </c>
      <c r="E3250" s="269">
        <v>22.61</v>
      </c>
      <c r="F3250" s="269" t="s">
        <v>18868</v>
      </c>
    </row>
    <row r="3251" spans="1:6" ht="45" customHeight="1">
      <c r="A3251" s="266">
        <v>94623</v>
      </c>
      <c r="B3251" s="267" t="s">
        <v>18869</v>
      </c>
      <c r="C3251" s="268" t="s">
        <v>2535</v>
      </c>
      <c r="D3251" s="269">
        <v>252.18</v>
      </c>
      <c r="E3251" s="269">
        <v>22.58</v>
      </c>
      <c r="F3251" s="269" t="s">
        <v>18870</v>
      </c>
    </row>
    <row r="3252" spans="1:6" ht="45" customHeight="1">
      <c r="A3252" s="266">
        <v>94624</v>
      </c>
      <c r="B3252" s="267" t="s">
        <v>18871</v>
      </c>
      <c r="C3252" s="268" t="s">
        <v>2535</v>
      </c>
      <c r="D3252" s="269">
        <v>389.33</v>
      </c>
      <c r="E3252" s="269">
        <v>24.6</v>
      </c>
      <c r="F3252" s="269" t="s">
        <v>18872</v>
      </c>
    </row>
    <row r="3253" spans="1:6" ht="45" customHeight="1">
      <c r="A3253" s="266">
        <v>94625</v>
      </c>
      <c r="B3253" s="267" t="s">
        <v>18873</v>
      </c>
      <c r="C3253" s="268" t="s">
        <v>2535</v>
      </c>
      <c r="D3253" s="269">
        <v>825.38</v>
      </c>
      <c r="E3253" s="269">
        <v>24.59</v>
      </c>
      <c r="F3253" s="269" t="s">
        <v>18874</v>
      </c>
    </row>
    <row r="3254" spans="1:6" ht="45" customHeight="1">
      <c r="A3254" s="266">
        <v>94656</v>
      </c>
      <c r="B3254" s="267" t="s">
        <v>3180</v>
      </c>
      <c r="C3254" s="268" t="s">
        <v>2535</v>
      </c>
      <c r="D3254" s="269">
        <v>2.52</v>
      </c>
      <c r="E3254" s="269">
        <v>2.27</v>
      </c>
      <c r="F3254" s="269" t="s">
        <v>12780</v>
      </c>
    </row>
    <row r="3255" spans="1:6" ht="45" customHeight="1">
      <c r="A3255" s="266">
        <v>94657</v>
      </c>
      <c r="B3255" s="267" t="s">
        <v>3181</v>
      </c>
      <c r="C3255" s="268" t="s">
        <v>2535</v>
      </c>
      <c r="D3255" s="269">
        <v>2.4600000000000004</v>
      </c>
      <c r="E3255" s="269">
        <v>2.27</v>
      </c>
      <c r="F3255" s="269" t="s">
        <v>18430</v>
      </c>
    </row>
    <row r="3256" spans="1:6" ht="45" customHeight="1">
      <c r="A3256" s="266">
        <v>94658</v>
      </c>
      <c r="B3256" s="267" t="s">
        <v>4339</v>
      </c>
      <c r="C3256" s="268" t="s">
        <v>2535</v>
      </c>
      <c r="D3256" s="269">
        <v>3.16</v>
      </c>
      <c r="E3256" s="269">
        <v>2.2599999999999998</v>
      </c>
      <c r="F3256" s="269" t="s">
        <v>11197</v>
      </c>
    </row>
    <row r="3257" spans="1:6" ht="45" customHeight="1">
      <c r="A3257" s="266">
        <v>94659</v>
      </c>
      <c r="B3257" s="267" t="s">
        <v>4340</v>
      </c>
      <c r="C3257" s="268" t="s">
        <v>2535</v>
      </c>
      <c r="D3257" s="269">
        <v>3.2300000000000004</v>
      </c>
      <c r="E3257" s="269">
        <v>2.2599999999999998</v>
      </c>
      <c r="F3257" s="269" t="s">
        <v>13530</v>
      </c>
    </row>
    <row r="3258" spans="1:6" ht="45" customHeight="1">
      <c r="A3258" s="266">
        <v>94660</v>
      </c>
      <c r="B3258" s="267" t="s">
        <v>4341</v>
      </c>
      <c r="C3258" s="268" t="s">
        <v>2535</v>
      </c>
      <c r="D3258" s="269">
        <v>5.5200000000000005</v>
      </c>
      <c r="E3258" s="269">
        <v>3.21</v>
      </c>
      <c r="F3258" s="269" t="s">
        <v>18875</v>
      </c>
    </row>
    <row r="3259" spans="1:6" ht="45" customHeight="1">
      <c r="A3259" s="266">
        <v>94661</v>
      </c>
      <c r="B3259" s="267" t="s">
        <v>4342</v>
      </c>
      <c r="C3259" s="268" t="s">
        <v>2535</v>
      </c>
      <c r="D3259" s="269">
        <v>5.8299999999999992</v>
      </c>
      <c r="E3259" s="269">
        <v>3.2</v>
      </c>
      <c r="F3259" s="269" t="s">
        <v>17711</v>
      </c>
    </row>
    <row r="3260" spans="1:6" ht="45" customHeight="1">
      <c r="A3260" s="266">
        <v>94662</v>
      </c>
      <c r="B3260" s="267" t="s">
        <v>4343</v>
      </c>
      <c r="C3260" s="268" t="s">
        <v>2535</v>
      </c>
      <c r="D3260" s="269">
        <v>6.169999999999999</v>
      </c>
      <c r="E3260" s="269">
        <v>3.2</v>
      </c>
      <c r="F3260" s="269" t="s">
        <v>12327</v>
      </c>
    </row>
    <row r="3261" spans="1:6" ht="45" customHeight="1">
      <c r="A3261" s="266">
        <v>94663</v>
      </c>
      <c r="B3261" s="267" t="s">
        <v>4344</v>
      </c>
      <c r="C3261" s="268" t="s">
        <v>2535</v>
      </c>
      <c r="D3261" s="269">
        <v>6.29</v>
      </c>
      <c r="E3261" s="269">
        <v>3.2</v>
      </c>
      <c r="F3261" s="269" t="s">
        <v>18876</v>
      </c>
    </row>
    <row r="3262" spans="1:6" ht="45" customHeight="1">
      <c r="A3262" s="266">
        <v>94664</v>
      </c>
      <c r="B3262" s="267" t="s">
        <v>4345</v>
      </c>
      <c r="C3262" s="268" t="s">
        <v>2535</v>
      </c>
      <c r="D3262" s="269">
        <v>14.490000000000002</v>
      </c>
      <c r="E3262" s="269">
        <v>5.13</v>
      </c>
      <c r="F3262" s="269" t="s">
        <v>18877</v>
      </c>
    </row>
    <row r="3263" spans="1:6" ht="45" customHeight="1">
      <c r="A3263" s="266">
        <v>94665</v>
      </c>
      <c r="B3263" s="267" t="s">
        <v>4346</v>
      </c>
      <c r="C3263" s="268" t="s">
        <v>2535</v>
      </c>
      <c r="D3263" s="269">
        <v>14.48</v>
      </c>
      <c r="E3263" s="269">
        <v>5.13</v>
      </c>
      <c r="F3263" s="269" t="s">
        <v>18878</v>
      </c>
    </row>
    <row r="3264" spans="1:6" ht="45" customHeight="1">
      <c r="A3264" s="266">
        <v>94666</v>
      </c>
      <c r="B3264" s="267" t="s">
        <v>4347</v>
      </c>
      <c r="C3264" s="268" t="s">
        <v>2535</v>
      </c>
      <c r="D3264" s="269">
        <v>18.14</v>
      </c>
      <c r="E3264" s="269">
        <v>5.12</v>
      </c>
      <c r="F3264" s="269" t="s">
        <v>18879</v>
      </c>
    </row>
    <row r="3265" spans="1:6" ht="45" customHeight="1">
      <c r="A3265" s="266">
        <v>94667</v>
      </c>
      <c r="B3265" s="267" t="s">
        <v>4348</v>
      </c>
      <c r="C3265" s="268" t="s">
        <v>2535</v>
      </c>
      <c r="D3265" s="269">
        <v>20.41</v>
      </c>
      <c r="E3265" s="269">
        <v>5.1100000000000003</v>
      </c>
      <c r="F3265" s="269" t="s">
        <v>14136</v>
      </c>
    </row>
    <row r="3266" spans="1:6" ht="45" customHeight="1">
      <c r="A3266" s="266">
        <v>94668</v>
      </c>
      <c r="B3266" s="267" t="s">
        <v>4349</v>
      </c>
      <c r="C3266" s="268" t="s">
        <v>2535</v>
      </c>
      <c r="D3266" s="269">
        <v>31.1</v>
      </c>
      <c r="E3266" s="269">
        <v>8.9600000000000009</v>
      </c>
      <c r="F3266" s="269" t="s">
        <v>18880</v>
      </c>
    </row>
    <row r="3267" spans="1:6" ht="45" customHeight="1">
      <c r="A3267" s="266">
        <v>94669</v>
      </c>
      <c r="B3267" s="267" t="s">
        <v>4350</v>
      </c>
      <c r="C3267" s="268" t="s">
        <v>2535</v>
      </c>
      <c r="D3267" s="269">
        <v>43.83</v>
      </c>
      <c r="E3267" s="269">
        <v>8.9499999999999993</v>
      </c>
      <c r="F3267" s="269" t="s">
        <v>18881</v>
      </c>
    </row>
    <row r="3268" spans="1:6" ht="45" customHeight="1">
      <c r="A3268" s="266">
        <v>94670</v>
      </c>
      <c r="B3268" s="267" t="s">
        <v>4351</v>
      </c>
      <c r="C3268" s="268" t="s">
        <v>2535</v>
      </c>
      <c r="D3268" s="269">
        <v>42.44</v>
      </c>
      <c r="E3268" s="269">
        <v>8.9499999999999993</v>
      </c>
      <c r="F3268" s="269" t="s">
        <v>18882</v>
      </c>
    </row>
    <row r="3269" spans="1:6" ht="45" customHeight="1">
      <c r="A3269" s="266">
        <v>94671</v>
      </c>
      <c r="B3269" s="267" t="s">
        <v>4352</v>
      </c>
      <c r="C3269" s="268" t="s">
        <v>2535</v>
      </c>
      <c r="D3269" s="269">
        <v>63.669999999999995</v>
      </c>
      <c r="E3269" s="269">
        <v>8.93</v>
      </c>
      <c r="F3269" s="269" t="s">
        <v>18883</v>
      </c>
    </row>
    <row r="3270" spans="1:6" ht="45" customHeight="1">
      <c r="A3270" s="266">
        <v>94672</v>
      </c>
      <c r="B3270" s="267" t="s">
        <v>4353</v>
      </c>
      <c r="C3270" s="268" t="s">
        <v>2535</v>
      </c>
      <c r="D3270" s="269">
        <v>4.59</v>
      </c>
      <c r="E3270" s="269">
        <v>3.37</v>
      </c>
      <c r="F3270" s="269" t="s">
        <v>18884</v>
      </c>
    </row>
    <row r="3271" spans="1:6" ht="45" customHeight="1">
      <c r="A3271" s="266">
        <v>94673</v>
      </c>
      <c r="B3271" s="267" t="s">
        <v>4354</v>
      </c>
      <c r="C3271" s="268" t="s">
        <v>2535</v>
      </c>
      <c r="D3271" s="269">
        <v>4.42</v>
      </c>
      <c r="E3271" s="269">
        <v>3.37</v>
      </c>
      <c r="F3271" s="269" t="s">
        <v>11434</v>
      </c>
    </row>
    <row r="3272" spans="1:6" ht="45" customHeight="1">
      <c r="A3272" s="266">
        <v>94674</v>
      </c>
      <c r="B3272" s="267" t="s">
        <v>4355</v>
      </c>
      <c r="C3272" s="268" t="s">
        <v>2535</v>
      </c>
      <c r="D3272" s="269">
        <v>3.83</v>
      </c>
      <c r="E3272" s="269">
        <v>3.37</v>
      </c>
      <c r="F3272" s="269" t="s">
        <v>12851</v>
      </c>
    </row>
    <row r="3273" spans="1:6" ht="45" customHeight="1">
      <c r="A3273" s="266">
        <v>94675</v>
      </c>
      <c r="B3273" s="267" t="s">
        <v>4356</v>
      </c>
      <c r="C3273" s="268" t="s">
        <v>2535</v>
      </c>
      <c r="D3273" s="269">
        <v>7.0500000000000007</v>
      </c>
      <c r="E3273" s="269">
        <v>3.35</v>
      </c>
      <c r="F3273" s="269" t="s">
        <v>11982</v>
      </c>
    </row>
    <row r="3274" spans="1:6" ht="45" customHeight="1">
      <c r="A3274" s="266">
        <v>94676</v>
      </c>
      <c r="B3274" s="267" t="s">
        <v>4357</v>
      </c>
      <c r="C3274" s="268" t="s">
        <v>2535</v>
      </c>
      <c r="D3274" s="269">
        <v>7.2600000000000007</v>
      </c>
      <c r="E3274" s="269">
        <v>4.8099999999999996</v>
      </c>
      <c r="F3274" s="269" t="s">
        <v>12578</v>
      </c>
    </row>
    <row r="3275" spans="1:6" ht="45" customHeight="1">
      <c r="A3275" s="266">
        <v>94677</v>
      </c>
      <c r="B3275" s="267" t="s">
        <v>4358</v>
      </c>
      <c r="C3275" s="268" t="s">
        <v>2535</v>
      </c>
      <c r="D3275" s="269">
        <v>12.11</v>
      </c>
      <c r="E3275" s="269">
        <v>4.78</v>
      </c>
      <c r="F3275" s="269" t="s">
        <v>13143</v>
      </c>
    </row>
    <row r="3276" spans="1:6" ht="45" customHeight="1">
      <c r="A3276" s="266">
        <v>94678</v>
      </c>
      <c r="B3276" s="267" t="s">
        <v>4359</v>
      </c>
      <c r="C3276" s="268" t="s">
        <v>2535</v>
      </c>
      <c r="D3276" s="269">
        <v>7.55</v>
      </c>
      <c r="E3276" s="269">
        <v>4.8099999999999996</v>
      </c>
      <c r="F3276" s="269" t="s">
        <v>18885</v>
      </c>
    </row>
    <row r="3277" spans="1:6" ht="45" customHeight="1">
      <c r="A3277" s="266">
        <v>94679</v>
      </c>
      <c r="B3277" s="267" t="s">
        <v>4360</v>
      </c>
      <c r="C3277" s="268" t="s">
        <v>2535</v>
      </c>
      <c r="D3277" s="269">
        <v>13.940000000000001</v>
      </c>
      <c r="E3277" s="269">
        <v>4.7699999999999996</v>
      </c>
      <c r="F3277" s="269" t="s">
        <v>18886</v>
      </c>
    </row>
    <row r="3278" spans="1:6" ht="45" customHeight="1">
      <c r="A3278" s="266">
        <v>94680</v>
      </c>
      <c r="B3278" s="267" t="s">
        <v>4361</v>
      </c>
      <c r="C3278" s="268" t="s">
        <v>2535</v>
      </c>
      <c r="D3278" s="269">
        <v>23.759999999999998</v>
      </c>
      <c r="E3278" s="269">
        <v>7.65</v>
      </c>
      <c r="F3278" s="269" t="s">
        <v>15046</v>
      </c>
    </row>
    <row r="3279" spans="1:6" ht="45" customHeight="1">
      <c r="A3279" s="266">
        <v>94681</v>
      </c>
      <c r="B3279" s="267" t="s">
        <v>4362</v>
      </c>
      <c r="C3279" s="268" t="s">
        <v>2535</v>
      </c>
      <c r="D3279" s="269">
        <v>32.479999999999997</v>
      </c>
      <c r="E3279" s="269">
        <v>7.64</v>
      </c>
      <c r="F3279" s="269" t="s">
        <v>14115</v>
      </c>
    </row>
    <row r="3280" spans="1:6" ht="45" customHeight="1">
      <c r="A3280" s="266">
        <v>94682</v>
      </c>
      <c r="B3280" s="267" t="s">
        <v>4363</v>
      </c>
      <c r="C3280" s="268" t="s">
        <v>2535</v>
      </c>
      <c r="D3280" s="269">
        <v>68.589999999999989</v>
      </c>
      <c r="E3280" s="269">
        <v>7.62</v>
      </c>
      <c r="F3280" s="269" t="s">
        <v>18887</v>
      </c>
    </row>
    <row r="3281" spans="1:6" ht="45" customHeight="1">
      <c r="A3281" s="266">
        <v>94683</v>
      </c>
      <c r="B3281" s="267" t="s">
        <v>4364</v>
      </c>
      <c r="C3281" s="268" t="s">
        <v>2535</v>
      </c>
      <c r="D3281" s="269">
        <v>43.019999999999996</v>
      </c>
      <c r="E3281" s="269">
        <v>7.63</v>
      </c>
      <c r="F3281" s="269" t="s">
        <v>18888</v>
      </c>
    </row>
    <row r="3282" spans="1:6" ht="45" customHeight="1">
      <c r="A3282" s="266">
        <v>94684</v>
      </c>
      <c r="B3282" s="267" t="s">
        <v>4365</v>
      </c>
      <c r="C3282" s="268" t="s">
        <v>2535</v>
      </c>
      <c r="D3282" s="269">
        <v>86.03</v>
      </c>
      <c r="E3282" s="269">
        <v>13.41</v>
      </c>
      <c r="F3282" s="269" t="s">
        <v>18889</v>
      </c>
    </row>
    <row r="3283" spans="1:6" ht="45" customHeight="1">
      <c r="A3283" s="266">
        <v>94685</v>
      </c>
      <c r="B3283" s="267" t="s">
        <v>4366</v>
      </c>
      <c r="C3283" s="268" t="s">
        <v>2535</v>
      </c>
      <c r="D3283" s="269">
        <v>64.75</v>
      </c>
      <c r="E3283" s="269">
        <v>13.42</v>
      </c>
      <c r="F3283" s="269" t="s">
        <v>18682</v>
      </c>
    </row>
    <row r="3284" spans="1:6" ht="45" customHeight="1">
      <c r="A3284" s="266">
        <v>94686</v>
      </c>
      <c r="B3284" s="267" t="s">
        <v>4367</v>
      </c>
      <c r="C3284" s="268" t="s">
        <v>2535</v>
      </c>
      <c r="D3284" s="269">
        <v>166.25</v>
      </c>
      <c r="E3284" s="269">
        <v>13.4</v>
      </c>
      <c r="F3284" s="269" t="s">
        <v>18890</v>
      </c>
    </row>
    <row r="3285" spans="1:6" ht="45" customHeight="1">
      <c r="A3285" s="266">
        <v>94687</v>
      </c>
      <c r="B3285" s="267" t="s">
        <v>4368</v>
      </c>
      <c r="C3285" s="268" t="s">
        <v>2535</v>
      </c>
      <c r="D3285" s="269">
        <v>134.18</v>
      </c>
      <c r="E3285" s="269">
        <v>13.4</v>
      </c>
      <c r="F3285" s="269" t="s">
        <v>18891</v>
      </c>
    </row>
    <row r="3286" spans="1:6" ht="45" customHeight="1">
      <c r="A3286" s="266">
        <v>94688</v>
      </c>
      <c r="B3286" s="267" t="s">
        <v>4369</v>
      </c>
      <c r="C3286" s="268" t="s">
        <v>2535</v>
      </c>
      <c r="D3286" s="269">
        <v>4.1099999999999994</v>
      </c>
      <c r="E3286" s="269">
        <v>4.5</v>
      </c>
      <c r="F3286" s="269" t="s">
        <v>14424</v>
      </c>
    </row>
    <row r="3287" spans="1:6" ht="45" customHeight="1">
      <c r="A3287" s="266">
        <v>94689</v>
      </c>
      <c r="B3287" s="267" t="s">
        <v>4370</v>
      </c>
      <c r="C3287" s="268" t="s">
        <v>2535</v>
      </c>
      <c r="D3287" s="269">
        <v>6.45</v>
      </c>
      <c r="E3287" s="269">
        <v>4.46</v>
      </c>
      <c r="F3287" s="269" t="s">
        <v>18892</v>
      </c>
    </row>
    <row r="3288" spans="1:6" ht="45" customHeight="1">
      <c r="A3288" s="266">
        <v>94690</v>
      </c>
      <c r="B3288" s="267" t="s">
        <v>4371</v>
      </c>
      <c r="C3288" s="268" t="s">
        <v>2535</v>
      </c>
      <c r="D3288" s="269">
        <v>6.0699999999999994</v>
      </c>
      <c r="E3288" s="269">
        <v>4.47</v>
      </c>
      <c r="F3288" s="269" t="s">
        <v>12299</v>
      </c>
    </row>
    <row r="3289" spans="1:6" ht="45" customHeight="1">
      <c r="A3289" s="266">
        <v>94691</v>
      </c>
      <c r="B3289" s="267" t="s">
        <v>4372</v>
      </c>
      <c r="C3289" s="268" t="s">
        <v>2535</v>
      </c>
      <c r="D3289" s="269">
        <v>7.4099999999999993</v>
      </c>
      <c r="E3289" s="269">
        <v>4.46</v>
      </c>
      <c r="F3289" s="269" t="s">
        <v>14825</v>
      </c>
    </row>
    <row r="3290" spans="1:6" ht="45" customHeight="1">
      <c r="A3290" s="266">
        <v>94692</v>
      </c>
      <c r="B3290" s="267" t="s">
        <v>4373</v>
      </c>
      <c r="C3290" s="268" t="s">
        <v>2535</v>
      </c>
      <c r="D3290" s="269">
        <v>11.54</v>
      </c>
      <c r="E3290" s="269">
        <v>6.32</v>
      </c>
      <c r="F3290" s="269" t="s">
        <v>13124</v>
      </c>
    </row>
    <row r="3291" spans="1:6" ht="45" customHeight="1">
      <c r="A3291" s="266">
        <v>94693</v>
      </c>
      <c r="B3291" s="267" t="s">
        <v>4374</v>
      </c>
      <c r="C3291" s="268" t="s">
        <v>2535</v>
      </c>
      <c r="D3291" s="269">
        <v>12.219999999999999</v>
      </c>
      <c r="E3291" s="269">
        <v>6.32</v>
      </c>
      <c r="F3291" s="269" t="s">
        <v>18893</v>
      </c>
    </row>
    <row r="3292" spans="1:6" ht="45" customHeight="1">
      <c r="A3292" s="266">
        <v>94694</v>
      </c>
      <c r="B3292" s="267" t="s">
        <v>4375</v>
      </c>
      <c r="C3292" s="268" t="s">
        <v>2535</v>
      </c>
      <c r="D3292" s="269">
        <v>12.25</v>
      </c>
      <c r="E3292" s="269">
        <v>6.32</v>
      </c>
      <c r="F3292" s="269" t="s">
        <v>18894</v>
      </c>
    </row>
    <row r="3293" spans="1:6" ht="45" customHeight="1">
      <c r="A3293" s="266">
        <v>94695</v>
      </c>
      <c r="B3293" s="267" t="s">
        <v>4376</v>
      </c>
      <c r="C3293" s="268" t="s">
        <v>2535</v>
      </c>
      <c r="D3293" s="269">
        <v>17.47</v>
      </c>
      <c r="E3293" s="269">
        <v>6.3</v>
      </c>
      <c r="F3293" s="269" t="s">
        <v>12192</v>
      </c>
    </row>
    <row r="3294" spans="1:6" ht="45" customHeight="1">
      <c r="A3294" s="266">
        <v>94696</v>
      </c>
      <c r="B3294" s="267" t="s">
        <v>4377</v>
      </c>
      <c r="C3294" s="268" t="s">
        <v>2535</v>
      </c>
      <c r="D3294" s="269">
        <v>30.94</v>
      </c>
      <c r="E3294" s="269">
        <v>10.199999999999999</v>
      </c>
      <c r="F3294" s="269" t="s">
        <v>14029</v>
      </c>
    </row>
    <row r="3295" spans="1:6" ht="45" customHeight="1">
      <c r="A3295" s="266">
        <v>94697</v>
      </c>
      <c r="B3295" s="267" t="s">
        <v>4081</v>
      </c>
      <c r="C3295" s="268" t="s">
        <v>2535</v>
      </c>
      <c r="D3295" s="269">
        <v>51.07</v>
      </c>
      <c r="E3295" s="269">
        <v>10.18</v>
      </c>
      <c r="F3295" s="269" t="s">
        <v>18895</v>
      </c>
    </row>
    <row r="3296" spans="1:6" ht="45" customHeight="1">
      <c r="A3296" s="266">
        <v>94698</v>
      </c>
      <c r="B3296" s="267" t="s">
        <v>4082</v>
      </c>
      <c r="C3296" s="268" t="s">
        <v>2535</v>
      </c>
      <c r="D3296" s="269">
        <v>43.99</v>
      </c>
      <c r="E3296" s="269">
        <v>10.19</v>
      </c>
      <c r="F3296" s="269" t="s">
        <v>18896</v>
      </c>
    </row>
    <row r="3297" spans="1:6" ht="45" customHeight="1">
      <c r="A3297" s="266">
        <v>94699</v>
      </c>
      <c r="B3297" s="267" t="s">
        <v>4083</v>
      </c>
      <c r="C3297" s="268" t="s">
        <v>2535</v>
      </c>
      <c r="D3297" s="269">
        <v>85.759999999999991</v>
      </c>
      <c r="E3297" s="269">
        <v>17.87</v>
      </c>
      <c r="F3297" s="269" t="s">
        <v>18897</v>
      </c>
    </row>
    <row r="3298" spans="1:6" ht="45" customHeight="1">
      <c r="A3298" s="266">
        <v>94700</v>
      </c>
      <c r="B3298" s="267" t="s">
        <v>4084</v>
      </c>
      <c r="C3298" s="268" t="s">
        <v>2535</v>
      </c>
      <c r="D3298" s="269">
        <v>71.27000000000001</v>
      </c>
      <c r="E3298" s="269">
        <v>17.88</v>
      </c>
      <c r="F3298" s="269" t="s">
        <v>18898</v>
      </c>
    </row>
    <row r="3299" spans="1:6" ht="45" customHeight="1">
      <c r="A3299" s="266">
        <v>94701</v>
      </c>
      <c r="B3299" s="267" t="s">
        <v>4085</v>
      </c>
      <c r="C3299" s="268" t="s">
        <v>2535</v>
      </c>
      <c r="D3299" s="269">
        <v>131.69</v>
      </c>
      <c r="E3299" s="269">
        <v>17.850000000000001</v>
      </c>
      <c r="F3299" s="269" t="s">
        <v>18899</v>
      </c>
    </row>
    <row r="3300" spans="1:6" ht="45" customHeight="1">
      <c r="A3300" s="266">
        <v>94702</v>
      </c>
      <c r="B3300" s="267" t="s">
        <v>4086</v>
      </c>
      <c r="C3300" s="268" t="s">
        <v>2535</v>
      </c>
      <c r="D3300" s="269">
        <v>124.28</v>
      </c>
      <c r="E3300" s="269">
        <v>17.850000000000001</v>
      </c>
      <c r="F3300" s="269" t="s">
        <v>18900</v>
      </c>
    </row>
    <row r="3301" spans="1:6" ht="45" customHeight="1">
      <c r="A3301" s="266">
        <v>94703</v>
      </c>
      <c r="B3301" s="267" t="s">
        <v>3710</v>
      </c>
      <c r="C3301" s="268" t="s">
        <v>2535</v>
      </c>
      <c r="D3301" s="269">
        <v>10.170000000000002</v>
      </c>
      <c r="E3301" s="269">
        <v>3.79</v>
      </c>
      <c r="F3301" s="269" t="s">
        <v>12763</v>
      </c>
    </row>
    <row r="3302" spans="1:6" ht="45" customHeight="1">
      <c r="A3302" s="266">
        <v>94704</v>
      </c>
      <c r="B3302" s="267" t="s">
        <v>3711</v>
      </c>
      <c r="C3302" s="268" t="s">
        <v>2535</v>
      </c>
      <c r="D3302" s="269">
        <v>12.4</v>
      </c>
      <c r="E3302" s="269">
        <v>3.78</v>
      </c>
      <c r="F3302" s="269" t="s">
        <v>12058</v>
      </c>
    </row>
    <row r="3303" spans="1:6" ht="45" customHeight="1">
      <c r="A3303" s="266">
        <v>94705</v>
      </c>
      <c r="B3303" s="267" t="s">
        <v>3712</v>
      </c>
      <c r="C3303" s="268" t="s">
        <v>2535</v>
      </c>
      <c r="D3303" s="269">
        <v>15.780000000000001</v>
      </c>
      <c r="E3303" s="269">
        <v>3.77</v>
      </c>
      <c r="F3303" s="269" t="s">
        <v>12147</v>
      </c>
    </row>
    <row r="3304" spans="1:6" ht="45" customHeight="1">
      <c r="A3304" s="266">
        <v>94706</v>
      </c>
      <c r="B3304" s="267" t="s">
        <v>3713</v>
      </c>
      <c r="C3304" s="268" t="s">
        <v>2535</v>
      </c>
      <c r="D3304" s="269">
        <v>23.48</v>
      </c>
      <c r="E3304" s="269">
        <v>5.0199999999999996</v>
      </c>
      <c r="F3304" s="269" t="s">
        <v>14954</v>
      </c>
    </row>
    <row r="3305" spans="1:6" ht="45" customHeight="1">
      <c r="A3305" s="266">
        <v>94707</v>
      </c>
      <c r="B3305" s="267" t="s">
        <v>3714</v>
      </c>
      <c r="C3305" s="268" t="s">
        <v>2535</v>
      </c>
      <c r="D3305" s="269">
        <v>29.730000000000004</v>
      </c>
      <c r="E3305" s="269">
        <v>5.01</v>
      </c>
      <c r="F3305" s="269" t="s">
        <v>17136</v>
      </c>
    </row>
    <row r="3306" spans="1:6" ht="45" customHeight="1">
      <c r="A3306" s="266">
        <v>94708</v>
      </c>
      <c r="B3306" s="267" t="s">
        <v>3715</v>
      </c>
      <c r="C3306" s="268" t="s">
        <v>2535</v>
      </c>
      <c r="D3306" s="269">
        <v>12.100000000000001</v>
      </c>
      <c r="E3306" s="269">
        <v>6.43</v>
      </c>
      <c r="F3306" s="269" t="s">
        <v>12465</v>
      </c>
    </row>
    <row r="3307" spans="1:6" ht="45" customHeight="1">
      <c r="A3307" s="266">
        <v>94709</v>
      </c>
      <c r="B3307" s="267" t="s">
        <v>3716</v>
      </c>
      <c r="C3307" s="268" t="s">
        <v>2535</v>
      </c>
      <c r="D3307" s="269">
        <v>16.54</v>
      </c>
      <c r="E3307" s="269">
        <v>6.42</v>
      </c>
      <c r="F3307" s="269" t="s">
        <v>12364</v>
      </c>
    </row>
    <row r="3308" spans="1:6" ht="45" customHeight="1">
      <c r="A3308" s="266">
        <v>94710</v>
      </c>
      <c r="B3308" s="267" t="s">
        <v>3717</v>
      </c>
      <c r="C3308" s="268" t="s">
        <v>2535</v>
      </c>
      <c r="D3308" s="269">
        <v>27.560000000000002</v>
      </c>
      <c r="E3308" s="269">
        <v>6.4</v>
      </c>
      <c r="F3308" s="269" t="s">
        <v>15777</v>
      </c>
    </row>
    <row r="3309" spans="1:6" ht="45" customHeight="1">
      <c r="A3309" s="266">
        <v>94711</v>
      </c>
      <c r="B3309" s="267" t="s">
        <v>3718</v>
      </c>
      <c r="C3309" s="268" t="s">
        <v>2535</v>
      </c>
      <c r="D3309" s="269">
        <v>32.93</v>
      </c>
      <c r="E3309" s="269">
        <v>8.5299999999999994</v>
      </c>
      <c r="F3309" s="269" t="s">
        <v>18901</v>
      </c>
    </row>
    <row r="3310" spans="1:6" ht="45" customHeight="1">
      <c r="A3310" s="266">
        <v>94712</v>
      </c>
      <c r="B3310" s="267" t="s">
        <v>3719</v>
      </c>
      <c r="C3310" s="268" t="s">
        <v>2535</v>
      </c>
      <c r="D3310" s="269">
        <v>45.580000000000005</v>
      </c>
      <c r="E3310" s="269">
        <v>8.51</v>
      </c>
      <c r="F3310" s="269" t="s">
        <v>18633</v>
      </c>
    </row>
    <row r="3311" spans="1:6" ht="45" customHeight="1">
      <c r="A3311" s="266">
        <v>94713</v>
      </c>
      <c r="B3311" s="267" t="s">
        <v>3720</v>
      </c>
      <c r="C3311" s="268" t="s">
        <v>2535</v>
      </c>
      <c r="D3311" s="269">
        <v>125.69000000000001</v>
      </c>
      <c r="E3311" s="269">
        <v>8.49</v>
      </c>
      <c r="F3311" s="269" t="s">
        <v>18902</v>
      </c>
    </row>
    <row r="3312" spans="1:6" ht="45" customHeight="1">
      <c r="A3312" s="266">
        <v>94714</v>
      </c>
      <c r="B3312" s="267" t="s">
        <v>3721</v>
      </c>
      <c r="C3312" s="268" t="s">
        <v>2535</v>
      </c>
      <c r="D3312" s="269">
        <v>171.88</v>
      </c>
      <c r="E3312" s="269">
        <v>8.49</v>
      </c>
      <c r="F3312" s="269" t="s">
        <v>18903</v>
      </c>
    </row>
    <row r="3313" spans="1:6" ht="45" customHeight="1">
      <c r="A3313" s="266">
        <v>94715</v>
      </c>
      <c r="B3313" s="267" t="s">
        <v>3722</v>
      </c>
      <c r="C3313" s="268" t="s">
        <v>2535</v>
      </c>
      <c r="D3313" s="269">
        <v>238.86</v>
      </c>
      <c r="E3313" s="269">
        <v>8.48</v>
      </c>
      <c r="F3313" s="269" t="s">
        <v>18904</v>
      </c>
    </row>
    <row r="3314" spans="1:6" ht="45" customHeight="1">
      <c r="A3314" s="266">
        <v>94783</v>
      </c>
      <c r="B3314" s="267" t="s">
        <v>4392</v>
      </c>
      <c r="C3314" s="268" t="s">
        <v>2535</v>
      </c>
      <c r="D3314" s="269">
        <v>9.1999999999999993</v>
      </c>
      <c r="E3314" s="269">
        <v>3.79</v>
      </c>
      <c r="F3314" s="269" t="s">
        <v>11664</v>
      </c>
    </row>
    <row r="3315" spans="1:6" ht="45" customHeight="1">
      <c r="A3315" s="266">
        <v>94785</v>
      </c>
      <c r="B3315" s="267" t="s">
        <v>4393</v>
      </c>
      <c r="C3315" s="268" t="s">
        <v>2535</v>
      </c>
      <c r="D3315" s="269">
        <v>16.86</v>
      </c>
      <c r="E3315" s="269">
        <v>6.42</v>
      </c>
      <c r="F3315" s="269" t="s">
        <v>14376</v>
      </c>
    </row>
    <row r="3316" spans="1:6" ht="45" customHeight="1">
      <c r="A3316" s="266">
        <v>94786</v>
      </c>
      <c r="B3316" s="267" t="s">
        <v>4394</v>
      </c>
      <c r="C3316" s="268" t="s">
        <v>2535</v>
      </c>
      <c r="D3316" s="269">
        <v>23.159999999999997</v>
      </c>
      <c r="E3316" s="269">
        <v>6.4</v>
      </c>
      <c r="F3316" s="269" t="s">
        <v>12431</v>
      </c>
    </row>
    <row r="3317" spans="1:6" ht="45" customHeight="1">
      <c r="A3317" s="266">
        <v>94787</v>
      </c>
      <c r="B3317" s="267" t="s">
        <v>4395</v>
      </c>
      <c r="C3317" s="268" t="s">
        <v>2535</v>
      </c>
      <c r="D3317" s="269">
        <v>31.269999999999996</v>
      </c>
      <c r="E3317" s="269">
        <v>8.5299999999999994</v>
      </c>
      <c r="F3317" s="269" t="s">
        <v>15450</v>
      </c>
    </row>
    <row r="3318" spans="1:6" ht="45" customHeight="1">
      <c r="A3318" s="266">
        <v>94788</v>
      </c>
      <c r="B3318" s="267" t="s">
        <v>4396</v>
      </c>
      <c r="C3318" s="268" t="s">
        <v>2535</v>
      </c>
      <c r="D3318" s="269">
        <v>47.080000000000005</v>
      </c>
      <c r="E3318" s="269">
        <v>8.51</v>
      </c>
      <c r="F3318" s="269" t="s">
        <v>15806</v>
      </c>
    </row>
    <row r="3319" spans="1:6" ht="45" customHeight="1">
      <c r="A3319" s="266">
        <v>94789</v>
      </c>
      <c r="B3319" s="267" t="s">
        <v>4397</v>
      </c>
      <c r="C3319" s="268" t="s">
        <v>2535</v>
      </c>
      <c r="D3319" s="269">
        <v>156.64999999999998</v>
      </c>
      <c r="E3319" s="269">
        <v>8.49</v>
      </c>
      <c r="F3319" s="269" t="s">
        <v>18916</v>
      </c>
    </row>
    <row r="3320" spans="1:6" ht="45" customHeight="1">
      <c r="A3320" s="266">
        <v>94790</v>
      </c>
      <c r="B3320" s="267" t="s">
        <v>4398</v>
      </c>
      <c r="C3320" s="268" t="s">
        <v>2535</v>
      </c>
      <c r="D3320" s="269">
        <v>181.84</v>
      </c>
      <c r="E3320" s="269">
        <v>8.49</v>
      </c>
      <c r="F3320" s="269" t="s">
        <v>18917</v>
      </c>
    </row>
    <row r="3321" spans="1:6" ht="45" customHeight="1">
      <c r="A3321" s="266">
        <v>94791</v>
      </c>
      <c r="B3321" s="267" t="s">
        <v>4399</v>
      </c>
      <c r="C3321" s="268" t="s">
        <v>2535</v>
      </c>
      <c r="D3321" s="269">
        <v>256.39999999999998</v>
      </c>
      <c r="E3321" s="269">
        <v>8.48</v>
      </c>
      <c r="F3321" s="269" t="s">
        <v>18918</v>
      </c>
    </row>
    <row r="3322" spans="1:6" ht="45" customHeight="1">
      <c r="A3322" s="266">
        <v>95141</v>
      </c>
      <c r="B3322" s="267" t="s">
        <v>4400</v>
      </c>
      <c r="C3322" s="268" t="s">
        <v>2535</v>
      </c>
      <c r="D3322" s="269">
        <v>15.49</v>
      </c>
      <c r="E3322" s="269">
        <v>6.42</v>
      </c>
      <c r="F3322" s="269" t="s">
        <v>12816</v>
      </c>
    </row>
    <row r="3323" spans="1:6">
      <c r="A3323" s="261"/>
      <c r="B3323" s="265" t="s">
        <v>330</v>
      </c>
      <c r="C3323" s="263"/>
      <c r="D3323" s="264" t="s">
        <v>2552</v>
      </c>
      <c r="E3323" s="264" t="s">
        <v>2552</v>
      </c>
      <c r="F3323" s="264"/>
    </row>
    <row r="3324" spans="1:6" ht="45" customHeight="1">
      <c r="A3324" s="266">
        <v>91784</v>
      </c>
      <c r="B3324" s="267" t="s">
        <v>4401</v>
      </c>
      <c r="C3324" s="268" t="s">
        <v>2537</v>
      </c>
      <c r="D3324" s="269">
        <v>12.95</v>
      </c>
      <c r="E3324" s="269">
        <v>20.99</v>
      </c>
      <c r="F3324" s="269" t="s">
        <v>18150</v>
      </c>
    </row>
    <row r="3325" spans="1:6" ht="45" customHeight="1">
      <c r="A3325" s="266">
        <v>91785</v>
      </c>
      <c r="B3325" s="267" t="s">
        <v>4402</v>
      </c>
      <c r="C3325" s="268" t="s">
        <v>2537</v>
      </c>
      <c r="D3325" s="269">
        <v>13.180000000000003</v>
      </c>
      <c r="E3325" s="269">
        <v>20.27</v>
      </c>
      <c r="F3325" s="269" t="s">
        <v>18151</v>
      </c>
    </row>
    <row r="3326" spans="1:6" ht="45" customHeight="1">
      <c r="A3326" s="266">
        <v>91786</v>
      </c>
      <c r="B3326" s="267" t="s">
        <v>3700</v>
      </c>
      <c r="C3326" s="268" t="s">
        <v>2537</v>
      </c>
      <c r="D3326" s="269">
        <v>13.069999999999999</v>
      </c>
      <c r="E3326" s="269">
        <v>7.65</v>
      </c>
      <c r="F3326" s="269" t="s">
        <v>18152</v>
      </c>
    </row>
    <row r="3327" spans="1:6" ht="30" customHeight="1">
      <c r="A3327" s="266" t="s">
        <v>2652</v>
      </c>
      <c r="B3327" s="267" t="s">
        <v>758</v>
      </c>
      <c r="C3327" s="268" t="s">
        <v>2537</v>
      </c>
      <c r="D3327" s="269">
        <v>9.5400000000000009</v>
      </c>
      <c r="E3327" s="269">
        <v>14.44</v>
      </c>
      <c r="F3327" s="269" t="s">
        <v>19707</v>
      </c>
    </row>
    <row r="3328" spans="1:6" ht="30" customHeight="1">
      <c r="A3328" s="266">
        <v>89355</v>
      </c>
      <c r="B3328" s="267" t="s">
        <v>3701</v>
      </c>
      <c r="C3328" s="268" t="s">
        <v>2537</v>
      </c>
      <c r="D3328" s="269">
        <v>5.42</v>
      </c>
      <c r="E3328" s="269">
        <v>8.9700000000000006</v>
      </c>
      <c r="F3328" s="269" t="s">
        <v>13508</v>
      </c>
    </row>
    <row r="3329" spans="1:6" ht="30" customHeight="1">
      <c r="A3329" s="266">
        <v>89356</v>
      </c>
      <c r="B3329" s="267" t="s">
        <v>3702</v>
      </c>
      <c r="C3329" s="268" t="s">
        <v>2537</v>
      </c>
      <c r="D3329" s="269">
        <v>6.5800000000000018</v>
      </c>
      <c r="E3329" s="269">
        <v>10.34</v>
      </c>
      <c r="F3329" s="269" t="s">
        <v>18128</v>
      </c>
    </row>
    <row r="3330" spans="1:6" ht="30" customHeight="1">
      <c r="A3330" s="266">
        <v>89357</v>
      </c>
      <c r="B3330" s="267" t="s">
        <v>3703</v>
      </c>
      <c r="C3330" s="268" t="s">
        <v>2537</v>
      </c>
      <c r="D3330" s="269">
        <v>10.67</v>
      </c>
      <c r="E3330" s="269">
        <v>12.28</v>
      </c>
      <c r="F3330" s="269" t="s">
        <v>18129</v>
      </c>
    </row>
    <row r="3331" spans="1:6" ht="30" customHeight="1">
      <c r="A3331" s="266">
        <v>89401</v>
      </c>
      <c r="B3331" s="267" t="s">
        <v>3704</v>
      </c>
      <c r="C3331" s="268" t="s">
        <v>2537</v>
      </c>
      <c r="D3331" s="269">
        <v>3.0300000000000002</v>
      </c>
      <c r="E3331" s="269">
        <v>2.76</v>
      </c>
      <c r="F3331" s="269" t="s">
        <v>16630</v>
      </c>
    </row>
    <row r="3332" spans="1:6" ht="30" customHeight="1">
      <c r="A3332" s="266">
        <v>89402</v>
      </c>
      <c r="B3332" s="267" t="s">
        <v>3705</v>
      </c>
      <c r="C3332" s="268" t="s">
        <v>2537</v>
      </c>
      <c r="D3332" s="269">
        <v>3.8</v>
      </c>
      <c r="E3332" s="269">
        <v>3.2</v>
      </c>
      <c r="F3332" s="269" t="s">
        <v>18130</v>
      </c>
    </row>
    <row r="3333" spans="1:6" ht="30" customHeight="1">
      <c r="A3333" s="266">
        <v>89403</v>
      </c>
      <c r="B3333" s="267" t="s">
        <v>3706</v>
      </c>
      <c r="C3333" s="268" t="s">
        <v>2537</v>
      </c>
      <c r="D3333" s="269">
        <v>7.33</v>
      </c>
      <c r="E3333" s="269">
        <v>3.75</v>
      </c>
      <c r="F3333" s="269" t="s">
        <v>12883</v>
      </c>
    </row>
    <row r="3334" spans="1:6" ht="30" customHeight="1">
      <c r="A3334" s="266">
        <v>89446</v>
      </c>
      <c r="B3334" s="267" t="s">
        <v>3707</v>
      </c>
      <c r="C3334" s="268" t="s">
        <v>2537</v>
      </c>
      <c r="D3334" s="269">
        <v>2.8</v>
      </c>
      <c r="E3334" s="269">
        <v>0.43</v>
      </c>
      <c r="F3334" s="269" t="s">
        <v>15772</v>
      </c>
    </row>
    <row r="3335" spans="1:6" ht="30" customHeight="1">
      <c r="A3335" s="266">
        <v>89447</v>
      </c>
      <c r="B3335" s="267" t="s">
        <v>3708</v>
      </c>
      <c r="C3335" s="268" t="s">
        <v>2537</v>
      </c>
      <c r="D3335" s="269">
        <v>6.12</v>
      </c>
      <c r="E3335" s="269">
        <v>0.53</v>
      </c>
      <c r="F3335" s="269" t="s">
        <v>17330</v>
      </c>
    </row>
    <row r="3336" spans="1:6" ht="45" customHeight="1">
      <c r="A3336" s="266">
        <v>91787</v>
      </c>
      <c r="B3336" s="267" t="s">
        <v>3709</v>
      </c>
      <c r="C3336" s="268" t="s">
        <v>2537</v>
      </c>
      <c r="D3336" s="269">
        <v>17.950000000000003</v>
      </c>
      <c r="E3336" s="269">
        <v>3.33</v>
      </c>
      <c r="F3336" s="269" t="s">
        <v>18153</v>
      </c>
    </row>
    <row r="3337" spans="1:6" ht="45" customHeight="1">
      <c r="A3337" s="266">
        <v>91788</v>
      </c>
      <c r="B3337" s="267" t="s">
        <v>3291</v>
      </c>
      <c r="C3337" s="268" t="s">
        <v>2537</v>
      </c>
      <c r="D3337" s="269">
        <v>21.889999999999997</v>
      </c>
      <c r="E3337" s="269">
        <v>5.94</v>
      </c>
      <c r="F3337" s="269" t="s">
        <v>18154</v>
      </c>
    </row>
    <row r="3338" spans="1:6" ht="30" customHeight="1">
      <c r="A3338" s="266">
        <v>89448</v>
      </c>
      <c r="B3338" s="267" t="s">
        <v>3292</v>
      </c>
      <c r="C3338" s="268" t="s">
        <v>2537</v>
      </c>
      <c r="D3338" s="269">
        <v>8.86</v>
      </c>
      <c r="E3338" s="269">
        <v>0.65</v>
      </c>
      <c r="F3338" s="269" t="s">
        <v>13645</v>
      </c>
    </row>
    <row r="3339" spans="1:6" ht="30" customHeight="1">
      <c r="A3339" s="266">
        <v>89449</v>
      </c>
      <c r="B3339" s="267" t="s">
        <v>3293</v>
      </c>
      <c r="C3339" s="268" t="s">
        <v>2537</v>
      </c>
      <c r="D3339" s="269">
        <v>10.16</v>
      </c>
      <c r="E3339" s="269">
        <v>0.79</v>
      </c>
      <c r="F3339" s="269" t="s">
        <v>18131</v>
      </c>
    </row>
    <row r="3340" spans="1:6" ht="30" customHeight="1">
      <c r="A3340" s="266">
        <v>89450</v>
      </c>
      <c r="B3340" s="267" t="s">
        <v>3294</v>
      </c>
      <c r="C3340" s="268" t="s">
        <v>2537</v>
      </c>
      <c r="D3340" s="269">
        <v>17.009999999999998</v>
      </c>
      <c r="E3340" s="269">
        <v>0.92</v>
      </c>
      <c r="F3340" s="269" t="s">
        <v>11812</v>
      </c>
    </row>
    <row r="3341" spans="1:6" ht="30" customHeight="1">
      <c r="A3341" s="266">
        <v>89451</v>
      </c>
      <c r="B3341" s="267" t="s">
        <v>3295</v>
      </c>
      <c r="C3341" s="268" t="s">
        <v>2537</v>
      </c>
      <c r="D3341" s="269">
        <v>28.330000000000002</v>
      </c>
      <c r="E3341" s="269">
        <v>1.1299999999999999</v>
      </c>
      <c r="F3341" s="269" t="s">
        <v>18132</v>
      </c>
    </row>
    <row r="3342" spans="1:6" ht="30" customHeight="1">
      <c r="A3342" s="266">
        <v>89452</v>
      </c>
      <c r="B3342" s="267" t="s">
        <v>3296</v>
      </c>
      <c r="C3342" s="268" t="s">
        <v>2537</v>
      </c>
      <c r="D3342" s="269">
        <v>35.32</v>
      </c>
      <c r="E3342" s="269">
        <v>1.28</v>
      </c>
      <c r="F3342" s="269" t="s">
        <v>15820</v>
      </c>
    </row>
    <row r="3343" spans="1:6">
      <c r="A3343" s="261"/>
      <c r="B3343" s="265" t="s">
        <v>331</v>
      </c>
      <c r="C3343" s="263"/>
      <c r="D3343" s="264" t="s">
        <v>2552</v>
      </c>
      <c r="E3343" s="264" t="s">
        <v>2552</v>
      </c>
      <c r="F3343" s="264"/>
    </row>
    <row r="3344" spans="1:6" ht="30" customHeight="1">
      <c r="A3344" s="266">
        <v>93054</v>
      </c>
      <c r="B3344" s="267" t="s">
        <v>18727</v>
      </c>
      <c r="C3344" s="268" t="s">
        <v>2535</v>
      </c>
      <c r="D3344" s="269">
        <v>11.76</v>
      </c>
      <c r="E3344" s="269">
        <v>1.78</v>
      </c>
      <c r="F3344" s="269" t="s">
        <v>11358</v>
      </c>
    </row>
    <row r="3345" spans="1:6" ht="30" customHeight="1">
      <c r="A3345" s="266">
        <v>93059</v>
      </c>
      <c r="B3345" s="267" t="s">
        <v>18734</v>
      </c>
      <c r="C3345" s="268" t="s">
        <v>2535</v>
      </c>
      <c r="D3345" s="269">
        <v>16.369999999999997</v>
      </c>
      <c r="E3345" s="269">
        <v>2.1</v>
      </c>
      <c r="F3345" s="269" t="s">
        <v>12448</v>
      </c>
    </row>
    <row r="3346" spans="1:6" ht="30" customHeight="1">
      <c r="A3346" s="266">
        <v>93055</v>
      </c>
      <c r="B3346" s="267" t="s">
        <v>18728</v>
      </c>
      <c r="C3346" s="268" t="s">
        <v>2535</v>
      </c>
      <c r="D3346" s="269">
        <v>25.09</v>
      </c>
      <c r="E3346" s="269">
        <v>1.77</v>
      </c>
      <c r="F3346" s="269" t="s">
        <v>18729</v>
      </c>
    </row>
    <row r="3347" spans="1:6" ht="30" customHeight="1">
      <c r="A3347" s="266">
        <v>93060</v>
      </c>
      <c r="B3347" s="267" t="s">
        <v>18735</v>
      </c>
      <c r="C3347" s="268" t="s">
        <v>2535</v>
      </c>
      <c r="D3347" s="269">
        <v>44.32</v>
      </c>
      <c r="E3347" s="269">
        <v>2.08</v>
      </c>
      <c r="F3347" s="269" t="s">
        <v>18736</v>
      </c>
    </row>
    <row r="3348" spans="1:6" ht="30" customHeight="1">
      <c r="A3348" s="266">
        <v>93063</v>
      </c>
      <c r="B3348" s="267" t="s">
        <v>18740</v>
      </c>
      <c r="C3348" s="268" t="s">
        <v>2535</v>
      </c>
      <c r="D3348" s="269">
        <v>376.59</v>
      </c>
      <c r="E3348" s="269">
        <v>2.44</v>
      </c>
      <c r="F3348" s="269" t="s">
        <v>18741</v>
      </c>
    </row>
    <row r="3349" spans="1:6" ht="30" customHeight="1">
      <c r="A3349" s="266">
        <v>93066</v>
      </c>
      <c r="B3349" s="267" t="s">
        <v>18746</v>
      </c>
      <c r="C3349" s="268" t="s">
        <v>2535</v>
      </c>
      <c r="D3349" s="269">
        <v>472.86</v>
      </c>
      <c r="E3349" s="269">
        <v>2.83</v>
      </c>
      <c r="F3349" s="269" t="s">
        <v>18747</v>
      </c>
    </row>
    <row r="3350" spans="1:6" ht="30" customHeight="1">
      <c r="A3350" s="266">
        <v>93069</v>
      </c>
      <c r="B3350" s="267" t="s">
        <v>18751</v>
      </c>
      <c r="C3350" s="268" t="s">
        <v>2535</v>
      </c>
      <c r="D3350" s="269">
        <v>655.56</v>
      </c>
      <c r="E3350" s="269">
        <v>3.49</v>
      </c>
      <c r="F3350" s="269" t="s">
        <v>18752</v>
      </c>
    </row>
    <row r="3351" spans="1:6" ht="30" customHeight="1">
      <c r="A3351" s="266">
        <v>93072</v>
      </c>
      <c r="B3351" s="267" t="s">
        <v>18756</v>
      </c>
      <c r="C3351" s="268" t="s">
        <v>2535</v>
      </c>
      <c r="D3351" s="269">
        <v>865.21</v>
      </c>
      <c r="E3351" s="269">
        <v>4.13</v>
      </c>
      <c r="F3351" s="269" t="s">
        <v>18757</v>
      </c>
    </row>
    <row r="3352" spans="1:6" ht="30" customHeight="1">
      <c r="A3352" s="266">
        <v>93073</v>
      </c>
      <c r="B3352" s="267" t="s">
        <v>18758</v>
      </c>
      <c r="C3352" s="268" t="s">
        <v>2535</v>
      </c>
      <c r="D3352" s="269">
        <v>45.72</v>
      </c>
      <c r="E3352" s="269">
        <v>3.53</v>
      </c>
      <c r="F3352" s="269" t="s">
        <v>18759</v>
      </c>
    </row>
    <row r="3353" spans="1:6" ht="30" customHeight="1">
      <c r="A3353" s="266">
        <v>93120</v>
      </c>
      <c r="B3353" s="267" t="s">
        <v>18824</v>
      </c>
      <c r="C3353" s="268" t="s">
        <v>2535</v>
      </c>
      <c r="D3353" s="269">
        <v>14.180000000000001</v>
      </c>
      <c r="E3353" s="269">
        <v>2.67</v>
      </c>
      <c r="F3353" s="269" t="s">
        <v>18825</v>
      </c>
    </row>
    <row r="3354" spans="1:6" ht="30" customHeight="1">
      <c r="A3354" s="266">
        <v>93121</v>
      </c>
      <c r="B3354" s="267" t="s">
        <v>18826</v>
      </c>
      <c r="C3354" s="268" t="s">
        <v>2535</v>
      </c>
      <c r="D3354" s="269">
        <v>15.65</v>
      </c>
      <c r="E3354" s="269">
        <v>2.67</v>
      </c>
      <c r="F3354" s="269" t="s">
        <v>12638</v>
      </c>
    </row>
    <row r="3355" spans="1:6">
      <c r="A3355" s="261"/>
      <c r="B3355" s="265" t="s">
        <v>332</v>
      </c>
      <c r="C3355" s="263"/>
      <c r="D3355" s="264" t="s">
        <v>2552</v>
      </c>
      <c r="E3355" s="264" t="s">
        <v>2552</v>
      </c>
      <c r="F3355" s="264"/>
    </row>
    <row r="3356" spans="1:6" ht="30" customHeight="1">
      <c r="A3356" s="266">
        <v>89376</v>
      </c>
      <c r="B3356" s="267" t="s">
        <v>3755</v>
      </c>
      <c r="C3356" s="268" t="s">
        <v>2535</v>
      </c>
      <c r="D3356" s="269">
        <v>1.9300000000000002</v>
      </c>
      <c r="E3356" s="269">
        <v>2.48</v>
      </c>
      <c r="F3356" s="269" t="s">
        <v>11158</v>
      </c>
    </row>
    <row r="3357" spans="1:6" ht="30" customHeight="1">
      <c r="A3357" s="266">
        <v>89383</v>
      </c>
      <c r="B3357" s="267" t="s">
        <v>3756</v>
      </c>
      <c r="C3357" s="268" t="s">
        <v>2535</v>
      </c>
      <c r="D3357" s="269">
        <v>2.3400000000000003</v>
      </c>
      <c r="E3357" s="269">
        <v>2.86</v>
      </c>
      <c r="F3357" s="269" t="s">
        <v>11717</v>
      </c>
    </row>
    <row r="3358" spans="1:6" ht="30" customHeight="1">
      <c r="A3358" s="266">
        <v>89391</v>
      </c>
      <c r="B3358" s="267" t="s">
        <v>3757</v>
      </c>
      <c r="C3358" s="268" t="s">
        <v>2535</v>
      </c>
      <c r="D3358" s="269">
        <v>3.48</v>
      </c>
      <c r="E3358" s="269">
        <v>3.35</v>
      </c>
      <c r="F3358" s="269" t="s">
        <v>11846</v>
      </c>
    </row>
    <row r="3359" spans="1:6" ht="30" customHeight="1">
      <c r="A3359" s="266">
        <v>89359</v>
      </c>
      <c r="B3359" s="267" t="s">
        <v>3758</v>
      </c>
      <c r="C3359" s="268" t="s">
        <v>2535</v>
      </c>
      <c r="D3359" s="269">
        <v>2.4999999999999996</v>
      </c>
      <c r="E3359" s="269">
        <v>3.68</v>
      </c>
      <c r="F3359" s="269" t="s">
        <v>17222</v>
      </c>
    </row>
    <row r="3360" spans="1:6" ht="30" customHeight="1">
      <c r="A3360" s="266">
        <v>89363</v>
      </c>
      <c r="B3360" s="267" t="s">
        <v>3759</v>
      </c>
      <c r="C3360" s="268" t="s">
        <v>2535</v>
      </c>
      <c r="D3360" s="269">
        <v>3.29</v>
      </c>
      <c r="E3360" s="269">
        <v>4.25</v>
      </c>
      <c r="F3360" s="269" t="s">
        <v>12107</v>
      </c>
    </row>
    <row r="3361" spans="1:6" ht="30" customHeight="1">
      <c r="A3361" s="266">
        <v>89368</v>
      </c>
      <c r="B3361" s="267" t="s">
        <v>3760</v>
      </c>
      <c r="C3361" s="268" t="s">
        <v>2535</v>
      </c>
      <c r="D3361" s="269">
        <v>5.7600000000000007</v>
      </c>
      <c r="E3361" s="269">
        <v>5.05</v>
      </c>
      <c r="F3361" s="269" t="s">
        <v>18396</v>
      </c>
    </row>
    <row r="3362" spans="1:6" ht="30" customHeight="1">
      <c r="A3362" s="266">
        <v>89358</v>
      </c>
      <c r="B3362" s="267" t="s">
        <v>3761</v>
      </c>
      <c r="C3362" s="268" t="s">
        <v>2535</v>
      </c>
      <c r="D3362" s="269">
        <v>2.2500000000000004</v>
      </c>
      <c r="E3362" s="269">
        <v>3.69</v>
      </c>
      <c r="F3362" s="269" t="s">
        <v>12025</v>
      </c>
    </row>
    <row r="3363" spans="1:6" ht="30" customHeight="1">
      <c r="A3363" s="266">
        <v>89362</v>
      </c>
      <c r="B3363" s="267" t="s">
        <v>3762</v>
      </c>
      <c r="C3363" s="268" t="s">
        <v>2535</v>
      </c>
      <c r="D3363" s="269">
        <v>2.7700000000000005</v>
      </c>
      <c r="E3363" s="269">
        <v>4.26</v>
      </c>
      <c r="F3363" s="269" t="s">
        <v>17680</v>
      </c>
    </row>
    <row r="3364" spans="1:6" ht="30" customHeight="1">
      <c r="A3364" s="266">
        <v>89367</v>
      </c>
      <c r="B3364" s="267" t="s">
        <v>3763</v>
      </c>
      <c r="C3364" s="268" t="s">
        <v>2535</v>
      </c>
      <c r="D3364" s="269">
        <v>4.3000000000000007</v>
      </c>
      <c r="E3364" s="269">
        <v>5.08</v>
      </c>
      <c r="F3364" s="269" t="s">
        <v>12565</v>
      </c>
    </row>
    <row r="3365" spans="1:6" ht="30" customHeight="1">
      <c r="A3365" s="266">
        <v>89366</v>
      </c>
      <c r="B3365" s="267" t="s">
        <v>3764</v>
      </c>
      <c r="C3365" s="268" t="s">
        <v>2535</v>
      </c>
      <c r="D3365" s="269">
        <v>7.1800000000000006</v>
      </c>
      <c r="E3365" s="269">
        <v>4.2</v>
      </c>
      <c r="F3365" s="269" t="s">
        <v>18303</v>
      </c>
    </row>
    <row r="3366" spans="1:6" ht="30" customHeight="1">
      <c r="A3366" s="266">
        <v>90373</v>
      </c>
      <c r="B3366" s="267" t="s">
        <v>3310</v>
      </c>
      <c r="C3366" s="268" t="s">
        <v>2535</v>
      </c>
      <c r="D3366" s="269">
        <v>6.419999999999999</v>
      </c>
      <c r="E3366" s="269">
        <v>4.2</v>
      </c>
      <c r="F3366" s="269" t="s">
        <v>18553</v>
      </c>
    </row>
    <row r="3367" spans="1:6" ht="30" customHeight="1">
      <c r="A3367" s="266">
        <v>89360</v>
      </c>
      <c r="B3367" s="267" t="s">
        <v>3311</v>
      </c>
      <c r="C3367" s="268" t="s">
        <v>2535</v>
      </c>
      <c r="D3367" s="269">
        <v>3.5199999999999996</v>
      </c>
      <c r="E3367" s="269">
        <v>3.66</v>
      </c>
      <c r="F3367" s="269" t="s">
        <v>13982</v>
      </c>
    </row>
    <row r="3368" spans="1:6" ht="30" customHeight="1">
      <c r="A3368" s="266">
        <v>89364</v>
      </c>
      <c r="B3368" s="267" t="s">
        <v>3312</v>
      </c>
      <c r="C3368" s="268" t="s">
        <v>2535</v>
      </c>
      <c r="D3368" s="269">
        <v>4.37</v>
      </c>
      <c r="E3368" s="269">
        <v>4.22</v>
      </c>
      <c r="F3368" s="269" t="s">
        <v>17684</v>
      </c>
    </row>
    <row r="3369" spans="1:6" ht="30" customHeight="1">
      <c r="A3369" s="266">
        <v>89369</v>
      </c>
      <c r="B3369" s="267" t="s">
        <v>3313</v>
      </c>
      <c r="C3369" s="268" t="s">
        <v>2535</v>
      </c>
      <c r="D3369" s="269">
        <v>7.55</v>
      </c>
      <c r="E3369" s="269">
        <v>5.03</v>
      </c>
      <c r="F3369" s="269" t="s">
        <v>12328</v>
      </c>
    </row>
    <row r="3370" spans="1:6" ht="30" customHeight="1">
      <c r="A3370" s="266">
        <v>89361</v>
      </c>
      <c r="B3370" s="267" t="s">
        <v>3314</v>
      </c>
      <c r="C3370" s="268" t="s">
        <v>2535</v>
      </c>
      <c r="D3370" s="269">
        <v>3.12</v>
      </c>
      <c r="E3370" s="269">
        <v>3.67</v>
      </c>
      <c r="F3370" s="269" t="s">
        <v>17266</v>
      </c>
    </row>
    <row r="3371" spans="1:6" ht="30" customHeight="1">
      <c r="A3371" s="266">
        <v>89365</v>
      </c>
      <c r="B3371" s="267" t="s">
        <v>3315</v>
      </c>
      <c r="C3371" s="268" t="s">
        <v>2535</v>
      </c>
      <c r="D3371" s="269">
        <v>3.879999999999999</v>
      </c>
      <c r="E3371" s="269">
        <v>4.24</v>
      </c>
      <c r="F3371" s="269" t="s">
        <v>17250</v>
      </c>
    </row>
    <row r="3372" spans="1:6" ht="30" customHeight="1">
      <c r="A3372" s="266">
        <v>89370</v>
      </c>
      <c r="B3372" s="267" t="s">
        <v>3316</v>
      </c>
      <c r="C3372" s="268" t="s">
        <v>2535</v>
      </c>
      <c r="D3372" s="269">
        <v>5.46</v>
      </c>
      <c r="E3372" s="269">
        <v>5.05</v>
      </c>
      <c r="F3372" s="269" t="s">
        <v>12501</v>
      </c>
    </row>
    <row r="3373" spans="1:6" ht="30" customHeight="1">
      <c r="A3373" s="266">
        <v>93082</v>
      </c>
      <c r="B3373" s="267" t="s">
        <v>18768</v>
      </c>
      <c r="C3373" s="268" t="s">
        <v>2535</v>
      </c>
      <c r="D3373" s="269">
        <v>12.09</v>
      </c>
      <c r="E3373" s="269">
        <v>2.5299999999999998</v>
      </c>
      <c r="F3373" s="269" t="s">
        <v>18769</v>
      </c>
    </row>
    <row r="3374" spans="1:6" ht="30" customHeight="1">
      <c r="A3374" s="266">
        <v>93105</v>
      </c>
      <c r="B3374" s="267" t="s">
        <v>18800</v>
      </c>
      <c r="C3374" s="268" t="s">
        <v>2535</v>
      </c>
      <c r="D3374" s="269">
        <v>12.139999999999999</v>
      </c>
      <c r="E3374" s="269">
        <v>2.64</v>
      </c>
      <c r="F3374" s="269" t="s">
        <v>18140</v>
      </c>
    </row>
    <row r="3375" spans="1:6" ht="30" customHeight="1">
      <c r="A3375" s="266">
        <v>93089</v>
      </c>
      <c r="B3375" s="267" t="s">
        <v>18778</v>
      </c>
      <c r="C3375" s="268" t="s">
        <v>2535</v>
      </c>
      <c r="D3375" s="269">
        <v>25.560000000000002</v>
      </c>
      <c r="E3375" s="269">
        <v>2.92</v>
      </c>
      <c r="F3375" s="269" t="s">
        <v>18779</v>
      </c>
    </row>
    <row r="3376" spans="1:6" ht="30" customHeight="1">
      <c r="A3376" s="266">
        <v>93112</v>
      </c>
      <c r="B3376" s="267" t="s">
        <v>18810</v>
      </c>
      <c r="C3376" s="268" t="s">
        <v>2535</v>
      </c>
      <c r="D3376" s="269">
        <v>25.98</v>
      </c>
      <c r="E3376" s="269">
        <v>3.95</v>
      </c>
      <c r="F3376" s="269" t="s">
        <v>18811</v>
      </c>
    </row>
    <row r="3377" spans="1:6" ht="30" customHeight="1">
      <c r="A3377" s="266">
        <v>93094</v>
      </c>
      <c r="B3377" s="267" t="s">
        <v>18785</v>
      </c>
      <c r="C3377" s="268" t="s">
        <v>2535</v>
      </c>
      <c r="D3377" s="269">
        <v>44.76</v>
      </c>
      <c r="E3377" s="269">
        <v>3.25</v>
      </c>
      <c r="F3377" s="269" t="s">
        <v>18786</v>
      </c>
    </row>
    <row r="3378" spans="1:6" ht="30" customHeight="1">
      <c r="A3378" s="266">
        <v>93115</v>
      </c>
      <c r="B3378" s="267" t="s">
        <v>18815</v>
      </c>
      <c r="C3378" s="268" t="s">
        <v>2535</v>
      </c>
      <c r="D3378" s="269">
        <v>45.52</v>
      </c>
      <c r="E3378" s="269">
        <v>5.1100000000000003</v>
      </c>
      <c r="F3378" s="269" t="s">
        <v>18816</v>
      </c>
    </row>
    <row r="3379" spans="1:6" ht="30" customHeight="1">
      <c r="A3379" s="266">
        <v>89377</v>
      </c>
      <c r="B3379" s="267" t="s">
        <v>3317</v>
      </c>
      <c r="C3379" s="268" t="s">
        <v>2535</v>
      </c>
      <c r="D3379" s="269">
        <v>4.2699999999999996</v>
      </c>
      <c r="E3379" s="269">
        <v>2.4300000000000002</v>
      </c>
      <c r="F3379" s="269" t="s">
        <v>15661</v>
      </c>
    </row>
    <row r="3380" spans="1:6" ht="30" customHeight="1">
      <c r="A3380" s="266">
        <v>89384</v>
      </c>
      <c r="B3380" s="267" t="s">
        <v>3318</v>
      </c>
      <c r="C3380" s="268" t="s">
        <v>2535</v>
      </c>
      <c r="D3380" s="269">
        <v>6.4300000000000006</v>
      </c>
      <c r="E3380" s="269">
        <v>2.8</v>
      </c>
      <c r="F3380" s="269" t="s">
        <v>18398</v>
      </c>
    </row>
    <row r="3381" spans="1:6" ht="30" customHeight="1">
      <c r="A3381" s="266">
        <v>89392</v>
      </c>
      <c r="B3381" s="267" t="s">
        <v>3319</v>
      </c>
      <c r="C3381" s="268" t="s">
        <v>2535</v>
      </c>
      <c r="D3381" s="269">
        <v>14.670000000000002</v>
      </c>
      <c r="E3381" s="269">
        <v>3.29</v>
      </c>
      <c r="F3381" s="269" t="s">
        <v>15317</v>
      </c>
    </row>
    <row r="3382" spans="1:6" ht="30" customHeight="1">
      <c r="A3382" s="266">
        <v>89371</v>
      </c>
      <c r="B3382" s="267" t="s">
        <v>3320</v>
      </c>
      <c r="C3382" s="268" t="s">
        <v>2535</v>
      </c>
      <c r="D3382" s="269">
        <v>1.8900000000000001</v>
      </c>
      <c r="E3382" s="269">
        <v>2.48</v>
      </c>
      <c r="F3382" s="269" t="s">
        <v>11255</v>
      </c>
    </row>
    <row r="3383" spans="1:6" ht="30" customHeight="1">
      <c r="A3383" s="266">
        <v>89378</v>
      </c>
      <c r="B3383" s="267" t="s">
        <v>3321</v>
      </c>
      <c r="C3383" s="268" t="s">
        <v>2535</v>
      </c>
      <c r="D3383" s="269">
        <v>2.2799999999999998</v>
      </c>
      <c r="E3383" s="269">
        <v>2.86</v>
      </c>
      <c r="F3383" s="269" t="s">
        <v>17287</v>
      </c>
    </row>
    <row r="3384" spans="1:6" ht="30" customHeight="1">
      <c r="A3384" s="266">
        <v>89386</v>
      </c>
      <c r="B3384" s="267" t="s">
        <v>3322</v>
      </c>
      <c r="C3384" s="268" t="s">
        <v>2535</v>
      </c>
      <c r="D3384" s="269">
        <v>3.5500000000000003</v>
      </c>
      <c r="E3384" s="269">
        <v>3.35</v>
      </c>
      <c r="F3384" s="269" t="s">
        <v>17652</v>
      </c>
    </row>
    <row r="3385" spans="1:6" ht="30" customHeight="1">
      <c r="A3385" s="266">
        <v>89372</v>
      </c>
      <c r="B3385" s="267" t="s">
        <v>3323</v>
      </c>
      <c r="C3385" s="268" t="s">
        <v>2535</v>
      </c>
      <c r="D3385" s="269">
        <v>6.68</v>
      </c>
      <c r="E3385" s="269">
        <v>2.41</v>
      </c>
      <c r="F3385" s="269" t="s">
        <v>18397</v>
      </c>
    </row>
    <row r="3386" spans="1:6" ht="30" customHeight="1">
      <c r="A3386" s="266">
        <v>89379</v>
      </c>
      <c r="B3386" s="267" t="s">
        <v>3324</v>
      </c>
      <c r="C3386" s="268" t="s">
        <v>2535</v>
      </c>
      <c r="D3386" s="269">
        <v>8.6499999999999986</v>
      </c>
      <c r="E3386" s="269">
        <v>2.79</v>
      </c>
      <c r="F3386" s="269" t="s">
        <v>14687</v>
      </c>
    </row>
    <row r="3387" spans="1:6" ht="30" customHeight="1">
      <c r="A3387" s="266">
        <v>89387</v>
      </c>
      <c r="B3387" s="267" t="s">
        <v>3325</v>
      </c>
      <c r="C3387" s="268" t="s">
        <v>2535</v>
      </c>
      <c r="D3387" s="269">
        <v>18.64</v>
      </c>
      <c r="E3387" s="269">
        <v>3.29</v>
      </c>
      <c r="F3387" s="269" t="s">
        <v>12583</v>
      </c>
    </row>
    <row r="3388" spans="1:6" ht="30" customHeight="1">
      <c r="A3388" s="266">
        <v>89979</v>
      </c>
      <c r="B3388" s="267" t="s">
        <v>3326</v>
      </c>
      <c r="C3388" s="268" t="s">
        <v>2535</v>
      </c>
      <c r="D3388" s="269">
        <v>14.59</v>
      </c>
      <c r="E3388" s="269">
        <v>3.29</v>
      </c>
      <c r="F3388" s="269" t="s">
        <v>17157</v>
      </c>
    </row>
    <row r="3389" spans="1:6" ht="30" customHeight="1">
      <c r="A3389" s="266">
        <v>89373</v>
      </c>
      <c r="B3389" s="267" t="s">
        <v>3327</v>
      </c>
      <c r="C3389" s="268" t="s">
        <v>2535</v>
      </c>
      <c r="D3389" s="269">
        <v>2.3299999999999996</v>
      </c>
      <c r="E3389" s="269">
        <v>2.4700000000000002</v>
      </c>
      <c r="F3389" s="269" t="s">
        <v>12798</v>
      </c>
    </row>
    <row r="3390" spans="1:6" ht="30" customHeight="1">
      <c r="A3390" s="266">
        <v>89380</v>
      </c>
      <c r="B3390" s="267" t="s">
        <v>3328</v>
      </c>
      <c r="C3390" s="268" t="s">
        <v>2535</v>
      </c>
      <c r="D3390" s="269">
        <v>4.25</v>
      </c>
      <c r="E3390" s="269">
        <v>2.82</v>
      </c>
      <c r="F3390" s="269" t="s">
        <v>12965</v>
      </c>
    </row>
    <row r="3391" spans="1:6" ht="30" customHeight="1">
      <c r="A3391" s="266">
        <v>89388</v>
      </c>
      <c r="B3391" s="267" t="s">
        <v>3329</v>
      </c>
      <c r="C3391" s="268" t="s">
        <v>2535</v>
      </c>
      <c r="D3391" s="269">
        <v>5.27</v>
      </c>
      <c r="E3391" s="269">
        <v>3.33</v>
      </c>
      <c r="F3391" s="269" t="s">
        <v>12303</v>
      </c>
    </row>
    <row r="3392" spans="1:6" ht="30" customHeight="1">
      <c r="A3392" s="266">
        <v>89374</v>
      </c>
      <c r="B3392" s="267" t="s">
        <v>3330</v>
      </c>
      <c r="C3392" s="268" t="s">
        <v>2535</v>
      </c>
      <c r="D3392" s="269">
        <v>4.9400000000000004</v>
      </c>
      <c r="E3392" s="269">
        <v>2.42</v>
      </c>
      <c r="F3392" s="269" t="s">
        <v>11492</v>
      </c>
    </row>
    <row r="3393" spans="1:6" ht="30" customHeight="1">
      <c r="A3393" s="266">
        <v>89381</v>
      </c>
      <c r="B3393" s="267" t="s">
        <v>3331</v>
      </c>
      <c r="C3393" s="268" t="s">
        <v>2535</v>
      </c>
      <c r="D3393" s="269">
        <v>6.3199999999999994</v>
      </c>
      <c r="E3393" s="269">
        <v>2.8</v>
      </c>
      <c r="F3393" s="269" t="s">
        <v>17596</v>
      </c>
    </row>
    <row r="3394" spans="1:6" ht="30" customHeight="1">
      <c r="A3394" s="266">
        <v>89385</v>
      </c>
      <c r="B3394" s="267" t="s">
        <v>3332</v>
      </c>
      <c r="C3394" s="268" t="s">
        <v>2535</v>
      </c>
      <c r="D3394" s="269">
        <v>2.8600000000000003</v>
      </c>
      <c r="E3394" s="269">
        <v>2.84</v>
      </c>
      <c r="F3394" s="269" t="s">
        <v>12098</v>
      </c>
    </row>
    <row r="3395" spans="1:6" ht="30" customHeight="1">
      <c r="A3395" s="266">
        <v>89389</v>
      </c>
      <c r="B3395" s="267" t="s">
        <v>3333</v>
      </c>
      <c r="C3395" s="268" t="s">
        <v>2535</v>
      </c>
      <c r="D3395" s="269">
        <v>5.85</v>
      </c>
      <c r="E3395" s="269">
        <v>3.33</v>
      </c>
      <c r="F3395" s="269" t="s">
        <v>18399</v>
      </c>
    </row>
    <row r="3396" spans="1:6" ht="30" customHeight="1">
      <c r="A3396" s="266">
        <v>89375</v>
      </c>
      <c r="B3396" s="267" t="s">
        <v>3334</v>
      </c>
      <c r="C3396" s="268" t="s">
        <v>2535</v>
      </c>
      <c r="D3396" s="269">
        <v>6.49</v>
      </c>
      <c r="E3396" s="269">
        <v>2.41</v>
      </c>
      <c r="F3396" s="269" t="s">
        <v>12302</v>
      </c>
    </row>
    <row r="3397" spans="1:6" ht="30" customHeight="1">
      <c r="A3397" s="266">
        <v>89382</v>
      </c>
      <c r="B3397" s="267" t="s">
        <v>3335</v>
      </c>
      <c r="C3397" s="268" t="s">
        <v>2535</v>
      </c>
      <c r="D3397" s="269">
        <v>7.78</v>
      </c>
      <c r="E3397" s="269">
        <v>2.79</v>
      </c>
      <c r="F3397" s="269" t="s">
        <v>14722</v>
      </c>
    </row>
    <row r="3398" spans="1:6" ht="30" customHeight="1">
      <c r="A3398" s="266">
        <v>89390</v>
      </c>
      <c r="B3398" s="267" t="s">
        <v>3336</v>
      </c>
      <c r="C3398" s="268" t="s">
        <v>2535</v>
      </c>
      <c r="D3398" s="269">
        <v>12.080000000000002</v>
      </c>
      <c r="E3398" s="269">
        <v>3.3</v>
      </c>
      <c r="F3398" s="269" t="s">
        <v>18400</v>
      </c>
    </row>
    <row r="3399" spans="1:6" ht="30" customHeight="1">
      <c r="A3399" s="266">
        <v>89397</v>
      </c>
      <c r="B3399" s="267" t="s">
        <v>3337</v>
      </c>
      <c r="C3399" s="268" t="s">
        <v>2535</v>
      </c>
      <c r="D3399" s="269">
        <v>5.4700000000000006</v>
      </c>
      <c r="E3399" s="269">
        <v>5.6</v>
      </c>
      <c r="F3399" s="269" t="s">
        <v>18402</v>
      </c>
    </row>
    <row r="3400" spans="1:6" ht="30" customHeight="1">
      <c r="A3400" s="266">
        <v>89400</v>
      </c>
      <c r="B3400" s="267" t="s">
        <v>3787</v>
      </c>
      <c r="C3400" s="268" t="s">
        <v>2535</v>
      </c>
      <c r="D3400" s="269">
        <v>8.23</v>
      </c>
      <c r="E3400" s="269">
        <v>6.65</v>
      </c>
      <c r="F3400" s="269" t="s">
        <v>12139</v>
      </c>
    </row>
    <row r="3401" spans="1:6" ht="30" customHeight="1">
      <c r="A3401" s="266">
        <v>89393</v>
      </c>
      <c r="B3401" s="267" t="s">
        <v>3788</v>
      </c>
      <c r="C3401" s="268" t="s">
        <v>2535</v>
      </c>
      <c r="D3401" s="269">
        <v>3.2999999999999989</v>
      </c>
      <c r="E3401" s="269">
        <v>4.9000000000000004</v>
      </c>
      <c r="F3401" s="269" t="s">
        <v>12360</v>
      </c>
    </row>
    <row r="3402" spans="1:6" ht="30" customHeight="1">
      <c r="A3402" s="266">
        <v>89395</v>
      </c>
      <c r="B3402" s="267" t="s">
        <v>3789</v>
      </c>
      <c r="C3402" s="268" t="s">
        <v>2535</v>
      </c>
      <c r="D3402" s="269">
        <v>4.12</v>
      </c>
      <c r="E3402" s="269">
        <v>5.61</v>
      </c>
      <c r="F3402" s="269" t="s">
        <v>12359</v>
      </c>
    </row>
    <row r="3403" spans="1:6" ht="30" customHeight="1">
      <c r="A3403" s="266">
        <v>89398</v>
      </c>
      <c r="B3403" s="267" t="s">
        <v>3790</v>
      </c>
      <c r="C3403" s="268" t="s">
        <v>2535</v>
      </c>
      <c r="D3403" s="269">
        <v>6.8900000000000006</v>
      </c>
      <c r="E3403" s="269">
        <v>6.66</v>
      </c>
      <c r="F3403" s="269" t="s">
        <v>14432</v>
      </c>
    </row>
    <row r="3404" spans="1:6" ht="30" customHeight="1">
      <c r="A3404" s="266">
        <v>89394</v>
      </c>
      <c r="B3404" s="267" t="s">
        <v>3791</v>
      </c>
      <c r="C3404" s="268" t="s">
        <v>2535</v>
      </c>
      <c r="D3404" s="269">
        <v>9.2799999999999994</v>
      </c>
      <c r="E3404" s="269">
        <v>4.82</v>
      </c>
      <c r="F3404" s="269" t="s">
        <v>18401</v>
      </c>
    </row>
    <row r="3405" spans="1:6" ht="30" customHeight="1">
      <c r="A3405" s="266">
        <v>89396</v>
      </c>
      <c r="B3405" s="267" t="s">
        <v>3792</v>
      </c>
      <c r="C3405" s="268" t="s">
        <v>2535</v>
      </c>
      <c r="D3405" s="269">
        <v>9.2100000000000009</v>
      </c>
      <c r="E3405" s="269">
        <v>5.56</v>
      </c>
      <c r="F3405" s="269" t="s">
        <v>14498</v>
      </c>
    </row>
    <row r="3406" spans="1:6" ht="30" customHeight="1">
      <c r="A3406" s="266">
        <v>90374</v>
      </c>
      <c r="B3406" s="267" t="s">
        <v>3793</v>
      </c>
      <c r="C3406" s="268" t="s">
        <v>2535</v>
      </c>
      <c r="D3406" s="269">
        <v>10.68</v>
      </c>
      <c r="E3406" s="269">
        <v>5.56</v>
      </c>
      <c r="F3406" s="269" t="s">
        <v>11981</v>
      </c>
    </row>
    <row r="3407" spans="1:6" ht="30" customHeight="1">
      <c r="A3407" s="266">
        <v>89399</v>
      </c>
      <c r="B3407" s="267" t="s">
        <v>4485</v>
      </c>
      <c r="C3407" s="268" t="s">
        <v>2535</v>
      </c>
      <c r="D3407" s="269">
        <v>15.5</v>
      </c>
      <c r="E3407" s="269">
        <v>6.61</v>
      </c>
      <c r="F3407" s="269" t="s">
        <v>18403</v>
      </c>
    </row>
    <row r="3408" spans="1:6" ht="45" customHeight="1">
      <c r="A3408" s="266">
        <v>93095</v>
      </c>
      <c r="B3408" s="267" t="s">
        <v>18787</v>
      </c>
      <c r="C3408" s="268" t="s">
        <v>2535</v>
      </c>
      <c r="D3408" s="269">
        <v>32.089999999999996</v>
      </c>
      <c r="E3408" s="269">
        <v>5.0599999999999996</v>
      </c>
      <c r="F3408" s="269" t="s">
        <v>12714</v>
      </c>
    </row>
    <row r="3409" spans="1:6" ht="45" customHeight="1">
      <c r="A3409" s="266">
        <v>93096</v>
      </c>
      <c r="B3409" s="267" t="s">
        <v>18788</v>
      </c>
      <c r="C3409" s="268" t="s">
        <v>2535</v>
      </c>
      <c r="D3409" s="269">
        <v>46.61</v>
      </c>
      <c r="E3409" s="269">
        <v>5.83</v>
      </c>
      <c r="F3409" s="269" t="s">
        <v>18789</v>
      </c>
    </row>
    <row r="3410" spans="1:6" ht="45" customHeight="1">
      <c r="A3410" s="266">
        <v>93117</v>
      </c>
      <c r="B3410" s="267" t="s">
        <v>18819</v>
      </c>
      <c r="C3410" s="268" t="s">
        <v>2535</v>
      </c>
      <c r="D3410" s="269">
        <v>32.14</v>
      </c>
      <c r="E3410" s="269">
        <v>5.25</v>
      </c>
      <c r="F3410" s="269" t="s">
        <v>18820</v>
      </c>
    </row>
    <row r="3411" spans="1:6" ht="45" customHeight="1">
      <c r="A3411" s="266">
        <v>93118</v>
      </c>
      <c r="B3411" s="267" t="s">
        <v>18821</v>
      </c>
      <c r="C3411" s="268" t="s">
        <v>2535</v>
      </c>
      <c r="D3411" s="269">
        <v>47.46</v>
      </c>
      <c r="E3411" s="269">
        <v>7.9</v>
      </c>
      <c r="F3411" s="269" t="s">
        <v>18822</v>
      </c>
    </row>
    <row r="3412" spans="1:6" ht="30" customHeight="1">
      <c r="A3412" s="266">
        <v>90375</v>
      </c>
      <c r="B3412" s="267" t="s">
        <v>4486</v>
      </c>
      <c r="C3412" s="268" t="s">
        <v>2535</v>
      </c>
      <c r="D3412" s="269">
        <v>3.5799999999999996</v>
      </c>
      <c r="E3412" s="269">
        <v>3.35</v>
      </c>
      <c r="F3412" s="269" t="s">
        <v>12256</v>
      </c>
    </row>
    <row r="3413" spans="1:6" ht="45" customHeight="1">
      <c r="A3413" s="266">
        <v>93075</v>
      </c>
      <c r="B3413" s="267" t="s">
        <v>18761</v>
      </c>
      <c r="C3413" s="268" t="s">
        <v>2535</v>
      </c>
      <c r="D3413" s="269">
        <v>9.98</v>
      </c>
      <c r="E3413" s="269">
        <v>3.82</v>
      </c>
      <c r="F3413" s="269" t="s">
        <v>12600</v>
      </c>
    </row>
    <row r="3414" spans="1:6" ht="45" customHeight="1">
      <c r="A3414" s="266">
        <v>93077</v>
      </c>
      <c r="B3414" s="267" t="s">
        <v>18763</v>
      </c>
      <c r="C3414" s="268" t="s">
        <v>2535</v>
      </c>
      <c r="D3414" s="269">
        <v>14.849999999999998</v>
      </c>
      <c r="E3414" s="269">
        <v>4.3899999999999997</v>
      </c>
      <c r="F3414" s="269" t="s">
        <v>14252</v>
      </c>
    </row>
    <row r="3415" spans="1:6" ht="45" customHeight="1">
      <c r="A3415" s="266">
        <v>93078</v>
      </c>
      <c r="B3415" s="267" t="s">
        <v>18764</v>
      </c>
      <c r="C3415" s="268" t="s">
        <v>2535</v>
      </c>
      <c r="D3415" s="269">
        <v>16.330000000000002</v>
      </c>
      <c r="E3415" s="269">
        <v>4.38</v>
      </c>
      <c r="F3415" s="269" t="s">
        <v>12043</v>
      </c>
    </row>
    <row r="3416" spans="1:6" ht="30" customHeight="1">
      <c r="A3416" s="266">
        <v>93098</v>
      </c>
      <c r="B3416" s="267" t="s">
        <v>18792</v>
      </c>
      <c r="C3416" s="268" t="s">
        <v>2535</v>
      </c>
      <c r="D3416" s="269">
        <v>10.029999999999999</v>
      </c>
      <c r="E3416" s="269">
        <v>3.97</v>
      </c>
      <c r="F3416" s="269" t="s">
        <v>18452</v>
      </c>
    </row>
    <row r="3417" spans="1:6" ht="30" customHeight="1">
      <c r="A3417" s="266">
        <v>93100</v>
      </c>
      <c r="B3417" s="267" t="s">
        <v>18794</v>
      </c>
      <c r="C3417" s="268" t="s">
        <v>2535</v>
      </c>
      <c r="D3417" s="269">
        <v>15.490000000000002</v>
      </c>
      <c r="E3417" s="269">
        <v>5.97</v>
      </c>
      <c r="F3417" s="269" t="s">
        <v>18795</v>
      </c>
    </row>
    <row r="3418" spans="1:6" ht="30" customHeight="1">
      <c r="A3418" s="266">
        <v>93101</v>
      </c>
      <c r="B3418" s="267" t="s">
        <v>18796</v>
      </c>
      <c r="C3418" s="268" t="s">
        <v>2535</v>
      </c>
      <c r="D3418" s="269">
        <v>16.97</v>
      </c>
      <c r="E3418" s="269">
        <v>5.96</v>
      </c>
      <c r="F3418" s="269" t="s">
        <v>13612</v>
      </c>
    </row>
    <row r="3419" spans="1:6" ht="30" customHeight="1">
      <c r="A3419" s="266">
        <v>93081</v>
      </c>
      <c r="B3419" s="267" t="s">
        <v>18767</v>
      </c>
      <c r="C3419" s="268" t="s">
        <v>2535</v>
      </c>
      <c r="D3419" s="269">
        <v>9.57</v>
      </c>
      <c r="E3419" s="269">
        <v>2.5299999999999998</v>
      </c>
      <c r="F3419" s="269" t="s">
        <v>17644</v>
      </c>
    </row>
    <row r="3420" spans="1:6" ht="30" customHeight="1">
      <c r="A3420" s="266">
        <v>93087</v>
      </c>
      <c r="B3420" s="267" t="s">
        <v>18775</v>
      </c>
      <c r="C3420" s="268" t="s">
        <v>2535</v>
      </c>
      <c r="D3420" s="269">
        <v>10.260000000000002</v>
      </c>
      <c r="E3420" s="269">
        <v>2.95</v>
      </c>
      <c r="F3420" s="269" t="s">
        <v>15542</v>
      </c>
    </row>
    <row r="3421" spans="1:6" ht="30" customHeight="1">
      <c r="A3421" s="266">
        <v>93088</v>
      </c>
      <c r="B3421" s="267" t="s">
        <v>18776</v>
      </c>
      <c r="C3421" s="268" t="s">
        <v>2535</v>
      </c>
      <c r="D3421" s="269">
        <v>12.34</v>
      </c>
      <c r="E3421" s="269">
        <v>2.94</v>
      </c>
      <c r="F3421" s="269" t="s">
        <v>18777</v>
      </c>
    </row>
    <row r="3422" spans="1:6" ht="30" customHeight="1">
      <c r="A3422" s="266">
        <v>93093</v>
      </c>
      <c r="B3422" s="267" t="s">
        <v>18784</v>
      </c>
      <c r="C3422" s="268" t="s">
        <v>2535</v>
      </c>
      <c r="D3422" s="269">
        <v>16.82</v>
      </c>
      <c r="E3422" s="269">
        <v>3.26</v>
      </c>
      <c r="F3422" s="269" t="s">
        <v>13550</v>
      </c>
    </row>
    <row r="3423" spans="1:6" ht="30" customHeight="1">
      <c r="A3423" s="266">
        <v>93104</v>
      </c>
      <c r="B3423" s="267" t="s">
        <v>18799</v>
      </c>
      <c r="C3423" s="268" t="s">
        <v>2535</v>
      </c>
      <c r="D3423" s="269">
        <v>9.61</v>
      </c>
      <c r="E3423" s="269">
        <v>2.65</v>
      </c>
      <c r="F3423" s="269" t="s">
        <v>13589</v>
      </c>
    </row>
    <row r="3424" spans="1:6" ht="30" customHeight="1">
      <c r="A3424" s="266">
        <v>93110</v>
      </c>
      <c r="B3424" s="267" t="s">
        <v>18807</v>
      </c>
      <c r="C3424" s="268" t="s">
        <v>2535</v>
      </c>
      <c r="D3424" s="269">
        <v>10.68</v>
      </c>
      <c r="E3424" s="269">
        <v>3.98</v>
      </c>
      <c r="F3424" s="269" t="s">
        <v>18808</v>
      </c>
    </row>
    <row r="3425" spans="1:6" ht="30" customHeight="1">
      <c r="A3425" s="266">
        <v>93111</v>
      </c>
      <c r="B3425" s="267" t="s">
        <v>18809</v>
      </c>
      <c r="C3425" s="268" t="s">
        <v>2535</v>
      </c>
      <c r="D3425" s="269">
        <v>12.629999999999999</v>
      </c>
      <c r="E3425" s="269">
        <v>3.98</v>
      </c>
      <c r="F3425" s="269" t="s">
        <v>14497</v>
      </c>
    </row>
    <row r="3426" spans="1:6" ht="30" customHeight="1">
      <c r="A3426" s="266">
        <v>93114</v>
      </c>
      <c r="B3426" s="267" t="s">
        <v>18813</v>
      </c>
      <c r="C3426" s="268" t="s">
        <v>2535</v>
      </c>
      <c r="D3426" s="269">
        <v>17.549999999999997</v>
      </c>
      <c r="E3426" s="269">
        <v>5.15</v>
      </c>
      <c r="F3426" s="269" t="s">
        <v>18814</v>
      </c>
    </row>
    <row r="3427" spans="1:6">
      <c r="A3427" s="261"/>
      <c r="B3427" s="265" t="s">
        <v>333</v>
      </c>
      <c r="C3427" s="270"/>
      <c r="D3427" s="271" t="s">
        <v>2552</v>
      </c>
      <c r="E3427" s="271" t="s">
        <v>2552</v>
      </c>
      <c r="F3427" s="271"/>
    </row>
    <row r="3428" spans="1:6" ht="30" customHeight="1">
      <c r="A3428" s="266">
        <v>89423</v>
      </c>
      <c r="B3428" s="267" t="s">
        <v>3361</v>
      </c>
      <c r="C3428" s="268" t="s">
        <v>2535</v>
      </c>
      <c r="D3428" s="269">
        <v>4.3</v>
      </c>
      <c r="E3428" s="269">
        <v>1.45</v>
      </c>
      <c r="F3428" s="269" t="s">
        <v>11788</v>
      </c>
    </row>
    <row r="3429" spans="1:6" ht="30" customHeight="1">
      <c r="A3429" s="266">
        <v>89430</v>
      </c>
      <c r="B3429" s="267" t="s">
        <v>3362</v>
      </c>
      <c r="C3429" s="268" t="s">
        <v>2535</v>
      </c>
      <c r="D3429" s="269">
        <v>6.01</v>
      </c>
      <c r="E3429" s="269">
        <v>1.66</v>
      </c>
      <c r="F3429" s="269" t="s">
        <v>13533</v>
      </c>
    </row>
    <row r="3430" spans="1:6" ht="30" customHeight="1">
      <c r="A3430" s="266">
        <v>89432</v>
      </c>
      <c r="B3430" s="267" t="s">
        <v>3363</v>
      </c>
      <c r="C3430" s="268" t="s">
        <v>2535</v>
      </c>
      <c r="D3430" s="269">
        <v>18.099999999999998</v>
      </c>
      <c r="E3430" s="269">
        <v>1.96</v>
      </c>
      <c r="F3430" s="269" t="s">
        <v>18410</v>
      </c>
    </row>
    <row r="3431" spans="1:6" ht="30" customHeight="1">
      <c r="A3431" s="266">
        <v>89437</v>
      </c>
      <c r="B3431" s="267" t="s">
        <v>3364</v>
      </c>
      <c r="C3431" s="268" t="s">
        <v>2535</v>
      </c>
      <c r="D3431" s="269">
        <v>14.12</v>
      </c>
      <c r="E3431" s="269">
        <v>1.97</v>
      </c>
      <c r="F3431" s="269" t="s">
        <v>18411</v>
      </c>
    </row>
    <row r="3432" spans="1:6" ht="30" customHeight="1">
      <c r="A3432" s="266">
        <v>95237</v>
      </c>
      <c r="B3432" s="267" t="s">
        <v>3365</v>
      </c>
      <c r="C3432" s="268" t="s">
        <v>2535</v>
      </c>
      <c r="D3432" s="269">
        <v>14.040000000000001</v>
      </c>
      <c r="E3432" s="269">
        <v>1.97</v>
      </c>
      <c r="F3432" s="269" t="s">
        <v>18920</v>
      </c>
    </row>
    <row r="3433" spans="1:6" ht="45" customHeight="1">
      <c r="A3433" s="266">
        <v>89422</v>
      </c>
      <c r="B3433" s="267" t="s">
        <v>3366</v>
      </c>
      <c r="C3433" s="268" t="s">
        <v>2535</v>
      </c>
      <c r="D3433" s="269">
        <v>1.5899999999999999</v>
      </c>
      <c r="E3433" s="269">
        <v>1.5</v>
      </c>
      <c r="F3433" s="269" t="s">
        <v>13309</v>
      </c>
    </row>
    <row r="3434" spans="1:6" ht="45" customHeight="1">
      <c r="A3434" s="266">
        <v>89429</v>
      </c>
      <c r="B3434" s="267" t="s">
        <v>3367</v>
      </c>
      <c r="C3434" s="268" t="s">
        <v>2535</v>
      </c>
      <c r="D3434" s="269">
        <v>1.9400000000000002</v>
      </c>
      <c r="E3434" s="269">
        <v>1.7</v>
      </c>
      <c r="F3434" s="269" t="s">
        <v>11577</v>
      </c>
    </row>
    <row r="3435" spans="1:6" ht="45" customHeight="1">
      <c r="A3435" s="266">
        <v>89436</v>
      </c>
      <c r="B3435" s="267" t="s">
        <v>3368</v>
      </c>
      <c r="C3435" s="268" t="s">
        <v>2535</v>
      </c>
      <c r="D3435" s="269">
        <v>2.94</v>
      </c>
      <c r="E3435" s="269">
        <v>2.02</v>
      </c>
      <c r="F3435" s="269" t="s">
        <v>14987</v>
      </c>
    </row>
    <row r="3436" spans="1:6" ht="30" customHeight="1">
      <c r="A3436" s="266">
        <v>89404</v>
      </c>
      <c r="B3436" s="267" t="s">
        <v>3369</v>
      </c>
      <c r="C3436" s="268" t="s">
        <v>2535</v>
      </c>
      <c r="D3436" s="269">
        <v>1.7200000000000002</v>
      </c>
      <c r="E3436" s="269">
        <v>2.21</v>
      </c>
      <c r="F3436" s="269" t="s">
        <v>11180</v>
      </c>
    </row>
    <row r="3437" spans="1:6" ht="30" customHeight="1">
      <c r="A3437" s="266">
        <v>89408</v>
      </c>
      <c r="B3437" s="267" t="s">
        <v>3370</v>
      </c>
      <c r="C3437" s="268" t="s">
        <v>2535</v>
      </c>
      <c r="D3437" s="269">
        <v>2.1300000000000003</v>
      </c>
      <c r="E3437" s="269">
        <v>2.57</v>
      </c>
      <c r="F3437" s="269" t="s">
        <v>11164</v>
      </c>
    </row>
    <row r="3438" spans="1:6" ht="30" customHeight="1">
      <c r="A3438" s="266">
        <v>89412</v>
      </c>
      <c r="B3438" s="267" t="s">
        <v>3371</v>
      </c>
      <c r="C3438" s="268" t="s">
        <v>2535</v>
      </c>
      <c r="D3438" s="269">
        <v>3.8899999999999997</v>
      </c>
      <c r="E3438" s="269">
        <v>2.54</v>
      </c>
      <c r="F3438" s="269" t="s">
        <v>12293</v>
      </c>
    </row>
    <row r="3439" spans="1:6" ht="30" customHeight="1">
      <c r="A3439" s="266">
        <v>89413</v>
      </c>
      <c r="B3439" s="267" t="s">
        <v>3372</v>
      </c>
      <c r="C3439" s="268" t="s">
        <v>2535</v>
      </c>
      <c r="D3439" s="269">
        <v>3.54</v>
      </c>
      <c r="E3439" s="269">
        <v>3.04</v>
      </c>
      <c r="F3439" s="269" t="s">
        <v>18407</v>
      </c>
    </row>
    <row r="3440" spans="1:6" ht="30" customHeight="1">
      <c r="A3440" s="266">
        <v>89405</v>
      </c>
      <c r="B3440" s="267" t="s">
        <v>3373</v>
      </c>
      <c r="C3440" s="268" t="s">
        <v>2535</v>
      </c>
      <c r="D3440" s="269">
        <v>1.9699999999999998</v>
      </c>
      <c r="E3440" s="269">
        <v>2.2000000000000002</v>
      </c>
      <c r="F3440" s="269" t="s">
        <v>18404</v>
      </c>
    </row>
    <row r="3441" spans="1:6" ht="30" customHeight="1">
      <c r="A3441" s="266">
        <v>89409</v>
      </c>
      <c r="B3441" s="267" t="s">
        <v>3374</v>
      </c>
      <c r="C3441" s="268" t="s">
        <v>2535</v>
      </c>
      <c r="D3441" s="269">
        <v>2.66</v>
      </c>
      <c r="E3441" s="269">
        <v>2.5499999999999998</v>
      </c>
      <c r="F3441" s="269" t="s">
        <v>18405</v>
      </c>
    </row>
    <row r="3442" spans="1:6" ht="30" customHeight="1">
      <c r="A3442" s="266">
        <v>89414</v>
      </c>
      <c r="B3442" s="267" t="s">
        <v>3375</v>
      </c>
      <c r="C3442" s="268" t="s">
        <v>2535</v>
      </c>
      <c r="D3442" s="269">
        <v>4.99</v>
      </c>
      <c r="E3442" s="269">
        <v>3.02</v>
      </c>
      <c r="F3442" s="269" t="s">
        <v>11199</v>
      </c>
    </row>
    <row r="3443" spans="1:6" ht="30" customHeight="1">
      <c r="A3443" s="266">
        <v>89406</v>
      </c>
      <c r="B3443" s="267" t="s">
        <v>4512</v>
      </c>
      <c r="C3443" s="268" t="s">
        <v>2535</v>
      </c>
      <c r="D3443" s="269">
        <v>3</v>
      </c>
      <c r="E3443" s="269">
        <v>2.17</v>
      </c>
      <c r="F3443" s="269" t="s">
        <v>13512</v>
      </c>
    </row>
    <row r="3444" spans="1:6" ht="30" customHeight="1">
      <c r="A3444" s="266">
        <v>89410</v>
      </c>
      <c r="B3444" s="267" t="s">
        <v>4513</v>
      </c>
      <c r="C3444" s="268" t="s">
        <v>2535</v>
      </c>
      <c r="D3444" s="269">
        <v>3.7199999999999998</v>
      </c>
      <c r="E3444" s="269">
        <v>2.54</v>
      </c>
      <c r="F3444" s="269" t="s">
        <v>18406</v>
      </c>
    </row>
    <row r="3445" spans="1:6" ht="30" customHeight="1">
      <c r="A3445" s="266">
        <v>89415</v>
      </c>
      <c r="B3445" s="267" t="s">
        <v>4514</v>
      </c>
      <c r="C3445" s="268" t="s">
        <v>2535</v>
      </c>
      <c r="D3445" s="269">
        <v>6.7799999999999994</v>
      </c>
      <c r="E3445" s="269">
        <v>3</v>
      </c>
      <c r="F3445" s="269" t="s">
        <v>18408</v>
      </c>
    </row>
    <row r="3446" spans="1:6" ht="30" customHeight="1">
      <c r="A3446" s="266">
        <v>89407</v>
      </c>
      <c r="B3446" s="267" t="s">
        <v>1694</v>
      </c>
      <c r="C3446" s="268" t="s">
        <v>2535</v>
      </c>
      <c r="D3446" s="269">
        <v>2.6</v>
      </c>
      <c r="E3446" s="269">
        <v>2.1800000000000002</v>
      </c>
      <c r="F3446" s="269" t="s">
        <v>13863</v>
      </c>
    </row>
    <row r="3447" spans="1:6" ht="30" customHeight="1">
      <c r="A3447" s="266">
        <v>89411</v>
      </c>
      <c r="B3447" s="267" t="s">
        <v>4515</v>
      </c>
      <c r="C3447" s="268" t="s">
        <v>2535</v>
      </c>
      <c r="D3447" s="269">
        <v>3.25</v>
      </c>
      <c r="E3447" s="269">
        <v>2.54</v>
      </c>
      <c r="F3447" s="269" t="s">
        <v>16630</v>
      </c>
    </row>
    <row r="3448" spans="1:6" ht="30" customHeight="1">
      <c r="A3448" s="266">
        <v>89416</v>
      </c>
      <c r="B3448" s="267" t="s">
        <v>4516</v>
      </c>
      <c r="C3448" s="268" t="s">
        <v>2535</v>
      </c>
      <c r="D3448" s="269">
        <v>4.6899999999999995</v>
      </c>
      <c r="E3448" s="269">
        <v>3.02</v>
      </c>
      <c r="F3448" s="269" t="s">
        <v>17589</v>
      </c>
    </row>
    <row r="3449" spans="1:6" ht="30" customHeight="1">
      <c r="A3449" s="266">
        <v>89417</v>
      </c>
      <c r="B3449" s="267" t="s">
        <v>4517</v>
      </c>
      <c r="C3449" s="268" t="s">
        <v>2535</v>
      </c>
      <c r="D3449" s="269">
        <v>1.5499999999999998</v>
      </c>
      <c r="E3449" s="269">
        <v>1.5</v>
      </c>
      <c r="F3449" s="269" t="s">
        <v>13854</v>
      </c>
    </row>
    <row r="3450" spans="1:6" ht="30" customHeight="1">
      <c r="A3450" s="266">
        <v>89424</v>
      </c>
      <c r="B3450" s="267" t="s">
        <v>4518</v>
      </c>
      <c r="C3450" s="268" t="s">
        <v>2535</v>
      </c>
      <c r="D3450" s="269">
        <v>1.87</v>
      </c>
      <c r="E3450" s="269">
        <v>1.71</v>
      </c>
      <c r="F3450" s="269" t="s">
        <v>14203</v>
      </c>
    </row>
    <row r="3451" spans="1:6" ht="30" customHeight="1">
      <c r="A3451" s="266">
        <v>89431</v>
      </c>
      <c r="B3451" s="267" t="s">
        <v>4519</v>
      </c>
      <c r="C3451" s="268" t="s">
        <v>2535</v>
      </c>
      <c r="D3451" s="269">
        <v>3.0100000000000002</v>
      </c>
      <c r="E3451" s="269">
        <v>2.02</v>
      </c>
      <c r="F3451" s="269" t="s">
        <v>17272</v>
      </c>
    </row>
    <row r="3452" spans="1:6" ht="30" customHeight="1">
      <c r="A3452" s="266">
        <v>89418</v>
      </c>
      <c r="B3452" s="267" t="s">
        <v>4520</v>
      </c>
      <c r="C3452" s="268" t="s">
        <v>2535</v>
      </c>
      <c r="D3452" s="269">
        <v>6.33</v>
      </c>
      <c r="E3452" s="269">
        <v>1.44</v>
      </c>
      <c r="F3452" s="269" t="s">
        <v>13505</v>
      </c>
    </row>
    <row r="3453" spans="1:6" ht="30" customHeight="1">
      <c r="A3453" s="266">
        <v>89425</v>
      </c>
      <c r="B3453" s="267" t="s">
        <v>4521</v>
      </c>
      <c r="C3453" s="268" t="s">
        <v>2535</v>
      </c>
      <c r="D3453" s="269">
        <v>8.23</v>
      </c>
      <c r="E3453" s="269">
        <v>1.65</v>
      </c>
      <c r="F3453" s="269" t="s">
        <v>15341</v>
      </c>
    </row>
    <row r="3454" spans="1:6" ht="30" customHeight="1">
      <c r="A3454" s="266">
        <v>89419</v>
      </c>
      <c r="B3454" s="267" t="s">
        <v>4522</v>
      </c>
      <c r="C3454" s="268" t="s">
        <v>2535</v>
      </c>
      <c r="D3454" s="269">
        <v>1.99</v>
      </c>
      <c r="E3454" s="269">
        <v>1.49</v>
      </c>
      <c r="F3454" s="269" t="s">
        <v>14491</v>
      </c>
    </row>
    <row r="3455" spans="1:6" ht="30" customHeight="1">
      <c r="A3455" s="266">
        <v>89426</v>
      </c>
      <c r="B3455" s="267" t="s">
        <v>4523</v>
      </c>
      <c r="C3455" s="268" t="s">
        <v>2535</v>
      </c>
      <c r="D3455" s="269">
        <v>3.83</v>
      </c>
      <c r="E3455" s="269">
        <v>1.68</v>
      </c>
      <c r="F3455" s="269" t="s">
        <v>18409</v>
      </c>
    </row>
    <row r="3456" spans="1:6" ht="30" customHeight="1">
      <c r="A3456" s="266">
        <v>89433</v>
      </c>
      <c r="B3456" s="267" t="s">
        <v>4524</v>
      </c>
      <c r="C3456" s="268" t="s">
        <v>2535</v>
      </c>
      <c r="D3456" s="269">
        <v>4.7300000000000004</v>
      </c>
      <c r="E3456" s="269">
        <v>2</v>
      </c>
      <c r="F3456" s="269" t="s">
        <v>17308</v>
      </c>
    </row>
    <row r="3457" spans="1:6" ht="30" customHeight="1">
      <c r="A3457" s="266">
        <v>89420</v>
      </c>
      <c r="B3457" s="267" t="s">
        <v>4525</v>
      </c>
      <c r="C3457" s="268" t="s">
        <v>2535</v>
      </c>
      <c r="D3457" s="269">
        <v>4.59</v>
      </c>
      <c r="E3457" s="269">
        <v>1.45</v>
      </c>
      <c r="F3457" s="269" t="s">
        <v>12113</v>
      </c>
    </row>
    <row r="3458" spans="1:6" ht="30" customHeight="1">
      <c r="A3458" s="266">
        <v>89427</v>
      </c>
      <c r="B3458" s="267" t="s">
        <v>4526</v>
      </c>
      <c r="C3458" s="268" t="s">
        <v>2535</v>
      </c>
      <c r="D3458" s="269">
        <v>5.8999999999999995</v>
      </c>
      <c r="E3458" s="269">
        <v>1.66</v>
      </c>
      <c r="F3458" s="269" t="s">
        <v>17650</v>
      </c>
    </row>
    <row r="3459" spans="1:6" ht="30" customHeight="1">
      <c r="A3459" s="266">
        <v>89434</v>
      </c>
      <c r="B3459" s="267" t="s">
        <v>4527</v>
      </c>
      <c r="C3459" s="268" t="s">
        <v>2535</v>
      </c>
      <c r="D3459" s="269">
        <v>5.3199999999999994</v>
      </c>
      <c r="E3459" s="269">
        <v>1.99</v>
      </c>
      <c r="F3459" s="269" t="s">
        <v>11179</v>
      </c>
    </row>
    <row r="3460" spans="1:6" ht="30" customHeight="1">
      <c r="A3460" s="266">
        <v>89421</v>
      </c>
      <c r="B3460" s="267" t="s">
        <v>4528</v>
      </c>
      <c r="C3460" s="268" t="s">
        <v>2535</v>
      </c>
      <c r="D3460" s="269">
        <v>6.1400000000000006</v>
      </c>
      <c r="E3460" s="269">
        <v>1.44</v>
      </c>
      <c r="F3460" s="269" t="s">
        <v>13444</v>
      </c>
    </row>
    <row r="3461" spans="1:6" ht="30" customHeight="1">
      <c r="A3461" s="266">
        <v>89428</v>
      </c>
      <c r="B3461" s="267" t="s">
        <v>4529</v>
      </c>
      <c r="C3461" s="268" t="s">
        <v>2535</v>
      </c>
      <c r="D3461" s="269">
        <v>7.35</v>
      </c>
      <c r="E3461" s="269">
        <v>1.66</v>
      </c>
      <c r="F3461" s="269" t="s">
        <v>16124</v>
      </c>
    </row>
    <row r="3462" spans="1:6" ht="30" customHeight="1">
      <c r="A3462" s="266">
        <v>89435</v>
      </c>
      <c r="B3462" s="267" t="s">
        <v>4530</v>
      </c>
      <c r="C3462" s="268" t="s">
        <v>2535</v>
      </c>
      <c r="D3462" s="269">
        <v>11.54</v>
      </c>
      <c r="E3462" s="269">
        <v>1.97</v>
      </c>
      <c r="F3462" s="269" t="s">
        <v>11433</v>
      </c>
    </row>
    <row r="3463" spans="1:6" ht="30" customHeight="1">
      <c r="A3463" s="266">
        <v>89438</v>
      </c>
      <c r="B3463" s="267" t="s">
        <v>4531</v>
      </c>
      <c r="C3463" s="268" t="s">
        <v>2535</v>
      </c>
      <c r="D3463" s="269">
        <v>2.5599999999999996</v>
      </c>
      <c r="E3463" s="269">
        <v>2.96</v>
      </c>
      <c r="F3463" s="269" t="s">
        <v>11169</v>
      </c>
    </row>
    <row r="3464" spans="1:6" ht="30" customHeight="1">
      <c r="A3464" s="266">
        <v>89440</v>
      </c>
      <c r="B3464" s="267" t="s">
        <v>4532</v>
      </c>
      <c r="C3464" s="268" t="s">
        <v>2535</v>
      </c>
      <c r="D3464" s="269">
        <v>3.2399999999999998</v>
      </c>
      <c r="E3464" s="269">
        <v>3.39</v>
      </c>
      <c r="F3464" s="269" t="s">
        <v>18412</v>
      </c>
    </row>
    <row r="3465" spans="1:6" ht="30" customHeight="1">
      <c r="A3465" s="266">
        <v>89443</v>
      </c>
      <c r="B3465" s="267" t="s">
        <v>4533</v>
      </c>
      <c r="C3465" s="268" t="s">
        <v>2535</v>
      </c>
      <c r="D3465" s="269">
        <v>5.84</v>
      </c>
      <c r="E3465" s="269">
        <v>4.01</v>
      </c>
      <c r="F3465" s="269" t="s">
        <v>14218</v>
      </c>
    </row>
    <row r="3466" spans="1:6" ht="30" customHeight="1">
      <c r="A3466" s="266">
        <v>89442</v>
      </c>
      <c r="B3466" s="267" t="s">
        <v>4534</v>
      </c>
      <c r="C3466" s="268" t="s">
        <v>2535</v>
      </c>
      <c r="D3466" s="269">
        <v>4.5999999999999996</v>
      </c>
      <c r="E3466" s="269">
        <v>3.37</v>
      </c>
      <c r="F3466" s="269" t="s">
        <v>17237</v>
      </c>
    </row>
    <row r="3467" spans="1:6" ht="30" customHeight="1">
      <c r="A3467" s="266">
        <v>89445</v>
      </c>
      <c r="B3467" s="267" t="s">
        <v>4535</v>
      </c>
      <c r="C3467" s="268" t="s">
        <v>2535</v>
      </c>
      <c r="D3467" s="269">
        <v>7.18</v>
      </c>
      <c r="E3467" s="269">
        <v>4</v>
      </c>
      <c r="F3467" s="269" t="s">
        <v>11694</v>
      </c>
    </row>
    <row r="3468" spans="1:6" ht="30" customHeight="1">
      <c r="A3468" s="266">
        <v>89439</v>
      </c>
      <c r="B3468" s="267" t="s">
        <v>4536</v>
      </c>
      <c r="C3468" s="268" t="s">
        <v>2535</v>
      </c>
      <c r="D3468" s="269">
        <v>3.94</v>
      </c>
      <c r="E3468" s="269">
        <v>2.93</v>
      </c>
      <c r="F3468" s="269" t="s">
        <v>12290</v>
      </c>
    </row>
    <row r="3469" spans="1:6" ht="30" customHeight="1">
      <c r="A3469" s="266">
        <v>89441</v>
      </c>
      <c r="B3469" s="267" t="s">
        <v>4537</v>
      </c>
      <c r="C3469" s="268" t="s">
        <v>2535</v>
      </c>
      <c r="D3469" s="269">
        <v>8.33</v>
      </c>
      <c r="E3469" s="269">
        <v>3.34</v>
      </c>
      <c r="F3469" s="269" t="s">
        <v>18260</v>
      </c>
    </row>
    <row r="3470" spans="1:6" ht="30" customHeight="1">
      <c r="A3470" s="266">
        <v>89444</v>
      </c>
      <c r="B3470" s="267" t="s">
        <v>4538</v>
      </c>
      <c r="C3470" s="268" t="s">
        <v>2535</v>
      </c>
      <c r="D3470" s="269">
        <v>14.44</v>
      </c>
      <c r="E3470" s="269">
        <v>3.97</v>
      </c>
      <c r="F3470" s="269" t="s">
        <v>18413</v>
      </c>
    </row>
    <row r="3471" spans="1:6">
      <c r="A3471" s="261"/>
      <c r="B3471" s="265" t="s">
        <v>334</v>
      </c>
      <c r="C3471" s="270"/>
      <c r="D3471" s="271" t="s">
        <v>2552</v>
      </c>
      <c r="E3471" s="271" t="s">
        <v>2552</v>
      </c>
      <c r="F3471" s="271"/>
    </row>
    <row r="3472" spans="1:6" ht="30" customHeight="1">
      <c r="A3472" s="266">
        <v>89540</v>
      </c>
      <c r="B3472" s="267" t="s">
        <v>4539</v>
      </c>
      <c r="C3472" s="268" t="s">
        <v>2535</v>
      </c>
      <c r="D3472" s="269">
        <v>5.7899999999999991</v>
      </c>
      <c r="E3472" s="269">
        <v>1.1000000000000001</v>
      </c>
      <c r="F3472" s="269" t="s">
        <v>13924</v>
      </c>
    </row>
    <row r="3473" spans="1:6" ht="30" customHeight="1">
      <c r="A3473" s="266">
        <v>89542</v>
      </c>
      <c r="B3473" s="267" t="s">
        <v>4540</v>
      </c>
      <c r="C3473" s="268" t="s">
        <v>2535</v>
      </c>
      <c r="D3473" s="269">
        <v>17.84</v>
      </c>
      <c r="E3473" s="269">
        <v>1.35</v>
      </c>
      <c r="F3473" s="269" t="s">
        <v>12484</v>
      </c>
    </row>
    <row r="3474" spans="1:6" ht="30" customHeight="1">
      <c r="A3474" s="266">
        <v>89555</v>
      </c>
      <c r="B3474" s="267" t="s">
        <v>4541</v>
      </c>
      <c r="C3474" s="268" t="s">
        <v>2535</v>
      </c>
      <c r="D3474" s="269">
        <v>13.870000000000001</v>
      </c>
      <c r="E3474" s="269">
        <v>1.35</v>
      </c>
      <c r="F3474" s="269" t="s">
        <v>15433</v>
      </c>
    </row>
    <row r="3475" spans="1:6" ht="30" customHeight="1">
      <c r="A3475" s="266">
        <v>89579</v>
      </c>
      <c r="B3475" s="267" t="s">
        <v>4542</v>
      </c>
      <c r="C3475" s="268" t="s">
        <v>2535</v>
      </c>
      <c r="D3475" s="269">
        <v>6</v>
      </c>
      <c r="E3475" s="269">
        <v>2.0099999999999998</v>
      </c>
      <c r="F3475" s="269" t="s">
        <v>11199</v>
      </c>
    </row>
    <row r="3476" spans="1:6" ht="30" customHeight="1">
      <c r="A3476" s="266">
        <v>89598</v>
      </c>
      <c r="B3476" s="267" t="s">
        <v>4543</v>
      </c>
      <c r="C3476" s="268" t="s">
        <v>2535</v>
      </c>
      <c r="D3476" s="269">
        <v>32.58</v>
      </c>
      <c r="E3476" s="269">
        <v>2.33</v>
      </c>
      <c r="F3476" s="269" t="s">
        <v>18448</v>
      </c>
    </row>
    <row r="3477" spans="1:6" ht="30" customHeight="1">
      <c r="A3477" s="266">
        <v>89981</v>
      </c>
      <c r="B3477" s="267" t="s">
        <v>4544</v>
      </c>
      <c r="C3477" s="268" t="s">
        <v>2535</v>
      </c>
      <c r="D3477" s="269">
        <v>13.790000000000001</v>
      </c>
      <c r="E3477" s="269">
        <v>1.35</v>
      </c>
      <c r="F3477" s="269" t="s">
        <v>18552</v>
      </c>
    </row>
    <row r="3478" spans="1:6" ht="30" customHeight="1">
      <c r="A3478" s="266">
        <v>89538</v>
      </c>
      <c r="B3478" s="267" t="s">
        <v>4545</v>
      </c>
      <c r="C3478" s="268" t="s">
        <v>2535</v>
      </c>
      <c r="D3478" s="269">
        <v>1.73</v>
      </c>
      <c r="E3478" s="269">
        <v>1.1299999999999999</v>
      </c>
      <c r="F3478" s="269" t="s">
        <v>18432</v>
      </c>
    </row>
    <row r="3479" spans="1:6" ht="30" customHeight="1">
      <c r="A3479" s="266">
        <v>89553</v>
      </c>
      <c r="B3479" s="267" t="s">
        <v>4546</v>
      </c>
      <c r="C3479" s="268" t="s">
        <v>2535</v>
      </c>
      <c r="D3479" s="269">
        <v>2.7</v>
      </c>
      <c r="E3479" s="269">
        <v>1.39</v>
      </c>
      <c r="F3479" s="269" t="s">
        <v>14468</v>
      </c>
    </row>
    <row r="3480" spans="1:6" ht="30" customHeight="1">
      <c r="A3480" s="266">
        <v>89570</v>
      </c>
      <c r="B3480" s="267" t="s">
        <v>4547</v>
      </c>
      <c r="C3480" s="268" t="s">
        <v>2535</v>
      </c>
      <c r="D3480" s="269">
        <v>6.63</v>
      </c>
      <c r="E3480" s="269">
        <v>1.64</v>
      </c>
      <c r="F3480" s="269" t="s">
        <v>17607</v>
      </c>
    </row>
    <row r="3481" spans="1:6" ht="30" customHeight="1">
      <c r="A3481" s="266">
        <v>89572</v>
      </c>
      <c r="B3481" s="267" t="s">
        <v>4548</v>
      </c>
      <c r="C3481" s="268" t="s">
        <v>2535</v>
      </c>
      <c r="D3481" s="269">
        <v>4.2300000000000004</v>
      </c>
      <c r="E3481" s="269">
        <v>1.65</v>
      </c>
      <c r="F3481" s="269" t="s">
        <v>18440</v>
      </c>
    </row>
    <row r="3482" spans="1:6" ht="30" customHeight="1">
      <c r="A3482" s="266">
        <v>89595</v>
      </c>
      <c r="B3482" s="267" t="s">
        <v>4549</v>
      </c>
      <c r="C3482" s="268" t="s">
        <v>2535</v>
      </c>
      <c r="D3482" s="269">
        <v>8.19</v>
      </c>
      <c r="E3482" s="269">
        <v>2</v>
      </c>
      <c r="F3482" s="269" t="s">
        <v>11254</v>
      </c>
    </row>
    <row r="3483" spans="1:6" ht="30" customHeight="1">
      <c r="A3483" s="266">
        <v>89596</v>
      </c>
      <c r="B3483" s="267" t="s">
        <v>4550</v>
      </c>
      <c r="C3483" s="268" t="s">
        <v>2535</v>
      </c>
      <c r="D3483" s="269">
        <v>5.71</v>
      </c>
      <c r="E3483" s="269">
        <v>2.0099999999999998</v>
      </c>
      <c r="F3483" s="269" t="s">
        <v>13935</v>
      </c>
    </row>
    <row r="3484" spans="1:6" ht="30" customHeight="1">
      <c r="A3484" s="266">
        <v>89610</v>
      </c>
      <c r="B3484" s="267" t="s">
        <v>4551</v>
      </c>
      <c r="C3484" s="268" t="s">
        <v>2535</v>
      </c>
      <c r="D3484" s="269">
        <v>11.65</v>
      </c>
      <c r="E3484" s="269">
        <v>2.35</v>
      </c>
      <c r="F3484" s="269" t="s">
        <v>18452</v>
      </c>
    </row>
    <row r="3485" spans="1:6" ht="30" customHeight="1">
      <c r="A3485" s="266">
        <v>89613</v>
      </c>
      <c r="B3485" s="267" t="s">
        <v>4552</v>
      </c>
      <c r="C3485" s="268" t="s">
        <v>2535</v>
      </c>
      <c r="D3485" s="269">
        <v>17.39</v>
      </c>
      <c r="E3485" s="269">
        <v>2.88</v>
      </c>
      <c r="F3485" s="269" t="s">
        <v>18454</v>
      </c>
    </row>
    <row r="3486" spans="1:6" ht="30" customHeight="1">
      <c r="A3486" s="266">
        <v>89616</v>
      </c>
      <c r="B3486" s="267" t="s">
        <v>4553</v>
      </c>
      <c r="C3486" s="268" t="s">
        <v>2535</v>
      </c>
      <c r="D3486" s="269">
        <v>25.78</v>
      </c>
      <c r="E3486" s="269">
        <v>3.23</v>
      </c>
      <c r="F3486" s="269" t="s">
        <v>18457</v>
      </c>
    </row>
    <row r="3487" spans="1:6" ht="30" customHeight="1">
      <c r="A3487" s="266">
        <v>89485</v>
      </c>
      <c r="B3487" s="267" t="s">
        <v>4554</v>
      </c>
      <c r="C3487" s="268" t="s">
        <v>2535</v>
      </c>
      <c r="D3487" s="269">
        <v>2.34</v>
      </c>
      <c r="E3487" s="269">
        <v>1.7</v>
      </c>
      <c r="F3487" s="269" t="s">
        <v>11954</v>
      </c>
    </row>
    <row r="3488" spans="1:6" ht="30" customHeight="1">
      <c r="A3488" s="266">
        <v>89493</v>
      </c>
      <c r="B3488" s="267" t="s">
        <v>4555</v>
      </c>
      <c r="C3488" s="268" t="s">
        <v>2535</v>
      </c>
      <c r="D3488" s="269">
        <v>4.63</v>
      </c>
      <c r="E3488" s="269">
        <v>2.0499999999999998</v>
      </c>
      <c r="F3488" s="269" t="s">
        <v>11318</v>
      </c>
    </row>
    <row r="3489" spans="1:6" ht="30" customHeight="1">
      <c r="A3489" s="266">
        <v>89498</v>
      </c>
      <c r="B3489" s="267" t="s">
        <v>4556</v>
      </c>
      <c r="C3489" s="268" t="s">
        <v>2535</v>
      </c>
      <c r="D3489" s="269">
        <v>6.34</v>
      </c>
      <c r="E3489" s="269">
        <v>2.5</v>
      </c>
      <c r="F3489" s="269" t="s">
        <v>11137</v>
      </c>
    </row>
    <row r="3490" spans="1:6" ht="30" customHeight="1">
      <c r="A3490" s="266">
        <v>89502</v>
      </c>
      <c r="B3490" s="267" t="s">
        <v>4557</v>
      </c>
      <c r="C3490" s="268" t="s">
        <v>2535</v>
      </c>
      <c r="D3490" s="269">
        <v>8.07</v>
      </c>
      <c r="E3490" s="269">
        <v>3.02</v>
      </c>
      <c r="F3490" s="269" t="s">
        <v>12419</v>
      </c>
    </row>
    <row r="3491" spans="1:6" ht="30" customHeight="1">
      <c r="A3491" s="266">
        <v>89506</v>
      </c>
      <c r="B3491" s="267" t="s">
        <v>4558</v>
      </c>
      <c r="C3491" s="268" t="s">
        <v>2535</v>
      </c>
      <c r="D3491" s="269">
        <v>23.18</v>
      </c>
      <c r="E3491" s="269">
        <v>3.55</v>
      </c>
      <c r="F3491" s="269" t="s">
        <v>18417</v>
      </c>
    </row>
    <row r="3492" spans="1:6" ht="30" customHeight="1">
      <c r="A3492" s="266">
        <v>89515</v>
      </c>
      <c r="B3492" s="267" t="s">
        <v>4559</v>
      </c>
      <c r="C3492" s="268" t="s">
        <v>2535</v>
      </c>
      <c r="D3492" s="269">
        <v>50.18</v>
      </c>
      <c r="E3492" s="269">
        <v>4.33</v>
      </c>
      <c r="F3492" s="269" t="s">
        <v>18419</v>
      </c>
    </row>
    <row r="3493" spans="1:6" ht="30" customHeight="1">
      <c r="A3493" s="266">
        <v>89523</v>
      </c>
      <c r="B3493" s="267" t="s">
        <v>4560</v>
      </c>
      <c r="C3493" s="268" t="s">
        <v>2535</v>
      </c>
      <c r="D3493" s="269">
        <v>59.320000000000007</v>
      </c>
      <c r="E3493" s="269">
        <v>4.8600000000000003</v>
      </c>
      <c r="F3493" s="269" t="s">
        <v>18424</v>
      </c>
    </row>
    <row r="3494" spans="1:6" ht="30" customHeight="1">
      <c r="A3494" s="266">
        <v>89481</v>
      </c>
      <c r="B3494" s="267" t="s">
        <v>4561</v>
      </c>
      <c r="C3494" s="268" t="s">
        <v>2535</v>
      </c>
      <c r="D3494" s="269">
        <v>1.8199999999999998</v>
      </c>
      <c r="E3494" s="269">
        <v>1.71</v>
      </c>
      <c r="F3494" s="269" t="s">
        <v>11689</v>
      </c>
    </row>
    <row r="3495" spans="1:6" ht="30" customHeight="1">
      <c r="A3495" s="266">
        <v>89492</v>
      </c>
      <c r="B3495" s="267" t="s">
        <v>4562</v>
      </c>
      <c r="C3495" s="268" t="s">
        <v>2535</v>
      </c>
      <c r="D3495" s="269">
        <v>3.18</v>
      </c>
      <c r="E3495" s="269">
        <v>2.0699999999999998</v>
      </c>
      <c r="F3495" s="269" t="s">
        <v>12116</v>
      </c>
    </row>
    <row r="3496" spans="1:6" ht="30" customHeight="1">
      <c r="A3496" s="266">
        <v>89497</v>
      </c>
      <c r="B3496" s="267" t="s">
        <v>4563</v>
      </c>
      <c r="C3496" s="268" t="s">
        <v>2535</v>
      </c>
      <c r="D3496" s="269">
        <v>5.6899999999999995</v>
      </c>
      <c r="E3496" s="269">
        <v>2.5</v>
      </c>
      <c r="F3496" s="269" t="s">
        <v>13800</v>
      </c>
    </row>
    <row r="3497" spans="1:6" ht="30" customHeight="1">
      <c r="A3497" s="266">
        <v>89501</v>
      </c>
      <c r="B3497" s="267" t="s">
        <v>4564</v>
      </c>
      <c r="C3497" s="268" t="s">
        <v>2535</v>
      </c>
      <c r="D3497" s="269">
        <v>6.8800000000000008</v>
      </c>
      <c r="E3497" s="269">
        <v>3.03</v>
      </c>
      <c r="F3497" s="269" t="s">
        <v>12587</v>
      </c>
    </row>
    <row r="3498" spans="1:6" ht="30" customHeight="1">
      <c r="A3498" s="266">
        <v>89505</v>
      </c>
      <c r="B3498" s="267" t="s">
        <v>4565</v>
      </c>
      <c r="C3498" s="268" t="s">
        <v>2535</v>
      </c>
      <c r="D3498" s="269">
        <v>20.349999999999998</v>
      </c>
      <c r="E3498" s="269">
        <v>3.55</v>
      </c>
      <c r="F3498" s="269" t="s">
        <v>18416</v>
      </c>
    </row>
    <row r="3499" spans="1:6" ht="30" customHeight="1">
      <c r="A3499" s="266">
        <v>89513</v>
      </c>
      <c r="B3499" s="267" t="s">
        <v>4566</v>
      </c>
      <c r="C3499" s="268" t="s">
        <v>2535</v>
      </c>
      <c r="D3499" s="269">
        <v>67.38</v>
      </c>
      <c r="E3499" s="269">
        <v>4.33</v>
      </c>
      <c r="F3499" s="269" t="s">
        <v>18418</v>
      </c>
    </row>
    <row r="3500" spans="1:6" ht="30" customHeight="1">
      <c r="A3500" s="266">
        <v>89521</v>
      </c>
      <c r="B3500" s="267" t="s">
        <v>4567</v>
      </c>
      <c r="C3500" s="268" t="s">
        <v>2535</v>
      </c>
      <c r="D3500" s="269">
        <v>79.580000000000013</v>
      </c>
      <c r="E3500" s="269">
        <v>4.8499999999999996</v>
      </c>
      <c r="F3500" s="269" t="s">
        <v>18422</v>
      </c>
    </row>
    <row r="3501" spans="1:6" ht="30" customHeight="1">
      <c r="A3501" s="266">
        <v>89489</v>
      </c>
      <c r="B3501" s="267" t="s">
        <v>3893</v>
      </c>
      <c r="C3501" s="268" t="s">
        <v>2535</v>
      </c>
      <c r="D3501" s="269">
        <v>3.41</v>
      </c>
      <c r="E3501" s="269">
        <v>1.68</v>
      </c>
      <c r="F3501" s="269" t="s">
        <v>18414</v>
      </c>
    </row>
    <row r="3502" spans="1:6" ht="30" customHeight="1">
      <c r="A3502" s="266">
        <v>89494</v>
      </c>
      <c r="B3502" s="267" t="s">
        <v>3894</v>
      </c>
      <c r="C3502" s="268" t="s">
        <v>2535</v>
      </c>
      <c r="D3502" s="269">
        <v>6.4099999999999993</v>
      </c>
      <c r="E3502" s="269">
        <v>2.04</v>
      </c>
      <c r="F3502" s="269" t="s">
        <v>11109</v>
      </c>
    </row>
    <row r="3503" spans="1:6" ht="30" customHeight="1">
      <c r="A3503" s="266">
        <v>89499</v>
      </c>
      <c r="B3503" s="267" t="s">
        <v>3895</v>
      </c>
      <c r="C3503" s="268" t="s">
        <v>2535</v>
      </c>
      <c r="D3503" s="269">
        <v>10.53</v>
      </c>
      <c r="E3503" s="269">
        <v>2.48</v>
      </c>
      <c r="F3503" s="269" t="s">
        <v>18415</v>
      </c>
    </row>
    <row r="3504" spans="1:6" ht="30" customHeight="1">
      <c r="A3504" s="266">
        <v>89503</v>
      </c>
      <c r="B3504" s="267" t="s">
        <v>3896</v>
      </c>
      <c r="C3504" s="268" t="s">
        <v>2535</v>
      </c>
      <c r="D3504" s="269">
        <v>13.260000000000002</v>
      </c>
      <c r="E3504" s="269">
        <v>3</v>
      </c>
      <c r="F3504" s="269" t="s">
        <v>13244</v>
      </c>
    </row>
    <row r="3505" spans="1:6" ht="30" customHeight="1">
      <c r="A3505" s="266">
        <v>89507</v>
      </c>
      <c r="B3505" s="267" t="s">
        <v>3897</v>
      </c>
      <c r="C3505" s="268" t="s">
        <v>2535</v>
      </c>
      <c r="D3505" s="269">
        <v>29.07</v>
      </c>
      <c r="E3505" s="269">
        <v>3.54</v>
      </c>
      <c r="F3505" s="269" t="s">
        <v>16123</v>
      </c>
    </row>
    <row r="3506" spans="1:6" ht="30" customHeight="1">
      <c r="A3506" s="266">
        <v>89517</v>
      </c>
      <c r="B3506" s="267" t="s">
        <v>3898</v>
      </c>
      <c r="C3506" s="268" t="s">
        <v>2535</v>
      </c>
      <c r="D3506" s="269">
        <v>41.81</v>
      </c>
      <c r="E3506" s="269">
        <v>4.34</v>
      </c>
      <c r="F3506" s="269" t="s">
        <v>18420</v>
      </c>
    </row>
    <row r="3507" spans="1:6" ht="30" customHeight="1">
      <c r="A3507" s="266">
        <v>89525</v>
      </c>
      <c r="B3507" s="267" t="s">
        <v>3899</v>
      </c>
      <c r="C3507" s="268" t="s">
        <v>2535</v>
      </c>
      <c r="D3507" s="269">
        <v>58.3</v>
      </c>
      <c r="E3507" s="269">
        <v>4.8600000000000003</v>
      </c>
      <c r="F3507" s="269" t="s">
        <v>18425</v>
      </c>
    </row>
    <row r="3508" spans="1:6" ht="30" customHeight="1">
      <c r="A3508" s="266">
        <v>89490</v>
      </c>
      <c r="B3508" s="267" t="s">
        <v>3900</v>
      </c>
      <c r="C3508" s="268" t="s">
        <v>2535</v>
      </c>
      <c r="D3508" s="269">
        <v>2.93</v>
      </c>
      <c r="E3508" s="269">
        <v>1.69</v>
      </c>
      <c r="F3508" s="269" t="s">
        <v>18287</v>
      </c>
    </row>
    <row r="3509" spans="1:6" ht="30" customHeight="1">
      <c r="A3509" s="266">
        <v>89496</v>
      </c>
      <c r="B3509" s="267" t="s">
        <v>3901</v>
      </c>
      <c r="C3509" s="268" t="s">
        <v>2535</v>
      </c>
      <c r="D3509" s="269">
        <v>4.33</v>
      </c>
      <c r="E3509" s="269">
        <v>2.0499999999999998</v>
      </c>
      <c r="F3509" s="269" t="s">
        <v>12094</v>
      </c>
    </row>
    <row r="3510" spans="1:6" ht="30" customHeight="1">
      <c r="A3510" s="266">
        <v>89500</v>
      </c>
      <c r="B3510" s="267" t="s">
        <v>3902</v>
      </c>
      <c r="C3510" s="268" t="s">
        <v>2535</v>
      </c>
      <c r="D3510" s="269">
        <v>6.4700000000000006</v>
      </c>
      <c r="E3510" s="269">
        <v>2.5</v>
      </c>
      <c r="F3510" s="269" t="s">
        <v>14946</v>
      </c>
    </row>
    <row r="3511" spans="1:6" ht="30" customHeight="1">
      <c r="A3511" s="266">
        <v>89504</v>
      </c>
      <c r="B3511" s="267" t="s">
        <v>3903</v>
      </c>
      <c r="C3511" s="268" t="s">
        <v>2535</v>
      </c>
      <c r="D3511" s="269">
        <v>11.38</v>
      </c>
      <c r="E3511" s="269">
        <v>3.01</v>
      </c>
      <c r="F3511" s="269" t="s">
        <v>13508</v>
      </c>
    </row>
    <row r="3512" spans="1:6" ht="30" customHeight="1">
      <c r="A3512" s="266">
        <v>89510</v>
      </c>
      <c r="B3512" s="267" t="s">
        <v>3904</v>
      </c>
      <c r="C3512" s="268" t="s">
        <v>2535</v>
      </c>
      <c r="D3512" s="269">
        <v>18.27</v>
      </c>
      <c r="E3512" s="269">
        <v>3.55</v>
      </c>
      <c r="F3512" s="269" t="s">
        <v>14212</v>
      </c>
    </row>
    <row r="3513" spans="1:6" ht="30" customHeight="1">
      <c r="A3513" s="266">
        <v>89519</v>
      </c>
      <c r="B3513" s="267" t="s">
        <v>3905</v>
      </c>
      <c r="C3513" s="268" t="s">
        <v>2535</v>
      </c>
      <c r="D3513" s="269">
        <v>27.36</v>
      </c>
      <c r="E3513" s="269">
        <v>4.3499999999999996</v>
      </c>
      <c r="F3513" s="269" t="s">
        <v>18421</v>
      </c>
    </row>
    <row r="3514" spans="1:6" ht="30" customHeight="1">
      <c r="A3514" s="266">
        <v>89527</v>
      </c>
      <c r="B3514" s="267" t="s">
        <v>3906</v>
      </c>
      <c r="C3514" s="268" t="s">
        <v>2535</v>
      </c>
      <c r="D3514" s="269">
        <v>44.080000000000005</v>
      </c>
      <c r="E3514" s="269">
        <v>4.87</v>
      </c>
      <c r="F3514" s="269" t="s">
        <v>18426</v>
      </c>
    </row>
    <row r="3515" spans="1:6" ht="30" customHeight="1">
      <c r="A3515" s="266">
        <v>89528</v>
      </c>
      <c r="B3515" s="267" t="s">
        <v>3907</v>
      </c>
      <c r="C3515" s="268" t="s">
        <v>2535</v>
      </c>
      <c r="D3515" s="269">
        <v>1.67</v>
      </c>
      <c r="E3515" s="269">
        <v>1.1299999999999999</v>
      </c>
      <c r="F3515" s="269" t="s">
        <v>11289</v>
      </c>
    </row>
    <row r="3516" spans="1:6" ht="30" customHeight="1">
      <c r="A3516" s="266">
        <v>89541</v>
      </c>
      <c r="B3516" s="267" t="s">
        <v>3908</v>
      </c>
      <c r="C3516" s="268" t="s">
        <v>2535</v>
      </c>
      <c r="D3516" s="269">
        <v>2.7700000000000005</v>
      </c>
      <c r="E3516" s="269">
        <v>1.39</v>
      </c>
      <c r="F3516" s="269" t="s">
        <v>11309</v>
      </c>
    </row>
    <row r="3517" spans="1:6" ht="30" customHeight="1">
      <c r="A3517" s="266">
        <v>89558</v>
      </c>
      <c r="B3517" s="267" t="s">
        <v>3909</v>
      </c>
      <c r="C3517" s="268" t="s">
        <v>2535</v>
      </c>
      <c r="D3517" s="269">
        <v>4.5299999999999994</v>
      </c>
      <c r="E3517" s="269">
        <v>1.65</v>
      </c>
      <c r="F3517" s="269" t="s">
        <v>17222</v>
      </c>
    </row>
    <row r="3518" spans="1:6" ht="30" customHeight="1">
      <c r="A3518" s="266">
        <v>89575</v>
      </c>
      <c r="B3518" s="267" t="s">
        <v>3910</v>
      </c>
      <c r="C3518" s="268" t="s">
        <v>2535</v>
      </c>
      <c r="D3518" s="269">
        <v>5.83</v>
      </c>
      <c r="E3518" s="269">
        <v>2.0099999999999998</v>
      </c>
      <c r="F3518" s="269" t="s">
        <v>11739</v>
      </c>
    </row>
    <row r="3519" spans="1:6" ht="30" customHeight="1">
      <c r="A3519" s="266">
        <v>89597</v>
      </c>
      <c r="B3519" s="267" t="s">
        <v>3911</v>
      </c>
      <c r="C3519" s="268" t="s">
        <v>2535</v>
      </c>
      <c r="D3519" s="269">
        <v>11.64</v>
      </c>
      <c r="E3519" s="269">
        <v>2.35</v>
      </c>
      <c r="F3519" s="269" t="s">
        <v>18447</v>
      </c>
    </row>
    <row r="3520" spans="1:6" ht="30" customHeight="1">
      <c r="A3520" s="266">
        <v>89611</v>
      </c>
      <c r="B3520" s="267" t="s">
        <v>3912</v>
      </c>
      <c r="C3520" s="268" t="s">
        <v>2535</v>
      </c>
      <c r="D3520" s="269">
        <v>19.650000000000002</v>
      </c>
      <c r="E3520" s="269">
        <v>2.88</v>
      </c>
      <c r="F3520" s="269" t="s">
        <v>11771</v>
      </c>
    </row>
    <row r="3521" spans="1:6" ht="30" customHeight="1">
      <c r="A3521" s="266">
        <v>89614</v>
      </c>
      <c r="B3521" s="267" t="s">
        <v>3913</v>
      </c>
      <c r="C3521" s="268" t="s">
        <v>2535</v>
      </c>
      <c r="D3521" s="269">
        <v>38.51</v>
      </c>
      <c r="E3521" s="269">
        <v>3.22</v>
      </c>
      <c r="F3521" s="269" t="s">
        <v>18455</v>
      </c>
    </row>
    <row r="3522" spans="1:6" ht="30" customHeight="1">
      <c r="A3522" s="266">
        <v>89530</v>
      </c>
      <c r="B3522" s="267" t="s">
        <v>3914</v>
      </c>
      <c r="C3522" s="268" t="s">
        <v>2535</v>
      </c>
      <c r="D3522" s="269">
        <v>8.01</v>
      </c>
      <c r="E3522" s="269">
        <v>1.0900000000000001</v>
      </c>
      <c r="F3522" s="269" t="s">
        <v>18428</v>
      </c>
    </row>
    <row r="3523" spans="1:6" ht="30" customHeight="1">
      <c r="A3523" s="266">
        <v>89577</v>
      </c>
      <c r="B3523" s="267" t="s">
        <v>3915</v>
      </c>
      <c r="C3523" s="268" t="s">
        <v>2535</v>
      </c>
      <c r="D3523" s="269">
        <v>21.3</v>
      </c>
      <c r="E3523" s="269">
        <v>1.98</v>
      </c>
      <c r="F3523" s="269" t="s">
        <v>14376</v>
      </c>
    </row>
    <row r="3524" spans="1:6" ht="30" customHeight="1">
      <c r="A3524" s="266">
        <v>89532</v>
      </c>
      <c r="B3524" s="267" t="s">
        <v>3916</v>
      </c>
      <c r="C3524" s="268" t="s">
        <v>2535</v>
      </c>
      <c r="D3524" s="269">
        <v>3.62</v>
      </c>
      <c r="E3524" s="269">
        <v>1.1100000000000001</v>
      </c>
      <c r="F3524" s="269" t="s">
        <v>18430</v>
      </c>
    </row>
    <row r="3525" spans="1:6" ht="30" customHeight="1">
      <c r="A3525" s="266">
        <v>89562</v>
      </c>
      <c r="B3525" s="267" t="s">
        <v>3917</v>
      </c>
      <c r="C3525" s="268" t="s">
        <v>2535</v>
      </c>
      <c r="D3525" s="269">
        <v>4.9000000000000004</v>
      </c>
      <c r="E3525" s="269">
        <v>1.65</v>
      </c>
      <c r="F3525" s="269" t="s">
        <v>16176</v>
      </c>
    </row>
    <row r="3526" spans="1:6" ht="30" customHeight="1">
      <c r="A3526" s="266">
        <v>89605</v>
      </c>
      <c r="B3526" s="267" t="s">
        <v>3918</v>
      </c>
      <c r="C3526" s="268" t="s">
        <v>2535</v>
      </c>
      <c r="D3526" s="269">
        <v>11.33</v>
      </c>
      <c r="E3526" s="269">
        <v>2.35</v>
      </c>
      <c r="F3526" s="269" t="s">
        <v>18450</v>
      </c>
    </row>
    <row r="3527" spans="1:6" ht="30" customHeight="1">
      <c r="A3527" s="266">
        <v>89980</v>
      </c>
      <c r="B3527" s="267" t="s">
        <v>3919</v>
      </c>
      <c r="C3527" s="268" t="s">
        <v>2535</v>
      </c>
      <c r="D3527" s="269">
        <v>5.68</v>
      </c>
      <c r="E3527" s="269">
        <v>1.1000000000000001</v>
      </c>
      <c r="F3527" s="269" t="s">
        <v>12796</v>
      </c>
    </row>
    <row r="3528" spans="1:6" ht="30" customHeight="1">
      <c r="A3528" s="266">
        <v>89534</v>
      </c>
      <c r="B3528" s="267" t="s">
        <v>3920</v>
      </c>
      <c r="C3528" s="268" t="s">
        <v>2535</v>
      </c>
      <c r="D3528" s="269">
        <v>2.2399999999999998</v>
      </c>
      <c r="E3528" s="269">
        <v>1.1200000000000001</v>
      </c>
      <c r="F3528" s="269" t="s">
        <v>13007</v>
      </c>
    </row>
    <row r="3529" spans="1:6" ht="30" customHeight="1">
      <c r="A3529" s="266">
        <v>89551</v>
      </c>
      <c r="B3529" s="267" t="s">
        <v>3921</v>
      </c>
      <c r="C3529" s="268" t="s">
        <v>2535</v>
      </c>
      <c r="D3529" s="269">
        <v>5.07</v>
      </c>
      <c r="E3529" s="269">
        <v>1.37</v>
      </c>
      <c r="F3529" s="269" t="s">
        <v>12516</v>
      </c>
    </row>
    <row r="3530" spans="1:6" ht="30" customHeight="1">
      <c r="A3530" s="266">
        <v>89564</v>
      </c>
      <c r="B3530" s="267" t="s">
        <v>3922</v>
      </c>
      <c r="C3530" s="268" t="s">
        <v>2535</v>
      </c>
      <c r="D3530" s="269">
        <v>9.8300000000000018</v>
      </c>
      <c r="E3530" s="269">
        <v>1.63</v>
      </c>
      <c r="F3530" s="269" t="s">
        <v>14178</v>
      </c>
    </row>
    <row r="3531" spans="1:6" ht="30" customHeight="1">
      <c r="A3531" s="266">
        <v>89593</v>
      </c>
      <c r="B3531" s="267" t="s">
        <v>3923</v>
      </c>
      <c r="C3531" s="268" t="s">
        <v>2535</v>
      </c>
      <c r="D3531" s="269">
        <v>19.169999999999998</v>
      </c>
      <c r="E3531" s="269">
        <v>1.98</v>
      </c>
      <c r="F3531" s="269" t="s">
        <v>12150</v>
      </c>
    </row>
    <row r="3532" spans="1:6" ht="30" customHeight="1">
      <c r="A3532" s="266">
        <v>89536</v>
      </c>
      <c r="B3532" s="267" t="s">
        <v>3924</v>
      </c>
      <c r="C3532" s="268" t="s">
        <v>2535</v>
      </c>
      <c r="D3532" s="269">
        <v>7.1400000000000006</v>
      </c>
      <c r="E3532" s="269">
        <v>1.0900000000000001</v>
      </c>
      <c r="F3532" s="269" t="s">
        <v>12488</v>
      </c>
    </row>
    <row r="3533" spans="1:6" ht="30" customHeight="1">
      <c r="A3533" s="266">
        <v>89552</v>
      </c>
      <c r="B3533" s="267" t="s">
        <v>3878</v>
      </c>
      <c r="C3533" s="268" t="s">
        <v>2535</v>
      </c>
      <c r="D3533" s="269">
        <v>11.290000000000001</v>
      </c>
      <c r="E3533" s="269">
        <v>1.35</v>
      </c>
      <c r="F3533" s="269" t="s">
        <v>18434</v>
      </c>
    </row>
    <row r="3534" spans="1:6" ht="30" customHeight="1">
      <c r="A3534" s="266">
        <v>89568</v>
      </c>
      <c r="B3534" s="267" t="s">
        <v>3879</v>
      </c>
      <c r="C3534" s="268" t="s">
        <v>2535</v>
      </c>
      <c r="D3534" s="269">
        <v>20.959999999999997</v>
      </c>
      <c r="E3534" s="269">
        <v>1.62</v>
      </c>
      <c r="F3534" s="269" t="s">
        <v>18438</v>
      </c>
    </row>
    <row r="3535" spans="1:6" ht="30" customHeight="1">
      <c r="A3535" s="266">
        <v>89594</v>
      </c>
      <c r="B3535" s="267" t="s">
        <v>3474</v>
      </c>
      <c r="C3535" s="268" t="s">
        <v>2535</v>
      </c>
      <c r="D3535" s="269">
        <v>23.37</v>
      </c>
      <c r="E3535" s="269">
        <v>1.98</v>
      </c>
      <c r="F3535" s="269" t="s">
        <v>18446</v>
      </c>
    </row>
    <row r="3536" spans="1:6" ht="30" customHeight="1">
      <c r="A3536" s="266">
        <v>89609</v>
      </c>
      <c r="B3536" s="267" t="s">
        <v>3475</v>
      </c>
      <c r="C3536" s="268" t="s">
        <v>2535</v>
      </c>
      <c r="D3536" s="269">
        <v>55.48</v>
      </c>
      <c r="E3536" s="269">
        <v>2.3199999999999998</v>
      </c>
      <c r="F3536" s="269" t="s">
        <v>18451</v>
      </c>
    </row>
    <row r="3537" spans="1:6" ht="30" customHeight="1">
      <c r="A3537" s="266">
        <v>89612</v>
      </c>
      <c r="B3537" s="267" t="s">
        <v>3476</v>
      </c>
      <c r="C3537" s="268" t="s">
        <v>2535</v>
      </c>
      <c r="D3537" s="269">
        <v>110.33000000000001</v>
      </c>
      <c r="E3537" s="269">
        <v>2.85</v>
      </c>
      <c r="F3537" s="269" t="s">
        <v>18453</v>
      </c>
    </row>
    <row r="3538" spans="1:6" ht="30" customHeight="1">
      <c r="A3538" s="266">
        <v>89615</v>
      </c>
      <c r="B3538" s="267" t="s">
        <v>3477</v>
      </c>
      <c r="C3538" s="268" t="s">
        <v>2535</v>
      </c>
      <c r="D3538" s="269">
        <v>167.45</v>
      </c>
      <c r="E3538" s="269">
        <v>3.21</v>
      </c>
      <c r="F3538" s="269" t="s">
        <v>18456</v>
      </c>
    </row>
    <row r="3539" spans="1:6" ht="30" customHeight="1">
      <c r="A3539" s="266">
        <v>89617</v>
      </c>
      <c r="B3539" s="267" t="s">
        <v>3478</v>
      </c>
      <c r="C3539" s="268" t="s">
        <v>2535</v>
      </c>
      <c r="D3539" s="269">
        <v>2.7899999999999996</v>
      </c>
      <c r="E3539" s="269">
        <v>2.27</v>
      </c>
      <c r="F3539" s="269" t="s">
        <v>17291</v>
      </c>
    </row>
    <row r="3540" spans="1:6" ht="30" customHeight="1">
      <c r="A3540" s="266">
        <v>89620</v>
      </c>
      <c r="B3540" s="267" t="s">
        <v>3479</v>
      </c>
      <c r="C3540" s="268" t="s">
        <v>2535</v>
      </c>
      <c r="D3540" s="269">
        <v>5.32</v>
      </c>
      <c r="E3540" s="269">
        <v>2.76</v>
      </c>
      <c r="F3540" s="269" t="s">
        <v>12292</v>
      </c>
    </row>
    <row r="3541" spans="1:6" ht="30" customHeight="1">
      <c r="A3541" s="266">
        <v>89623</v>
      </c>
      <c r="B3541" s="267" t="s">
        <v>3480</v>
      </c>
      <c r="C3541" s="268" t="s">
        <v>2535</v>
      </c>
      <c r="D3541" s="269">
        <v>9.25</v>
      </c>
      <c r="E3541" s="269">
        <v>3.31</v>
      </c>
      <c r="F3541" s="269" t="s">
        <v>12511</v>
      </c>
    </row>
    <row r="3542" spans="1:6" ht="30" customHeight="1">
      <c r="A3542" s="266">
        <v>89625</v>
      </c>
      <c r="B3542" s="267" t="s">
        <v>3481</v>
      </c>
      <c r="C3542" s="268" t="s">
        <v>2535</v>
      </c>
      <c r="D3542" s="269">
        <v>11.23</v>
      </c>
      <c r="E3542" s="269">
        <v>4.01</v>
      </c>
      <c r="F3542" s="269" t="s">
        <v>14971</v>
      </c>
    </row>
    <row r="3543" spans="1:6" ht="30" customHeight="1">
      <c r="A3543" s="266">
        <v>89628</v>
      </c>
      <c r="B3543" s="267" t="s">
        <v>3482</v>
      </c>
      <c r="C3543" s="268" t="s">
        <v>2535</v>
      </c>
      <c r="D3543" s="269">
        <v>25.970000000000002</v>
      </c>
      <c r="E3543" s="269">
        <v>4.7</v>
      </c>
      <c r="F3543" s="269" t="s">
        <v>12814</v>
      </c>
    </row>
    <row r="3544" spans="1:6" ht="30" customHeight="1">
      <c r="A3544" s="266">
        <v>89629</v>
      </c>
      <c r="B3544" s="267" t="s">
        <v>3483</v>
      </c>
      <c r="C3544" s="268" t="s">
        <v>2535</v>
      </c>
      <c r="D3544" s="269">
        <v>49.44</v>
      </c>
      <c r="E3544" s="269">
        <v>5.77</v>
      </c>
      <c r="F3544" s="269" t="s">
        <v>18460</v>
      </c>
    </row>
    <row r="3545" spans="1:6" ht="30" customHeight="1">
      <c r="A3545" s="266">
        <v>89631</v>
      </c>
      <c r="B3545" s="267" t="s">
        <v>3484</v>
      </c>
      <c r="C3545" s="268" t="s">
        <v>2535</v>
      </c>
      <c r="D3545" s="269">
        <v>76.63000000000001</v>
      </c>
      <c r="E3545" s="269">
        <v>6.49</v>
      </c>
      <c r="F3545" s="269" t="s">
        <v>18462</v>
      </c>
    </row>
    <row r="3546" spans="1:6" ht="30" customHeight="1">
      <c r="A3546" s="266">
        <v>89619</v>
      </c>
      <c r="B3546" s="267" t="s">
        <v>3485</v>
      </c>
      <c r="C3546" s="268" t="s">
        <v>2535</v>
      </c>
      <c r="D3546" s="269">
        <v>4.1500000000000004</v>
      </c>
      <c r="E3546" s="269">
        <v>2.25</v>
      </c>
      <c r="F3546" s="269" t="s">
        <v>17654</v>
      </c>
    </row>
    <row r="3547" spans="1:6" ht="30" customHeight="1">
      <c r="A3547" s="266">
        <v>89622</v>
      </c>
      <c r="B3547" s="267" t="s">
        <v>3486</v>
      </c>
      <c r="C3547" s="268" t="s">
        <v>2535</v>
      </c>
      <c r="D3547" s="269">
        <v>6.66</v>
      </c>
      <c r="E3547" s="269">
        <v>2.75</v>
      </c>
      <c r="F3547" s="269" t="s">
        <v>18458</v>
      </c>
    </row>
    <row r="3548" spans="1:6" ht="30" customHeight="1">
      <c r="A3548" s="266">
        <v>89624</v>
      </c>
      <c r="B3548" s="267" t="s">
        <v>3487</v>
      </c>
      <c r="C3548" s="268" t="s">
        <v>2535</v>
      </c>
      <c r="D3548" s="269">
        <v>9.93</v>
      </c>
      <c r="E3548" s="269">
        <v>3.31</v>
      </c>
      <c r="F3548" s="269" t="s">
        <v>12345</v>
      </c>
    </row>
    <row r="3549" spans="1:6" ht="30" customHeight="1">
      <c r="A3549" s="266">
        <v>89626</v>
      </c>
      <c r="B3549" s="267" t="s">
        <v>3488</v>
      </c>
      <c r="C3549" s="268" t="s">
        <v>2535</v>
      </c>
      <c r="D3549" s="269">
        <v>16.440000000000001</v>
      </c>
      <c r="E3549" s="269">
        <v>4</v>
      </c>
      <c r="F3549" s="269" t="s">
        <v>12430</v>
      </c>
    </row>
    <row r="3550" spans="1:6" ht="30" customHeight="1">
      <c r="A3550" s="266">
        <v>89627</v>
      </c>
      <c r="B3550" s="267" t="s">
        <v>3489</v>
      </c>
      <c r="C3550" s="268" t="s">
        <v>2535</v>
      </c>
      <c r="D3550" s="269">
        <v>10.450000000000001</v>
      </c>
      <c r="E3550" s="269">
        <v>4.0199999999999996</v>
      </c>
      <c r="F3550" s="269" t="s">
        <v>18459</v>
      </c>
    </row>
    <row r="3551" spans="1:6" ht="30" customHeight="1">
      <c r="A3551" s="266">
        <v>89630</v>
      </c>
      <c r="B3551" s="267" t="s">
        <v>3490</v>
      </c>
      <c r="C3551" s="268" t="s">
        <v>2535</v>
      </c>
      <c r="D3551" s="269">
        <v>42.370000000000005</v>
      </c>
      <c r="E3551" s="269">
        <v>5.77</v>
      </c>
      <c r="F3551" s="269" t="s">
        <v>18461</v>
      </c>
    </row>
    <row r="3552" spans="1:6" ht="30" customHeight="1">
      <c r="A3552" s="266">
        <v>89632</v>
      </c>
      <c r="B3552" s="267" t="s">
        <v>3491</v>
      </c>
      <c r="C3552" s="268" t="s">
        <v>2535</v>
      </c>
      <c r="D3552" s="269">
        <v>62.15</v>
      </c>
      <c r="E3552" s="269">
        <v>6.49</v>
      </c>
      <c r="F3552" s="269" t="s">
        <v>18463</v>
      </c>
    </row>
    <row r="3553" spans="1:6" ht="30" customHeight="1">
      <c r="A3553" s="266">
        <v>89618</v>
      </c>
      <c r="B3553" s="267" t="s">
        <v>3492</v>
      </c>
      <c r="C3553" s="268" t="s">
        <v>2535</v>
      </c>
      <c r="D3553" s="269">
        <v>7.879999999999999</v>
      </c>
      <c r="E3553" s="269">
        <v>2.2200000000000002</v>
      </c>
      <c r="F3553" s="269" t="s">
        <v>12494</v>
      </c>
    </row>
    <row r="3554" spans="1:6" ht="30" customHeight="1">
      <c r="A3554" s="266">
        <v>89621</v>
      </c>
      <c r="B3554" s="267" t="s">
        <v>3493</v>
      </c>
      <c r="C3554" s="268" t="s">
        <v>2535</v>
      </c>
      <c r="D3554" s="269">
        <v>13.92</v>
      </c>
      <c r="E3554" s="269">
        <v>2.72</v>
      </c>
      <c r="F3554" s="269" t="s">
        <v>11986</v>
      </c>
    </row>
    <row r="3555" spans="1:6">
      <c r="A3555" s="261"/>
      <c r="B3555" s="265" t="s">
        <v>2199</v>
      </c>
      <c r="C3555" s="270"/>
      <c r="D3555" s="271" t="s">
        <v>2552</v>
      </c>
      <c r="E3555" s="271" t="s">
        <v>2552</v>
      </c>
      <c r="F3555" s="271"/>
    </row>
    <row r="3556" spans="1:6" ht="30" customHeight="1">
      <c r="A3556" s="266">
        <v>89633</v>
      </c>
      <c r="B3556" s="267" t="s">
        <v>3494</v>
      </c>
      <c r="C3556" s="268" t="s">
        <v>2537</v>
      </c>
      <c r="D3556" s="269">
        <v>10.23</v>
      </c>
      <c r="E3556" s="269">
        <v>7.47</v>
      </c>
      <c r="F3556" s="269" t="s">
        <v>14839</v>
      </c>
    </row>
    <row r="3557" spans="1:6" ht="30" customHeight="1">
      <c r="A3557" s="266">
        <v>89634</v>
      </c>
      <c r="B3557" s="267" t="s">
        <v>3495</v>
      </c>
      <c r="C3557" s="268" t="s">
        <v>2537</v>
      </c>
      <c r="D3557" s="269">
        <v>16.78</v>
      </c>
      <c r="E3557" s="269">
        <v>9.42</v>
      </c>
      <c r="F3557" s="269" t="s">
        <v>18138</v>
      </c>
    </row>
    <row r="3558" spans="1:6" ht="30" customHeight="1">
      <c r="A3558" s="266">
        <v>89635</v>
      </c>
      <c r="B3558" s="267" t="s">
        <v>3496</v>
      </c>
      <c r="C3558" s="268" t="s">
        <v>2537</v>
      </c>
      <c r="D3558" s="269">
        <v>25.45</v>
      </c>
      <c r="E3558" s="269">
        <v>11.09</v>
      </c>
      <c r="F3558" s="269" t="s">
        <v>12085</v>
      </c>
    </row>
    <row r="3559" spans="1:6" ht="30" customHeight="1">
      <c r="A3559" s="266">
        <v>89716</v>
      </c>
      <c r="B3559" s="267" t="s">
        <v>3497</v>
      </c>
      <c r="C3559" s="268" t="s">
        <v>2537</v>
      </c>
      <c r="D3559" s="269">
        <v>14.3</v>
      </c>
      <c r="E3559" s="269">
        <v>2.87</v>
      </c>
      <c r="F3559" s="269" t="s">
        <v>18144</v>
      </c>
    </row>
    <row r="3560" spans="1:6" ht="30" customHeight="1">
      <c r="A3560" s="266">
        <v>89717</v>
      </c>
      <c r="B3560" s="267" t="s">
        <v>3498</v>
      </c>
      <c r="C3560" s="268" t="s">
        <v>2537</v>
      </c>
      <c r="D3560" s="269">
        <v>22.55</v>
      </c>
      <c r="E3560" s="269">
        <v>3.36</v>
      </c>
      <c r="F3560" s="269" t="s">
        <v>14655</v>
      </c>
    </row>
    <row r="3561" spans="1:6" ht="30" customHeight="1">
      <c r="A3561" s="266">
        <v>89636</v>
      </c>
      <c r="B3561" s="267" t="s">
        <v>3499</v>
      </c>
      <c r="C3561" s="268" t="s">
        <v>2537</v>
      </c>
      <c r="D3561" s="269">
        <v>31.27</v>
      </c>
      <c r="E3561" s="269">
        <v>13.05</v>
      </c>
      <c r="F3561" s="269" t="s">
        <v>18139</v>
      </c>
    </row>
    <row r="3562" spans="1:6" ht="30" customHeight="1">
      <c r="A3562" s="266">
        <v>89718</v>
      </c>
      <c r="B3562" s="267" t="s">
        <v>3500</v>
      </c>
      <c r="C3562" s="268" t="s">
        <v>2537</v>
      </c>
      <c r="D3562" s="269">
        <v>27.83</v>
      </c>
      <c r="E3562" s="269">
        <v>3.98</v>
      </c>
      <c r="F3562" s="269" t="s">
        <v>18491</v>
      </c>
    </row>
    <row r="3563" spans="1:6" ht="30" customHeight="1">
      <c r="A3563" s="266">
        <v>89772</v>
      </c>
      <c r="B3563" s="267" t="s">
        <v>3501</v>
      </c>
      <c r="C3563" s="268" t="s">
        <v>2537</v>
      </c>
      <c r="D3563" s="269">
        <v>55.32</v>
      </c>
      <c r="E3563" s="269">
        <v>0.83</v>
      </c>
      <c r="F3563" s="269" t="s">
        <v>18507</v>
      </c>
    </row>
    <row r="3564" spans="1:6" ht="30" customHeight="1">
      <c r="A3564" s="266">
        <v>89770</v>
      </c>
      <c r="B3564" s="267" t="s">
        <v>3502</v>
      </c>
      <c r="C3564" s="268" t="s">
        <v>2537</v>
      </c>
      <c r="D3564" s="269">
        <v>26.55</v>
      </c>
      <c r="E3564" s="269">
        <v>0.56000000000000005</v>
      </c>
      <c r="F3564" s="269" t="s">
        <v>18145</v>
      </c>
    </row>
    <row r="3565" spans="1:6" ht="30" customHeight="1">
      <c r="A3565" s="266">
        <v>89771</v>
      </c>
      <c r="B3565" s="267" t="s">
        <v>3503</v>
      </c>
      <c r="C3565" s="268" t="s">
        <v>2537</v>
      </c>
      <c r="D3565" s="269">
        <v>36.33</v>
      </c>
      <c r="E3565" s="269">
        <v>0.67</v>
      </c>
      <c r="F3565" s="269" t="s">
        <v>12879</v>
      </c>
    </row>
    <row r="3566" spans="1:6" ht="30" customHeight="1">
      <c r="A3566" s="266">
        <v>89773</v>
      </c>
      <c r="B3566" s="267" t="s">
        <v>3504</v>
      </c>
      <c r="C3566" s="268" t="s">
        <v>2537</v>
      </c>
      <c r="D3566" s="269">
        <v>84.9</v>
      </c>
      <c r="E3566" s="269">
        <v>1.1100000000000001</v>
      </c>
      <c r="F3566" s="269" t="s">
        <v>18146</v>
      </c>
    </row>
    <row r="3567" spans="1:6" ht="30" customHeight="1">
      <c r="A3567" s="266">
        <v>89775</v>
      </c>
      <c r="B3567" s="267" t="s">
        <v>3505</v>
      </c>
      <c r="C3567" s="268" t="s">
        <v>2537</v>
      </c>
      <c r="D3567" s="269">
        <v>134.35999999999999</v>
      </c>
      <c r="E3567" s="269">
        <v>1.34</v>
      </c>
      <c r="F3567" s="269" t="s">
        <v>18147</v>
      </c>
    </row>
    <row r="3568" spans="1:6" ht="45" customHeight="1">
      <c r="A3568" s="266">
        <v>94716</v>
      </c>
      <c r="B3568" s="267" t="s">
        <v>3506</v>
      </c>
      <c r="C3568" s="268" t="s">
        <v>2537</v>
      </c>
      <c r="D3568" s="269">
        <v>14.11</v>
      </c>
      <c r="E3568" s="269">
        <v>3.43</v>
      </c>
      <c r="F3568" s="269" t="s">
        <v>14225</v>
      </c>
    </row>
    <row r="3569" spans="1:6" ht="45" customHeight="1">
      <c r="A3569" s="266">
        <v>94717</v>
      </c>
      <c r="B3569" s="267" t="s">
        <v>3507</v>
      </c>
      <c r="C3569" s="268" t="s">
        <v>2537</v>
      </c>
      <c r="D3569" s="269">
        <v>21.89</v>
      </c>
      <c r="E3569" s="269">
        <v>3.41</v>
      </c>
      <c r="F3569" s="269" t="s">
        <v>17457</v>
      </c>
    </row>
    <row r="3570" spans="1:6" ht="45" customHeight="1">
      <c r="A3570" s="266">
        <v>94718</v>
      </c>
      <c r="B3570" s="267" t="s">
        <v>3508</v>
      </c>
      <c r="C3570" s="268" t="s">
        <v>2537</v>
      </c>
      <c r="D3570" s="269">
        <v>26.84</v>
      </c>
      <c r="E3570" s="269">
        <v>4.55</v>
      </c>
      <c r="F3570" s="269" t="s">
        <v>18244</v>
      </c>
    </row>
    <row r="3571" spans="1:6" ht="45" customHeight="1">
      <c r="A3571" s="266">
        <v>94719</v>
      </c>
      <c r="B3571" s="267" t="s">
        <v>3509</v>
      </c>
      <c r="C3571" s="268" t="s">
        <v>2537</v>
      </c>
      <c r="D3571" s="269">
        <v>36.160000000000004</v>
      </c>
      <c r="E3571" s="269">
        <v>4.54</v>
      </c>
      <c r="F3571" s="269" t="s">
        <v>18245</v>
      </c>
    </row>
    <row r="3572" spans="1:6" ht="45" customHeight="1">
      <c r="A3572" s="266">
        <v>94720</v>
      </c>
      <c r="B3572" s="267" t="s">
        <v>3510</v>
      </c>
      <c r="C3572" s="268" t="s">
        <v>2537</v>
      </c>
      <c r="D3572" s="269">
        <v>53.89</v>
      </c>
      <c r="E3572" s="269">
        <v>7.85</v>
      </c>
      <c r="F3572" s="269" t="s">
        <v>18246</v>
      </c>
    </row>
    <row r="3573" spans="1:6" ht="45" customHeight="1">
      <c r="A3573" s="266">
        <v>94721</v>
      </c>
      <c r="B3573" s="267" t="s">
        <v>3511</v>
      </c>
      <c r="C3573" s="268" t="s">
        <v>2537</v>
      </c>
      <c r="D3573" s="269">
        <v>81.179999999999993</v>
      </c>
      <c r="E3573" s="269">
        <v>7.84</v>
      </c>
      <c r="F3573" s="269" t="s">
        <v>18247</v>
      </c>
    </row>
    <row r="3574" spans="1:6" ht="45" customHeight="1">
      <c r="A3574" s="266">
        <v>94722</v>
      </c>
      <c r="B3574" s="267" t="s">
        <v>3512</v>
      </c>
      <c r="C3574" s="268" t="s">
        <v>2537</v>
      </c>
      <c r="D3574" s="269">
        <v>139.93</v>
      </c>
      <c r="E3574" s="269">
        <v>15.89</v>
      </c>
      <c r="F3574" s="269" t="s">
        <v>18248</v>
      </c>
    </row>
    <row r="3575" spans="1:6">
      <c r="A3575" s="261"/>
      <c r="B3575" s="265" t="s">
        <v>1128</v>
      </c>
      <c r="C3575" s="270"/>
      <c r="D3575" s="271" t="s">
        <v>2552</v>
      </c>
      <c r="E3575" s="271" t="s">
        <v>2552</v>
      </c>
      <c r="F3575" s="271"/>
    </row>
    <row r="3576" spans="1:6" ht="30" customHeight="1">
      <c r="A3576" s="266">
        <v>89656</v>
      </c>
      <c r="B3576" s="267" t="s">
        <v>3513</v>
      </c>
      <c r="C3576" s="268" t="s">
        <v>2535</v>
      </c>
      <c r="D3576" s="269">
        <v>5.37</v>
      </c>
      <c r="E3576" s="269">
        <v>2.04</v>
      </c>
      <c r="F3576" s="269" t="s">
        <v>12320</v>
      </c>
    </row>
    <row r="3577" spans="1:6" ht="30" customHeight="1">
      <c r="A3577" s="266">
        <v>89663</v>
      </c>
      <c r="B3577" s="267" t="s">
        <v>3514</v>
      </c>
      <c r="C3577" s="268" t="s">
        <v>2535</v>
      </c>
      <c r="D3577" s="269">
        <v>6.1099999999999994</v>
      </c>
      <c r="E3577" s="269">
        <v>2.58</v>
      </c>
      <c r="F3577" s="269" t="s">
        <v>17221</v>
      </c>
    </row>
    <row r="3578" spans="1:6" ht="30" customHeight="1">
      <c r="A3578" s="266">
        <v>89747</v>
      </c>
      <c r="B3578" s="267" t="s">
        <v>3515</v>
      </c>
      <c r="C3578" s="268" t="s">
        <v>2535</v>
      </c>
      <c r="D3578" s="269">
        <v>5.74</v>
      </c>
      <c r="E3578" s="269">
        <v>1.54</v>
      </c>
      <c r="F3578" s="269" t="s">
        <v>11510</v>
      </c>
    </row>
    <row r="3579" spans="1:6" ht="30" customHeight="1">
      <c r="A3579" s="266">
        <v>89666</v>
      </c>
      <c r="B3579" s="267" t="s">
        <v>3949</v>
      </c>
      <c r="C3579" s="268" t="s">
        <v>2535</v>
      </c>
      <c r="D3579" s="269">
        <v>2.7299999999999995</v>
      </c>
      <c r="E3579" s="269">
        <v>2.62</v>
      </c>
      <c r="F3579" s="269" t="s">
        <v>11176</v>
      </c>
    </row>
    <row r="3580" spans="1:6" ht="30" customHeight="1">
      <c r="A3580" s="266">
        <v>89678</v>
      </c>
      <c r="B3580" s="267" t="s">
        <v>3950</v>
      </c>
      <c r="C3580" s="268" t="s">
        <v>2535</v>
      </c>
      <c r="D3580" s="269">
        <v>3.85</v>
      </c>
      <c r="E3580" s="269">
        <v>3.07</v>
      </c>
      <c r="F3580" s="269" t="s">
        <v>15898</v>
      </c>
    </row>
    <row r="3581" spans="1:6" ht="30" customHeight="1">
      <c r="A3581" s="266">
        <v>89689</v>
      </c>
      <c r="B3581" s="267" t="s">
        <v>3951</v>
      </c>
      <c r="C3581" s="268" t="s">
        <v>2535</v>
      </c>
      <c r="D3581" s="269">
        <v>17.37</v>
      </c>
      <c r="E3581" s="269">
        <v>3.52</v>
      </c>
      <c r="F3581" s="269" t="s">
        <v>18482</v>
      </c>
    </row>
    <row r="3582" spans="1:6" ht="30" customHeight="1">
      <c r="A3582" s="266">
        <v>89751</v>
      </c>
      <c r="B3582" s="267" t="s">
        <v>3952</v>
      </c>
      <c r="C3582" s="268" t="s">
        <v>2535</v>
      </c>
      <c r="D3582" s="269">
        <v>2.36</v>
      </c>
      <c r="E3582" s="269">
        <v>1.58</v>
      </c>
      <c r="F3582" s="269" t="s">
        <v>13565</v>
      </c>
    </row>
    <row r="3583" spans="1:6" ht="30" customHeight="1">
      <c r="A3583" s="266">
        <v>89759</v>
      </c>
      <c r="B3583" s="267" t="s">
        <v>3953</v>
      </c>
      <c r="C3583" s="268" t="s">
        <v>2535</v>
      </c>
      <c r="D3583" s="269">
        <v>3.4299999999999997</v>
      </c>
      <c r="E3583" s="269">
        <v>1.84</v>
      </c>
      <c r="F3583" s="269" t="s">
        <v>11804</v>
      </c>
    </row>
    <row r="3584" spans="1:6" ht="30" customHeight="1">
      <c r="A3584" s="266">
        <v>89764</v>
      </c>
      <c r="B3584" s="267" t="s">
        <v>3954</v>
      </c>
      <c r="C3584" s="268" t="s">
        <v>2535</v>
      </c>
      <c r="D3584" s="269">
        <v>16.86</v>
      </c>
      <c r="E3584" s="269">
        <v>2.09</v>
      </c>
      <c r="F3584" s="269" t="s">
        <v>18504</v>
      </c>
    </row>
    <row r="3585" spans="1:6" ht="30" customHeight="1">
      <c r="A3585" s="266">
        <v>89820</v>
      </c>
      <c r="B3585" s="267" t="s">
        <v>3955</v>
      </c>
      <c r="C3585" s="268" t="s">
        <v>2535</v>
      </c>
      <c r="D3585" s="269">
        <v>16.61</v>
      </c>
      <c r="E3585" s="269">
        <v>1.45</v>
      </c>
      <c r="F3585" s="269" t="s">
        <v>17738</v>
      </c>
    </row>
    <row r="3586" spans="1:6" ht="30" customHeight="1">
      <c r="A3586" s="266">
        <v>89832</v>
      </c>
      <c r="B3586" s="267" t="s">
        <v>3956</v>
      </c>
      <c r="C3586" s="268" t="s">
        <v>2535</v>
      </c>
      <c r="D3586" s="269">
        <v>21.86</v>
      </c>
      <c r="E3586" s="269">
        <v>1.69</v>
      </c>
      <c r="F3586" s="269" t="s">
        <v>17614</v>
      </c>
    </row>
    <row r="3587" spans="1:6" ht="30" customHeight="1">
      <c r="A3587" s="266">
        <v>89637</v>
      </c>
      <c r="B3587" s="267" t="s">
        <v>3957</v>
      </c>
      <c r="C3587" s="268" t="s">
        <v>2535</v>
      </c>
      <c r="D3587" s="269">
        <v>3.57</v>
      </c>
      <c r="E3587" s="269">
        <v>3.1</v>
      </c>
      <c r="F3587" s="269" t="s">
        <v>13604</v>
      </c>
    </row>
    <row r="3588" spans="1:6" ht="30" customHeight="1">
      <c r="A3588" s="266">
        <v>89641</v>
      </c>
      <c r="B3588" s="267" t="s">
        <v>3958</v>
      </c>
      <c r="C3588" s="268" t="s">
        <v>2535</v>
      </c>
      <c r="D3588" s="269">
        <v>5.31</v>
      </c>
      <c r="E3588" s="269">
        <v>3.88</v>
      </c>
      <c r="F3588" s="269" t="s">
        <v>15951</v>
      </c>
    </row>
    <row r="3589" spans="1:6" ht="30" customHeight="1">
      <c r="A3589" s="266">
        <v>89646</v>
      </c>
      <c r="B3589" s="267" t="s">
        <v>3959</v>
      </c>
      <c r="C3589" s="268" t="s">
        <v>2535</v>
      </c>
      <c r="D3589" s="269">
        <v>8.9899999999999984</v>
      </c>
      <c r="E3589" s="269">
        <v>4.53</v>
      </c>
      <c r="F3589" s="269" t="s">
        <v>18466</v>
      </c>
    </row>
    <row r="3590" spans="1:6" ht="30" customHeight="1">
      <c r="A3590" s="266">
        <v>89649</v>
      </c>
      <c r="B3590" s="267" t="s">
        <v>3960</v>
      </c>
      <c r="C3590" s="268" t="s">
        <v>2535</v>
      </c>
      <c r="D3590" s="269">
        <v>13.879999999999999</v>
      </c>
      <c r="E3590" s="269">
        <v>5.34</v>
      </c>
      <c r="F3590" s="269" t="s">
        <v>14902</v>
      </c>
    </row>
    <row r="3591" spans="1:6" ht="30" customHeight="1">
      <c r="A3591" s="266">
        <v>89719</v>
      </c>
      <c r="B3591" s="267" t="s">
        <v>3961</v>
      </c>
      <c r="C3591" s="268" t="s">
        <v>2535</v>
      </c>
      <c r="D3591" s="269">
        <v>4.75</v>
      </c>
      <c r="E3591" s="269">
        <v>2.2999999999999998</v>
      </c>
      <c r="F3591" s="269" t="s">
        <v>12115</v>
      </c>
    </row>
    <row r="3592" spans="1:6" ht="30" customHeight="1">
      <c r="A3592" s="266">
        <v>89723</v>
      </c>
      <c r="B3592" s="267" t="s">
        <v>3962</v>
      </c>
      <c r="C3592" s="268" t="s">
        <v>2535</v>
      </c>
      <c r="D3592" s="269">
        <v>8.32</v>
      </c>
      <c r="E3592" s="269">
        <v>2.71</v>
      </c>
      <c r="F3592" s="269" t="s">
        <v>18493</v>
      </c>
    </row>
    <row r="3593" spans="1:6" ht="30" customHeight="1">
      <c r="A3593" s="266">
        <v>89729</v>
      </c>
      <c r="B3593" s="267" t="s">
        <v>3536</v>
      </c>
      <c r="C3593" s="268" t="s">
        <v>2535</v>
      </c>
      <c r="D3593" s="269">
        <v>13.11</v>
      </c>
      <c r="E3593" s="269">
        <v>3.16</v>
      </c>
      <c r="F3593" s="269" t="s">
        <v>13594</v>
      </c>
    </row>
    <row r="3594" spans="1:6" ht="30" customHeight="1">
      <c r="A3594" s="266">
        <v>89777</v>
      </c>
      <c r="B3594" s="267" t="s">
        <v>3537</v>
      </c>
      <c r="C3594" s="268" t="s">
        <v>2535</v>
      </c>
      <c r="D3594" s="269">
        <v>12.75</v>
      </c>
      <c r="E3594" s="269">
        <v>2.1800000000000002</v>
      </c>
      <c r="F3594" s="269" t="s">
        <v>17660</v>
      </c>
    </row>
    <row r="3595" spans="1:6" ht="30" customHeight="1">
      <c r="A3595" s="266">
        <v>89781</v>
      </c>
      <c r="B3595" s="267" t="s">
        <v>3538</v>
      </c>
      <c r="C3595" s="268" t="s">
        <v>2535</v>
      </c>
      <c r="D3595" s="269">
        <v>19.28</v>
      </c>
      <c r="E3595" s="269">
        <v>2.57</v>
      </c>
      <c r="F3595" s="269" t="s">
        <v>12118</v>
      </c>
    </row>
    <row r="3596" spans="1:6" ht="30" customHeight="1">
      <c r="A3596" s="266">
        <v>89788</v>
      </c>
      <c r="B3596" s="267" t="s">
        <v>3539</v>
      </c>
      <c r="C3596" s="268" t="s">
        <v>2535</v>
      </c>
      <c r="D3596" s="269">
        <v>38.49</v>
      </c>
      <c r="E3596" s="269">
        <v>3.18</v>
      </c>
      <c r="F3596" s="269" t="s">
        <v>18512</v>
      </c>
    </row>
    <row r="3597" spans="1:6" ht="30" customHeight="1">
      <c r="A3597" s="266">
        <v>89790</v>
      </c>
      <c r="B3597" s="267" t="s">
        <v>3540</v>
      </c>
      <c r="C3597" s="268" t="s">
        <v>2535</v>
      </c>
      <c r="D3597" s="269">
        <v>96.81</v>
      </c>
      <c r="E3597" s="269">
        <v>4.21</v>
      </c>
      <c r="F3597" s="269" t="s">
        <v>18514</v>
      </c>
    </row>
    <row r="3598" spans="1:6" ht="30" customHeight="1">
      <c r="A3598" s="266">
        <v>89792</v>
      </c>
      <c r="B3598" s="267" t="s">
        <v>3541</v>
      </c>
      <c r="C3598" s="268" t="s">
        <v>2535</v>
      </c>
      <c r="D3598" s="269">
        <v>113.88</v>
      </c>
      <c r="E3598" s="269">
        <v>5.07</v>
      </c>
      <c r="F3598" s="269" t="s">
        <v>18516</v>
      </c>
    </row>
    <row r="3599" spans="1:6" ht="45" customHeight="1">
      <c r="A3599" s="266">
        <v>94740</v>
      </c>
      <c r="B3599" s="267" t="s">
        <v>3542</v>
      </c>
      <c r="C3599" s="268" t="s">
        <v>2535</v>
      </c>
      <c r="D3599" s="269">
        <v>4.25</v>
      </c>
      <c r="E3599" s="269">
        <v>3.16</v>
      </c>
      <c r="F3599" s="269" t="s">
        <v>12320</v>
      </c>
    </row>
    <row r="3600" spans="1:6" ht="45" customHeight="1">
      <c r="A3600" s="266">
        <v>94742</v>
      </c>
      <c r="B3600" s="267" t="s">
        <v>3543</v>
      </c>
      <c r="C3600" s="268" t="s">
        <v>2535</v>
      </c>
      <c r="D3600" s="269">
        <v>7.28</v>
      </c>
      <c r="E3600" s="269">
        <v>3.13</v>
      </c>
      <c r="F3600" s="269" t="s">
        <v>11725</v>
      </c>
    </row>
    <row r="3601" spans="1:6" ht="45" customHeight="1">
      <c r="A3601" s="266">
        <v>94744</v>
      </c>
      <c r="B3601" s="267" t="s">
        <v>3544</v>
      </c>
      <c r="C3601" s="268" t="s">
        <v>2535</v>
      </c>
      <c r="D3601" s="269">
        <v>12.120000000000001</v>
      </c>
      <c r="E3601" s="269">
        <v>4.09</v>
      </c>
      <c r="F3601" s="269" t="s">
        <v>18908</v>
      </c>
    </row>
    <row r="3602" spans="1:6" ht="45" customHeight="1">
      <c r="A3602" s="266">
        <v>94746</v>
      </c>
      <c r="B3602" s="267" t="s">
        <v>3545</v>
      </c>
      <c r="C3602" s="268" t="s">
        <v>2535</v>
      </c>
      <c r="D3602" s="269">
        <v>18.11</v>
      </c>
      <c r="E3602" s="269">
        <v>4.08</v>
      </c>
      <c r="F3602" s="269" t="s">
        <v>18909</v>
      </c>
    </row>
    <row r="3603" spans="1:6" ht="45" customHeight="1">
      <c r="A3603" s="266">
        <v>94748</v>
      </c>
      <c r="B3603" s="267" t="s">
        <v>3546</v>
      </c>
      <c r="C3603" s="268" t="s">
        <v>2535</v>
      </c>
      <c r="D3603" s="269">
        <v>37.92</v>
      </c>
      <c r="E3603" s="269">
        <v>7.09</v>
      </c>
      <c r="F3603" s="269" t="s">
        <v>18910</v>
      </c>
    </row>
    <row r="3604" spans="1:6" ht="45" customHeight="1">
      <c r="A3604" s="266">
        <v>94750</v>
      </c>
      <c r="B3604" s="267" t="s">
        <v>3547</v>
      </c>
      <c r="C3604" s="268" t="s">
        <v>2535</v>
      </c>
      <c r="D3604" s="269">
        <v>94.47</v>
      </c>
      <c r="E3604" s="269">
        <v>7.07</v>
      </c>
      <c r="F3604" s="269" t="s">
        <v>18911</v>
      </c>
    </row>
    <row r="3605" spans="1:6" ht="45" customHeight="1">
      <c r="A3605" s="266">
        <v>94752</v>
      </c>
      <c r="B3605" s="267" t="s">
        <v>3548</v>
      </c>
      <c r="C3605" s="268" t="s">
        <v>2535</v>
      </c>
      <c r="D3605" s="269">
        <v>112.34</v>
      </c>
      <c r="E3605" s="269">
        <v>14.3</v>
      </c>
      <c r="F3605" s="269" t="s">
        <v>18912</v>
      </c>
    </row>
    <row r="3606" spans="1:6" ht="30" customHeight="1">
      <c r="A3606" s="266">
        <v>89638</v>
      </c>
      <c r="B3606" s="267" t="s">
        <v>3549</v>
      </c>
      <c r="C3606" s="268" t="s">
        <v>2535</v>
      </c>
      <c r="D3606" s="269">
        <v>4.13</v>
      </c>
      <c r="E3606" s="269">
        <v>3.09</v>
      </c>
      <c r="F3606" s="269" t="s">
        <v>14905</v>
      </c>
    </row>
    <row r="3607" spans="1:6" ht="30" customHeight="1">
      <c r="A3607" s="266">
        <v>89642</v>
      </c>
      <c r="B3607" s="267" t="s">
        <v>3550</v>
      </c>
      <c r="C3607" s="268" t="s">
        <v>2535</v>
      </c>
      <c r="D3607" s="269">
        <v>6.38</v>
      </c>
      <c r="E3607" s="269">
        <v>3.87</v>
      </c>
      <c r="F3607" s="269" t="s">
        <v>18464</v>
      </c>
    </row>
    <row r="3608" spans="1:6" ht="30" customHeight="1">
      <c r="A3608" s="266">
        <v>89647</v>
      </c>
      <c r="B3608" s="267" t="s">
        <v>3551</v>
      </c>
      <c r="C3608" s="268" t="s">
        <v>2535</v>
      </c>
      <c r="D3608" s="269">
        <v>8.7399999999999984</v>
      </c>
      <c r="E3608" s="269">
        <v>4.53</v>
      </c>
      <c r="F3608" s="269" t="s">
        <v>13134</v>
      </c>
    </row>
    <row r="3609" spans="1:6" ht="30" customHeight="1">
      <c r="A3609" s="266">
        <v>89650</v>
      </c>
      <c r="B3609" s="267" t="s">
        <v>3552</v>
      </c>
      <c r="C3609" s="268" t="s">
        <v>2535</v>
      </c>
      <c r="D3609" s="269">
        <v>13.879999999999999</v>
      </c>
      <c r="E3609" s="269">
        <v>5.34</v>
      </c>
      <c r="F3609" s="269" t="s">
        <v>14902</v>
      </c>
    </row>
    <row r="3610" spans="1:6" ht="30" customHeight="1">
      <c r="A3610" s="266">
        <v>89720</v>
      </c>
      <c r="B3610" s="267" t="s">
        <v>3553</v>
      </c>
      <c r="C3610" s="268" t="s">
        <v>2535</v>
      </c>
      <c r="D3610" s="269">
        <v>5.8199999999999994</v>
      </c>
      <c r="E3610" s="269">
        <v>2.29</v>
      </c>
      <c r="F3610" s="269" t="s">
        <v>18492</v>
      </c>
    </row>
    <row r="3611" spans="1:6" ht="30" customHeight="1">
      <c r="A3611" s="266">
        <v>89725</v>
      </c>
      <c r="B3611" s="267" t="s">
        <v>3554</v>
      </c>
      <c r="C3611" s="268" t="s">
        <v>2535</v>
      </c>
      <c r="D3611" s="269">
        <v>8.07</v>
      </c>
      <c r="E3611" s="269">
        <v>2.71</v>
      </c>
      <c r="F3611" s="269" t="s">
        <v>18495</v>
      </c>
    </row>
    <row r="3612" spans="1:6" ht="30" customHeight="1">
      <c r="A3612" s="266">
        <v>89734</v>
      </c>
      <c r="B3612" s="267" t="s">
        <v>3555</v>
      </c>
      <c r="C3612" s="268" t="s">
        <v>2535</v>
      </c>
      <c r="D3612" s="269">
        <v>13.11</v>
      </c>
      <c r="E3612" s="269">
        <v>3.16</v>
      </c>
      <c r="F3612" s="269" t="s">
        <v>13594</v>
      </c>
    </row>
    <row r="3613" spans="1:6" ht="30" customHeight="1">
      <c r="A3613" s="266">
        <v>89780</v>
      </c>
      <c r="B3613" s="267" t="s">
        <v>3556</v>
      </c>
      <c r="C3613" s="268" t="s">
        <v>2535</v>
      </c>
      <c r="D3613" s="269">
        <v>12.75</v>
      </c>
      <c r="E3613" s="269">
        <v>2.1800000000000002</v>
      </c>
      <c r="F3613" s="269" t="s">
        <v>17660</v>
      </c>
    </row>
    <row r="3614" spans="1:6" ht="30" customHeight="1">
      <c r="A3614" s="266">
        <v>89787</v>
      </c>
      <c r="B3614" s="267" t="s">
        <v>3557</v>
      </c>
      <c r="C3614" s="268" t="s">
        <v>2535</v>
      </c>
      <c r="D3614" s="269">
        <v>19.28</v>
      </c>
      <c r="E3614" s="269">
        <v>2.57</v>
      </c>
      <c r="F3614" s="269" t="s">
        <v>12118</v>
      </c>
    </row>
    <row r="3615" spans="1:6" ht="30" customHeight="1">
      <c r="A3615" s="266">
        <v>89789</v>
      </c>
      <c r="B3615" s="267" t="s">
        <v>3558</v>
      </c>
      <c r="C3615" s="268" t="s">
        <v>2535</v>
      </c>
      <c r="D3615" s="269">
        <v>39.119999999999997</v>
      </c>
      <c r="E3615" s="269">
        <v>3.18</v>
      </c>
      <c r="F3615" s="269" t="s">
        <v>18513</v>
      </c>
    </row>
    <row r="3616" spans="1:6" ht="30" customHeight="1">
      <c r="A3616" s="266">
        <v>89791</v>
      </c>
      <c r="B3616" s="267" t="s">
        <v>3559</v>
      </c>
      <c r="C3616" s="268" t="s">
        <v>2535</v>
      </c>
      <c r="D3616" s="269">
        <v>99.13</v>
      </c>
      <c r="E3616" s="269">
        <v>4.2</v>
      </c>
      <c r="F3616" s="269" t="s">
        <v>18515</v>
      </c>
    </row>
    <row r="3617" spans="1:6" ht="30" customHeight="1">
      <c r="A3617" s="266">
        <v>89793</v>
      </c>
      <c r="B3617" s="267" t="s">
        <v>3560</v>
      </c>
      <c r="C3617" s="268" t="s">
        <v>2535</v>
      </c>
      <c r="D3617" s="269">
        <v>116.99000000000001</v>
      </c>
      <c r="E3617" s="269">
        <v>5.07</v>
      </c>
      <c r="F3617" s="269" t="s">
        <v>18517</v>
      </c>
    </row>
    <row r="3618" spans="1:6" ht="30" customHeight="1">
      <c r="A3618" s="266">
        <v>89645</v>
      </c>
      <c r="B3618" s="267" t="s">
        <v>3561</v>
      </c>
      <c r="C3618" s="268" t="s">
        <v>2535</v>
      </c>
      <c r="D3618" s="269">
        <v>13.62</v>
      </c>
      <c r="E3618" s="269">
        <v>3.03</v>
      </c>
      <c r="F3618" s="269" t="s">
        <v>18465</v>
      </c>
    </row>
    <row r="3619" spans="1:6" ht="30" customHeight="1">
      <c r="A3619" s="266">
        <v>89639</v>
      </c>
      <c r="B3619" s="267" t="s">
        <v>4684</v>
      </c>
      <c r="C3619" s="268" t="s">
        <v>2535</v>
      </c>
      <c r="D3619" s="269">
        <v>4.3500000000000005</v>
      </c>
      <c r="E3619" s="269">
        <v>3.09</v>
      </c>
      <c r="F3619" s="269" t="s">
        <v>11203</v>
      </c>
    </row>
    <row r="3620" spans="1:6" ht="30" customHeight="1">
      <c r="A3620" s="266">
        <v>89643</v>
      </c>
      <c r="B3620" s="267" t="s">
        <v>4685</v>
      </c>
      <c r="C3620" s="268" t="s">
        <v>2535</v>
      </c>
      <c r="D3620" s="269">
        <v>6.7299999999999995</v>
      </c>
      <c r="E3620" s="269">
        <v>3.87</v>
      </c>
      <c r="F3620" s="269" t="s">
        <v>12789</v>
      </c>
    </row>
    <row r="3621" spans="1:6" ht="30" customHeight="1">
      <c r="A3621" s="266">
        <v>89648</v>
      </c>
      <c r="B3621" s="267" t="s">
        <v>4686</v>
      </c>
      <c r="C3621" s="268" t="s">
        <v>2535</v>
      </c>
      <c r="D3621" s="269">
        <v>9.879999999999999</v>
      </c>
      <c r="E3621" s="269">
        <v>4.53</v>
      </c>
      <c r="F3621" s="269" t="s">
        <v>12912</v>
      </c>
    </row>
    <row r="3622" spans="1:6" ht="30" customHeight="1">
      <c r="A3622" s="266">
        <v>89721</v>
      </c>
      <c r="B3622" s="267" t="s">
        <v>4687</v>
      </c>
      <c r="C3622" s="268" t="s">
        <v>2535</v>
      </c>
      <c r="D3622" s="269">
        <v>6.1700000000000008</v>
      </c>
      <c r="E3622" s="269">
        <v>2.29</v>
      </c>
      <c r="F3622" s="269" t="s">
        <v>13521</v>
      </c>
    </row>
    <row r="3623" spans="1:6" ht="30" customHeight="1">
      <c r="A3623" s="266">
        <v>89727</v>
      </c>
      <c r="B3623" s="267" t="s">
        <v>4688</v>
      </c>
      <c r="C3623" s="268" t="s">
        <v>2535</v>
      </c>
      <c r="D3623" s="269">
        <v>9.2100000000000009</v>
      </c>
      <c r="E3623" s="269">
        <v>2.71</v>
      </c>
      <c r="F3623" s="269" t="s">
        <v>11404</v>
      </c>
    </row>
    <row r="3624" spans="1:6" ht="45" customHeight="1">
      <c r="A3624" s="266">
        <v>94741</v>
      </c>
      <c r="B3624" s="267" t="s">
        <v>4689</v>
      </c>
      <c r="C3624" s="268" t="s">
        <v>2535</v>
      </c>
      <c r="D3624" s="269">
        <v>5.68</v>
      </c>
      <c r="E3624" s="269">
        <v>3.14</v>
      </c>
      <c r="F3624" s="269" t="s">
        <v>11791</v>
      </c>
    </row>
    <row r="3625" spans="1:6" ht="45" customHeight="1">
      <c r="A3625" s="266">
        <v>94743</v>
      </c>
      <c r="B3625" s="267" t="s">
        <v>4690</v>
      </c>
      <c r="C3625" s="268" t="s">
        <v>2535</v>
      </c>
      <c r="D3625" s="269">
        <v>8.1700000000000017</v>
      </c>
      <c r="E3625" s="269">
        <v>3.13</v>
      </c>
      <c r="F3625" s="269" t="s">
        <v>15995</v>
      </c>
    </row>
    <row r="3626" spans="1:6" ht="30" customHeight="1">
      <c r="A3626" s="266">
        <v>89657</v>
      </c>
      <c r="B3626" s="267" t="s">
        <v>4691</v>
      </c>
      <c r="C3626" s="268" t="s">
        <v>2535</v>
      </c>
      <c r="D3626" s="269">
        <v>5.49</v>
      </c>
      <c r="E3626" s="269">
        <v>2.04</v>
      </c>
      <c r="F3626" s="269" t="s">
        <v>13925</v>
      </c>
    </row>
    <row r="3627" spans="1:6" ht="30" customHeight="1">
      <c r="A3627" s="266">
        <v>89664</v>
      </c>
      <c r="B3627" s="267" t="s">
        <v>4692</v>
      </c>
      <c r="C3627" s="268" t="s">
        <v>2535</v>
      </c>
      <c r="D3627" s="269">
        <v>7.379999999999999</v>
      </c>
      <c r="E3627" s="269">
        <v>2.57</v>
      </c>
      <c r="F3627" s="269" t="s">
        <v>13302</v>
      </c>
    </row>
    <row r="3628" spans="1:6" ht="30" customHeight="1">
      <c r="A3628" s="266">
        <v>89749</v>
      </c>
      <c r="B3628" s="267" t="s">
        <v>4693</v>
      </c>
      <c r="C3628" s="268" t="s">
        <v>2535</v>
      </c>
      <c r="D3628" s="269">
        <v>7.0099999999999989</v>
      </c>
      <c r="E3628" s="269">
        <v>1.53</v>
      </c>
      <c r="F3628" s="269" t="s">
        <v>11311</v>
      </c>
    </row>
    <row r="3629" spans="1:6" ht="30" customHeight="1">
      <c r="A3629" s="266">
        <v>89653</v>
      </c>
      <c r="B3629" s="267" t="s">
        <v>4694</v>
      </c>
      <c r="C3629" s="268" t="s">
        <v>2535</v>
      </c>
      <c r="D3629" s="269">
        <v>8.74</v>
      </c>
      <c r="E3629" s="269">
        <v>2.0299999999999998</v>
      </c>
      <c r="F3629" s="269" t="s">
        <v>14140</v>
      </c>
    </row>
    <row r="3630" spans="1:6" ht="30" customHeight="1">
      <c r="A3630" s="266">
        <v>89660</v>
      </c>
      <c r="B3630" s="267" t="s">
        <v>4695</v>
      </c>
      <c r="C3630" s="268" t="s">
        <v>2535</v>
      </c>
      <c r="D3630" s="269">
        <v>3.2900000000000005</v>
      </c>
      <c r="E3630" s="269">
        <v>2.61</v>
      </c>
      <c r="F3630" s="269" t="s">
        <v>15883</v>
      </c>
    </row>
    <row r="3631" spans="1:6" ht="30" customHeight="1">
      <c r="A3631" s="266">
        <v>89651</v>
      </c>
      <c r="B3631" s="267" t="s">
        <v>4696</v>
      </c>
      <c r="C3631" s="268" t="s">
        <v>2535</v>
      </c>
      <c r="D3631" s="269">
        <v>2.5099999999999998</v>
      </c>
      <c r="E3631" s="269">
        <v>2.08</v>
      </c>
      <c r="F3631" s="269" t="s">
        <v>12770</v>
      </c>
    </row>
    <row r="3632" spans="1:6" ht="30" customHeight="1">
      <c r="A3632" s="266">
        <v>89658</v>
      </c>
      <c r="B3632" s="267" t="s">
        <v>4697</v>
      </c>
      <c r="C3632" s="268" t="s">
        <v>2535</v>
      </c>
      <c r="D3632" s="269">
        <v>3.6199999999999997</v>
      </c>
      <c r="E3632" s="269">
        <v>2.6</v>
      </c>
      <c r="F3632" s="269" t="s">
        <v>11279</v>
      </c>
    </row>
    <row r="3633" spans="1:6" ht="30" customHeight="1">
      <c r="A3633" s="266">
        <v>89740</v>
      </c>
      <c r="B3633" s="267" t="s">
        <v>4698</v>
      </c>
      <c r="C3633" s="268" t="s">
        <v>2535</v>
      </c>
      <c r="D3633" s="269">
        <v>2.93</v>
      </c>
      <c r="E3633" s="269">
        <v>1.56</v>
      </c>
      <c r="F3633" s="269" t="s">
        <v>18497</v>
      </c>
    </row>
    <row r="3634" spans="1:6" ht="30" customHeight="1">
      <c r="A3634" s="266">
        <v>89826</v>
      </c>
      <c r="B3634" s="267" t="s">
        <v>4699</v>
      </c>
      <c r="C3634" s="268" t="s">
        <v>2535</v>
      </c>
      <c r="D3634" s="269">
        <v>91.589999999999989</v>
      </c>
      <c r="E3634" s="269">
        <v>1.68</v>
      </c>
      <c r="F3634" s="269" t="s">
        <v>18526</v>
      </c>
    </row>
    <row r="3635" spans="1:6" ht="30" customHeight="1">
      <c r="A3635" s="266">
        <v>89836</v>
      </c>
      <c r="B3635" s="267" t="s">
        <v>4700</v>
      </c>
      <c r="C3635" s="268" t="s">
        <v>2535</v>
      </c>
      <c r="D3635" s="269">
        <v>148.21</v>
      </c>
      <c r="E3635" s="269">
        <v>2.1</v>
      </c>
      <c r="F3635" s="269" t="s">
        <v>16262</v>
      </c>
    </row>
    <row r="3636" spans="1:6" ht="30" customHeight="1">
      <c r="A3636" s="266">
        <v>89670</v>
      </c>
      <c r="B3636" s="267" t="s">
        <v>4701</v>
      </c>
      <c r="C3636" s="268" t="s">
        <v>2535</v>
      </c>
      <c r="D3636" s="269">
        <v>5.7700000000000005</v>
      </c>
      <c r="E3636" s="269">
        <v>3.04</v>
      </c>
      <c r="F3636" s="269" t="s">
        <v>18474</v>
      </c>
    </row>
    <row r="3637" spans="1:6" ht="30" customHeight="1">
      <c r="A3637" s="266">
        <v>89680</v>
      </c>
      <c r="B3637" s="267" t="s">
        <v>4702</v>
      </c>
      <c r="C3637" s="268" t="s">
        <v>2535</v>
      </c>
      <c r="D3637" s="269">
        <v>9.6000000000000014</v>
      </c>
      <c r="E3637" s="269">
        <v>3.54</v>
      </c>
      <c r="F3637" s="269" t="s">
        <v>12061</v>
      </c>
    </row>
    <row r="3638" spans="1:6" ht="30" customHeight="1">
      <c r="A3638" s="266">
        <v>89736</v>
      </c>
      <c r="B3638" s="267" t="s">
        <v>4703</v>
      </c>
      <c r="C3638" s="268" t="s">
        <v>2535</v>
      </c>
      <c r="D3638" s="269">
        <v>3.2499999999999996</v>
      </c>
      <c r="E3638" s="269">
        <v>1.56</v>
      </c>
      <c r="F3638" s="269" t="s">
        <v>11257</v>
      </c>
    </row>
    <row r="3639" spans="1:6" ht="30" customHeight="1">
      <c r="A3639" s="266">
        <v>89755</v>
      </c>
      <c r="B3639" s="267" t="s">
        <v>4704</v>
      </c>
      <c r="C3639" s="268" t="s">
        <v>2535</v>
      </c>
      <c r="D3639" s="269">
        <v>5.34</v>
      </c>
      <c r="E3639" s="269">
        <v>1.82</v>
      </c>
      <c r="F3639" s="269" t="s">
        <v>18494</v>
      </c>
    </row>
    <row r="3640" spans="1:6" ht="30" customHeight="1">
      <c r="A3640" s="266">
        <v>89760</v>
      </c>
      <c r="B3640" s="267" t="s">
        <v>4705</v>
      </c>
      <c r="C3640" s="268" t="s">
        <v>2535</v>
      </c>
      <c r="D3640" s="269">
        <v>9.09</v>
      </c>
      <c r="E3640" s="269">
        <v>2.11</v>
      </c>
      <c r="F3640" s="269" t="s">
        <v>13582</v>
      </c>
    </row>
    <row r="3641" spans="1:6" ht="30" customHeight="1">
      <c r="A3641" s="266">
        <v>89794</v>
      </c>
      <c r="B3641" s="267" t="s">
        <v>4706</v>
      </c>
      <c r="C3641" s="268" t="s">
        <v>2535</v>
      </c>
      <c r="D3641" s="269">
        <v>8.8500000000000014</v>
      </c>
      <c r="E3641" s="269">
        <v>1.46</v>
      </c>
      <c r="F3641" s="269" t="s">
        <v>11185</v>
      </c>
    </row>
    <row r="3642" spans="1:6" ht="30" customHeight="1">
      <c r="A3642" s="266">
        <v>89822</v>
      </c>
      <c r="B3642" s="267" t="s">
        <v>4707</v>
      </c>
      <c r="C3642" s="268" t="s">
        <v>2535</v>
      </c>
      <c r="D3642" s="269">
        <v>11.73</v>
      </c>
      <c r="E3642" s="269">
        <v>1.7</v>
      </c>
      <c r="F3642" s="269" t="s">
        <v>11795</v>
      </c>
    </row>
    <row r="3643" spans="1:6" ht="30" customHeight="1">
      <c r="A3643" s="266">
        <v>89835</v>
      </c>
      <c r="B3643" s="267" t="s">
        <v>4708</v>
      </c>
      <c r="C3643" s="268" t="s">
        <v>2535</v>
      </c>
      <c r="D3643" s="269">
        <v>21.38</v>
      </c>
      <c r="E3643" s="269">
        <v>2.11</v>
      </c>
      <c r="F3643" s="269" t="s">
        <v>16005</v>
      </c>
    </row>
    <row r="3644" spans="1:6" ht="30" customHeight="1">
      <c r="A3644" s="266">
        <v>89838</v>
      </c>
      <c r="B3644" s="267" t="s">
        <v>4709</v>
      </c>
      <c r="C3644" s="268" t="s">
        <v>2535</v>
      </c>
      <c r="D3644" s="269">
        <v>79.98</v>
      </c>
      <c r="E3644" s="269">
        <v>2.8</v>
      </c>
      <c r="F3644" s="269" t="s">
        <v>12144</v>
      </c>
    </row>
    <row r="3645" spans="1:6" ht="30" customHeight="1">
      <c r="A3645" s="266">
        <v>89840</v>
      </c>
      <c r="B3645" s="267" t="s">
        <v>4710</v>
      </c>
      <c r="C3645" s="268" t="s">
        <v>2535</v>
      </c>
      <c r="D3645" s="269">
        <v>92.38</v>
      </c>
      <c r="E3645" s="269">
        <v>3.37</v>
      </c>
      <c r="F3645" s="269" t="s">
        <v>18535</v>
      </c>
    </row>
    <row r="3646" spans="1:6" ht="45" customHeight="1">
      <c r="A3646" s="266">
        <v>94725</v>
      </c>
      <c r="B3646" s="267" t="s">
        <v>4711</v>
      </c>
      <c r="C3646" s="268" t="s">
        <v>2535</v>
      </c>
      <c r="D3646" s="269">
        <v>2.67</v>
      </c>
      <c r="E3646" s="269">
        <v>2.12</v>
      </c>
      <c r="F3646" s="269" t="s">
        <v>12780</v>
      </c>
    </row>
    <row r="3647" spans="1:6" ht="45" customHeight="1">
      <c r="A3647" s="266">
        <v>94727</v>
      </c>
      <c r="B3647" s="267" t="s">
        <v>4712</v>
      </c>
      <c r="C3647" s="268" t="s">
        <v>2535</v>
      </c>
      <c r="D3647" s="269">
        <v>4.25</v>
      </c>
      <c r="E3647" s="269">
        <v>2.1</v>
      </c>
      <c r="F3647" s="269" t="s">
        <v>12045</v>
      </c>
    </row>
    <row r="3648" spans="1:6" ht="45" customHeight="1">
      <c r="A3648" s="266">
        <v>94729</v>
      </c>
      <c r="B3648" s="267" t="s">
        <v>3576</v>
      </c>
      <c r="C3648" s="268" t="s">
        <v>2535</v>
      </c>
      <c r="D3648" s="269">
        <v>7.99</v>
      </c>
      <c r="E3648" s="269">
        <v>2.77</v>
      </c>
      <c r="F3648" s="269" t="s">
        <v>18449</v>
      </c>
    </row>
    <row r="3649" spans="1:6" ht="45" customHeight="1">
      <c r="A3649" s="266">
        <v>94731</v>
      </c>
      <c r="B3649" s="267" t="s">
        <v>3577</v>
      </c>
      <c r="C3649" s="268" t="s">
        <v>2535</v>
      </c>
      <c r="D3649" s="269">
        <v>10.36</v>
      </c>
      <c r="E3649" s="269">
        <v>2.76</v>
      </c>
      <c r="F3649" s="269" t="s">
        <v>11218</v>
      </c>
    </row>
    <row r="3650" spans="1:6" ht="45" customHeight="1">
      <c r="A3650" s="266">
        <v>94733</v>
      </c>
      <c r="B3650" s="267" t="s">
        <v>3578</v>
      </c>
      <c r="C3650" s="268" t="s">
        <v>2535</v>
      </c>
      <c r="D3650" s="269">
        <v>20.309999999999999</v>
      </c>
      <c r="E3650" s="269">
        <v>4.75</v>
      </c>
      <c r="F3650" s="269" t="s">
        <v>15979</v>
      </c>
    </row>
    <row r="3651" spans="1:6" ht="45" customHeight="1">
      <c r="A3651" s="266">
        <v>94737</v>
      </c>
      <c r="B3651" s="267" t="s">
        <v>3579</v>
      </c>
      <c r="C3651" s="268" t="s">
        <v>2535</v>
      </c>
      <c r="D3651" s="269">
        <v>89.63000000000001</v>
      </c>
      <c r="E3651" s="269">
        <v>9.52</v>
      </c>
      <c r="F3651" s="269" t="s">
        <v>18907</v>
      </c>
    </row>
    <row r="3652" spans="1:6" ht="45" customHeight="1">
      <c r="A3652" s="266">
        <v>94863</v>
      </c>
      <c r="B3652" s="267" t="s">
        <v>3580</v>
      </c>
      <c r="C3652" s="268" t="s">
        <v>2535</v>
      </c>
      <c r="D3652" s="269">
        <v>78.080000000000013</v>
      </c>
      <c r="E3652" s="269">
        <v>4.71</v>
      </c>
      <c r="F3652" s="269" t="s">
        <v>18919</v>
      </c>
    </row>
    <row r="3653" spans="1:6" ht="30" customHeight="1">
      <c r="A3653" s="266">
        <v>89652</v>
      </c>
      <c r="B3653" s="267" t="s">
        <v>3581</v>
      </c>
      <c r="C3653" s="268" t="s">
        <v>2535</v>
      </c>
      <c r="D3653" s="269">
        <v>4.9800000000000004</v>
      </c>
      <c r="E3653" s="269">
        <v>2.0499999999999998</v>
      </c>
      <c r="F3653" s="269" t="s">
        <v>17680</v>
      </c>
    </row>
    <row r="3654" spans="1:6" ht="30" customHeight="1">
      <c r="A3654" s="266">
        <v>89659</v>
      </c>
      <c r="B3654" s="267" t="s">
        <v>3582</v>
      </c>
      <c r="C3654" s="268" t="s">
        <v>2535</v>
      </c>
      <c r="D3654" s="269">
        <v>7.379999999999999</v>
      </c>
      <c r="E3654" s="269">
        <v>2.57</v>
      </c>
      <c r="F3654" s="269" t="s">
        <v>13302</v>
      </c>
    </row>
    <row r="3655" spans="1:6" ht="30" customHeight="1">
      <c r="A3655" s="266">
        <v>89672</v>
      </c>
      <c r="B3655" s="267" t="s">
        <v>3583</v>
      </c>
      <c r="C3655" s="268" t="s">
        <v>2535</v>
      </c>
      <c r="D3655" s="269">
        <v>10.07</v>
      </c>
      <c r="E3655" s="269">
        <v>3.01</v>
      </c>
      <c r="F3655" s="269" t="s">
        <v>14016</v>
      </c>
    </row>
    <row r="3656" spans="1:6" ht="30" customHeight="1">
      <c r="A3656" s="266">
        <v>89682</v>
      </c>
      <c r="B3656" s="267" t="s">
        <v>3584</v>
      </c>
      <c r="C3656" s="268" t="s">
        <v>2535</v>
      </c>
      <c r="D3656" s="269">
        <v>16</v>
      </c>
      <c r="E3656" s="269">
        <v>3.52</v>
      </c>
      <c r="F3656" s="269" t="s">
        <v>15852</v>
      </c>
    </row>
    <row r="3657" spans="1:6" ht="30" customHeight="1">
      <c r="A3657" s="266">
        <v>89738</v>
      </c>
      <c r="B3657" s="267" t="s">
        <v>4322</v>
      </c>
      <c r="C3657" s="268" t="s">
        <v>2535</v>
      </c>
      <c r="D3657" s="269">
        <v>7.0099999999999989</v>
      </c>
      <c r="E3657" s="269">
        <v>1.53</v>
      </c>
      <c r="F3657" s="269" t="s">
        <v>11311</v>
      </c>
    </row>
    <row r="3658" spans="1:6" ht="30" customHeight="1">
      <c r="A3658" s="266">
        <v>89756</v>
      </c>
      <c r="B3658" s="267" t="s">
        <v>4323</v>
      </c>
      <c r="C3658" s="268" t="s">
        <v>2535</v>
      </c>
      <c r="D3658" s="269">
        <v>9.629999999999999</v>
      </c>
      <c r="E3658" s="269">
        <v>1.8</v>
      </c>
      <c r="F3658" s="269" t="s">
        <v>12304</v>
      </c>
    </row>
    <row r="3659" spans="1:6" ht="30" customHeight="1">
      <c r="A3659" s="266">
        <v>89761</v>
      </c>
      <c r="B3659" s="267" t="s">
        <v>4324</v>
      </c>
      <c r="C3659" s="268" t="s">
        <v>2535</v>
      </c>
      <c r="D3659" s="269">
        <v>15.479999999999999</v>
      </c>
      <c r="E3659" s="269">
        <v>2.1</v>
      </c>
      <c r="F3659" s="269" t="s">
        <v>12742</v>
      </c>
    </row>
    <row r="3660" spans="1:6" ht="30" customHeight="1">
      <c r="A3660" s="266">
        <v>89815</v>
      </c>
      <c r="B3660" s="267" t="s">
        <v>4325</v>
      </c>
      <c r="C3660" s="268" t="s">
        <v>2535</v>
      </c>
      <c r="D3660" s="269">
        <v>15.240000000000002</v>
      </c>
      <c r="E3660" s="269">
        <v>1.45</v>
      </c>
      <c r="F3660" s="269" t="s">
        <v>12579</v>
      </c>
    </row>
    <row r="3661" spans="1:6" ht="30" customHeight="1">
      <c r="A3661" s="266">
        <v>89824</v>
      </c>
      <c r="B3661" s="267" t="s">
        <v>4326</v>
      </c>
      <c r="C3661" s="268" t="s">
        <v>2535</v>
      </c>
      <c r="D3661" s="269">
        <v>20.83</v>
      </c>
      <c r="E3661" s="269">
        <v>1.69</v>
      </c>
      <c r="F3661" s="269" t="s">
        <v>11319</v>
      </c>
    </row>
    <row r="3662" spans="1:6" ht="30" customHeight="1">
      <c r="A3662" s="266">
        <v>89668</v>
      </c>
      <c r="B3662" s="267" t="s">
        <v>4327</v>
      </c>
      <c r="C3662" s="268" t="s">
        <v>2535</v>
      </c>
      <c r="D3662" s="269">
        <v>15.420000000000002</v>
      </c>
      <c r="E3662" s="269">
        <v>2.54</v>
      </c>
      <c r="F3662" s="269" t="s">
        <v>15317</v>
      </c>
    </row>
    <row r="3663" spans="1:6" ht="30" customHeight="1">
      <c r="A3663" s="266">
        <v>89655</v>
      </c>
      <c r="B3663" s="267" t="s">
        <v>4328</v>
      </c>
      <c r="C3663" s="268" t="s">
        <v>2535</v>
      </c>
      <c r="D3663" s="269">
        <v>13.08</v>
      </c>
      <c r="E3663" s="269">
        <v>2.02</v>
      </c>
      <c r="F3663" s="269" t="s">
        <v>18468</v>
      </c>
    </row>
    <row r="3664" spans="1:6" ht="30" customHeight="1">
      <c r="A3664" s="266">
        <v>89662</v>
      </c>
      <c r="B3664" s="267" t="s">
        <v>4329</v>
      </c>
      <c r="C3664" s="268" t="s">
        <v>2535</v>
      </c>
      <c r="D3664" s="269">
        <v>16.32</v>
      </c>
      <c r="E3664" s="269">
        <v>2.54</v>
      </c>
      <c r="F3664" s="269" t="s">
        <v>18470</v>
      </c>
    </row>
    <row r="3665" spans="1:6" ht="30" customHeight="1">
      <c r="A3665" s="266">
        <v>89676</v>
      </c>
      <c r="B3665" s="267" t="s">
        <v>4330</v>
      </c>
      <c r="C3665" s="268" t="s">
        <v>2535</v>
      </c>
      <c r="D3665" s="269">
        <v>24.41</v>
      </c>
      <c r="E3665" s="269">
        <v>2.98</v>
      </c>
      <c r="F3665" s="269" t="s">
        <v>18477</v>
      </c>
    </row>
    <row r="3666" spans="1:6" ht="30" customHeight="1">
      <c r="A3666" s="266">
        <v>89686</v>
      </c>
      <c r="B3666" s="267" t="s">
        <v>4331</v>
      </c>
      <c r="C3666" s="268" t="s">
        <v>2535</v>
      </c>
      <c r="D3666" s="269">
        <v>90.53</v>
      </c>
      <c r="E3666" s="269">
        <v>3.49</v>
      </c>
      <c r="F3666" s="269" t="s">
        <v>18481</v>
      </c>
    </row>
    <row r="3667" spans="1:6" ht="30" customHeight="1">
      <c r="A3667" s="266">
        <v>89745</v>
      </c>
      <c r="B3667" s="267" t="s">
        <v>4332</v>
      </c>
      <c r="C3667" s="268" t="s">
        <v>2535</v>
      </c>
      <c r="D3667" s="269">
        <v>15.94</v>
      </c>
      <c r="E3667" s="269">
        <v>1.51</v>
      </c>
      <c r="F3667" s="269" t="s">
        <v>18501</v>
      </c>
    </row>
    <row r="3668" spans="1:6" ht="30" customHeight="1">
      <c r="A3668" s="266">
        <v>89758</v>
      </c>
      <c r="B3668" s="267" t="s">
        <v>4333</v>
      </c>
      <c r="C3668" s="268" t="s">
        <v>2535</v>
      </c>
      <c r="D3668" s="269">
        <v>23.95</v>
      </c>
      <c r="E3668" s="269">
        <v>1.79</v>
      </c>
      <c r="F3668" s="269" t="s">
        <v>12769</v>
      </c>
    </row>
    <row r="3669" spans="1:6" ht="30" customHeight="1">
      <c r="A3669" s="266">
        <v>89763</v>
      </c>
      <c r="B3669" s="267" t="s">
        <v>4334</v>
      </c>
      <c r="C3669" s="268" t="s">
        <v>2535</v>
      </c>
      <c r="D3669" s="269">
        <v>90</v>
      </c>
      <c r="E3669" s="269">
        <v>2.08</v>
      </c>
      <c r="F3669" s="269" t="s">
        <v>18503</v>
      </c>
    </row>
    <row r="3670" spans="1:6" ht="30" customHeight="1">
      <c r="A3670" s="266">
        <v>89818</v>
      </c>
      <c r="B3670" s="267" t="s">
        <v>4335</v>
      </c>
      <c r="C3670" s="268" t="s">
        <v>2535</v>
      </c>
      <c r="D3670" s="269">
        <v>89.75</v>
      </c>
      <c r="E3670" s="269">
        <v>1.44</v>
      </c>
      <c r="F3670" s="269" t="s">
        <v>18523</v>
      </c>
    </row>
    <row r="3671" spans="1:6" ht="30" customHeight="1">
      <c r="A3671" s="266">
        <v>89831</v>
      </c>
      <c r="B3671" s="267" t="s">
        <v>4336</v>
      </c>
      <c r="C3671" s="268" t="s">
        <v>2535</v>
      </c>
      <c r="D3671" s="269">
        <v>109.63</v>
      </c>
      <c r="E3671" s="269">
        <v>1.68</v>
      </c>
      <c r="F3671" s="269" t="s">
        <v>18530</v>
      </c>
    </row>
    <row r="3672" spans="1:6" ht="45" customHeight="1">
      <c r="A3672" s="266">
        <v>94724</v>
      </c>
      <c r="B3672" s="267" t="s">
        <v>4337</v>
      </c>
      <c r="C3672" s="268" t="s">
        <v>2535</v>
      </c>
      <c r="D3672" s="269">
        <v>14.46</v>
      </c>
      <c r="E3672" s="269">
        <v>2.0699999999999998</v>
      </c>
      <c r="F3672" s="269" t="s">
        <v>17665</v>
      </c>
    </row>
    <row r="3673" spans="1:6" ht="45" customHeight="1">
      <c r="A3673" s="266">
        <v>94726</v>
      </c>
      <c r="B3673" s="267" t="s">
        <v>4338</v>
      </c>
      <c r="C3673" s="268" t="s">
        <v>2535</v>
      </c>
      <c r="D3673" s="269">
        <v>22.87</v>
      </c>
      <c r="E3673" s="269">
        <v>2.06</v>
      </c>
      <c r="F3673" s="269" t="s">
        <v>15015</v>
      </c>
    </row>
    <row r="3674" spans="1:6" ht="45" customHeight="1">
      <c r="A3674" s="266">
        <v>94728</v>
      </c>
      <c r="B3674" s="267" t="s">
        <v>4747</v>
      </c>
      <c r="C3674" s="268" t="s">
        <v>2535</v>
      </c>
      <c r="D3674" s="269">
        <v>88.93</v>
      </c>
      <c r="E3674" s="269">
        <v>2.71</v>
      </c>
      <c r="F3674" s="269" t="s">
        <v>18905</v>
      </c>
    </row>
    <row r="3675" spans="1:6" ht="45" customHeight="1">
      <c r="A3675" s="266">
        <v>94730</v>
      </c>
      <c r="B3675" s="267" t="s">
        <v>4748</v>
      </c>
      <c r="C3675" s="268" t="s">
        <v>2535</v>
      </c>
      <c r="D3675" s="269">
        <v>108.29</v>
      </c>
      <c r="E3675" s="269">
        <v>2.71</v>
      </c>
      <c r="F3675" s="269" t="s">
        <v>18906</v>
      </c>
    </row>
    <row r="3676" spans="1:6" ht="30" customHeight="1">
      <c r="A3676" s="266">
        <v>89691</v>
      </c>
      <c r="B3676" s="267" t="s">
        <v>4749</v>
      </c>
      <c r="C3676" s="268" t="s">
        <v>2535</v>
      </c>
      <c r="D3676" s="269">
        <v>4.5999999999999996</v>
      </c>
      <c r="E3676" s="269">
        <v>4.09</v>
      </c>
      <c r="F3676" s="269" t="s">
        <v>17221</v>
      </c>
    </row>
    <row r="3677" spans="1:6" ht="30" customHeight="1">
      <c r="A3677" s="266">
        <v>89697</v>
      </c>
      <c r="B3677" s="267" t="s">
        <v>4750</v>
      </c>
      <c r="C3677" s="268" t="s">
        <v>2535</v>
      </c>
      <c r="D3677" s="269">
        <v>5.17</v>
      </c>
      <c r="E3677" s="269">
        <v>5.17</v>
      </c>
      <c r="F3677" s="269" t="s">
        <v>18484</v>
      </c>
    </row>
    <row r="3678" spans="1:6" ht="30" customHeight="1">
      <c r="A3678" s="266">
        <v>89705</v>
      </c>
      <c r="B3678" s="267" t="s">
        <v>4751</v>
      </c>
      <c r="C3678" s="268" t="s">
        <v>2535</v>
      </c>
      <c r="D3678" s="269">
        <v>10.52</v>
      </c>
      <c r="E3678" s="269">
        <v>6.02</v>
      </c>
      <c r="F3678" s="269" t="s">
        <v>18489</v>
      </c>
    </row>
    <row r="3679" spans="1:6" ht="30" customHeight="1">
      <c r="A3679" s="266">
        <v>89706</v>
      </c>
      <c r="B3679" s="267" t="s">
        <v>4752</v>
      </c>
      <c r="C3679" s="268" t="s">
        <v>2535</v>
      </c>
      <c r="D3679" s="269">
        <v>25.710000000000004</v>
      </c>
      <c r="E3679" s="269">
        <v>7.06</v>
      </c>
      <c r="F3679" s="269" t="s">
        <v>18490</v>
      </c>
    </row>
    <row r="3680" spans="1:6" ht="30" customHeight="1">
      <c r="A3680" s="266">
        <v>89703</v>
      </c>
      <c r="B3680" s="267" t="s">
        <v>4753</v>
      </c>
      <c r="C3680" s="268" t="s">
        <v>2535</v>
      </c>
      <c r="D3680" s="269">
        <v>23.340000000000003</v>
      </c>
      <c r="E3680" s="269">
        <v>5.08</v>
      </c>
      <c r="F3680" s="269" t="s">
        <v>18487</v>
      </c>
    </row>
    <row r="3681" spans="1:6" ht="30" customHeight="1">
      <c r="A3681" s="266">
        <v>89694</v>
      </c>
      <c r="B3681" s="267" t="s">
        <v>4754</v>
      </c>
      <c r="C3681" s="268" t="s">
        <v>2535</v>
      </c>
      <c r="D3681" s="269">
        <v>8.8000000000000007</v>
      </c>
      <c r="E3681" s="269">
        <v>4.0599999999999996</v>
      </c>
      <c r="F3681" s="269" t="s">
        <v>14563</v>
      </c>
    </row>
    <row r="3682" spans="1:6" ht="30" customHeight="1">
      <c r="A3682" s="266">
        <v>89700</v>
      </c>
      <c r="B3682" s="267" t="s">
        <v>4755</v>
      </c>
      <c r="C3682" s="268" t="s">
        <v>2535</v>
      </c>
      <c r="D3682" s="269">
        <v>8.7800000000000011</v>
      </c>
      <c r="E3682" s="269">
        <v>5.13</v>
      </c>
      <c r="F3682" s="269" t="s">
        <v>13246</v>
      </c>
    </row>
    <row r="3683" spans="1:6" ht="30" customHeight="1">
      <c r="A3683" s="266">
        <v>89766</v>
      </c>
      <c r="B3683" s="267" t="s">
        <v>4758</v>
      </c>
      <c r="C3683" s="268" t="s">
        <v>2535</v>
      </c>
      <c r="D3683" s="269">
        <v>9.68</v>
      </c>
      <c r="E3683" s="269">
        <v>3.08</v>
      </c>
      <c r="F3683" s="269" t="s">
        <v>18505</v>
      </c>
    </row>
    <row r="3684" spans="1:6" ht="45" customHeight="1">
      <c r="A3684" s="266">
        <v>89959</v>
      </c>
      <c r="B3684" s="267" t="s">
        <v>4756</v>
      </c>
      <c r="C3684" s="268" t="s">
        <v>2535</v>
      </c>
      <c r="D3684" s="269">
        <v>87.17</v>
      </c>
      <c r="E3684" s="269">
        <v>83.86</v>
      </c>
      <c r="F3684" s="269" t="s">
        <v>19556</v>
      </c>
    </row>
    <row r="3685" spans="1:6" ht="30" customHeight="1">
      <c r="A3685" s="266">
        <v>89718</v>
      </c>
      <c r="B3685" s="267" t="s">
        <v>3500</v>
      </c>
      <c r="C3685" s="268" t="s">
        <v>2537</v>
      </c>
      <c r="D3685" s="269">
        <v>27.83</v>
      </c>
      <c r="E3685" s="269">
        <v>3.98</v>
      </c>
      <c r="F3685" s="269" t="s">
        <v>18491</v>
      </c>
    </row>
    <row r="3686" spans="1:6" ht="30" customHeight="1">
      <c r="A3686" s="266">
        <v>89765</v>
      </c>
      <c r="B3686" s="267" t="s">
        <v>4757</v>
      </c>
      <c r="C3686" s="268" t="s">
        <v>2535</v>
      </c>
      <c r="D3686" s="269">
        <v>6.09</v>
      </c>
      <c r="E3686" s="269">
        <v>3.1</v>
      </c>
      <c r="F3686" s="269" t="s">
        <v>15951</v>
      </c>
    </row>
    <row r="3687" spans="1:6" ht="30" customHeight="1">
      <c r="A3687" s="266">
        <v>89768</v>
      </c>
      <c r="B3687" s="267" t="s">
        <v>4759</v>
      </c>
      <c r="C3687" s="268" t="s">
        <v>2535</v>
      </c>
      <c r="D3687" s="269">
        <v>9.6100000000000012</v>
      </c>
      <c r="E3687" s="269">
        <v>3.6</v>
      </c>
      <c r="F3687" s="269" t="s">
        <v>15542</v>
      </c>
    </row>
    <row r="3688" spans="1:6" ht="30" customHeight="1">
      <c r="A3688" s="266">
        <v>89769</v>
      </c>
      <c r="B3688" s="267" t="s">
        <v>4760</v>
      </c>
      <c r="C3688" s="268" t="s">
        <v>2535</v>
      </c>
      <c r="D3688" s="269">
        <v>24.619999999999997</v>
      </c>
      <c r="E3688" s="269">
        <v>4.21</v>
      </c>
      <c r="F3688" s="269" t="s">
        <v>18506</v>
      </c>
    </row>
    <row r="3689" spans="1:6" ht="30" customHeight="1">
      <c r="A3689" s="266">
        <v>89772</v>
      </c>
      <c r="B3689" s="267" t="s">
        <v>3501</v>
      </c>
      <c r="C3689" s="268" t="s">
        <v>2537</v>
      </c>
      <c r="D3689" s="269">
        <v>55.32</v>
      </c>
      <c r="E3689" s="269">
        <v>0.83</v>
      </c>
      <c r="F3689" s="269" t="s">
        <v>18507</v>
      </c>
    </row>
    <row r="3690" spans="1:6" ht="30" customHeight="1">
      <c r="A3690" s="266">
        <v>89842</v>
      </c>
      <c r="B3690" s="267" t="s">
        <v>4761</v>
      </c>
      <c r="C3690" s="268" t="s">
        <v>2535</v>
      </c>
      <c r="D3690" s="269">
        <v>24.15</v>
      </c>
      <c r="E3690" s="269">
        <v>2.92</v>
      </c>
      <c r="F3690" s="269" t="s">
        <v>18537</v>
      </c>
    </row>
    <row r="3691" spans="1:6" ht="30" customHeight="1">
      <c r="A3691" s="266">
        <v>89844</v>
      </c>
      <c r="B3691" s="267" t="s">
        <v>4762</v>
      </c>
      <c r="C3691" s="268" t="s">
        <v>2535</v>
      </c>
      <c r="D3691" s="269">
        <v>30.91</v>
      </c>
      <c r="E3691" s="269">
        <v>3.41</v>
      </c>
      <c r="F3691" s="269" t="s">
        <v>18538</v>
      </c>
    </row>
    <row r="3692" spans="1:6" ht="30" customHeight="1">
      <c r="A3692" s="266">
        <v>89845</v>
      </c>
      <c r="B3692" s="267" t="s">
        <v>4763</v>
      </c>
      <c r="C3692" s="268" t="s">
        <v>2535</v>
      </c>
      <c r="D3692" s="269">
        <v>48.45</v>
      </c>
      <c r="E3692" s="269">
        <v>4.2699999999999996</v>
      </c>
      <c r="F3692" s="269" t="s">
        <v>18539</v>
      </c>
    </row>
    <row r="3693" spans="1:6" ht="30" customHeight="1">
      <c r="A3693" s="266">
        <v>89846</v>
      </c>
      <c r="B3693" s="267" t="s">
        <v>4764</v>
      </c>
      <c r="C3693" s="268" t="s">
        <v>2535</v>
      </c>
      <c r="D3693" s="269">
        <v>110.85</v>
      </c>
      <c r="E3693" s="269">
        <v>5.62</v>
      </c>
      <c r="F3693" s="269" t="s">
        <v>18540</v>
      </c>
    </row>
    <row r="3694" spans="1:6" ht="30" customHeight="1">
      <c r="A3694" s="266">
        <v>89847</v>
      </c>
      <c r="B3694" s="267" t="s">
        <v>4765</v>
      </c>
      <c r="C3694" s="268" t="s">
        <v>2535</v>
      </c>
      <c r="D3694" s="269">
        <v>136.43</v>
      </c>
      <c r="E3694" s="269">
        <v>6.75</v>
      </c>
      <c r="F3694" s="269" t="s">
        <v>18541</v>
      </c>
    </row>
    <row r="3695" spans="1:6" ht="45" customHeight="1">
      <c r="A3695" s="266">
        <v>94756</v>
      </c>
      <c r="B3695" s="267" t="s">
        <v>4766</v>
      </c>
      <c r="C3695" s="268" t="s">
        <v>2535</v>
      </c>
      <c r="D3695" s="269">
        <v>5.31</v>
      </c>
      <c r="E3695" s="269">
        <v>4.2</v>
      </c>
      <c r="F3695" s="269" t="s">
        <v>13645</v>
      </c>
    </row>
    <row r="3696" spans="1:6" ht="45" customHeight="1">
      <c r="A3696" s="266">
        <v>94757</v>
      </c>
      <c r="B3696" s="267" t="s">
        <v>4767</v>
      </c>
      <c r="C3696" s="268" t="s">
        <v>2535</v>
      </c>
      <c r="D3696" s="269">
        <v>8.02</v>
      </c>
      <c r="E3696" s="269">
        <v>4.17</v>
      </c>
      <c r="F3696" s="269" t="s">
        <v>14322</v>
      </c>
    </row>
    <row r="3697" spans="1:6" ht="45" customHeight="1">
      <c r="A3697" s="266">
        <v>94758</v>
      </c>
      <c r="B3697" s="267" t="s">
        <v>4768</v>
      </c>
      <c r="C3697" s="268" t="s">
        <v>2535</v>
      </c>
      <c r="D3697" s="269">
        <v>23.05</v>
      </c>
      <c r="E3697" s="269">
        <v>5.45</v>
      </c>
      <c r="F3697" s="269" t="s">
        <v>14954</v>
      </c>
    </row>
    <row r="3698" spans="1:6" ht="45" customHeight="1">
      <c r="A3698" s="266">
        <v>94759</v>
      </c>
      <c r="B3698" s="267" t="s">
        <v>4769</v>
      </c>
      <c r="C3698" s="268" t="s">
        <v>2535</v>
      </c>
      <c r="D3698" s="269">
        <v>29.02</v>
      </c>
      <c r="E3698" s="269">
        <v>5.44</v>
      </c>
      <c r="F3698" s="269" t="s">
        <v>18913</v>
      </c>
    </row>
    <row r="3699" spans="1:6" ht="45" customHeight="1">
      <c r="A3699" s="266">
        <v>94760</v>
      </c>
      <c r="B3699" s="267" t="s">
        <v>4770</v>
      </c>
      <c r="C3699" s="268" t="s">
        <v>2535</v>
      </c>
      <c r="D3699" s="269">
        <v>47.42</v>
      </c>
      <c r="E3699" s="269">
        <v>9.42</v>
      </c>
      <c r="F3699" s="269" t="s">
        <v>14928</v>
      </c>
    </row>
    <row r="3700" spans="1:6" ht="45" customHeight="1">
      <c r="A3700" s="266">
        <v>94761</v>
      </c>
      <c r="B3700" s="267" t="s">
        <v>4771</v>
      </c>
      <c r="C3700" s="268" t="s">
        <v>2535</v>
      </c>
      <c r="D3700" s="269">
        <v>107.19</v>
      </c>
      <c r="E3700" s="269">
        <v>9.4</v>
      </c>
      <c r="F3700" s="269" t="s">
        <v>18914</v>
      </c>
    </row>
    <row r="3701" spans="1:6" ht="45" customHeight="1">
      <c r="A3701" s="266">
        <v>94762</v>
      </c>
      <c r="B3701" s="267" t="s">
        <v>4772</v>
      </c>
      <c r="C3701" s="268" t="s">
        <v>2535</v>
      </c>
      <c r="D3701" s="269">
        <v>133.58000000000001</v>
      </c>
      <c r="E3701" s="269">
        <v>19.07</v>
      </c>
      <c r="F3701" s="269" t="s">
        <v>18915</v>
      </c>
    </row>
    <row r="3702" spans="1:6" ht="30" customHeight="1">
      <c r="A3702" s="266">
        <v>89974</v>
      </c>
      <c r="B3702" s="267" t="s">
        <v>4773</v>
      </c>
      <c r="C3702" s="268" t="s">
        <v>2535</v>
      </c>
      <c r="D3702" s="269">
        <v>142.56</v>
      </c>
      <c r="E3702" s="269">
        <v>49.62</v>
      </c>
      <c r="F3702" s="269" t="s">
        <v>19564</v>
      </c>
    </row>
    <row r="3703" spans="1:6" ht="30" customHeight="1">
      <c r="A3703" s="266">
        <v>89695</v>
      </c>
      <c r="B3703" s="267" t="s">
        <v>4774</v>
      </c>
      <c r="C3703" s="268" t="s">
        <v>2535</v>
      </c>
      <c r="D3703" s="269">
        <v>8.02</v>
      </c>
      <c r="E3703" s="269">
        <v>4.0599999999999996</v>
      </c>
      <c r="F3703" s="269" t="s">
        <v>11699</v>
      </c>
    </row>
    <row r="3704" spans="1:6" ht="30" customHeight="1">
      <c r="A3704" s="266">
        <v>89702</v>
      </c>
      <c r="B3704" s="267" t="s">
        <v>4775</v>
      </c>
      <c r="C3704" s="268" t="s">
        <v>2535</v>
      </c>
      <c r="D3704" s="269">
        <v>8.7800000000000011</v>
      </c>
      <c r="E3704" s="269">
        <v>5.13</v>
      </c>
      <c r="F3704" s="269" t="s">
        <v>13246</v>
      </c>
    </row>
    <row r="3705" spans="1:6" ht="30" customHeight="1">
      <c r="A3705" s="266">
        <v>89767</v>
      </c>
      <c r="B3705" s="267" t="s">
        <v>4776</v>
      </c>
      <c r="C3705" s="268" t="s">
        <v>2535</v>
      </c>
      <c r="D3705" s="269">
        <v>9.68</v>
      </c>
      <c r="E3705" s="269">
        <v>3.08</v>
      </c>
      <c r="F3705" s="269" t="s">
        <v>18505</v>
      </c>
    </row>
    <row r="3706" spans="1:6" ht="30" customHeight="1">
      <c r="A3706" s="266">
        <v>89654</v>
      </c>
      <c r="B3706" s="267" t="s">
        <v>4777</v>
      </c>
      <c r="C3706" s="268" t="s">
        <v>2535</v>
      </c>
      <c r="D3706" s="269">
        <v>8.49</v>
      </c>
      <c r="E3706" s="269">
        <v>2.0299999999999998</v>
      </c>
      <c r="F3706" s="269" t="s">
        <v>18467</v>
      </c>
    </row>
    <row r="3707" spans="1:6" ht="30" customHeight="1">
      <c r="A3707" s="266">
        <v>89661</v>
      </c>
      <c r="B3707" s="267" t="s">
        <v>4778</v>
      </c>
      <c r="C3707" s="268" t="s">
        <v>2535</v>
      </c>
      <c r="D3707" s="269">
        <v>10.229999999999999</v>
      </c>
      <c r="E3707" s="269">
        <v>2.56</v>
      </c>
      <c r="F3707" s="269" t="s">
        <v>18469</v>
      </c>
    </row>
    <row r="3708" spans="1:6" ht="30" customHeight="1">
      <c r="A3708" s="266">
        <v>89674</v>
      </c>
      <c r="B3708" s="267" t="s">
        <v>4779</v>
      </c>
      <c r="C3708" s="268" t="s">
        <v>2535</v>
      </c>
      <c r="D3708" s="269">
        <v>15.52</v>
      </c>
      <c r="E3708" s="269">
        <v>3</v>
      </c>
      <c r="F3708" s="269" t="s">
        <v>18476</v>
      </c>
    </row>
    <row r="3709" spans="1:6" ht="30" customHeight="1">
      <c r="A3709" s="266">
        <v>89684</v>
      </c>
      <c r="B3709" s="267" t="s">
        <v>4780</v>
      </c>
      <c r="C3709" s="268" t="s">
        <v>2535</v>
      </c>
      <c r="D3709" s="269">
        <v>22.85</v>
      </c>
      <c r="E3709" s="269">
        <v>3.51</v>
      </c>
      <c r="F3709" s="269" t="s">
        <v>12971</v>
      </c>
    </row>
    <row r="3710" spans="1:6" ht="30" customHeight="1">
      <c r="A3710" s="266">
        <v>89741</v>
      </c>
      <c r="B3710" s="267" t="s">
        <v>4781</v>
      </c>
      <c r="C3710" s="268" t="s">
        <v>2535</v>
      </c>
      <c r="D3710" s="269">
        <v>9.8600000000000012</v>
      </c>
      <c r="E3710" s="269">
        <v>1.52</v>
      </c>
      <c r="F3710" s="269" t="s">
        <v>18303</v>
      </c>
    </row>
    <row r="3711" spans="1:6" ht="30" customHeight="1">
      <c r="A3711" s="266">
        <v>89757</v>
      </c>
      <c r="B3711" s="267" t="s">
        <v>4782</v>
      </c>
      <c r="C3711" s="268" t="s">
        <v>2535</v>
      </c>
      <c r="D3711" s="269">
        <v>15.080000000000002</v>
      </c>
      <c r="E3711" s="269">
        <v>1.79</v>
      </c>
      <c r="F3711" s="269" t="s">
        <v>13630</v>
      </c>
    </row>
    <row r="3712" spans="1:6" ht="30" customHeight="1">
      <c r="A3712" s="266">
        <v>89762</v>
      </c>
      <c r="B3712" s="267" t="s">
        <v>4783</v>
      </c>
      <c r="C3712" s="268" t="s">
        <v>2535</v>
      </c>
      <c r="D3712" s="269">
        <v>22.330000000000002</v>
      </c>
      <c r="E3712" s="269">
        <v>2.09</v>
      </c>
      <c r="F3712" s="269" t="s">
        <v>18502</v>
      </c>
    </row>
    <row r="3713" spans="1:6" ht="30" customHeight="1">
      <c r="A3713" s="266">
        <v>89816</v>
      </c>
      <c r="B3713" s="267" t="s">
        <v>4784</v>
      </c>
      <c r="C3713" s="268" t="s">
        <v>2535</v>
      </c>
      <c r="D3713" s="269">
        <v>22.080000000000002</v>
      </c>
      <c r="E3713" s="269">
        <v>1.45</v>
      </c>
      <c r="F3713" s="269" t="s">
        <v>12370</v>
      </c>
    </row>
    <row r="3714" spans="1:6" ht="30" customHeight="1">
      <c r="A3714" s="266">
        <v>89828</v>
      </c>
      <c r="B3714" s="267" t="s">
        <v>4785</v>
      </c>
      <c r="C3714" s="268" t="s">
        <v>2535</v>
      </c>
      <c r="D3714" s="269">
        <v>32.049999999999997</v>
      </c>
      <c r="E3714" s="269">
        <v>1.68</v>
      </c>
      <c r="F3714" s="269" t="s">
        <v>18528</v>
      </c>
    </row>
    <row r="3715" spans="1:6" ht="30" customHeight="1">
      <c r="A3715" s="266">
        <v>89837</v>
      </c>
      <c r="B3715" s="267" t="s">
        <v>4786</v>
      </c>
      <c r="C3715" s="268" t="s">
        <v>2535</v>
      </c>
      <c r="D3715" s="269">
        <v>73.430000000000007</v>
      </c>
      <c r="E3715" s="269">
        <v>2.1</v>
      </c>
      <c r="F3715" s="269" t="s">
        <v>18533</v>
      </c>
    </row>
    <row r="3716" spans="1:6" ht="30" customHeight="1">
      <c r="A3716" s="266">
        <v>89839</v>
      </c>
      <c r="B3716" s="267" t="s">
        <v>4787</v>
      </c>
      <c r="C3716" s="268" t="s">
        <v>2535</v>
      </c>
      <c r="D3716" s="269">
        <v>106.5</v>
      </c>
      <c r="E3716" s="269">
        <v>2.8</v>
      </c>
      <c r="F3716" s="269" t="s">
        <v>18534</v>
      </c>
    </row>
    <row r="3717" spans="1:6" ht="30" customHeight="1">
      <c r="A3717" s="266">
        <v>89841</v>
      </c>
      <c r="B3717" s="267" t="s">
        <v>4788</v>
      </c>
      <c r="C3717" s="268" t="s">
        <v>2535</v>
      </c>
      <c r="D3717" s="269">
        <v>156.66</v>
      </c>
      <c r="E3717" s="269">
        <v>3.37</v>
      </c>
      <c r="F3717" s="269" t="s">
        <v>18536</v>
      </c>
    </row>
    <row r="3718" spans="1:6">
      <c r="A3718" s="261"/>
      <c r="B3718" s="318" t="s">
        <v>20824</v>
      </c>
      <c r="C3718" s="270"/>
      <c r="D3718" s="271" t="s">
        <v>2552</v>
      </c>
      <c r="E3718" s="271" t="s">
        <v>2552</v>
      </c>
      <c r="F3718" s="271"/>
    </row>
    <row r="3719" spans="1:6" ht="30" customHeight="1">
      <c r="A3719" s="266">
        <v>96635</v>
      </c>
      <c r="B3719" s="267" t="s">
        <v>18251</v>
      </c>
      <c r="C3719" s="268" t="s">
        <v>2537</v>
      </c>
      <c r="D3719" s="269">
        <v>10.329999999999998</v>
      </c>
      <c r="E3719" s="269">
        <v>11.32</v>
      </c>
      <c r="F3719" s="269" t="s">
        <v>18252</v>
      </c>
    </row>
    <row r="3720" spans="1:6" ht="30" customHeight="1">
      <c r="A3720" s="266">
        <v>96636</v>
      </c>
      <c r="B3720" s="267" t="s">
        <v>18253</v>
      </c>
      <c r="C3720" s="268" t="s">
        <v>2537</v>
      </c>
      <c r="D3720" s="269">
        <v>10.690000000000001</v>
      </c>
      <c r="E3720" s="269">
        <v>12.34</v>
      </c>
      <c r="F3720" s="269" t="s">
        <v>18254</v>
      </c>
    </row>
    <row r="3721" spans="1:6" ht="30" customHeight="1">
      <c r="A3721" s="266">
        <v>96644</v>
      </c>
      <c r="B3721" s="267" t="s">
        <v>18255</v>
      </c>
      <c r="C3721" s="268" t="s">
        <v>2537</v>
      </c>
      <c r="D3721" s="269">
        <v>7.9999999999999991</v>
      </c>
      <c r="E3721" s="269">
        <v>5.2</v>
      </c>
      <c r="F3721" s="269" t="s">
        <v>15958</v>
      </c>
    </row>
    <row r="3722" spans="1:6" ht="30" customHeight="1">
      <c r="A3722" s="266">
        <v>96645</v>
      </c>
      <c r="B3722" s="267" t="s">
        <v>18256</v>
      </c>
      <c r="C3722" s="268" t="s">
        <v>2537</v>
      </c>
      <c r="D3722" s="269">
        <v>10.25</v>
      </c>
      <c r="E3722" s="269">
        <v>6.95</v>
      </c>
      <c r="F3722" s="269" t="s">
        <v>11247</v>
      </c>
    </row>
    <row r="3723" spans="1:6" ht="30" customHeight="1">
      <c r="A3723" s="266">
        <v>96646</v>
      </c>
      <c r="B3723" s="267" t="s">
        <v>18257</v>
      </c>
      <c r="C3723" s="268" t="s">
        <v>2537</v>
      </c>
      <c r="D3723" s="269">
        <v>15.78</v>
      </c>
      <c r="E3723" s="269">
        <v>10.99</v>
      </c>
      <c r="F3723" s="269" t="s">
        <v>18258</v>
      </c>
    </row>
    <row r="3724" spans="1:6" ht="30" customHeight="1">
      <c r="A3724" s="266">
        <v>96647</v>
      </c>
      <c r="B3724" s="267" t="s">
        <v>18259</v>
      </c>
      <c r="C3724" s="268" t="s">
        <v>2537</v>
      </c>
      <c r="D3724" s="269">
        <v>7.6</v>
      </c>
      <c r="E3724" s="269">
        <v>4.07</v>
      </c>
      <c r="F3724" s="269" t="s">
        <v>18260</v>
      </c>
    </row>
    <row r="3725" spans="1:6" ht="30" customHeight="1">
      <c r="A3725" s="266">
        <v>96648</v>
      </c>
      <c r="B3725" s="267" t="s">
        <v>18261</v>
      </c>
      <c r="C3725" s="268" t="s">
        <v>2537</v>
      </c>
      <c r="D3725" s="269">
        <v>13.349999999999998</v>
      </c>
      <c r="E3725" s="269">
        <v>8.3000000000000007</v>
      </c>
      <c r="F3725" s="269" t="s">
        <v>18252</v>
      </c>
    </row>
    <row r="3726" spans="1:6" ht="30" customHeight="1">
      <c r="A3726" s="266">
        <v>96649</v>
      </c>
      <c r="B3726" s="267" t="s">
        <v>18262</v>
      </c>
      <c r="C3726" s="268" t="s">
        <v>2537</v>
      </c>
      <c r="D3726" s="269">
        <v>19.149999999999999</v>
      </c>
      <c r="E3726" s="269">
        <v>13.14</v>
      </c>
      <c r="F3726" s="269" t="s">
        <v>18263</v>
      </c>
    </row>
    <row r="3727" spans="1:6" ht="30" customHeight="1">
      <c r="A3727" s="266">
        <v>96668</v>
      </c>
      <c r="B3727" s="267" t="s">
        <v>18264</v>
      </c>
      <c r="C3727" s="268" t="s">
        <v>2537</v>
      </c>
      <c r="D3727" s="269">
        <v>6.46</v>
      </c>
      <c r="E3727" s="269">
        <v>0.84</v>
      </c>
      <c r="F3727" s="269" t="s">
        <v>18265</v>
      </c>
    </row>
    <row r="3728" spans="1:6" ht="30" customHeight="1">
      <c r="A3728" s="266">
        <v>96669</v>
      </c>
      <c r="B3728" s="267" t="s">
        <v>18266</v>
      </c>
      <c r="C3728" s="268" t="s">
        <v>2537</v>
      </c>
      <c r="D3728" s="269">
        <v>8.07</v>
      </c>
      <c r="E3728" s="269">
        <v>0.98</v>
      </c>
      <c r="F3728" s="269" t="s">
        <v>14338</v>
      </c>
    </row>
    <row r="3729" spans="1:6" ht="30" customHeight="1">
      <c r="A3729" s="266">
        <v>96670</v>
      </c>
      <c r="B3729" s="267" t="s">
        <v>18267</v>
      </c>
      <c r="C3729" s="268" t="s">
        <v>2537</v>
      </c>
      <c r="D3729" s="269">
        <v>12.260000000000002</v>
      </c>
      <c r="E3729" s="269">
        <v>1.46</v>
      </c>
      <c r="F3729" s="269" t="s">
        <v>13611</v>
      </c>
    </row>
    <row r="3730" spans="1:6" ht="30" customHeight="1">
      <c r="A3730" s="266">
        <v>96671</v>
      </c>
      <c r="B3730" s="267" t="s">
        <v>18268</v>
      </c>
      <c r="C3730" s="268" t="s">
        <v>2537</v>
      </c>
      <c r="D3730" s="269">
        <v>16.32</v>
      </c>
      <c r="E3730" s="269">
        <v>2.15</v>
      </c>
      <c r="F3730" s="269" t="s">
        <v>12448</v>
      </c>
    </row>
    <row r="3731" spans="1:6" ht="30" customHeight="1">
      <c r="A3731" s="266">
        <v>96672</v>
      </c>
      <c r="B3731" s="267" t="s">
        <v>18269</v>
      </c>
      <c r="C3731" s="268" t="s">
        <v>2537</v>
      </c>
      <c r="D3731" s="269">
        <v>23.87</v>
      </c>
      <c r="E3731" s="269">
        <v>3.31</v>
      </c>
      <c r="F3731" s="269" t="s">
        <v>16009</v>
      </c>
    </row>
    <row r="3732" spans="1:6" ht="30" customHeight="1">
      <c r="A3732" s="266">
        <v>96673</v>
      </c>
      <c r="B3732" s="267" t="s">
        <v>18270</v>
      </c>
      <c r="C3732" s="268" t="s">
        <v>2537</v>
      </c>
      <c r="D3732" s="269">
        <v>39.46</v>
      </c>
      <c r="E3732" s="269">
        <v>4.6100000000000003</v>
      </c>
      <c r="F3732" s="269" t="s">
        <v>18271</v>
      </c>
    </row>
    <row r="3733" spans="1:6" ht="30" customHeight="1">
      <c r="A3733" s="266">
        <v>96674</v>
      </c>
      <c r="B3733" s="267" t="s">
        <v>18272</v>
      </c>
      <c r="C3733" s="268" t="s">
        <v>2537</v>
      </c>
      <c r="D3733" s="269">
        <v>55.38</v>
      </c>
      <c r="E3733" s="269">
        <v>6.57</v>
      </c>
      <c r="F3733" s="269" t="s">
        <v>11759</v>
      </c>
    </row>
    <row r="3734" spans="1:6" ht="30" customHeight="1">
      <c r="A3734" s="266">
        <v>96675</v>
      </c>
      <c r="B3734" s="267" t="s">
        <v>18273</v>
      </c>
      <c r="C3734" s="268" t="s">
        <v>2537</v>
      </c>
      <c r="D3734" s="269">
        <v>97.16</v>
      </c>
      <c r="E3734" s="269">
        <v>9.73</v>
      </c>
      <c r="F3734" s="269" t="s">
        <v>18274</v>
      </c>
    </row>
    <row r="3735" spans="1:6" ht="30" customHeight="1">
      <c r="A3735" s="266">
        <v>96676</v>
      </c>
      <c r="B3735" s="267" t="s">
        <v>18275</v>
      </c>
      <c r="C3735" s="268" t="s">
        <v>2537</v>
      </c>
      <c r="D3735" s="269">
        <v>6.4599999999999991</v>
      </c>
      <c r="E3735" s="269">
        <v>0.81</v>
      </c>
      <c r="F3735" s="269" t="s">
        <v>11691</v>
      </c>
    </row>
    <row r="3736" spans="1:6" ht="30" customHeight="1">
      <c r="A3736" s="266">
        <v>96677</v>
      </c>
      <c r="B3736" s="267" t="s">
        <v>18276</v>
      </c>
      <c r="C3736" s="268" t="s">
        <v>2537</v>
      </c>
      <c r="D3736" s="269">
        <v>10.719999999999999</v>
      </c>
      <c r="E3736" s="269">
        <v>1.21</v>
      </c>
      <c r="F3736" s="269" t="s">
        <v>14753</v>
      </c>
    </row>
    <row r="3737" spans="1:6" ht="30" customHeight="1">
      <c r="A3737" s="266">
        <v>96678</v>
      </c>
      <c r="B3737" s="267" t="s">
        <v>18277</v>
      </c>
      <c r="C3737" s="268" t="s">
        <v>2537</v>
      </c>
      <c r="D3737" s="269">
        <v>14.860000000000001</v>
      </c>
      <c r="E3737" s="269">
        <v>1.74</v>
      </c>
      <c r="F3737" s="269" t="s">
        <v>13796</v>
      </c>
    </row>
    <row r="3738" spans="1:6" ht="30" customHeight="1">
      <c r="A3738" s="266">
        <v>96679</v>
      </c>
      <c r="B3738" s="267" t="s">
        <v>18278</v>
      </c>
      <c r="C3738" s="268" t="s">
        <v>2537</v>
      </c>
      <c r="D3738" s="269">
        <v>21.669999999999998</v>
      </c>
      <c r="E3738" s="269">
        <v>2.6</v>
      </c>
      <c r="F3738" s="269" t="s">
        <v>18279</v>
      </c>
    </row>
    <row r="3739" spans="1:6" ht="30" customHeight="1">
      <c r="A3739" s="266">
        <v>96680</v>
      </c>
      <c r="B3739" s="267" t="s">
        <v>18280</v>
      </c>
      <c r="C3739" s="268" t="s">
        <v>2537</v>
      </c>
      <c r="D3739" s="269">
        <v>28.94</v>
      </c>
      <c r="E3739" s="269">
        <v>3.98</v>
      </c>
      <c r="F3739" s="269" t="s">
        <v>14849</v>
      </c>
    </row>
    <row r="3740" spans="1:6" ht="30" customHeight="1">
      <c r="A3740" s="266">
        <v>96681</v>
      </c>
      <c r="B3740" s="267" t="s">
        <v>18281</v>
      </c>
      <c r="C3740" s="268" t="s">
        <v>2537</v>
      </c>
      <c r="D3740" s="269">
        <v>55.02</v>
      </c>
      <c r="E3740" s="269">
        <v>5.54</v>
      </c>
      <c r="F3740" s="269" t="s">
        <v>18282</v>
      </c>
    </row>
    <row r="3741" spans="1:6" ht="30" customHeight="1">
      <c r="A3741" s="266">
        <v>96682</v>
      </c>
      <c r="B3741" s="267" t="s">
        <v>18283</v>
      </c>
      <c r="C3741" s="268" t="s">
        <v>2537</v>
      </c>
      <c r="D3741" s="269">
        <v>81.31</v>
      </c>
      <c r="E3741" s="269">
        <v>7.87</v>
      </c>
      <c r="F3741" s="269" t="s">
        <v>18284</v>
      </c>
    </row>
    <row r="3742" spans="1:6" ht="30" customHeight="1">
      <c r="A3742" s="266">
        <v>96683</v>
      </c>
      <c r="B3742" s="267" t="s">
        <v>18285</v>
      </c>
      <c r="C3742" s="268" t="s">
        <v>2537</v>
      </c>
      <c r="D3742" s="269">
        <v>110.85</v>
      </c>
      <c r="E3742" s="269">
        <v>11.65</v>
      </c>
      <c r="F3742" s="269" t="s">
        <v>12891</v>
      </c>
    </row>
    <row r="3743" spans="1:6" ht="45" customHeight="1">
      <c r="A3743" s="266">
        <v>96718</v>
      </c>
      <c r="B3743" s="267" t="s">
        <v>18286</v>
      </c>
      <c r="C3743" s="268" t="s">
        <v>2537</v>
      </c>
      <c r="D3743" s="269">
        <v>4.4400000000000004</v>
      </c>
      <c r="E3743" s="269">
        <v>0.18</v>
      </c>
      <c r="F3743" s="269" t="s">
        <v>18287</v>
      </c>
    </row>
    <row r="3744" spans="1:6" ht="45" customHeight="1">
      <c r="A3744" s="266">
        <v>96719</v>
      </c>
      <c r="B3744" s="267" t="s">
        <v>18288</v>
      </c>
      <c r="C3744" s="268" t="s">
        <v>2537</v>
      </c>
      <c r="D3744" s="269">
        <v>7.24</v>
      </c>
      <c r="E3744" s="269">
        <v>3.68</v>
      </c>
      <c r="F3744" s="269" t="s">
        <v>11108</v>
      </c>
    </row>
    <row r="3745" spans="1:6" ht="45" customHeight="1">
      <c r="A3745" s="266">
        <v>96720</v>
      </c>
      <c r="B3745" s="267" t="s">
        <v>18289</v>
      </c>
      <c r="C3745" s="268" t="s">
        <v>2537</v>
      </c>
      <c r="D3745" s="269">
        <v>8.91</v>
      </c>
      <c r="E3745" s="269">
        <v>4.2699999999999996</v>
      </c>
      <c r="F3745" s="269" t="s">
        <v>14334</v>
      </c>
    </row>
    <row r="3746" spans="1:6" ht="45" customHeight="1">
      <c r="A3746" s="266">
        <v>96721</v>
      </c>
      <c r="B3746" s="267" t="s">
        <v>18290</v>
      </c>
      <c r="C3746" s="268" t="s">
        <v>2537</v>
      </c>
      <c r="D3746" s="269">
        <v>12.770000000000001</v>
      </c>
      <c r="E3746" s="269">
        <v>4.26</v>
      </c>
      <c r="F3746" s="269" t="s">
        <v>18291</v>
      </c>
    </row>
    <row r="3747" spans="1:6" ht="45" customHeight="1">
      <c r="A3747" s="266">
        <v>96722</v>
      </c>
      <c r="B3747" s="267" t="s">
        <v>18292</v>
      </c>
      <c r="C3747" s="268" t="s">
        <v>2537</v>
      </c>
      <c r="D3747" s="269">
        <v>17.11</v>
      </c>
      <c r="E3747" s="269">
        <v>6.48</v>
      </c>
      <c r="F3747" s="269" t="s">
        <v>18293</v>
      </c>
    </row>
    <row r="3748" spans="1:6" ht="45" customHeight="1">
      <c r="A3748" s="266">
        <v>96723</v>
      </c>
      <c r="B3748" s="267" t="s">
        <v>18294</v>
      </c>
      <c r="C3748" s="268" t="s">
        <v>2537</v>
      </c>
      <c r="D3748" s="269">
        <v>23.86</v>
      </c>
      <c r="E3748" s="269">
        <v>6.46</v>
      </c>
      <c r="F3748" s="269" t="s">
        <v>18295</v>
      </c>
    </row>
    <row r="3749" spans="1:6" ht="45" customHeight="1">
      <c r="A3749" s="266">
        <v>96724</v>
      </c>
      <c r="B3749" s="267" t="s">
        <v>18296</v>
      </c>
      <c r="C3749" s="268" t="s">
        <v>2537</v>
      </c>
      <c r="D3749" s="269">
        <v>38.92</v>
      </c>
      <c r="E3749" s="269">
        <v>10.65</v>
      </c>
      <c r="F3749" s="269" t="s">
        <v>15048</v>
      </c>
    </row>
    <row r="3750" spans="1:6" ht="45" customHeight="1">
      <c r="A3750" s="266">
        <v>96725</v>
      </c>
      <c r="B3750" s="267" t="s">
        <v>18297</v>
      </c>
      <c r="C3750" s="268" t="s">
        <v>2537</v>
      </c>
      <c r="D3750" s="269">
        <v>52.97</v>
      </c>
      <c r="E3750" s="269">
        <v>10.64</v>
      </c>
      <c r="F3750" s="269" t="s">
        <v>18298</v>
      </c>
    </row>
    <row r="3751" spans="1:6" ht="45" customHeight="1">
      <c r="A3751" s="266">
        <v>96726</v>
      </c>
      <c r="B3751" s="267" t="s">
        <v>18299</v>
      </c>
      <c r="C3751" s="268" t="s">
        <v>2537</v>
      </c>
      <c r="D3751" s="269">
        <v>86.76</v>
      </c>
      <c r="E3751" s="269">
        <v>16.66</v>
      </c>
      <c r="F3751" s="269" t="s">
        <v>18300</v>
      </c>
    </row>
    <row r="3752" spans="1:6" ht="45" customHeight="1">
      <c r="A3752" s="266">
        <v>96727</v>
      </c>
      <c r="B3752" s="267" t="s">
        <v>18301</v>
      </c>
      <c r="C3752" s="268" t="s">
        <v>2537</v>
      </c>
      <c r="D3752" s="269">
        <v>5.8100000000000005</v>
      </c>
      <c r="E3752" s="269">
        <v>4.01</v>
      </c>
      <c r="F3752" s="269" t="s">
        <v>14324</v>
      </c>
    </row>
    <row r="3753" spans="1:6" ht="45" customHeight="1">
      <c r="A3753" s="266">
        <v>96728</v>
      </c>
      <c r="B3753" s="267" t="s">
        <v>18302</v>
      </c>
      <c r="C3753" s="268" t="s">
        <v>2537</v>
      </c>
      <c r="D3753" s="269">
        <v>7.3800000000000008</v>
      </c>
      <c r="E3753" s="269">
        <v>4</v>
      </c>
      <c r="F3753" s="269" t="s">
        <v>18303</v>
      </c>
    </row>
    <row r="3754" spans="1:6" ht="45" customHeight="1">
      <c r="A3754" s="266">
        <v>96729</v>
      </c>
      <c r="B3754" s="267" t="s">
        <v>18304</v>
      </c>
      <c r="C3754" s="268" t="s">
        <v>2537</v>
      </c>
      <c r="D3754" s="269">
        <v>11.690000000000001</v>
      </c>
      <c r="E3754" s="269">
        <v>5.1100000000000003</v>
      </c>
      <c r="F3754" s="269" t="s">
        <v>12167</v>
      </c>
    </row>
    <row r="3755" spans="1:6" ht="45" customHeight="1">
      <c r="A3755" s="266">
        <v>96730</v>
      </c>
      <c r="B3755" s="267" t="s">
        <v>18305</v>
      </c>
      <c r="C3755" s="268" t="s">
        <v>2537</v>
      </c>
      <c r="D3755" s="269">
        <v>15.48</v>
      </c>
      <c r="E3755" s="269">
        <v>5.09</v>
      </c>
      <c r="F3755" s="269" t="s">
        <v>11241</v>
      </c>
    </row>
    <row r="3756" spans="1:6" ht="45" customHeight="1">
      <c r="A3756" s="266">
        <v>96731</v>
      </c>
      <c r="B3756" s="267" t="s">
        <v>18306</v>
      </c>
      <c r="C3756" s="268" t="s">
        <v>2537</v>
      </c>
      <c r="D3756" s="269">
        <v>22.509999999999998</v>
      </c>
      <c r="E3756" s="269">
        <v>7.74</v>
      </c>
      <c r="F3756" s="269" t="s">
        <v>13761</v>
      </c>
    </row>
    <row r="3757" spans="1:6" ht="45" customHeight="1">
      <c r="A3757" s="266">
        <v>96732</v>
      </c>
      <c r="B3757" s="267" t="s">
        <v>18307</v>
      </c>
      <c r="C3757" s="268" t="s">
        <v>2537</v>
      </c>
      <c r="D3757" s="269">
        <v>28.91</v>
      </c>
      <c r="E3757" s="269">
        <v>7.73</v>
      </c>
      <c r="F3757" s="269" t="s">
        <v>14018</v>
      </c>
    </row>
    <row r="3758" spans="1:6" ht="45" customHeight="1">
      <c r="A3758" s="266">
        <v>96733</v>
      </c>
      <c r="B3758" s="267" t="s">
        <v>18308</v>
      </c>
      <c r="C3758" s="268" t="s">
        <v>2537</v>
      </c>
      <c r="D3758" s="269">
        <v>53.830000000000005</v>
      </c>
      <c r="E3758" s="269">
        <v>12.76</v>
      </c>
      <c r="F3758" s="269" t="s">
        <v>18309</v>
      </c>
    </row>
    <row r="3759" spans="1:6" ht="45" customHeight="1">
      <c r="A3759" s="266">
        <v>96734</v>
      </c>
      <c r="B3759" s="267" t="s">
        <v>18310</v>
      </c>
      <c r="C3759" s="268" t="s">
        <v>2537</v>
      </c>
      <c r="D3759" s="269">
        <v>77.37</v>
      </c>
      <c r="E3759" s="269">
        <v>12.75</v>
      </c>
      <c r="F3759" s="269" t="s">
        <v>18311</v>
      </c>
    </row>
    <row r="3760" spans="1:6" ht="45" customHeight="1">
      <c r="A3760" s="266">
        <v>96735</v>
      </c>
      <c r="B3760" s="267" t="s">
        <v>18312</v>
      </c>
      <c r="C3760" s="268" t="s">
        <v>2537</v>
      </c>
      <c r="D3760" s="269">
        <v>99.15</v>
      </c>
      <c r="E3760" s="269">
        <v>19.989999999999998</v>
      </c>
      <c r="F3760" s="269" t="s">
        <v>18313</v>
      </c>
    </row>
    <row r="3761" spans="1:6">
      <c r="A3761" s="261"/>
      <c r="B3761" s="318" t="s">
        <v>20826</v>
      </c>
      <c r="C3761" s="270"/>
      <c r="D3761" s="271" t="s">
        <v>2552</v>
      </c>
      <c r="E3761" s="271" t="s">
        <v>2552</v>
      </c>
      <c r="F3761" s="271"/>
    </row>
    <row r="3762" spans="1:6" ht="30" customHeight="1">
      <c r="A3762" s="266">
        <v>96637</v>
      </c>
      <c r="B3762" s="267" t="s">
        <v>18925</v>
      </c>
      <c r="C3762" s="268" t="s">
        <v>2535</v>
      </c>
      <c r="D3762" s="269">
        <v>3.9699999999999998</v>
      </c>
      <c r="E3762" s="269">
        <v>6.63</v>
      </c>
      <c r="F3762" s="269" t="s">
        <v>12789</v>
      </c>
    </row>
    <row r="3763" spans="1:6" ht="30" customHeight="1">
      <c r="A3763" s="266">
        <v>96638</v>
      </c>
      <c r="B3763" s="267" t="s">
        <v>18926</v>
      </c>
      <c r="C3763" s="268" t="s">
        <v>2535</v>
      </c>
      <c r="D3763" s="269">
        <v>3.6800000000000006</v>
      </c>
      <c r="E3763" s="269">
        <v>6.63</v>
      </c>
      <c r="F3763" s="269" t="s">
        <v>11185</v>
      </c>
    </row>
    <row r="3764" spans="1:6" ht="30" customHeight="1">
      <c r="A3764" s="266">
        <v>96639</v>
      </c>
      <c r="B3764" s="267" t="s">
        <v>18927</v>
      </c>
      <c r="C3764" s="268" t="s">
        <v>2535</v>
      </c>
      <c r="D3764" s="269">
        <v>2.83</v>
      </c>
      <c r="E3764" s="269">
        <v>4.47</v>
      </c>
      <c r="F3764" s="269" t="s">
        <v>18265</v>
      </c>
    </row>
    <row r="3765" spans="1:6" ht="30" customHeight="1">
      <c r="A3765" s="266">
        <v>96640</v>
      </c>
      <c r="B3765" s="267" t="s">
        <v>18928</v>
      </c>
      <c r="C3765" s="268" t="s">
        <v>2535</v>
      </c>
      <c r="D3765" s="269">
        <v>11.07</v>
      </c>
      <c r="E3765" s="269">
        <v>4.38</v>
      </c>
      <c r="F3765" s="269" t="s">
        <v>11650</v>
      </c>
    </row>
    <row r="3766" spans="1:6" ht="30" customHeight="1">
      <c r="A3766" s="266">
        <v>96641</v>
      </c>
      <c r="B3766" s="267" t="s">
        <v>18929</v>
      </c>
      <c r="C3766" s="268" t="s">
        <v>2535</v>
      </c>
      <c r="D3766" s="269">
        <v>8.1399999999999988</v>
      </c>
      <c r="E3766" s="269">
        <v>4.4000000000000004</v>
      </c>
      <c r="F3766" s="269" t="s">
        <v>12069</v>
      </c>
    </row>
    <row r="3767" spans="1:6" ht="30" customHeight="1">
      <c r="A3767" s="266">
        <v>96642</v>
      </c>
      <c r="B3767" s="267" t="s">
        <v>18930</v>
      </c>
      <c r="C3767" s="268" t="s">
        <v>2535</v>
      </c>
      <c r="D3767" s="269">
        <v>5.2200000000000006</v>
      </c>
      <c r="E3767" s="269">
        <v>8.85</v>
      </c>
      <c r="F3767" s="269" t="s">
        <v>13479</v>
      </c>
    </row>
    <row r="3768" spans="1:6" ht="30" customHeight="1">
      <c r="A3768" s="266">
        <v>96643</v>
      </c>
      <c r="B3768" s="267" t="s">
        <v>18931</v>
      </c>
      <c r="C3768" s="268" t="s">
        <v>2535</v>
      </c>
      <c r="D3768" s="269">
        <v>22.36</v>
      </c>
      <c r="E3768" s="269">
        <v>8.76</v>
      </c>
      <c r="F3768" s="269" t="s">
        <v>18932</v>
      </c>
    </row>
    <row r="3769" spans="1:6" ht="30" customHeight="1">
      <c r="A3769" s="266">
        <v>96650</v>
      </c>
      <c r="B3769" s="267" t="s">
        <v>18933</v>
      </c>
      <c r="C3769" s="268" t="s">
        <v>2535</v>
      </c>
      <c r="D3769" s="269">
        <v>3.1400000000000006</v>
      </c>
      <c r="E3769" s="269">
        <v>4.55</v>
      </c>
      <c r="F3769" s="269" t="s">
        <v>13545</v>
      </c>
    </row>
    <row r="3770" spans="1:6" ht="30" customHeight="1">
      <c r="A3770" s="266">
        <v>96651</v>
      </c>
      <c r="B3770" s="267" t="s">
        <v>18934</v>
      </c>
      <c r="C3770" s="268" t="s">
        <v>2535</v>
      </c>
      <c r="D3770" s="269">
        <v>2.8400000000000007</v>
      </c>
      <c r="E3770" s="269">
        <v>4.5599999999999996</v>
      </c>
      <c r="F3770" s="269" t="s">
        <v>14664</v>
      </c>
    </row>
    <row r="3771" spans="1:6" ht="30" customHeight="1">
      <c r="A3771" s="266">
        <v>96652</v>
      </c>
      <c r="B3771" s="267" t="s">
        <v>18935</v>
      </c>
      <c r="C3771" s="268" t="s">
        <v>2535</v>
      </c>
      <c r="D3771" s="269">
        <v>5.73</v>
      </c>
      <c r="E3771" s="269">
        <v>9.24</v>
      </c>
      <c r="F3771" s="269" t="s">
        <v>14484</v>
      </c>
    </row>
    <row r="3772" spans="1:6" ht="30" customHeight="1">
      <c r="A3772" s="266">
        <v>96653</v>
      </c>
      <c r="B3772" s="267" t="s">
        <v>18936</v>
      </c>
      <c r="C3772" s="268" t="s">
        <v>2535</v>
      </c>
      <c r="D3772" s="269">
        <v>5.6899999999999995</v>
      </c>
      <c r="E3772" s="269">
        <v>9.24</v>
      </c>
      <c r="F3772" s="269" t="s">
        <v>17660</v>
      </c>
    </row>
    <row r="3773" spans="1:6" ht="30" customHeight="1">
      <c r="A3773" s="266">
        <v>96654</v>
      </c>
      <c r="B3773" s="267" t="s">
        <v>18937</v>
      </c>
      <c r="C3773" s="268" t="s">
        <v>2535</v>
      </c>
      <c r="D3773" s="269">
        <v>9.99</v>
      </c>
      <c r="E3773" s="269">
        <v>14.51</v>
      </c>
      <c r="F3773" s="269" t="s">
        <v>15352</v>
      </c>
    </row>
    <row r="3774" spans="1:6" ht="30" customHeight="1">
      <c r="A3774" s="266">
        <v>96655</v>
      </c>
      <c r="B3774" s="267" t="s">
        <v>18938</v>
      </c>
      <c r="C3774" s="268" t="s">
        <v>2535</v>
      </c>
      <c r="D3774" s="269">
        <v>9.67</v>
      </c>
      <c r="E3774" s="269">
        <v>14.51</v>
      </c>
      <c r="F3774" s="269" t="s">
        <v>11979</v>
      </c>
    </row>
    <row r="3775" spans="1:6" ht="30" customHeight="1">
      <c r="A3775" s="266">
        <v>96656</v>
      </c>
      <c r="B3775" s="267" t="s">
        <v>18939</v>
      </c>
      <c r="C3775" s="268" t="s">
        <v>2535</v>
      </c>
      <c r="D3775" s="269">
        <v>2.2999999999999998</v>
      </c>
      <c r="E3775" s="269">
        <v>3.08</v>
      </c>
      <c r="F3775" s="269" t="s">
        <v>17553</v>
      </c>
    </row>
    <row r="3776" spans="1:6" ht="30" customHeight="1">
      <c r="A3776" s="266">
        <v>96657</v>
      </c>
      <c r="B3776" s="267" t="s">
        <v>18940</v>
      </c>
      <c r="C3776" s="268" t="s">
        <v>2535</v>
      </c>
      <c r="D3776" s="269">
        <v>10.549999999999999</v>
      </c>
      <c r="E3776" s="269">
        <v>2.98</v>
      </c>
      <c r="F3776" s="269" t="s">
        <v>18509</v>
      </c>
    </row>
    <row r="3777" spans="1:6" ht="30" customHeight="1">
      <c r="A3777" s="266">
        <v>96658</v>
      </c>
      <c r="B3777" s="267" t="s">
        <v>18941</v>
      </c>
      <c r="C3777" s="268" t="s">
        <v>2535</v>
      </c>
      <c r="D3777" s="269">
        <v>7.6199999999999992</v>
      </c>
      <c r="E3777" s="269">
        <v>3</v>
      </c>
      <c r="F3777" s="269" t="s">
        <v>18553</v>
      </c>
    </row>
    <row r="3778" spans="1:6" ht="30" customHeight="1">
      <c r="A3778" s="266">
        <v>96659</v>
      </c>
      <c r="B3778" s="267" t="s">
        <v>18942</v>
      </c>
      <c r="C3778" s="268" t="s">
        <v>2535</v>
      </c>
      <c r="D3778" s="269">
        <v>3.8899999999999997</v>
      </c>
      <c r="E3778" s="269">
        <v>6.19</v>
      </c>
      <c r="F3778" s="269" t="s">
        <v>17248</v>
      </c>
    </row>
    <row r="3779" spans="1:6" ht="30" customHeight="1">
      <c r="A3779" s="266">
        <v>96660</v>
      </c>
      <c r="B3779" s="267" t="s">
        <v>18943</v>
      </c>
      <c r="C3779" s="268" t="s">
        <v>2535</v>
      </c>
      <c r="D3779" s="269">
        <v>17.57</v>
      </c>
      <c r="E3779" s="269">
        <v>6.09</v>
      </c>
      <c r="F3779" s="269" t="s">
        <v>18944</v>
      </c>
    </row>
    <row r="3780" spans="1:6" ht="30" customHeight="1">
      <c r="A3780" s="266">
        <v>96661</v>
      </c>
      <c r="B3780" s="267" t="s">
        <v>18945</v>
      </c>
      <c r="C3780" s="268" t="s">
        <v>2535</v>
      </c>
      <c r="D3780" s="269">
        <v>13.080000000000002</v>
      </c>
      <c r="E3780" s="269">
        <v>6.11</v>
      </c>
      <c r="F3780" s="269" t="s">
        <v>12484</v>
      </c>
    </row>
    <row r="3781" spans="1:6" ht="30" customHeight="1">
      <c r="A3781" s="266">
        <v>96662</v>
      </c>
      <c r="B3781" s="267" t="s">
        <v>18946</v>
      </c>
      <c r="C3781" s="268" t="s">
        <v>2535</v>
      </c>
      <c r="D3781" s="269">
        <v>4.0500000000000007</v>
      </c>
      <c r="E3781" s="269">
        <v>6.18</v>
      </c>
      <c r="F3781" s="269" t="s">
        <v>18947</v>
      </c>
    </row>
    <row r="3782" spans="1:6" ht="30" customHeight="1">
      <c r="A3782" s="266">
        <v>96663</v>
      </c>
      <c r="B3782" s="267" t="s">
        <v>18948</v>
      </c>
      <c r="C3782" s="268" t="s">
        <v>2535</v>
      </c>
      <c r="D3782" s="269">
        <v>7.9300000000000015</v>
      </c>
      <c r="E3782" s="269">
        <v>9.69</v>
      </c>
      <c r="F3782" s="269" t="s">
        <v>15831</v>
      </c>
    </row>
    <row r="3783" spans="1:6" ht="30" customHeight="1">
      <c r="A3783" s="266">
        <v>96664</v>
      </c>
      <c r="B3783" s="267" t="s">
        <v>18949</v>
      </c>
      <c r="C3783" s="268" t="s">
        <v>2535</v>
      </c>
      <c r="D3783" s="269">
        <v>8.8999999999999986</v>
      </c>
      <c r="E3783" s="269">
        <v>9.68</v>
      </c>
      <c r="F3783" s="269" t="s">
        <v>16098</v>
      </c>
    </row>
    <row r="3784" spans="1:6" ht="30" customHeight="1">
      <c r="A3784" s="266">
        <v>96665</v>
      </c>
      <c r="B3784" s="267" t="s">
        <v>18950</v>
      </c>
      <c r="C3784" s="268" t="s">
        <v>2535</v>
      </c>
      <c r="D3784" s="269">
        <v>4.17</v>
      </c>
      <c r="E3784" s="269">
        <v>6</v>
      </c>
      <c r="F3784" s="269" t="s">
        <v>18951</v>
      </c>
    </row>
    <row r="3785" spans="1:6" ht="30" customHeight="1">
      <c r="A3785" s="266">
        <v>96666</v>
      </c>
      <c r="B3785" s="267" t="s">
        <v>18952</v>
      </c>
      <c r="C3785" s="268" t="s">
        <v>2535</v>
      </c>
      <c r="D3785" s="269">
        <v>7.8099999999999987</v>
      </c>
      <c r="E3785" s="269">
        <v>12.21</v>
      </c>
      <c r="F3785" s="269" t="s">
        <v>11661</v>
      </c>
    </row>
    <row r="3786" spans="1:6" ht="30" customHeight="1">
      <c r="A3786" s="266">
        <v>96667</v>
      </c>
      <c r="B3786" s="267" t="s">
        <v>18953</v>
      </c>
      <c r="C3786" s="268" t="s">
        <v>2535</v>
      </c>
      <c r="D3786" s="269">
        <v>14.7</v>
      </c>
      <c r="E3786" s="269">
        <v>19.3</v>
      </c>
      <c r="F3786" s="269" t="s">
        <v>18954</v>
      </c>
    </row>
    <row r="3787" spans="1:6" ht="30" customHeight="1">
      <c r="A3787" s="266">
        <v>96684</v>
      </c>
      <c r="B3787" s="267" t="s">
        <v>18955</v>
      </c>
      <c r="C3787" s="268" t="s">
        <v>2535</v>
      </c>
      <c r="D3787" s="269">
        <v>2.02</v>
      </c>
      <c r="E3787" s="269">
        <v>1.31</v>
      </c>
      <c r="F3787" s="269" t="s">
        <v>13429</v>
      </c>
    </row>
    <row r="3788" spans="1:6" ht="30" customHeight="1">
      <c r="A3788" s="266">
        <v>96685</v>
      </c>
      <c r="B3788" s="267" t="s">
        <v>18956</v>
      </c>
      <c r="C3788" s="268" t="s">
        <v>2535</v>
      </c>
      <c r="D3788" s="269">
        <v>1.73</v>
      </c>
      <c r="E3788" s="269">
        <v>1.31</v>
      </c>
      <c r="F3788" s="269" t="s">
        <v>12886</v>
      </c>
    </row>
    <row r="3789" spans="1:6" ht="30" customHeight="1">
      <c r="A3789" s="266">
        <v>96686</v>
      </c>
      <c r="B3789" s="267" t="s">
        <v>18957</v>
      </c>
      <c r="C3789" s="268" t="s">
        <v>2535</v>
      </c>
      <c r="D3789" s="269">
        <v>3.0900000000000007</v>
      </c>
      <c r="E3789" s="269">
        <v>1.89</v>
      </c>
      <c r="F3789" s="269" t="s">
        <v>11719</v>
      </c>
    </row>
    <row r="3790" spans="1:6" ht="30" customHeight="1">
      <c r="A3790" s="266">
        <v>96687</v>
      </c>
      <c r="B3790" s="267" t="s">
        <v>18958</v>
      </c>
      <c r="C3790" s="268" t="s">
        <v>2535</v>
      </c>
      <c r="D3790" s="269">
        <v>3.0500000000000007</v>
      </c>
      <c r="E3790" s="269">
        <v>1.89</v>
      </c>
      <c r="F3790" s="269" t="s">
        <v>13674</v>
      </c>
    </row>
    <row r="3791" spans="1:6" ht="30" customHeight="1">
      <c r="A3791" s="266">
        <v>96688</v>
      </c>
      <c r="B3791" s="267" t="s">
        <v>18959</v>
      </c>
      <c r="C3791" s="268" t="s">
        <v>2535</v>
      </c>
      <c r="D3791" s="269">
        <v>5.59</v>
      </c>
      <c r="E3791" s="269">
        <v>2.76</v>
      </c>
      <c r="F3791" s="269" t="s">
        <v>14915</v>
      </c>
    </row>
    <row r="3792" spans="1:6" ht="30" customHeight="1">
      <c r="A3792" s="266">
        <v>96689</v>
      </c>
      <c r="B3792" s="267" t="s">
        <v>18960</v>
      </c>
      <c r="C3792" s="268" t="s">
        <v>2535</v>
      </c>
      <c r="D3792" s="269">
        <v>5.27</v>
      </c>
      <c r="E3792" s="269">
        <v>2.76</v>
      </c>
      <c r="F3792" s="269" t="s">
        <v>18961</v>
      </c>
    </row>
    <row r="3793" spans="1:6" ht="30" customHeight="1">
      <c r="A3793" s="266">
        <v>96690</v>
      </c>
      <c r="B3793" s="267" t="s">
        <v>18962</v>
      </c>
      <c r="C3793" s="268" t="s">
        <v>2535</v>
      </c>
      <c r="D3793" s="269">
        <v>11.02</v>
      </c>
      <c r="E3793" s="269">
        <v>4.05</v>
      </c>
      <c r="F3793" s="269" t="s">
        <v>12582</v>
      </c>
    </row>
    <row r="3794" spans="1:6" ht="30" customHeight="1">
      <c r="A3794" s="266">
        <v>96691</v>
      </c>
      <c r="B3794" s="267" t="s">
        <v>18963</v>
      </c>
      <c r="C3794" s="268" t="s">
        <v>2535</v>
      </c>
      <c r="D3794" s="269">
        <v>11.46</v>
      </c>
      <c r="E3794" s="269">
        <v>4.05</v>
      </c>
      <c r="F3794" s="269" t="s">
        <v>18964</v>
      </c>
    </row>
    <row r="3795" spans="1:6" ht="30" customHeight="1">
      <c r="A3795" s="266">
        <v>96692</v>
      </c>
      <c r="B3795" s="267" t="s">
        <v>18965</v>
      </c>
      <c r="C3795" s="268" t="s">
        <v>2535</v>
      </c>
      <c r="D3795" s="269">
        <v>16.649999999999999</v>
      </c>
      <c r="E3795" s="269">
        <v>6.19</v>
      </c>
      <c r="F3795" s="269" t="s">
        <v>13660</v>
      </c>
    </row>
    <row r="3796" spans="1:6" ht="30" customHeight="1">
      <c r="A3796" s="266">
        <v>96693</v>
      </c>
      <c r="B3796" s="267" t="s">
        <v>18966</v>
      </c>
      <c r="C3796" s="268" t="s">
        <v>2535</v>
      </c>
      <c r="D3796" s="269">
        <v>15.57</v>
      </c>
      <c r="E3796" s="269">
        <v>6.2</v>
      </c>
      <c r="F3796" s="269" t="s">
        <v>11974</v>
      </c>
    </row>
    <row r="3797" spans="1:6" ht="30" customHeight="1">
      <c r="A3797" s="266">
        <v>96694</v>
      </c>
      <c r="B3797" s="267" t="s">
        <v>18967</v>
      </c>
      <c r="C3797" s="268" t="s">
        <v>2535</v>
      </c>
      <c r="D3797" s="269">
        <v>39.450000000000003</v>
      </c>
      <c r="E3797" s="269">
        <v>8.58</v>
      </c>
      <c r="F3797" s="269" t="s">
        <v>18968</v>
      </c>
    </row>
    <row r="3798" spans="1:6" ht="30" customHeight="1">
      <c r="A3798" s="266">
        <v>96695</v>
      </c>
      <c r="B3798" s="267" t="s">
        <v>18969</v>
      </c>
      <c r="C3798" s="268" t="s">
        <v>2535</v>
      </c>
      <c r="D3798" s="269">
        <v>38.190000000000005</v>
      </c>
      <c r="E3798" s="269">
        <v>8.58</v>
      </c>
      <c r="F3798" s="269" t="s">
        <v>13790</v>
      </c>
    </row>
    <row r="3799" spans="1:6" ht="30" customHeight="1">
      <c r="A3799" s="266">
        <v>96696</v>
      </c>
      <c r="B3799" s="267" t="s">
        <v>18970</v>
      </c>
      <c r="C3799" s="268" t="s">
        <v>2535</v>
      </c>
      <c r="D3799" s="269">
        <v>59.8</v>
      </c>
      <c r="E3799" s="269">
        <v>12.2</v>
      </c>
      <c r="F3799" s="269" t="s">
        <v>18971</v>
      </c>
    </row>
    <row r="3800" spans="1:6" ht="30" customHeight="1">
      <c r="A3800" s="266">
        <v>96697</v>
      </c>
      <c r="B3800" s="267" t="s">
        <v>18972</v>
      </c>
      <c r="C3800" s="268" t="s">
        <v>2535</v>
      </c>
      <c r="D3800" s="269">
        <v>89.61</v>
      </c>
      <c r="E3800" s="269">
        <v>18.03</v>
      </c>
      <c r="F3800" s="269" t="s">
        <v>18973</v>
      </c>
    </row>
    <row r="3801" spans="1:6" ht="30" customHeight="1">
      <c r="A3801" s="266">
        <v>96698</v>
      </c>
      <c r="B3801" s="267" t="s">
        <v>18974</v>
      </c>
      <c r="C3801" s="268" t="s">
        <v>2535</v>
      </c>
      <c r="D3801" s="269">
        <v>1.6</v>
      </c>
      <c r="E3801" s="269">
        <v>0.87</v>
      </c>
      <c r="F3801" s="269" t="s">
        <v>12782</v>
      </c>
    </row>
    <row r="3802" spans="1:6" ht="30" customHeight="1">
      <c r="A3802" s="266">
        <v>96699</v>
      </c>
      <c r="B3802" s="267" t="s">
        <v>18975</v>
      </c>
      <c r="C3802" s="268" t="s">
        <v>2535</v>
      </c>
      <c r="D3802" s="269">
        <v>9.7899999999999991</v>
      </c>
      <c r="E3802" s="269">
        <v>0.83</v>
      </c>
      <c r="F3802" s="269" t="s">
        <v>18553</v>
      </c>
    </row>
    <row r="3803" spans="1:6" ht="30" customHeight="1">
      <c r="A3803" s="266">
        <v>96700</v>
      </c>
      <c r="B3803" s="267" t="s">
        <v>18976</v>
      </c>
      <c r="C3803" s="268" t="s">
        <v>2535</v>
      </c>
      <c r="D3803" s="269">
        <v>6.87</v>
      </c>
      <c r="E3803" s="269">
        <v>0.84</v>
      </c>
      <c r="F3803" s="269" t="s">
        <v>17589</v>
      </c>
    </row>
    <row r="3804" spans="1:6" ht="30" customHeight="1">
      <c r="A3804" s="266">
        <v>96701</v>
      </c>
      <c r="B3804" s="267" t="s">
        <v>18977</v>
      </c>
      <c r="C3804" s="268" t="s">
        <v>2535</v>
      </c>
      <c r="D3804" s="269">
        <v>2.15</v>
      </c>
      <c r="E3804" s="269">
        <v>1.27</v>
      </c>
      <c r="F3804" s="269" t="s">
        <v>11658</v>
      </c>
    </row>
    <row r="3805" spans="1:6" ht="30" customHeight="1">
      <c r="A3805" s="266">
        <v>96702</v>
      </c>
      <c r="B3805" s="267" t="s">
        <v>18978</v>
      </c>
      <c r="C3805" s="268" t="s">
        <v>2535</v>
      </c>
      <c r="D3805" s="269">
        <v>2.2999999999999998</v>
      </c>
      <c r="E3805" s="269">
        <v>1.27</v>
      </c>
      <c r="F3805" s="269" t="s">
        <v>18979</v>
      </c>
    </row>
    <row r="3806" spans="1:6" ht="30" customHeight="1">
      <c r="A3806" s="266">
        <v>96703</v>
      </c>
      <c r="B3806" s="267" t="s">
        <v>18980</v>
      </c>
      <c r="C3806" s="268" t="s">
        <v>2535</v>
      </c>
      <c r="D3806" s="269">
        <v>5.0199999999999996</v>
      </c>
      <c r="E3806" s="269">
        <v>1.82</v>
      </c>
      <c r="F3806" s="269" t="s">
        <v>12203</v>
      </c>
    </row>
    <row r="3807" spans="1:6" ht="30" customHeight="1">
      <c r="A3807" s="266">
        <v>96704</v>
      </c>
      <c r="B3807" s="267" t="s">
        <v>18981</v>
      </c>
      <c r="C3807" s="268" t="s">
        <v>2535</v>
      </c>
      <c r="D3807" s="269">
        <v>5.9799999999999995</v>
      </c>
      <c r="E3807" s="269">
        <v>1.82</v>
      </c>
      <c r="F3807" s="269" t="s">
        <v>12038</v>
      </c>
    </row>
    <row r="3808" spans="1:6" ht="30" customHeight="1">
      <c r="A3808" s="266">
        <v>96705</v>
      </c>
      <c r="B3808" s="267" t="s">
        <v>18982</v>
      </c>
      <c r="C3808" s="268" t="s">
        <v>2535</v>
      </c>
      <c r="D3808" s="269">
        <v>7.5799999999999992</v>
      </c>
      <c r="E3808" s="269">
        <v>2.71</v>
      </c>
      <c r="F3808" s="269" t="s">
        <v>17234</v>
      </c>
    </row>
    <row r="3809" spans="1:6" ht="30" customHeight="1">
      <c r="A3809" s="266">
        <v>96706</v>
      </c>
      <c r="B3809" s="267" t="s">
        <v>18983</v>
      </c>
      <c r="C3809" s="268" t="s">
        <v>2535</v>
      </c>
      <c r="D3809" s="269">
        <v>11.34</v>
      </c>
      <c r="E3809" s="269">
        <v>4.16</v>
      </c>
      <c r="F3809" s="269" t="s">
        <v>13966</v>
      </c>
    </row>
    <row r="3810" spans="1:6" ht="30" customHeight="1">
      <c r="A3810" s="266">
        <v>96707</v>
      </c>
      <c r="B3810" s="267" t="s">
        <v>18984</v>
      </c>
      <c r="C3810" s="268" t="s">
        <v>2535</v>
      </c>
      <c r="D3810" s="269">
        <v>25.23</v>
      </c>
      <c r="E3810" s="269">
        <v>5.73</v>
      </c>
      <c r="F3810" s="269" t="s">
        <v>13046</v>
      </c>
    </row>
    <row r="3811" spans="1:6" ht="30" customHeight="1">
      <c r="A3811" s="266">
        <v>96708</v>
      </c>
      <c r="B3811" s="267" t="s">
        <v>18985</v>
      </c>
      <c r="C3811" s="268" t="s">
        <v>2535</v>
      </c>
      <c r="D3811" s="269">
        <v>40.309999999999995</v>
      </c>
      <c r="E3811" s="269">
        <v>8.1300000000000008</v>
      </c>
      <c r="F3811" s="269" t="s">
        <v>18986</v>
      </c>
    </row>
    <row r="3812" spans="1:6" ht="30" customHeight="1">
      <c r="A3812" s="266">
        <v>96709</v>
      </c>
      <c r="B3812" s="267" t="s">
        <v>18987</v>
      </c>
      <c r="C3812" s="268" t="s">
        <v>2535</v>
      </c>
      <c r="D3812" s="269">
        <v>64.13</v>
      </c>
      <c r="E3812" s="269">
        <v>12.03</v>
      </c>
      <c r="F3812" s="269" t="s">
        <v>18988</v>
      </c>
    </row>
    <row r="3813" spans="1:6" ht="30" customHeight="1">
      <c r="A3813" s="266">
        <v>96710</v>
      </c>
      <c r="B3813" s="267" t="s">
        <v>18989</v>
      </c>
      <c r="C3813" s="268" t="s">
        <v>2535</v>
      </c>
      <c r="D3813" s="269">
        <v>2.6399999999999997</v>
      </c>
      <c r="E3813" s="269">
        <v>1.75</v>
      </c>
      <c r="F3813" s="269" t="s">
        <v>11156</v>
      </c>
    </row>
    <row r="3814" spans="1:6" ht="30" customHeight="1">
      <c r="A3814" s="266">
        <v>96711</v>
      </c>
      <c r="B3814" s="267" t="s">
        <v>18990</v>
      </c>
      <c r="C3814" s="268" t="s">
        <v>2535</v>
      </c>
      <c r="D3814" s="269">
        <v>4.2100000000000009</v>
      </c>
      <c r="E3814" s="269">
        <v>2.5299999999999998</v>
      </c>
      <c r="F3814" s="269" t="s">
        <v>14481</v>
      </c>
    </row>
    <row r="3815" spans="1:6" ht="30" customHeight="1">
      <c r="A3815" s="266">
        <v>96712</v>
      </c>
      <c r="B3815" s="267" t="s">
        <v>18991</v>
      </c>
      <c r="C3815" s="268" t="s">
        <v>2535</v>
      </c>
      <c r="D3815" s="269">
        <v>8.7899999999999991</v>
      </c>
      <c r="E3815" s="269">
        <v>3.64</v>
      </c>
      <c r="F3815" s="269" t="s">
        <v>12286</v>
      </c>
    </row>
    <row r="3816" spans="1:6" ht="30" customHeight="1">
      <c r="A3816" s="266">
        <v>96713</v>
      </c>
      <c r="B3816" s="267" t="s">
        <v>18992</v>
      </c>
      <c r="C3816" s="268" t="s">
        <v>2535</v>
      </c>
      <c r="D3816" s="269">
        <v>11.969999999999999</v>
      </c>
      <c r="E3816" s="269">
        <v>5.44</v>
      </c>
      <c r="F3816" s="269" t="s">
        <v>18993</v>
      </c>
    </row>
    <row r="3817" spans="1:6" ht="30" customHeight="1">
      <c r="A3817" s="266">
        <v>96714</v>
      </c>
      <c r="B3817" s="267" t="s">
        <v>18994</v>
      </c>
      <c r="C3817" s="268" t="s">
        <v>2535</v>
      </c>
      <c r="D3817" s="269">
        <v>20.76</v>
      </c>
      <c r="E3817" s="269">
        <v>8.25</v>
      </c>
      <c r="F3817" s="269" t="s">
        <v>18457</v>
      </c>
    </row>
    <row r="3818" spans="1:6" ht="30" customHeight="1">
      <c r="A3818" s="266">
        <v>96715</v>
      </c>
      <c r="B3818" s="267" t="s">
        <v>18995</v>
      </c>
      <c r="C3818" s="268" t="s">
        <v>2535</v>
      </c>
      <c r="D3818" s="269">
        <v>41.23</v>
      </c>
      <c r="E3818" s="269">
        <v>11.46</v>
      </c>
      <c r="F3818" s="269" t="s">
        <v>18996</v>
      </c>
    </row>
    <row r="3819" spans="1:6" ht="30" customHeight="1">
      <c r="A3819" s="266">
        <v>96716</v>
      </c>
      <c r="B3819" s="267" t="s">
        <v>18997</v>
      </c>
      <c r="C3819" s="268" t="s">
        <v>2535</v>
      </c>
      <c r="D3819" s="269">
        <v>62.44</v>
      </c>
      <c r="E3819" s="269">
        <v>16.28</v>
      </c>
      <c r="F3819" s="269" t="s">
        <v>18998</v>
      </c>
    </row>
    <row r="3820" spans="1:6" ht="30" customHeight="1">
      <c r="A3820" s="266">
        <v>96717</v>
      </c>
      <c r="B3820" s="267" t="s">
        <v>18999</v>
      </c>
      <c r="C3820" s="268" t="s">
        <v>2535</v>
      </c>
      <c r="D3820" s="269">
        <v>99.19</v>
      </c>
      <c r="E3820" s="269">
        <v>24.06</v>
      </c>
      <c r="F3820" s="269" t="s">
        <v>19000</v>
      </c>
    </row>
    <row r="3821" spans="1:6" ht="45" customHeight="1">
      <c r="A3821" s="266">
        <v>96736</v>
      </c>
      <c r="B3821" s="267" t="s">
        <v>19001</v>
      </c>
      <c r="C3821" s="268" t="s">
        <v>2535</v>
      </c>
      <c r="D3821" s="269">
        <v>1.6599999999999997</v>
      </c>
      <c r="E3821" s="269">
        <v>2.48</v>
      </c>
      <c r="F3821" s="269" t="s">
        <v>11700</v>
      </c>
    </row>
    <row r="3822" spans="1:6" ht="45" customHeight="1">
      <c r="A3822" s="266">
        <v>96737</v>
      </c>
      <c r="B3822" s="267" t="s">
        <v>19002</v>
      </c>
      <c r="C3822" s="268" t="s">
        <v>2535</v>
      </c>
      <c r="D3822" s="269">
        <v>2.11</v>
      </c>
      <c r="E3822" s="269">
        <v>2.4700000000000002</v>
      </c>
      <c r="F3822" s="269" t="s">
        <v>13438</v>
      </c>
    </row>
    <row r="3823" spans="1:6" ht="45" customHeight="1">
      <c r="A3823" s="266">
        <v>96738</v>
      </c>
      <c r="B3823" s="267" t="s">
        <v>19003</v>
      </c>
      <c r="C3823" s="268" t="s">
        <v>2535</v>
      </c>
      <c r="D3823" s="269">
        <v>10.34</v>
      </c>
      <c r="E3823" s="269">
        <v>2.39</v>
      </c>
      <c r="F3823" s="269" t="s">
        <v>11397</v>
      </c>
    </row>
    <row r="3824" spans="1:6" ht="45" customHeight="1">
      <c r="A3824" s="266">
        <v>96739</v>
      </c>
      <c r="B3824" s="267" t="s">
        <v>19004</v>
      </c>
      <c r="C3824" s="268" t="s">
        <v>2535</v>
      </c>
      <c r="D3824" s="269">
        <v>2.75</v>
      </c>
      <c r="E3824" s="269">
        <v>3.16</v>
      </c>
      <c r="F3824" s="269" t="s">
        <v>13051</v>
      </c>
    </row>
    <row r="3825" spans="1:6" ht="45" customHeight="1">
      <c r="A3825" s="266">
        <v>96740</v>
      </c>
      <c r="B3825" s="267" t="s">
        <v>19005</v>
      </c>
      <c r="C3825" s="268" t="s">
        <v>2535</v>
      </c>
      <c r="D3825" s="269">
        <v>16.43</v>
      </c>
      <c r="E3825" s="269">
        <v>3.06</v>
      </c>
      <c r="F3825" s="269" t="s">
        <v>19006</v>
      </c>
    </row>
    <row r="3826" spans="1:6" ht="45" customHeight="1">
      <c r="A3826" s="266">
        <v>96741</v>
      </c>
      <c r="B3826" s="267" t="s">
        <v>19007</v>
      </c>
      <c r="C3826" s="268" t="s">
        <v>2535</v>
      </c>
      <c r="D3826" s="269">
        <v>5.4500000000000011</v>
      </c>
      <c r="E3826" s="269">
        <v>3.11</v>
      </c>
      <c r="F3826" s="269" t="s">
        <v>12762</v>
      </c>
    </row>
    <row r="3827" spans="1:6" ht="45" customHeight="1">
      <c r="A3827" s="266">
        <v>96742</v>
      </c>
      <c r="B3827" s="267" t="s">
        <v>19008</v>
      </c>
      <c r="C3827" s="268" t="s">
        <v>2535</v>
      </c>
      <c r="D3827" s="269">
        <v>8.3099999999999987</v>
      </c>
      <c r="E3827" s="269">
        <v>4.7</v>
      </c>
      <c r="F3827" s="269" t="s">
        <v>18415</v>
      </c>
    </row>
    <row r="3828" spans="1:6" ht="45" customHeight="1">
      <c r="A3828" s="266">
        <v>96743</v>
      </c>
      <c r="B3828" s="267" t="s">
        <v>19009</v>
      </c>
      <c r="C3828" s="268" t="s">
        <v>2535</v>
      </c>
      <c r="D3828" s="269">
        <v>11.55</v>
      </c>
      <c r="E3828" s="269">
        <v>4.68</v>
      </c>
      <c r="F3828" s="269" t="s">
        <v>19010</v>
      </c>
    </row>
    <row r="3829" spans="1:6" ht="45" customHeight="1">
      <c r="A3829" s="266">
        <v>96744</v>
      </c>
      <c r="B3829" s="267" t="s">
        <v>19011</v>
      </c>
      <c r="C3829" s="268" t="s">
        <v>2535</v>
      </c>
      <c r="D3829" s="269">
        <v>25.96</v>
      </c>
      <c r="E3829" s="269">
        <v>7.68</v>
      </c>
      <c r="F3829" s="269" t="s">
        <v>19012</v>
      </c>
    </row>
    <row r="3830" spans="1:6" ht="45" customHeight="1">
      <c r="A3830" s="266">
        <v>96745</v>
      </c>
      <c r="B3830" s="267" t="s">
        <v>19013</v>
      </c>
      <c r="C3830" s="268" t="s">
        <v>2535</v>
      </c>
      <c r="D3830" s="269">
        <v>40.129999999999995</v>
      </c>
      <c r="E3830" s="269">
        <v>7.66</v>
      </c>
      <c r="F3830" s="269" t="s">
        <v>15784</v>
      </c>
    </row>
    <row r="3831" spans="1:6" ht="45" customHeight="1">
      <c r="A3831" s="266">
        <v>96746</v>
      </c>
      <c r="B3831" s="267" t="s">
        <v>19014</v>
      </c>
      <c r="C3831" s="268" t="s">
        <v>2535</v>
      </c>
      <c r="D3831" s="269">
        <v>64.13000000000001</v>
      </c>
      <c r="E3831" s="269">
        <v>11.99</v>
      </c>
      <c r="F3831" s="269" t="s">
        <v>19015</v>
      </c>
    </row>
    <row r="3832" spans="1:6" ht="45" customHeight="1">
      <c r="A3832" s="266">
        <v>96747</v>
      </c>
      <c r="B3832" s="267" t="s">
        <v>19016</v>
      </c>
      <c r="C3832" s="268" t="s">
        <v>2535</v>
      </c>
      <c r="D3832" s="269">
        <v>2.2600000000000002</v>
      </c>
      <c r="E3832" s="269">
        <v>3.69</v>
      </c>
      <c r="F3832" s="269" t="s">
        <v>14988</v>
      </c>
    </row>
    <row r="3833" spans="1:6" ht="45" customHeight="1">
      <c r="A3833" s="266">
        <v>96748</v>
      </c>
      <c r="B3833" s="267" t="s">
        <v>19017</v>
      </c>
      <c r="C3833" s="268" t="s">
        <v>2535</v>
      </c>
      <c r="D3833" s="269">
        <v>2.84</v>
      </c>
      <c r="E3833" s="269">
        <v>3.67</v>
      </c>
      <c r="F3833" s="269" t="s">
        <v>12443</v>
      </c>
    </row>
    <row r="3834" spans="1:6" ht="45" customHeight="1">
      <c r="A3834" s="266">
        <v>96749</v>
      </c>
      <c r="B3834" s="267" t="s">
        <v>19018</v>
      </c>
      <c r="C3834" s="268" t="s">
        <v>2535</v>
      </c>
      <c r="D3834" s="269">
        <v>4.0600000000000005</v>
      </c>
      <c r="E3834" s="269">
        <v>4.67</v>
      </c>
      <c r="F3834" s="269" t="s">
        <v>18875</v>
      </c>
    </row>
    <row r="3835" spans="1:6" ht="45" customHeight="1">
      <c r="A3835" s="266">
        <v>96750</v>
      </c>
      <c r="B3835" s="267" t="s">
        <v>19019</v>
      </c>
      <c r="C3835" s="268" t="s">
        <v>2535</v>
      </c>
      <c r="D3835" s="269">
        <v>6.2700000000000005</v>
      </c>
      <c r="E3835" s="269">
        <v>4.6399999999999997</v>
      </c>
      <c r="F3835" s="269" t="s">
        <v>18892</v>
      </c>
    </row>
    <row r="3836" spans="1:6" ht="45" customHeight="1">
      <c r="A3836" s="266">
        <v>96751</v>
      </c>
      <c r="B3836" s="267" t="s">
        <v>19020</v>
      </c>
      <c r="C3836" s="268" t="s">
        <v>2535</v>
      </c>
      <c r="D3836" s="269">
        <v>12.13</v>
      </c>
      <c r="E3836" s="269">
        <v>6.99</v>
      </c>
      <c r="F3836" s="269" t="s">
        <v>11201</v>
      </c>
    </row>
    <row r="3837" spans="1:6" ht="45" customHeight="1">
      <c r="A3837" s="266">
        <v>96752</v>
      </c>
      <c r="B3837" s="267" t="s">
        <v>19021</v>
      </c>
      <c r="C3837" s="268" t="s">
        <v>2535</v>
      </c>
      <c r="D3837" s="269">
        <v>16.93</v>
      </c>
      <c r="E3837" s="269">
        <v>6.98</v>
      </c>
      <c r="F3837" s="269" t="s">
        <v>15407</v>
      </c>
    </row>
    <row r="3838" spans="1:6" ht="45" customHeight="1">
      <c r="A3838" s="266">
        <v>96753</v>
      </c>
      <c r="B3838" s="267" t="s">
        <v>19022</v>
      </c>
      <c r="C3838" s="268" t="s">
        <v>2535</v>
      </c>
      <c r="D3838" s="269">
        <v>40.56</v>
      </c>
      <c r="E3838" s="269">
        <v>11.48</v>
      </c>
      <c r="F3838" s="269" t="s">
        <v>19023</v>
      </c>
    </row>
    <row r="3839" spans="1:6" ht="45" customHeight="1">
      <c r="A3839" s="266">
        <v>96754</v>
      </c>
      <c r="B3839" s="267" t="s">
        <v>19024</v>
      </c>
      <c r="C3839" s="268" t="s">
        <v>2535</v>
      </c>
      <c r="D3839" s="269">
        <v>59.53</v>
      </c>
      <c r="E3839" s="269">
        <v>11.47</v>
      </c>
      <c r="F3839" s="269" t="s">
        <v>19025</v>
      </c>
    </row>
    <row r="3840" spans="1:6" ht="45" customHeight="1">
      <c r="A3840" s="266">
        <v>96755</v>
      </c>
      <c r="B3840" s="267" t="s">
        <v>19026</v>
      </c>
      <c r="C3840" s="268" t="s">
        <v>2535</v>
      </c>
      <c r="D3840" s="269">
        <v>89.600000000000009</v>
      </c>
      <c r="E3840" s="269">
        <v>17.989999999999998</v>
      </c>
      <c r="F3840" s="269" t="s">
        <v>19027</v>
      </c>
    </row>
    <row r="3841" spans="1:6" ht="45" customHeight="1">
      <c r="A3841" s="266">
        <v>96756</v>
      </c>
      <c r="B3841" s="267" t="s">
        <v>19028</v>
      </c>
      <c r="C3841" s="268" t="s">
        <v>2535</v>
      </c>
      <c r="D3841" s="269">
        <v>5.19</v>
      </c>
      <c r="E3841" s="269">
        <v>4.8600000000000003</v>
      </c>
      <c r="F3841" s="269" t="s">
        <v>12309</v>
      </c>
    </row>
    <row r="3842" spans="1:6" ht="45" customHeight="1">
      <c r="A3842" s="266">
        <v>96757</v>
      </c>
      <c r="B3842" s="267" t="s">
        <v>19029</v>
      </c>
      <c r="C3842" s="268" t="s">
        <v>2535</v>
      </c>
      <c r="D3842" s="269">
        <v>4.8899999999999997</v>
      </c>
      <c r="E3842" s="269">
        <v>4.8600000000000003</v>
      </c>
      <c r="F3842" s="269" t="s">
        <v>12031</v>
      </c>
    </row>
    <row r="3843" spans="1:6" ht="45" customHeight="1">
      <c r="A3843" s="266">
        <v>96758</v>
      </c>
      <c r="B3843" s="267" t="s">
        <v>19030</v>
      </c>
      <c r="C3843" s="268" t="s">
        <v>2535</v>
      </c>
      <c r="D3843" s="269">
        <v>5.5200000000000005</v>
      </c>
      <c r="E3843" s="269">
        <v>6.19</v>
      </c>
      <c r="F3843" s="269" t="s">
        <v>19031</v>
      </c>
    </row>
    <row r="3844" spans="1:6" ht="45" customHeight="1">
      <c r="A3844" s="266">
        <v>96759</v>
      </c>
      <c r="B3844" s="267" t="s">
        <v>19032</v>
      </c>
      <c r="C3844" s="268" t="s">
        <v>2535</v>
      </c>
      <c r="D3844" s="269">
        <v>9.7099999999999991</v>
      </c>
      <c r="E3844" s="269">
        <v>6.15</v>
      </c>
      <c r="F3844" s="269" t="s">
        <v>12040</v>
      </c>
    </row>
    <row r="3845" spans="1:6" ht="45" customHeight="1">
      <c r="A3845" s="266">
        <v>96760</v>
      </c>
      <c r="B3845" s="267" t="s">
        <v>19033</v>
      </c>
      <c r="C3845" s="268" t="s">
        <v>2535</v>
      </c>
      <c r="D3845" s="269">
        <v>13.49</v>
      </c>
      <c r="E3845" s="269">
        <v>9.31</v>
      </c>
      <c r="F3845" s="269" t="s">
        <v>19034</v>
      </c>
    </row>
    <row r="3846" spans="1:6" ht="45" customHeight="1">
      <c r="A3846" s="266">
        <v>96761</v>
      </c>
      <c r="B3846" s="267" t="s">
        <v>19035</v>
      </c>
      <c r="C3846" s="268" t="s">
        <v>2535</v>
      </c>
      <c r="D3846" s="269">
        <v>21.16</v>
      </c>
      <c r="E3846" s="269">
        <v>9.2899999999999991</v>
      </c>
      <c r="F3846" s="269" t="s">
        <v>11193</v>
      </c>
    </row>
    <row r="3847" spans="1:6" ht="45" customHeight="1">
      <c r="A3847" s="266">
        <v>96762</v>
      </c>
      <c r="B3847" s="267" t="s">
        <v>19036</v>
      </c>
      <c r="C3847" s="268" t="s">
        <v>2535</v>
      </c>
      <c r="D3847" s="269">
        <v>42.69</v>
      </c>
      <c r="E3847" s="269">
        <v>15.32</v>
      </c>
      <c r="F3847" s="269" t="s">
        <v>19037</v>
      </c>
    </row>
    <row r="3848" spans="1:6" ht="45" customHeight="1">
      <c r="A3848" s="266">
        <v>96763</v>
      </c>
      <c r="B3848" s="267" t="s">
        <v>19038</v>
      </c>
      <c r="C3848" s="268" t="s">
        <v>2535</v>
      </c>
      <c r="D3848" s="269">
        <v>62.08</v>
      </c>
      <c r="E3848" s="269">
        <v>15.3</v>
      </c>
      <c r="F3848" s="269" t="s">
        <v>19039</v>
      </c>
    </row>
    <row r="3849" spans="1:6" ht="45" customHeight="1">
      <c r="A3849" s="266">
        <v>96764</v>
      </c>
      <c r="B3849" s="267" t="s">
        <v>19040</v>
      </c>
      <c r="C3849" s="268" t="s">
        <v>2535</v>
      </c>
      <c r="D3849" s="269">
        <v>99.190000000000012</v>
      </c>
      <c r="E3849" s="269">
        <v>23.99</v>
      </c>
      <c r="F3849" s="269" t="s">
        <v>19041</v>
      </c>
    </row>
    <row r="3850" spans="1:6">
      <c r="A3850" s="261"/>
      <c r="B3850" s="318" t="s">
        <v>20825</v>
      </c>
      <c r="C3850" s="270"/>
      <c r="D3850" s="271" t="s">
        <v>2552</v>
      </c>
      <c r="E3850" s="271" t="s">
        <v>2552</v>
      </c>
      <c r="F3850" s="271"/>
    </row>
    <row r="3851" spans="1:6" ht="30" customHeight="1">
      <c r="A3851" s="266">
        <v>96794</v>
      </c>
      <c r="B3851" s="267" t="s">
        <v>18314</v>
      </c>
      <c r="C3851" s="268" t="s">
        <v>2537</v>
      </c>
      <c r="D3851" s="269">
        <v>5.21</v>
      </c>
      <c r="E3851" s="269">
        <v>1.78</v>
      </c>
      <c r="F3851" s="269" t="s">
        <v>13317</v>
      </c>
    </row>
    <row r="3852" spans="1:6" ht="30" customHeight="1">
      <c r="A3852" s="266">
        <v>96795</v>
      </c>
      <c r="B3852" s="267" t="s">
        <v>18315</v>
      </c>
      <c r="C3852" s="268" t="s">
        <v>2537</v>
      </c>
      <c r="D3852" s="269">
        <v>6.75</v>
      </c>
      <c r="E3852" s="269">
        <v>2.1</v>
      </c>
      <c r="F3852" s="269" t="s">
        <v>14012</v>
      </c>
    </row>
    <row r="3853" spans="1:6" ht="30" customHeight="1">
      <c r="A3853" s="266">
        <v>96796</v>
      </c>
      <c r="B3853" s="267" t="s">
        <v>18316</v>
      </c>
      <c r="C3853" s="268" t="s">
        <v>2537</v>
      </c>
      <c r="D3853" s="269">
        <v>9.83</v>
      </c>
      <c r="E3853" s="269">
        <v>2.5099999999999998</v>
      </c>
      <c r="F3853" s="269" t="s">
        <v>12506</v>
      </c>
    </row>
    <row r="3854" spans="1:6" ht="30" customHeight="1">
      <c r="A3854" s="266">
        <v>96797</v>
      </c>
      <c r="B3854" s="267" t="s">
        <v>18317</v>
      </c>
      <c r="C3854" s="268" t="s">
        <v>2537</v>
      </c>
      <c r="D3854" s="269">
        <v>15.47</v>
      </c>
      <c r="E3854" s="269">
        <v>3.06</v>
      </c>
      <c r="F3854" s="269" t="s">
        <v>12465</v>
      </c>
    </row>
    <row r="3855" spans="1:6" ht="30" customHeight="1">
      <c r="A3855" s="266">
        <v>96798</v>
      </c>
      <c r="B3855" s="267" t="s">
        <v>18318</v>
      </c>
      <c r="C3855" s="268" t="s">
        <v>2537</v>
      </c>
      <c r="D3855" s="269">
        <v>5.2399999999999993</v>
      </c>
      <c r="E3855" s="269">
        <v>1.86</v>
      </c>
      <c r="F3855" s="269" t="s">
        <v>15980</v>
      </c>
    </row>
    <row r="3856" spans="1:6" ht="30" customHeight="1">
      <c r="A3856" s="266">
        <v>96799</v>
      </c>
      <c r="B3856" s="267" t="s">
        <v>18319</v>
      </c>
      <c r="C3856" s="268" t="s">
        <v>2537</v>
      </c>
      <c r="D3856" s="269">
        <v>6.93</v>
      </c>
      <c r="E3856" s="269">
        <v>2.6</v>
      </c>
      <c r="F3856" s="269" t="s">
        <v>13226</v>
      </c>
    </row>
    <row r="3857" spans="1:6" ht="30" customHeight="1">
      <c r="A3857" s="266">
        <v>96800</v>
      </c>
      <c r="B3857" s="267" t="s">
        <v>18320</v>
      </c>
      <c r="C3857" s="268" t="s">
        <v>2537</v>
      </c>
      <c r="D3857" s="269">
        <v>10.16</v>
      </c>
      <c r="E3857" s="269">
        <v>3.56</v>
      </c>
      <c r="F3857" s="269" t="s">
        <v>13611</v>
      </c>
    </row>
    <row r="3858" spans="1:6" ht="30" customHeight="1">
      <c r="A3858" s="266">
        <v>96801</v>
      </c>
      <c r="B3858" s="267" t="s">
        <v>18321</v>
      </c>
      <c r="C3858" s="268" t="s">
        <v>2537</v>
      </c>
      <c r="D3858" s="269">
        <v>16.07</v>
      </c>
      <c r="E3858" s="269">
        <v>4.84</v>
      </c>
      <c r="F3858" s="269" t="s">
        <v>18322</v>
      </c>
    </row>
    <row r="3859" spans="1:6">
      <c r="A3859" s="261"/>
      <c r="B3859" s="318" t="s">
        <v>20827</v>
      </c>
      <c r="C3859" s="270"/>
      <c r="D3859" s="271" t="s">
        <v>2552</v>
      </c>
      <c r="E3859" s="271" t="s">
        <v>2552</v>
      </c>
      <c r="F3859" s="271"/>
    </row>
    <row r="3860" spans="1:6" ht="30" customHeight="1">
      <c r="A3860" s="266">
        <v>96802</v>
      </c>
      <c r="B3860" s="267" t="s">
        <v>19042</v>
      </c>
      <c r="C3860" s="268" t="s">
        <v>2535</v>
      </c>
      <c r="D3860" s="269">
        <v>241.04000000000002</v>
      </c>
      <c r="E3860" s="269">
        <v>8.01</v>
      </c>
      <c r="F3860" s="269" t="s">
        <v>19043</v>
      </c>
    </row>
    <row r="3861" spans="1:6" ht="30" customHeight="1">
      <c r="A3861" s="266">
        <v>96803</v>
      </c>
      <c r="B3861" s="267" t="s">
        <v>19044</v>
      </c>
      <c r="C3861" s="268" t="s">
        <v>2535</v>
      </c>
      <c r="D3861" s="269">
        <v>121.02</v>
      </c>
      <c r="E3861" s="269">
        <v>6.53</v>
      </c>
      <c r="F3861" s="269" t="s">
        <v>19045</v>
      </c>
    </row>
    <row r="3862" spans="1:6" ht="30" customHeight="1">
      <c r="A3862" s="266">
        <v>96804</v>
      </c>
      <c r="B3862" s="267" t="s">
        <v>19046</v>
      </c>
      <c r="C3862" s="268" t="s">
        <v>2535</v>
      </c>
      <c r="D3862" s="269">
        <v>209.03</v>
      </c>
      <c r="E3862" s="269">
        <v>18.350000000000001</v>
      </c>
      <c r="F3862" s="269" t="s">
        <v>19047</v>
      </c>
    </row>
    <row r="3863" spans="1:6" ht="30" customHeight="1">
      <c r="A3863" s="266">
        <v>96805</v>
      </c>
      <c r="B3863" s="267" t="s">
        <v>19048</v>
      </c>
      <c r="C3863" s="268" t="s">
        <v>2535</v>
      </c>
      <c r="D3863" s="269">
        <v>243.6</v>
      </c>
      <c r="E3863" s="269">
        <v>12.92</v>
      </c>
      <c r="F3863" s="269" t="s">
        <v>19049</v>
      </c>
    </row>
    <row r="3864" spans="1:6" ht="30" customHeight="1">
      <c r="A3864" s="266">
        <v>96806</v>
      </c>
      <c r="B3864" s="267" t="s">
        <v>19050</v>
      </c>
      <c r="C3864" s="268" t="s">
        <v>2535</v>
      </c>
      <c r="D3864" s="269">
        <v>112.31</v>
      </c>
      <c r="E3864" s="269">
        <v>11.46</v>
      </c>
      <c r="F3864" s="269" t="s">
        <v>12978</v>
      </c>
    </row>
    <row r="3865" spans="1:6" ht="30" customHeight="1">
      <c r="A3865" s="266">
        <v>96807</v>
      </c>
      <c r="B3865" s="267" t="s">
        <v>19051</v>
      </c>
      <c r="C3865" s="268" t="s">
        <v>2535</v>
      </c>
      <c r="D3865" s="269">
        <v>182.51</v>
      </c>
      <c r="E3865" s="269">
        <v>23.28</v>
      </c>
      <c r="F3865" s="269" t="s">
        <v>19052</v>
      </c>
    </row>
    <row r="3866" spans="1:6" ht="30" customHeight="1">
      <c r="A3866" s="266">
        <v>96808</v>
      </c>
      <c r="B3866" s="267" t="s">
        <v>19053</v>
      </c>
      <c r="C3866" s="268" t="s">
        <v>2535</v>
      </c>
      <c r="D3866" s="269">
        <v>8.34</v>
      </c>
      <c r="E3866" s="269">
        <v>3.02</v>
      </c>
      <c r="F3866" s="269" t="s">
        <v>15939</v>
      </c>
    </row>
    <row r="3867" spans="1:6" ht="30" customHeight="1">
      <c r="A3867" s="266">
        <v>96809</v>
      </c>
      <c r="B3867" s="267" t="s">
        <v>19054</v>
      </c>
      <c r="C3867" s="268" t="s">
        <v>2535</v>
      </c>
      <c r="D3867" s="269">
        <v>10.030000000000001</v>
      </c>
      <c r="E3867" s="269">
        <v>3.02</v>
      </c>
      <c r="F3867" s="269" t="s">
        <v>12434</v>
      </c>
    </row>
    <row r="3868" spans="1:6" ht="30" customHeight="1">
      <c r="A3868" s="266">
        <v>96810</v>
      </c>
      <c r="B3868" s="267" t="s">
        <v>19055</v>
      </c>
      <c r="C3868" s="268" t="s">
        <v>2535</v>
      </c>
      <c r="D3868" s="269">
        <v>11.18</v>
      </c>
      <c r="E3868" s="269">
        <v>3.01</v>
      </c>
      <c r="F3868" s="269" t="s">
        <v>12223</v>
      </c>
    </row>
    <row r="3869" spans="1:6" ht="30" customHeight="1">
      <c r="A3869" s="266">
        <v>96811</v>
      </c>
      <c r="B3869" s="267" t="s">
        <v>19056</v>
      </c>
      <c r="C3869" s="268" t="s">
        <v>2535</v>
      </c>
      <c r="D3869" s="269">
        <v>11.66</v>
      </c>
      <c r="E3869" s="269">
        <v>3.57</v>
      </c>
      <c r="F3869" s="269" t="s">
        <v>13540</v>
      </c>
    </row>
    <row r="3870" spans="1:6" ht="30" customHeight="1">
      <c r="A3870" s="266">
        <v>96812</v>
      </c>
      <c r="B3870" s="267" t="s">
        <v>19057</v>
      </c>
      <c r="C3870" s="268" t="s">
        <v>2535</v>
      </c>
      <c r="D3870" s="269">
        <v>11.049999999999999</v>
      </c>
      <c r="E3870" s="269">
        <v>3.57</v>
      </c>
      <c r="F3870" s="269" t="s">
        <v>18769</v>
      </c>
    </row>
    <row r="3871" spans="1:6" ht="30" customHeight="1">
      <c r="A3871" s="266">
        <v>96813</v>
      </c>
      <c r="B3871" s="267" t="s">
        <v>19058</v>
      </c>
      <c r="C3871" s="268" t="s">
        <v>2535</v>
      </c>
      <c r="D3871" s="269">
        <v>13.33</v>
      </c>
      <c r="E3871" s="269">
        <v>3.56</v>
      </c>
      <c r="F3871" s="269" t="s">
        <v>13143</v>
      </c>
    </row>
    <row r="3872" spans="1:6" ht="30" customHeight="1">
      <c r="A3872" s="266">
        <v>96814</v>
      </c>
      <c r="B3872" s="267" t="s">
        <v>19059</v>
      </c>
      <c r="C3872" s="268" t="s">
        <v>2535</v>
      </c>
      <c r="D3872" s="269">
        <v>10.67</v>
      </c>
      <c r="E3872" s="269">
        <v>3.57</v>
      </c>
      <c r="F3872" s="269" t="s">
        <v>13457</v>
      </c>
    </row>
    <row r="3873" spans="1:6" ht="30" customHeight="1">
      <c r="A3873" s="266">
        <v>96815</v>
      </c>
      <c r="B3873" s="267" t="s">
        <v>19060</v>
      </c>
      <c r="C3873" s="268" t="s">
        <v>2535</v>
      </c>
      <c r="D3873" s="269">
        <v>19.89</v>
      </c>
      <c r="E3873" s="269">
        <v>4.25</v>
      </c>
      <c r="F3873" s="269" t="s">
        <v>13759</v>
      </c>
    </row>
    <row r="3874" spans="1:6" ht="30" customHeight="1">
      <c r="A3874" s="266">
        <v>96816</v>
      </c>
      <c r="B3874" s="267" t="s">
        <v>19061</v>
      </c>
      <c r="C3874" s="268" t="s">
        <v>2535</v>
      </c>
      <c r="D3874" s="269">
        <v>15.56</v>
      </c>
      <c r="E3874" s="269">
        <v>4.26</v>
      </c>
      <c r="F3874" s="269" t="s">
        <v>14512</v>
      </c>
    </row>
    <row r="3875" spans="1:6" ht="30" customHeight="1">
      <c r="A3875" s="266">
        <v>96817</v>
      </c>
      <c r="B3875" s="267" t="s">
        <v>19062</v>
      </c>
      <c r="C3875" s="268" t="s">
        <v>2535</v>
      </c>
      <c r="D3875" s="269">
        <v>18.32</v>
      </c>
      <c r="E3875" s="269">
        <v>4.25</v>
      </c>
      <c r="F3875" s="269" t="s">
        <v>19063</v>
      </c>
    </row>
    <row r="3876" spans="1:6" ht="30" customHeight="1">
      <c r="A3876" s="266">
        <v>96818</v>
      </c>
      <c r="B3876" s="267" t="s">
        <v>19064</v>
      </c>
      <c r="C3876" s="268" t="s">
        <v>2535</v>
      </c>
      <c r="D3876" s="269">
        <v>16.740000000000002</v>
      </c>
      <c r="E3876" s="269">
        <v>4.26</v>
      </c>
      <c r="F3876" s="269" t="s">
        <v>14565</v>
      </c>
    </row>
    <row r="3877" spans="1:6" ht="30" customHeight="1">
      <c r="A3877" s="266">
        <v>96819</v>
      </c>
      <c r="B3877" s="267" t="s">
        <v>19065</v>
      </c>
      <c r="C3877" s="268" t="s">
        <v>2535</v>
      </c>
      <c r="D3877" s="269">
        <v>16.740000000000002</v>
      </c>
      <c r="E3877" s="269">
        <v>4.26</v>
      </c>
      <c r="F3877" s="269" t="s">
        <v>14565</v>
      </c>
    </row>
    <row r="3878" spans="1:6" ht="30" customHeight="1">
      <c r="A3878" s="266">
        <v>96820</v>
      </c>
      <c r="B3878" s="267" t="s">
        <v>19066</v>
      </c>
      <c r="C3878" s="268" t="s">
        <v>2535</v>
      </c>
      <c r="D3878" s="269">
        <v>33.14</v>
      </c>
      <c r="E3878" s="269">
        <v>5.21</v>
      </c>
      <c r="F3878" s="269" t="s">
        <v>19067</v>
      </c>
    </row>
    <row r="3879" spans="1:6" ht="30" customHeight="1">
      <c r="A3879" s="266">
        <v>96821</v>
      </c>
      <c r="B3879" s="267" t="s">
        <v>19068</v>
      </c>
      <c r="C3879" s="268" t="s">
        <v>2535</v>
      </c>
      <c r="D3879" s="269">
        <v>27.409999999999997</v>
      </c>
      <c r="E3879" s="269">
        <v>5.21</v>
      </c>
      <c r="F3879" s="269" t="s">
        <v>18142</v>
      </c>
    </row>
    <row r="3880" spans="1:6" ht="30" customHeight="1">
      <c r="A3880" s="266">
        <v>96822</v>
      </c>
      <c r="B3880" s="267" t="s">
        <v>19069</v>
      </c>
      <c r="C3880" s="268" t="s">
        <v>2535</v>
      </c>
      <c r="D3880" s="269">
        <v>27.85</v>
      </c>
      <c r="E3880" s="269">
        <v>5.21</v>
      </c>
      <c r="F3880" s="269" t="s">
        <v>19070</v>
      </c>
    </row>
    <row r="3881" spans="1:6" ht="30" customHeight="1">
      <c r="A3881" s="266">
        <v>96823</v>
      </c>
      <c r="B3881" s="267" t="s">
        <v>19071</v>
      </c>
      <c r="C3881" s="268" t="s">
        <v>2535</v>
      </c>
      <c r="D3881" s="269">
        <v>11.34</v>
      </c>
      <c r="E3881" s="269">
        <v>2.2799999999999998</v>
      </c>
      <c r="F3881" s="269" t="s">
        <v>19072</v>
      </c>
    </row>
    <row r="3882" spans="1:6" ht="30" customHeight="1">
      <c r="A3882" s="266">
        <v>96824</v>
      </c>
      <c r="B3882" s="267" t="s">
        <v>19073</v>
      </c>
      <c r="C3882" s="268" t="s">
        <v>2535</v>
      </c>
      <c r="D3882" s="269">
        <v>13.110000000000001</v>
      </c>
      <c r="E3882" s="269">
        <v>2.27</v>
      </c>
      <c r="F3882" s="269" t="s">
        <v>18400</v>
      </c>
    </row>
    <row r="3883" spans="1:6" ht="30" customHeight="1">
      <c r="A3883" s="266">
        <v>96825</v>
      </c>
      <c r="B3883" s="267" t="s">
        <v>19074</v>
      </c>
      <c r="C3883" s="268" t="s">
        <v>2535</v>
      </c>
      <c r="D3883" s="269">
        <v>18.62</v>
      </c>
      <c r="E3883" s="269">
        <v>2.27</v>
      </c>
      <c r="F3883" s="269" t="s">
        <v>18482</v>
      </c>
    </row>
    <row r="3884" spans="1:6" ht="30" customHeight="1">
      <c r="A3884" s="266">
        <v>96826</v>
      </c>
      <c r="B3884" s="267" t="s">
        <v>19075</v>
      </c>
      <c r="C3884" s="268" t="s">
        <v>2535</v>
      </c>
      <c r="D3884" s="269">
        <v>16.22</v>
      </c>
      <c r="E3884" s="269">
        <v>2.71</v>
      </c>
      <c r="F3884" s="269" t="s">
        <v>16638</v>
      </c>
    </row>
    <row r="3885" spans="1:6" ht="30" customHeight="1">
      <c r="A3885" s="266">
        <v>96827</v>
      </c>
      <c r="B3885" s="267" t="s">
        <v>19076</v>
      </c>
      <c r="C3885" s="268" t="s">
        <v>2535</v>
      </c>
      <c r="D3885" s="269">
        <v>16.93</v>
      </c>
      <c r="E3885" s="269">
        <v>2.71</v>
      </c>
      <c r="F3885" s="269" t="s">
        <v>12158</v>
      </c>
    </row>
    <row r="3886" spans="1:6" ht="30" customHeight="1">
      <c r="A3886" s="266">
        <v>96828</v>
      </c>
      <c r="B3886" s="267" t="s">
        <v>19077</v>
      </c>
      <c r="C3886" s="268" t="s">
        <v>2535</v>
      </c>
      <c r="D3886" s="269">
        <v>21.990000000000002</v>
      </c>
      <c r="E3886" s="269">
        <v>2.7</v>
      </c>
      <c r="F3886" s="269" t="s">
        <v>12456</v>
      </c>
    </row>
    <row r="3887" spans="1:6" ht="30" customHeight="1">
      <c r="A3887" s="266">
        <v>96829</v>
      </c>
      <c r="B3887" s="267" t="s">
        <v>19078</v>
      </c>
      <c r="C3887" s="268" t="s">
        <v>2535</v>
      </c>
      <c r="D3887" s="269">
        <v>16.189999999999998</v>
      </c>
      <c r="E3887" s="269">
        <v>2.71</v>
      </c>
      <c r="F3887" s="269" t="s">
        <v>14120</v>
      </c>
    </row>
    <row r="3888" spans="1:6" ht="30" customHeight="1">
      <c r="A3888" s="266">
        <v>96830</v>
      </c>
      <c r="B3888" s="267" t="s">
        <v>19079</v>
      </c>
      <c r="C3888" s="268" t="s">
        <v>2535</v>
      </c>
      <c r="D3888" s="269">
        <v>24.27</v>
      </c>
      <c r="E3888" s="269">
        <v>3.23</v>
      </c>
      <c r="F3888" s="269" t="s">
        <v>18004</v>
      </c>
    </row>
    <row r="3889" spans="1:6" ht="30" customHeight="1">
      <c r="A3889" s="266">
        <v>96831</v>
      </c>
      <c r="B3889" s="267" t="s">
        <v>19080</v>
      </c>
      <c r="C3889" s="268" t="s">
        <v>2535</v>
      </c>
      <c r="D3889" s="269">
        <v>19.149999999999999</v>
      </c>
      <c r="E3889" s="269">
        <v>3.24</v>
      </c>
      <c r="F3889" s="269" t="s">
        <v>17454</v>
      </c>
    </row>
    <row r="3890" spans="1:6" ht="30" customHeight="1">
      <c r="A3890" s="266">
        <v>96832</v>
      </c>
      <c r="B3890" s="267" t="s">
        <v>19081</v>
      </c>
      <c r="C3890" s="268" t="s">
        <v>2535</v>
      </c>
      <c r="D3890" s="269">
        <v>22.68</v>
      </c>
      <c r="E3890" s="269">
        <v>3.23</v>
      </c>
      <c r="F3890" s="269" t="s">
        <v>14655</v>
      </c>
    </row>
    <row r="3891" spans="1:6" ht="30" customHeight="1">
      <c r="A3891" s="266">
        <v>96833</v>
      </c>
      <c r="B3891" s="267" t="s">
        <v>19082</v>
      </c>
      <c r="C3891" s="268" t="s">
        <v>2535</v>
      </c>
      <c r="D3891" s="269">
        <v>21.009999999999998</v>
      </c>
      <c r="E3891" s="269">
        <v>3.24</v>
      </c>
      <c r="F3891" s="269" t="s">
        <v>19083</v>
      </c>
    </row>
    <row r="3892" spans="1:6" ht="30" customHeight="1">
      <c r="A3892" s="266">
        <v>96834</v>
      </c>
      <c r="B3892" s="267" t="s">
        <v>19084</v>
      </c>
      <c r="C3892" s="268" t="s">
        <v>2535</v>
      </c>
      <c r="D3892" s="269">
        <v>36.14</v>
      </c>
      <c r="E3892" s="269">
        <v>3.98</v>
      </c>
      <c r="F3892" s="269" t="s">
        <v>14115</v>
      </c>
    </row>
    <row r="3893" spans="1:6" ht="30" customHeight="1">
      <c r="A3893" s="266">
        <v>96835</v>
      </c>
      <c r="B3893" s="267" t="s">
        <v>19085</v>
      </c>
      <c r="C3893" s="268" t="s">
        <v>2535</v>
      </c>
      <c r="D3893" s="269">
        <v>30.679999999999996</v>
      </c>
      <c r="E3893" s="269">
        <v>3.98</v>
      </c>
      <c r="F3893" s="269" t="s">
        <v>19086</v>
      </c>
    </row>
    <row r="3894" spans="1:6" ht="30" customHeight="1">
      <c r="A3894" s="266">
        <v>96836</v>
      </c>
      <c r="B3894" s="267" t="s">
        <v>19087</v>
      </c>
      <c r="C3894" s="268" t="s">
        <v>2535</v>
      </c>
      <c r="D3894" s="269">
        <v>32.940000000000005</v>
      </c>
      <c r="E3894" s="269">
        <v>3.98</v>
      </c>
      <c r="F3894" s="269" t="s">
        <v>19088</v>
      </c>
    </row>
    <row r="3895" spans="1:6" ht="30" customHeight="1">
      <c r="A3895" s="266">
        <v>96837</v>
      </c>
      <c r="B3895" s="267" t="s">
        <v>19089</v>
      </c>
      <c r="C3895" s="268" t="s">
        <v>2535</v>
      </c>
      <c r="D3895" s="269">
        <v>15.389999999999999</v>
      </c>
      <c r="E3895" s="269">
        <v>4.51</v>
      </c>
      <c r="F3895" s="269" t="s">
        <v>12580</v>
      </c>
    </row>
    <row r="3896" spans="1:6" ht="30" customHeight="1">
      <c r="A3896" s="266">
        <v>96838</v>
      </c>
      <c r="B3896" s="267" t="s">
        <v>19090</v>
      </c>
      <c r="C3896" s="268" t="s">
        <v>2535</v>
      </c>
      <c r="D3896" s="269">
        <v>13.750000000000002</v>
      </c>
      <c r="E3896" s="269">
        <v>4.51</v>
      </c>
      <c r="F3896" s="269" t="s">
        <v>19091</v>
      </c>
    </row>
    <row r="3897" spans="1:6" ht="30" customHeight="1">
      <c r="A3897" s="266">
        <v>96839</v>
      </c>
      <c r="B3897" s="267" t="s">
        <v>19092</v>
      </c>
      <c r="C3897" s="268" t="s">
        <v>2535</v>
      </c>
      <c r="D3897" s="269">
        <v>13.459999999999999</v>
      </c>
      <c r="E3897" s="269">
        <v>4.51</v>
      </c>
      <c r="F3897" s="269" t="s">
        <v>14453</v>
      </c>
    </row>
    <row r="3898" spans="1:6" ht="30" customHeight="1">
      <c r="A3898" s="266">
        <v>96840</v>
      </c>
      <c r="B3898" s="267" t="s">
        <v>19093</v>
      </c>
      <c r="C3898" s="268" t="s">
        <v>2535</v>
      </c>
      <c r="D3898" s="269">
        <v>17.89</v>
      </c>
      <c r="E3898" s="269">
        <v>5.36</v>
      </c>
      <c r="F3898" s="269" t="s">
        <v>19094</v>
      </c>
    </row>
    <row r="3899" spans="1:6" ht="30" customHeight="1">
      <c r="A3899" s="266">
        <v>96841</v>
      </c>
      <c r="B3899" s="267" t="s">
        <v>19095</v>
      </c>
      <c r="C3899" s="268" t="s">
        <v>2535</v>
      </c>
      <c r="D3899" s="269">
        <v>14.939999999999998</v>
      </c>
      <c r="E3899" s="269">
        <v>5.37</v>
      </c>
      <c r="F3899" s="269" t="s">
        <v>19096</v>
      </c>
    </row>
    <row r="3900" spans="1:6" ht="30" customHeight="1">
      <c r="A3900" s="266">
        <v>96842</v>
      </c>
      <c r="B3900" s="267" t="s">
        <v>19097</v>
      </c>
      <c r="C3900" s="268" t="s">
        <v>2535</v>
      </c>
      <c r="D3900" s="269">
        <v>20.58</v>
      </c>
      <c r="E3900" s="269">
        <v>5.35</v>
      </c>
      <c r="F3900" s="269" t="s">
        <v>19098</v>
      </c>
    </row>
    <row r="3901" spans="1:6" ht="30" customHeight="1">
      <c r="A3901" s="266">
        <v>96843</v>
      </c>
      <c r="B3901" s="267" t="s">
        <v>19099</v>
      </c>
      <c r="C3901" s="268" t="s">
        <v>2535</v>
      </c>
      <c r="D3901" s="269">
        <v>19.579999999999998</v>
      </c>
      <c r="E3901" s="269">
        <v>5.35</v>
      </c>
      <c r="F3901" s="269" t="s">
        <v>15015</v>
      </c>
    </row>
    <row r="3902" spans="1:6" ht="30" customHeight="1">
      <c r="A3902" s="266">
        <v>96844</v>
      </c>
      <c r="B3902" s="267" t="s">
        <v>19100</v>
      </c>
      <c r="C3902" s="268" t="s">
        <v>2535</v>
      </c>
      <c r="D3902" s="269">
        <v>28.750000000000004</v>
      </c>
      <c r="E3902" s="269">
        <v>5.34</v>
      </c>
      <c r="F3902" s="269" t="s">
        <v>19101</v>
      </c>
    </row>
    <row r="3903" spans="1:6" ht="30" customHeight="1">
      <c r="A3903" s="266">
        <v>96845</v>
      </c>
      <c r="B3903" s="267" t="s">
        <v>19102</v>
      </c>
      <c r="C3903" s="268" t="s">
        <v>2535</v>
      </c>
      <c r="D3903" s="269">
        <v>30.099999999999998</v>
      </c>
      <c r="E3903" s="269">
        <v>6.37</v>
      </c>
      <c r="F3903" s="269" t="s">
        <v>19103</v>
      </c>
    </row>
    <row r="3904" spans="1:6" ht="30" customHeight="1">
      <c r="A3904" s="266">
        <v>96846</v>
      </c>
      <c r="B3904" s="267" t="s">
        <v>19104</v>
      </c>
      <c r="C3904" s="268" t="s">
        <v>2535</v>
      </c>
      <c r="D3904" s="269">
        <v>22.26</v>
      </c>
      <c r="E3904" s="269">
        <v>6.38</v>
      </c>
      <c r="F3904" s="269" t="s">
        <v>11295</v>
      </c>
    </row>
    <row r="3905" spans="1:6" ht="30" customHeight="1">
      <c r="A3905" s="266">
        <v>96847</v>
      </c>
      <c r="B3905" s="267" t="s">
        <v>19105</v>
      </c>
      <c r="C3905" s="268" t="s">
        <v>2535</v>
      </c>
      <c r="D3905" s="269">
        <v>25.130000000000003</v>
      </c>
      <c r="E3905" s="269">
        <v>6.38</v>
      </c>
      <c r="F3905" s="269" t="s">
        <v>19106</v>
      </c>
    </row>
    <row r="3906" spans="1:6" ht="30" customHeight="1">
      <c r="A3906" s="266">
        <v>96848</v>
      </c>
      <c r="B3906" s="267" t="s">
        <v>19107</v>
      </c>
      <c r="C3906" s="268" t="s">
        <v>2535</v>
      </c>
      <c r="D3906" s="269">
        <v>39.51</v>
      </c>
      <c r="E3906" s="269">
        <v>7.81</v>
      </c>
      <c r="F3906" s="269" t="s">
        <v>19108</v>
      </c>
    </row>
    <row r="3907" spans="1:6" ht="30" customHeight="1">
      <c r="A3907" s="266">
        <v>96849</v>
      </c>
      <c r="B3907" s="267" t="s">
        <v>19109</v>
      </c>
      <c r="C3907" s="268" t="s">
        <v>2535</v>
      </c>
      <c r="D3907" s="269">
        <v>13.68</v>
      </c>
      <c r="E3907" s="269">
        <v>3.46</v>
      </c>
      <c r="F3907" s="269" t="s">
        <v>13957</v>
      </c>
    </row>
    <row r="3908" spans="1:6" ht="30" customHeight="1">
      <c r="A3908" s="266">
        <v>96850</v>
      </c>
      <c r="B3908" s="267" t="s">
        <v>19110</v>
      </c>
      <c r="C3908" s="268" t="s">
        <v>2535</v>
      </c>
      <c r="D3908" s="269">
        <v>16.63</v>
      </c>
      <c r="E3908" s="269">
        <v>3.45</v>
      </c>
      <c r="F3908" s="269" t="s">
        <v>13550</v>
      </c>
    </row>
    <row r="3909" spans="1:6" ht="30" customHeight="1">
      <c r="A3909" s="266">
        <v>96851</v>
      </c>
      <c r="B3909" s="267" t="s">
        <v>19111</v>
      </c>
      <c r="C3909" s="268" t="s">
        <v>2535</v>
      </c>
      <c r="D3909" s="269">
        <v>23.2</v>
      </c>
      <c r="E3909" s="269">
        <v>3.44</v>
      </c>
      <c r="F3909" s="269" t="s">
        <v>12416</v>
      </c>
    </row>
    <row r="3910" spans="1:6" ht="30" customHeight="1">
      <c r="A3910" s="266">
        <v>96852</v>
      </c>
      <c r="B3910" s="267" t="s">
        <v>19112</v>
      </c>
      <c r="C3910" s="268" t="s">
        <v>2535</v>
      </c>
      <c r="D3910" s="269">
        <v>18.77</v>
      </c>
      <c r="E3910" s="269">
        <v>4.07</v>
      </c>
      <c r="F3910" s="269" t="s">
        <v>13660</v>
      </c>
    </row>
    <row r="3911" spans="1:6" ht="30" customHeight="1">
      <c r="A3911" s="266">
        <v>96853</v>
      </c>
      <c r="B3911" s="267" t="s">
        <v>19113</v>
      </c>
      <c r="C3911" s="268" t="s">
        <v>2535</v>
      </c>
      <c r="D3911" s="269">
        <v>21.64</v>
      </c>
      <c r="E3911" s="269">
        <v>4.07</v>
      </c>
      <c r="F3911" s="269" t="s">
        <v>19114</v>
      </c>
    </row>
    <row r="3912" spans="1:6" ht="30" customHeight="1">
      <c r="A3912" s="266">
        <v>96854</v>
      </c>
      <c r="B3912" s="267" t="s">
        <v>19115</v>
      </c>
      <c r="C3912" s="268" t="s">
        <v>2535</v>
      </c>
      <c r="D3912" s="269">
        <v>26.720000000000002</v>
      </c>
      <c r="E3912" s="269">
        <v>4.0599999999999996</v>
      </c>
      <c r="F3912" s="269" t="s">
        <v>19116</v>
      </c>
    </row>
    <row r="3913" spans="1:6" ht="30" customHeight="1">
      <c r="A3913" s="266">
        <v>96855</v>
      </c>
      <c r="B3913" s="267" t="s">
        <v>19117</v>
      </c>
      <c r="C3913" s="268" t="s">
        <v>2535</v>
      </c>
      <c r="D3913" s="269">
        <v>23.49</v>
      </c>
      <c r="E3913" s="269">
        <v>4.87</v>
      </c>
      <c r="F3913" s="269" t="s">
        <v>17831</v>
      </c>
    </row>
    <row r="3914" spans="1:6" ht="30" customHeight="1">
      <c r="A3914" s="266">
        <v>96856</v>
      </c>
      <c r="B3914" s="267" t="s">
        <v>19118</v>
      </c>
      <c r="C3914" s="268" t="s">
        <v>2535</v>
      </c>
      <c r="D3914" s="269">
        <v>23.91</v>
      </c>
      <c r="E3914" s="269">
        <v>4.87</v>
      </c>
      <c r="F3914" s="269" t="s">
        <v>14662</v>
      </c>
    </row>
    <row r="3915" spans="1:6" ht="30" customHeight="1">
      <c r="A3915" s="266">
        <v>96857</v>
      </c>
      <c r="B3915" s="267" t="s">
        <v>19119</v>
      </c>
      <c r="C3915" s="268" t="s">
        <v>2535</v>
      </c>
      <c r="D3915" s="269">
        <v>41.09</v>
      </c>
      <c r="E3915" s="269">
        <v>4.8600000000000003</v>
      </c>
      <c r="F3915" s="269" t="s">
        <v>19120</v>
      </c>
    </row>
    <row r="3916" spans="1:6" ht="30" customHeight="1">
      <c r="A3916" s="266">
        <v>96858</v>
      </c>
      <c r="B3916" s="267" t="s">
        <v>19121</v>
      </c>
      <c r="C3916" s="268" t="s">
        <v>2535</v>
      </c>
      <c r="D3916" s="269">
        <v>40.429999999999993</v>
      </c>
      <c r="E3916" s="269">
        <v>5.98</v>
      </c>
      <c r="F3916" s="269" t="s">
        <v>12067</v>
      </c>
    </row>
    <row r="3917" spans="1:6" ht="30" customHeight="1">
      <c r="A3917" s="266">
        <v>96859</v>
      </c>
      <c r="B3917" s="267" t="s">
        <v>19122</v>
      </c>
      <c r="C3917" s="268" t="s">
        <v>2535</v>
      </c>
      <c r="D3917" s="269">
        <v>51.59</v>
      </c>
      <c r="E3917" s="269">
        <v>5.97</v>
      </c>
      <c r="F3917" s="269" t="s">
        <v>19123</v>
      </c>
    </row>
    <row r="3918" spans="1:6" ht="30" customHeight="1">
      <c r="A3918" s="266">
        <v>96860</v>
      </c>
      <c r="B3918" s="267" t="s">
        <v>19124</v>
      </c>
      <c r="C3918" s="268" t="s">
        <v>2535</v>
      </c>
      <c r="D3918" s="269">
        <v>17.049999999999997</v>
      </c>
      <c r="E3918" s="269">
        <v>6.01</v>
      </c>
      <c r="F3918" s="269" t="s">
        <v>19125</v>
      </c>
    </row>
    <row r="3919" spans="1:6" ht="30" customHeight="1">
      <c r="A3919" s="266">
        <v>96861</v>
      </c>
      <c r="B3919" s="267" t="s">
        <v>19126</v>
      </c>
      <c r="C3919" s="268" t="s">
        <v>2535</v>
      </c>
      <c r="D3919" s="269">
        <v>18.920000000000002</v>
      </c>
      <c r="E3919" s="269">
        <v>6</v>
      </c>
      <c r="F3919" s="269" t="s">
        <v>19127</v>
      </c>
    </row>
    <row r="3920" spans="1:6" ht="30" customHeight="1">
      <c r="A3920" s="266">
        <v>96862</v>
      </c>
      <c r="B3920" s="267" t="s">
        <v>19128</v>
      </c>
      <c r="C3920" s="268" t="s">
        <v>2535</v>
      </c>
      <c r="D3920" s="269">
        <v>20.68</v>
      </c>
      <c r="E3920" s="269">
        <v>7.12</v>
      </c>
      <c r="F3920" s="269" t="s">
        <v>15867</v>
      </c>
    </row>
    <row r="3921" spans="1:6" ht="30" customHeight="1">
      <c r="A3921" s="266">
        <v>96863</v>
      </c>
      <c r="B3921" s="267" t="s">
        <v>19129</v>
      </c>
      <c r="C3921" s="268" t="s">
        <v>2535</v>
      </c>
      <c r="D3921" s="269">
        <v>20.369999999999997</v>
      </c>
      <c r="E3921" s="269">
        <v>7.12</v>
      </c>
      <c r="F3921" s="269" t="s">
        <v>19130</v>
      </c>
    </row>
    <row r="3922" spans="1:6" ht="30" customHeight="1">
      <c r="A3922" s="266">
        <v>96864</v>
      </c>
      <c r="B3922" s="267" t="s">
        <v>19131</v>
      </c>
      <c r="C3922" s="268" t="s">
        <v>2535</v>
      </c>
      <c r="D3922" s="269">
        <v>35.159999999999997</v>
      </c>
      <c r="E3922" s="269">
        <v>8.49</v>
      </c>
      <c r="F3922" s="269" t="s">
        <v>19132</v>
      </c>
    </row>
    <row r="3923" spans="1:6" ht="30" customHeight="1">
      <c r="A3923" s="266">
        <v>96865</v>
      </c>
      <c r="B3923" s="267" t="s">
        <v>19133</v>
      </c>
      <c r="C3923" s="268" t="s">
        <v>2535</v>
      </c>
      <c r="D3923" s="269">
        <v>34.26</v>
      </c>
      <c r="E3923" s="269">
        <v>8.49</v>
      </c>
      <c r="F3923" s="269" t="s">
        <v>19134</v>
      </c>
    </row>
    <row r="3924" spans="1:6" ht="30" customHeight="1">
      <c r="A3924" s="266">
        <v>96866</v>
      </c>
      <c r="B3924" s="267" t="s">
        <v>19135</v>
      </c>
      <c r="C3924" s="268" t="s">
        <v>2535</v>
      </c>
      <c r="D3924" s="269">
        <v>46.96</v>
      </c>
      <c r="E3924" s="269">
        <v>10.44</v>
      </c>
      <c r="F3924" s="269" t="s">
        <v>19136</v>
      </c>
    </row>
    <row r="3925" spans="1:6" ht="30" customHeight="1">
      <c r="A3925" s="266">
        <v>96867</v>
      </c>
      <c r="B3925" s="267" t="s">
        <v>19137</v>
      </c>
      <c r="C3925" s="268" t="s">
        <v>2535</v>
      </c>
      <c r="D3925" s="269">
        <v>56.330000000000005</v>
      </c>
      <c r="E3925" s="269">
        <v>10.43</v>
      </c>
      <c r="F3925" s="269" t="s">
        <v>19138</v>
      </c>
    </row>
    <row r="3926" spans="1:6" ht="30" customHeight="1">
      <c r="A3926" s="266">
        <v>96868</v>
      </c>
      <c r="B3926" s="267" t="s">
        <v>19139</v>
      </c>
      <c r="C3926" s="268" t="s">
        <v>2535</v>
      </c>
      <c r="D3926" s="269">
        <v>22.01</v>
      </c>
      <c r="E3926" s="269">
        <v>4.59</v>
      </c>
      <c r="F3926" s="269" t="s">
        <v>19140</v>
      </c>
    </row>
    <row r="3927" spans="1:6" ht="30" customHeight="1">
      <c r="A3927" s="266">
        <v>96869</v>
      </c>
      <c r="B3927" s="267" t="s">
        <v>19141</v>
      </c>
      <c r="C3927" s="268" t="s">
        <v>2535</v>
      </c>
      <c r="D3927" s="269">
        <v>26.35</v>
      </c>
      <c r="E3927" s="269">
        <v>5.42</v>
      </c>
      <c r="F3927" s="269" t="s">
        <v>19142</v>
      </c>
    </row>
    <row r="3928" spans="1:6" ht="15" customHeight="1">
      <c r="A3928" s="266">
        <v>96870</v>
      </c>
      <c r="B3928" s="267" t="s">
        <v>19143</v>
      </c>
      <c r="C3928" s="268" t="s">
        <v>2535</v>
      </c>
      <c r="D3928" s="269">
        <v>43.790000000000006</v>
      </c>
      <c r="E3928" s="269">
        <v>6.48</v>
      </c>
      <c r="F3928" s="269" t="s">
        <v>19144</v>
      </c>
    </row>
    <row r="3929" spans="1:6" ht="30" customHeight="1">
      <c r="A3929" s="266">
        <v>96871</v>
      </c>
      <c r="B3929" s="267" t="s">
        <v>19145</v>
      </c>
      <c r="C3929" s="268" t="s">
        <v>2535</v>
      </c>
      <c r="D3929" s="269">
        <v>64.94</v>
      </c>
      <c r="E3929" s="269">
        <v>7.98</v>
      </c>
      <c r="F3929" s="269" t="s">
        <v>19146</v>
      </c>
    </row>
    <row r="3930" spans="1:6" ht="30" customHeight="1">
      <c r="A3930" s="266">
        <v>96872</v>
      </c>
      <c r="B3930" s="267" t="s">
        <v>19147</v>
      </c>
      <c r="C3930" s="268" t="s">
        <v>2535</v>
      </c>
      <c r="D3930" s="269">
        <v>53.12</v>
      </c>
      <c r="E3930" s="269">
        <v>12.85</v>
      </c>
      <c r="F3930" s="269" t="s">
        <v>14522</v>
      </c>
    </row>
    <row r="3931" spans="1:6" ht="30" customHeight="1">
      <c r="A3931" s="266">
        <v>96873</v>
      </c>
      <c r="B3931" s="267" t="s">
        <v>19148</v>
      </c>
      <c r="C3931" s="268" t="s">
        <v>2535</v>
      </c>
      <c r="D3931" s="269">
        <v>63.449999999999996</v>
      </c>
      <c r="E3931" s="269">
        <v>12.85</v>
      </c>
      <c r="F3931" s="269" t="s">
        <v>19149</v>
      </c>
    </row>
    <row r="3932" spans="1:6" ht="30" customHeight="1">
      <c r="A3932" s="266">
        <v>96874</v>
      </c>
      <c r="B3932" s="267" t="s">
        <v>19150</v>
      </c>
      <c r="C3932" s="268" t="s">
        <v>2535</v>
      </c>
      <c r="D3932" s="269">
        <v>63.639999999999993</v>
      </c>
      <c r="E3932" s="269">
        <v>16.82</v>
      </c>
      <c r="F3932" s="269" t="s">
        <v>19151</v>
      </c>
    </row>
    <row r="3933" spans="1:6" ht="30" customHeight="1">
      <c r="A3933" s="266">
        <v>96875</v>
      </c>
      <c r="B3933" s="267" t="s">
        <v>19152</v>
      </c>
      <c r="C3933" s="268" t="s">
        <v>2535</v>
      </c>
      <c r="D3933" s="269">
        <v>80.27</v>
      </c>
      <c r="E3933" s="269">
        <v>16.809999999999999</v>
      </c>
      <c r="F3933" s="269" t="s">
        <v>19153</v>
      </c>
    </row>
    <row r="3934" spans="1:6" ht="30" customHeight="1">
      <c r="A3934" s="266">
        <v>96876</v>
      </c>
      <c r="B3934" s="267" t="s">
        <v>19154</v>
      </c>
      <c r="C3934" s="268" t="s">
        <v>2535</v>
      </c>
      <c r="D3934" s="269">
        <v>162.19</v>
      </c>
      <c r="E3934" s="269">
        <v>9.81</v>
      </c>
      <c r="F3934" s="269" t="s">
        <v>19155</v>
      </c>
    </row>
    <row r="3935" spans="1:6" ht="30" customHeight="1">
      <c r="A3935" s="266">
        <v>96877</v>
      </c>
      <c r="B3935" s="267" t="s">
        <v>19156</v>
      </c>
      <c r="C3935" s="268" t="s">
        <v>2535</v>
      </c>
      <c r="D3935" s="269">
        <v>174.25</v>
      </c>
      <c r="E3935" s="269">
        <v>9.81</v>
      </c>
      <c r="F3935" s="269" t="s">
        <v>19157</v>
      </c>
    </row>
    <row r="3936" spans="1:6" ht="30" customHeight="1">
      <c r="A3936" s="266">
        <v>96878</v>
      </c>
      <c r="B3936" s="267" t="s">
        <v>19158</v>
      </c>
      <c r="C3936" s="268" t="s">
        <v>2535</v>
      </c>
      <c r="D3936" s="269">
        <v>176.5</v>
      </c>
      <c r="E3936" s="269">
        <v>9.81</v>
      </c>
      <c r="F3936" s="269" t="s">
        <v>19159</v>
      </c>
    </row>
    <row r="3937" spans="1:6" ht="30" customHeight="1">
      <c r="A3937" s="266">
        <v>96879</v>
      </c>
      <c r="B3937" s="267" t="s">
        <v>19160</v>
      </c>
      <c r="C3937" s="268" t="s">
        <v>2535</v>
      </c>
      <c r="D3937" s="269">
        <v>174.11999999999998</v>
      </c>
      <c r="E3937" s="269">
        <v>12.83</v>
      </c>
      <c r="F3937" s="269" t="s">
        <v>19161</v>
      </c>
    </row>
    <row r="3938" spans="1:6" ht="30" customHeight="1">
      <c r="A3938" s="266">
        <v>96880</v>
      </c>
      <c r="B3938" s="267" t="s">
        <v>19162</v>
      </c>
      <c r="C3938" s="268" t="s">
        <v>2535</v>
      </c>
      <c r="D3938" s="269">
        <v>201.11999999999998</v>
      </c>
      <c r="E3938" s="269">
        <v>12.83</v>
      </c>
      <c r="F3938" s="269" t="s">
        <v>19163</v>
      </c>
    </row>
    <row r="3939" spans="1:6" ht="30" customHeight="1">
      <c r="A3939" s="266">
        <v>96881</v>
      </c>
      <c r="B3939" s="267" t="s">
        <v>19164</v>
      </c>
      <c r="C3939" s="268" t="s">
        <v>2535</v>
      </c>
      <c r="D3939" s="269">
        <v>213.35</v>
      </c>
      <c r="E3939" s="269">
        <v>12.83</v>
      </c>
      <c r="F3939" s="269" t="s">
        <v>19165</v>
      </c>
    </row>
    <row r="3940" spans="1:6">
      <c r="A3940" s="261"/>
      <c r="B3940" s="265" t="s">
        <v>4789</v>
      </c>
      <c r="C3940" s="263"/>
      <c r="D3940" s="264" t="s">
        <v>2552</v>
      </c>
      <c r="E3940" s="264" t="s">
        <v>2552</v>
      </c>
      <c r="F3940" s="264"/>
    </row>
    <row r="3941" spans="1:6" ht="45" customHeight="1">
      <c r="A3941" s="266">
        <v>94648</v>
      </c>
      <c r="B3941" s="267" t="s">
        <v>4790</v>
      </c>
      <c r="C3941" s="268" t="s">
        <v>2537</v>
      </c>
      <c r="D3941" s="269">
        <v>3.8800000000000003</v>
      </c>
      <c r="E3941" s="269">
        <v>3.78</v>
      </c>
      <c r="F3941" s="269" t="s">
        <v>12268</v>
      </c>
    </row>
    <row r="3942" spans="1:6" ht="45" customHeight="1">
      <c r="A3942" s="266">
        <v>94649</v>
      </c>
      <c r="B3942" s="267" t="s">
        <v>4791</v>
      </c>
      <c r="C3942" s="268" t="s">
        <v>2537</v>
      </c>
      <c r="D3942" s="269">
        <v>7.1400000000000006</v>
      </c>
      <c r="E3942" s="269">
        <v>3.74</v>
      </c>
      <c r="F3942" s="269" t="s">
        <v>17610</v>
      </c>
    </row>
    <row r="3943" spans="1:6" ht="45" customHeight="1">
      <c r="A3943" s="266">
        <v>94650</v>
      </c>
      <c r="B3943" s="267" t="s">
        <v>4792</v>
      </c>
      <c r="C3943" s="268" t="s">
        <v>2537</v>
      </c>
      <c r="D3943" s="269">
        <v>10.23</v>
      </c>
      <c r="E3943" s="269">
        <v>5.31</v>
      </c>
      <c r="F3943" s="269" t="s">
        <v>11647</v>
      </c>
    </row>
    <row r="3944" spans="1:6" ht="45" customHeight="1">
      <c r="A3944" s="266">
        <v>94651</v>
      </c>
      <c r="B3944" s="267" t="s">
        <v>4793</v>
      </c>
      <c r="C3944" s="268" t="s">
        <v>2537</v>
      </c>
      <c r="D3944" s="269">
        <v>11.46</v>
      </c>
      <c r="E3944" s="269">
        <v>5.3</v>
      </c>
      <c r="F3944" s="269" t="s">
        <v>18241</v>
      </c>
    </row>
    <row r="3945" spans="1:6" ht="45" customHeight="1">
      <c r="A3945" s="266">
        <v>94652</v>
      </c>
      <c r="B3945" s="267" t="s">
        <v>4794</v>
      </c>
      <c r="C3945" s="268" t="s">
        <v>2537</v>
      </c>
      <c r="D3945" s="269">
        <v>18.73</v>
      </c>
      <c r="E3945" s="269">
        <v>8.5399999999999991</v>
      </c>
      <c r="F3945" s="269" t="s">
        <v>12084</v>
      </c>
    </row>
    <row r="3946" spans="1:6" ht="45" customHeight="1">
      <c r="A3946" s="266">
        <v>94653</v>
      </c>
      <c r="B3946" s="267" t="s">
        <v>4795</v>
      </c>
      <c r="C3946" s="268" t="s">
        <v>2537</v>
      </c>
      <c r="D3946" s="269">
        <v>29.23</v>
      </c>
      <c r="E3946" s="269">
        <v>8.52</v>
      </c>
      <c r="F3946" s="269" t="s">
        <v>18242</v>
      </c>
    </row>
    <row r="3947" spans="1:6" ht="45" customHeight="1">
      <c r="A3947" s="266">
        <v>94654</v>
      </c>
      <c r="B3947" s="267" t="s">
        <v>4078</v>
      </c>
      <c r="C3947" s="268" t="s">
        <v>2537</v>
      </c>
      <c r="D3947" s="269">
        <v>36.6</v>
      </c>
      <c r="E3947" s="269">
        <v>14.9</v>
      </c>
      <c r="F3947" s="269" t="s">
        <v>18243</v>
      </c>
    </row>
    <row r="3948" spans="1:6" ht="45" customHeight="1">
      <c r="A3948" s="266">
        <v>94655</v>
      </c>
      <c r="B3948" s="267" t="s">
        <v>4079</v>
      </c>
      <c r="C3948" s="268" t="s">
        <v>2537</v>
      </c>
      <c r="D3948" s="269">
        <v>55.28</v>
      </c>
      <c r="E3948" s="269">
        <v>14.89</v>
      </c>
      <c r="F3948" s="269" t="s">
        <v>12981</v>
      </c>
    </row>
    <row r="3949" spans="1:6">
      <c r="A3949" s="261"/>
      <c r="B3949" s="265" t="s">
        <v>2200</v>
      </c>
      <c r="C3949" s="263"/>
      <c r="D3949" s="264" t="s">
        <v>2552</v>
      </c>
      <c r="E3949" s="264" t="s">
        <v>2552</v>
      </c>
      <c r="F3949" s="264"/>
    </row>
    <row r="3950" spans="1:6" ht="45" customHeight="1">
      <c r="A3950" s="266">
        <v>91792</v>
      </c>
      <c r="B3950" s="267" t="s">
        <v>4080</v>
      </c>
      <c r="C3950" s="268" t="s">
        <v>2537</v>
      </c>
      <c r="D3950" s="269">
        <v>18.319999999999997</v>
      </c>
      <c r="E3950" s="269">
        <v>25.87</v>
      </c>
      <c r="F3950" s="269" t="s">
        <v>18158</v>
      </c>
    </row>
    <row r="3951" spans="1:6" ht="45" customHeight="1">
      <c r="A3951" s="266">
        <v>91793</v>
      </c>
      <c r="B3951" s="267" t="s">
        <v>4115</v>
      </c>
      <c r="C3951" s="268" t="s">
        <v>2537</v>
      </c>
      <c r="D3951" s="269">
        <v>31.590000000000003</v>
      </c>
      <c r="E3951" s="269">
        <v>31.65</v>
      </c>
      <c r="F3951" s="269" t="s">
        <v>18159</v>
      </c>
    </row>
    <row r="3952" spans="1:6" ht="45" customHeight="1">
      <c r="A3952" s="266">
        <v>91794</v>
      </c>
      <c r="B3952" s="267" t="s">
        <v>4116</v>
      </c>
      <c r="C3952" s="268" t="s">
        <v>2537</v>
      </c>
      <c r="D3952" s="269">
        <v>17.810000000000002</v>
      </c>
      <c r="E3952" s="269">
        <v>9.7200000000000006</v>
      </c>
      <c r="F3952" s="269" t="s">
        <v>18160</v>
      </c>
    </row>
    <row r="3953" spans="1:6" ht="60" customHeight="1">
      <c r="A3953" s="266">
        <v>91795</v>
      </c>
      <c r="B3953" s="267" t="s">
        <v>4117</v>
      </c>
      <c r="C3953" s="268" t="s">
        <v>2537</v>
      </c>
      <c r="D3953" s="269">
        <v>28.739999999999995</v>
      </c>
      <c r="E3953" s="269">
        <v>18.670000000000002</v>
      </c>
      <c r="F3953" s="269" t="s">
        <v>18161</v>
      </c>
    </row>
    <row r="3954" spans="1:6" ht="45" customHeight="1">
      <c r="A3954" s="266">
        <v>91796</v>
      </c>
      <c r="B3954" s="267" t="s">
        <v>4118</v>
      </c>
      <c r="C3954" s="268" t="s">
        <v>2537</v>
      </c>
      <c r="D3954" s="269">
        <v>33.33</v>
      </c>
      <c r="E3954" s="269">
        <v>16.22</v>
      </c>
      <c r="F3954" s="269" t="s">
        <v>18162</v>
      </c>
    </row>
    <row r="3955" spans="1:6" ht="30" customHeight="1">
      <c r="A3955" s="266">
        <v>89711</v>
      </c>
      <c r="B3955" s="267" t="s">
        <v>4119</v>
      </c>
      <c r="C3955" s="268" t="s">
        <v>2537</v>
      </c>
      <c r="D3955" s="269">
        <v>6.379999999999999</v>
      </c>
      <c r="E3955" s="269">
        <v>8.4</v>
      </c>
      <c r="F3955" s="269" t="s">
        <v>18140</v>
      </c>
    </row>
    <row r="3956" spans="1:6" ht="30" customHeight="1">
      <c r="A3956" s="266">
        <v>89712</v>
      </c>
      <c r="B3956" s="267" t="s">
        <v>4120</v>
      </c>
      <c r="C3956" s="268" t="s">
        <v>2537</v>
      </c>
      <c r="D3956" s="269">
        <v>10.81</v>
      </c>
      <c r="E3956" s="269">
        <v>10.63</v>
      </c>
      <c r="F3956" s="269" t="s">
        <v>18141</v>
      </c>
    </row>
    <row r="3957" spans="1:6" ht="30" customHeight="1">
      <c r="A3957" s="266">
        <v>89713</v>
      </c>
      <c r="B3957" s="267" t="s">
        <v>4121</v>
      </c>
      <c r="C3957" s="268" t="s">
        <v>2537</v>
      </c>
      <c r="D3957" s="269">
        <v>17.059999999999995</v>
      </c>
      <c r="E3957" s="269">
        <v>15.56</v>
      </c>
      <c r="F3957" s="269" t="s">
        <v>18142</v>
      </c>
    </row>
    <row r="3958" spans="1:6" ht="30" customHeight="1">
      <c r="A3958" s="266">
        <v>89714</v>
      </c>
      <c r="B3958" s="267" t="s">
        <v>4122</v>
      </c>
      <c r="C3958" s="268" t="s">
        <v>2537</v>
      </c>
      <c r="D3958" s="269">
        <v>21.660000000000004</v>
      </c>
      <c r="E3958" s="269">
        <v>20.54</v>
      </c>
      <c r="F3958" s="269" t="s">
        <v>18143</v>
      </c>
    </row>
    <row r="3959" spans="1:6" ht="30" customHeight="1">
      <c r="A3959" s="266">
        <v>89798</v>
      </c>
      <c r="B3959" s="267" t="s">
        <v>4123</v>
      </c>
      <c r="C3959" s="268" t="s">
        <v>2537</v>
      </c>
      <c r="D3959" s="269">
        <v>6.3100000000000005</v>
      </c>
      <c r="E3959" s="269">
        <v>1.38</v>
      </c>
      <c r="F3959" s="269" t="s">
        <v>13545</v>
      </c>
    </row>
    <row r="3960" spans="1:6" ht="30" customHeight="1">
      <c r="A3960" s="266">
        <v>89799</v>
      </c>
      <c r="B3960" s="267" t="s">
        <v>4124</v>
      </c>
      <c r="C3960" s="268" t="s">
        <v>2537</v>
      </c>
      <c r="D3960" s="269">
        <v>9.9499999999999993</v>
      </c>
      <c r="E3960" s="269">
        <v>3.08</v>
      </c>
      <c r="F3960" s="269" t="s">
        <v>11205</v>
      </c>
    </row>
    <row r="3961" spans="1:6" ht="30" customHeight="1">
      <c r="A3961" s="266">
        <v>89800</v>
      </c>
      <c r="B3961" s="267" t="s">
        <v>4125</v>
      </c>
      <c r="C3961" s="268" t="s">
        <v>2537</v>
      </c>
      <c r="D3961" s="269">
        <v>12.009999999999998</v>
      </c>
      <c r="E3961" s="269">
        <v>4.46</v>
      </c>
      <c r="F3961" s="269" t="s">
        <v>18148</v>
      </c>
    </row>
    <row r="3962" spans="1:6" ht="30" customHeight="1">
      <c r="A3962" s="266">
        <v>89848</v>
      </c>
      <c r="B3962" s="267" t="s">
        <v>4126</v>
      </c>
      <c r="C3962" s="268" t="s">
        <v>2537</v>
      </c>
      <c r="D3962" s="269">
        <v>13.500000000000002</v>
      </c>
      <c r="E3962" s="269">
        <v>7.51</v>
      </c>
      <c r="F3962" s="269" t="s">
        <v>11111</v>
      </c>
    </row>
    <row r="3963" spans="1:6" ht="30" customHeight="1">
      <c r="A3963" s="266">
        <v>89849</v>
      </c>
      <c r="B3963" s="267" t="s">
        <v>4127</v>
      </c>
      <c r="C3963" s="268" t="s">
        <v>2537</v>
      </c>
      <c r="D3963" s="269">
        <v>28.75</v>
      </c>
      <c r="E3963" s="269">
        <v>10.26</v>
      </c>
      <c r="F3963" s="269" t="s">
        <v>16097</v>
      </c>
    </row>
    <row r="3964" spans="1:6" ht="45" customHeight="1">
      <c r="A3964" s="266">
        <v>90716</v>
      </c>
      <c r="B3964" s="267" t="s">
        <v>3723</v>
      </c>
      <c r="C3964" s="268" t="s">
        <v>2537</v>
      </c>
      <c r="D3964" s="269">
        <v>36.36</v>
      </c>
      <c r="E3964" s="269">
        <v>4.79</v>
      </c>
      <c r="F3964" s="269" t="s">
        <v>15412</v>
      </c>
    </row>
    <row r="3965" spans="1:6" ht="45" customHeight="1">
      <c r="A3965" s="266">
        <v>90701</v>
      </c>
      <c r="B3965" s="267" t="s">
        <v>4128</v>
      </c>
      <c r="C3965" s="268" t="s">
        <v>2537</v>
      </c>
      <c r="D3965" s="269">
        <v>35.869999999999997</v>
      </c>
      <c r="E3965" s="269">
        <v>3.52</v>
      </c>
      <c r="F3965" s="269" t="s">
        <v>12975</v>
      </c>
    </row>
    <row r="3966" spans="1:6" ht="45" customHeight="1">
      <c r="A3966" s="266">
        <v>90717</v>
      </c>
      <c r="B3966" s="267" t="s">
        <v>3724</v>
      </c>
      <c r="C3966" s="268" t="s">
        <v>2537</v>
      </c>
      <c r="D3966" s="269">
        <v>57.81</v>
      </c>
      <c r="E3966" s="269">
        <v>5.12</v>
      </c>
      <c r="F3966" s="269" t="s">
        <v>15413</v>
      </c>
    </row>
    <row r="3967" spans="1:6" ht="45" customHeight="1">
      <c r="A3967" s="266">
        <v>90702</v>
      </c>
      <c r="B3967" s="267" t="s">
        <v>4129</v>
      </c>
      <c r="C3967" s="268" t="s">
        <v>2537</v>
      </c>
      <c r="D3967" s="269">
        <v>57.32</v>
      </c>
      <c r="E3967" s="269">
        <v>3.86</v>
      </c>
      <c r="F3967" s="269" t="s">
        <v>15401</v>
      </c>
    </row>
    <row r="3968" spans="1:6" ht="45" customHeight="1">
      <c r="A3968" s="266">
        <v>90718</v>
      </c>
      <c r="B3968" s="267" t="s">
        <v>3725</v>
      </c>
      <c r="C3968" s="268" t="s">
        <v>2537</v>
      </c>
      <c r="D3968" s="269">
        <v>94.73</v>
      </c>
      <c r="E3968" s="269">
        <v>5.46</v>
      </c>
      <c r="F3968" s="269" t="s">
        <v>15414</v>
      </c>
    </row>
    <row r="3969" spans="1:6" ht="45" customHeight="1">
      <c r="A3969" s="266">
        <v>90703</v>
      </c>
      <c r="B3969" s="267" t="s">
        <v>4130</v>
      </c>
      <c r="C3969" s="268" t="s">
        <v>2537</v>
      </c>
      <c r="D3969" s="269">
        <v>94.22</v>
      </c>
      <c r="E3969" s="269">
        <v>4.22</v>
      </c>
      <c r="F3969" s="269" t="s">
        <v>15402</v>
      </c>
    </row>
    <row r="3970" spans="1:6" ht="45" customHeight="1">
      <c r="A3970" s="266">
        <v>90719</v>
      </c>
      <c r="B3970" s="267" t="s">
        <v>3726</v>
      </c>
      <c r="C3970" s="268" t="s">
        <v>2537</v>
      </c>
      <c r="D3970" s="269">
        <v>131</v>
      </c>
      <c r="E3970" s="269">
        <v>5.82</v>
      </c>
      <c r="F3970" s="269" t="s">
        <v>15415</v>
      </c>
    </row>
    <row r="3971" spans="1:6" ht="45" customHeight="1">
      <c r="A3971" s="266">
        <v>90704</v>
      </c>
      <c r="B3971" s="267" t="s">
        <v>4131</v>
      </c>
      <c r="C3971" s="268" t="s">
        <v>2537</v>
      </c>
      <c r="D3971" s="269">
        <v>130.5</v>
      </c>
      <c r="E3971" s="269">
        <v>4.5599999999999996</v>
      </c>
      <c r="F3971" s="269" t="s">
        <v>15403</v>
      </c>
    </row>
    <row r="3972" spans="1:6" ht="30" customHeight="1">
      <c r="A3972" s="266">
        <v>88626</v>
      </c>
      <c r="B3972" s="267" t="s">
        <v>957</v>
      </c>
      <c r="C3972" s="268" t="s">
        <v>2533</v>
      </c>
      <c r="D3972" s="269">
        <v>240.91</v>
      </c>
      <c r="E3972" s="269">
        <v>45.23</v>
      </c>
      <c r="F3972" s="269" t="s">
        <v>20528</v>
      </c>
    </row>
    <row r="3973" spans="1:6" ht="45" customHeight="1">
      <c r="A3973" s="266">
        <v>90720</v>
      </c>
      <c r="B3973" s="267" t="s">
        <v>3727</v>
      </c>
      <c r="C3973" s="268" t="s">
        <v>2537</v>
      </c>
      <c r="D3973" s="269">
        <v>184.39</v>
      </c>
      <c r="E3973" s="269">
        <v>6.15</v>
      </c>
      <c r="F3973" s="269" t="s">
        <v>15416</v>
      </c>
    </row>
    <row r="3974" spans="1:6" ht="45" customHeight="1">
      <c r="A3974" s="266">
        <v>90705</v>
      </c>
      <c r="B3974" s="267" t="s">
        <v>4132</v>
      </c>
      <c r="C3974" s="268" t="s">
        <v>2537</v>
      </c>
      <c r="D3974" s="269">
        <v>183.88</v>
      </c>
      <c r="E3974" s="269">
        <v>4.91</v>
      </c>
      <c r="F3974" s="269" t="s">
        <v>15404</v>
      </c>
    </row>
    <row r="3975" spans="1:6" ht="45" customHeight="1">
      <c r="A3975" s="266">
        <v>90721</v>
      </c>
      <c r="B3975" s="267" t="s">
        <v>3728</v>
      </c>
      <c r="C3975" s="268" t="s">
        <v>2537</v>
      </c>
      <c r="D3975" s="269">
        <v>221.65</v>
      </c>
      <c r="E3975" s="269">
        <v>8.65</v>
      </c>
      <c r="F3975" s="269" t="s">
        <v>15417</v>
      </c>
    </row>
    <row r="3976" spans="1:6" ht="45" customHeight="1">
      <c r="A3976" s="266">
        <v>90706</v>
      </c>
      <c r="B3976" s="267" t="s">
        <v>4133</v>
      </c>
      <c r="C3976" s="268" t="s">
        <v>2537</v>
      </c>
      <c r="D3976" s="269">
        <v>219.7</v>
      </c>
      <c r="E3976" s="269">
        <v>6.99</v>
      </c>
      <c r="F3976" s="269" t="s">
        <v>15405</v>
      </c>
    </row>
    <row r="3977" spans="1:6" ht="45" customHeight="1">
      <c r="A3977" s="266">
        <v>90709</v>
      </c>
      <c r="B3977" s="267" t="s">
        <v>2396</v>
      </c>
      <c r="C3977" s="268" t="s">
        <v>2537</v>
      </c>
      <c r="D3977" s="269">
        <v>21.08</v>
      </c>
      <c r="E3977" s="269">
        <v>2.83</v>
      </c>
      <c r="F3977" s="269" t="s">
        <v>15407</v>
      </c>
    </row>
    <row r="3978" spans="1:6" ht="45" customHeight="1">
      <c r="A3978" s="266">
        <v>90694</v>
      </c>
      <c r="B3978" s="267" t="s">
        <v>2389</v>
      </c>
      <c r="C3978" s="268" t="s">
        <v>2537</v>
      </c>
      <c r="D3978" s="269">
        <v>20.57</v>
      </c>
      <c r="E3978" s="269">
        <v>1.58</v>
      </c>
      <c r="F3978" s="269" t="s">
        <v>15395</v>
      </c>
    </row>
    <row r="3979" spans="1:6" ht="45" customHeight="1">
      <c r="A3979" s="266">
        <v>90710</v>
      </c>
      <c r="B3979" s="267" t="s">
        <v>1714</v>
      </c>
      <c r="C3979" s="268" t="s">
        <v>2537</v>
      </c>
      <c r="D3979" s="269">
        <v>44.12</v>
      </c>
      <c r="E3979" s="269">
        <v>3.18</v>
      </c>
      <c r="F3979" s="269" t="s">
        <v>11781</v>
      </c>
    </row>
    <row r="3980" spans="1:6" ht="45" customHeight="1">
      <c r="A3980" s="266">
        <v>90695</v>
      </c>
      <c r="B3980" s="267" t="s">
        <v>2390</v>
      </c>
      <c r="C3980" s="268" t="s">
        <v>2537</v>
      </c>
      <c r="D3980" s="269">
        <v>43.620000000000005</v>
      </c>
      <c r="E3980" s="269">
        <v>1.91</v>
      </c>
      <c r="F3980" s="269" t="s">
        <v>15396</v>
      </c>
    </row>
    <row r="3981" spans="1:6" ht="45" customHeight="1">
      <c r="A3981" s="266">
        <v>90711</v>
      </c>
      <c r="B3981" s="267" t="s">
        <v>1715</v>
      </c>
      <c r="C3981" s="268" t="s">
        <v>2537</v>
      </c>
      <c r="D3981" s="269">
        <v>65.660000000000011</v>
      </c>
      <c r="E3981" s="269">
        <v>3.52</v>
      </c>
      <c r="F3981" s="269" t="s">
        <v>15408</v>
      </c>
    </row>
    <row r="3982" spans="1:6" ht="45" customHeight="1">
      <c r="A3982" s="266">
        <v>90696</v>
      </c>
      <c r="B3982" s="267" t="s">
        <v>2391</v>
      </c>
      <c r="C3982" s="268" t="s">
        <v>2537</v>
      </c>
      <c r="D3982" s="269">
        <v>65.17</v>
      </c>
      <c r="E3982" s="269">
        <v>2.2599999999999998</v>
      </c>
      <c r="F3982" s="269" t="s">
        <v>15397</v>
      </c>
    </row>
    <row r="3983" spans="1:6" ht="45" customHeight="1">
      <c r="A3983" s="266">
        <v>90712</v>
      </c>
      <c r="B3983" s="267" t="s">
        <v>1716</v>
      </c>
      <c r="C3983" s="268" t="s">
        <v>2537</v>
      </c>
      <c r="D3983" s="269">
        <v>110.95</v>
      </c>
      <c r="E3983" s="269">
        <v>3.86</v>
      </c>
      <c r="F3983" s="269" t="s">
        <v>14201</v>
      </c>
    </row>
    <row r="3984" spans="1:6" ht="45" customHeight="1">
      <c r="A3984" s="266">
        <v>90697</v>
      </c>
      <c r="B3984" s="267" t="s">
        <v>2392</v>
      </c>
      <c r="C3984" s="268" t="s">
        <v>2537</v>
      </c>
      <c r="D3984" s="269">
        <v>110.44</v>
      </c>
      <c r="E3984" s="269">
        <v>2.61</v>
      </c>
      <c r="F3984" s="269" t="s">
        <v>15037</v>
      </c>
    </row>
    <row r="3985" spans="1:6" ht="45" customHeight="1">
      <c r="A3985" s="266">
        <v>90713</v>
      </c>
      <c r="B3985" s="267" t="s">
        <v>1717</v>
      </c>
      <c r="C3985" s="268" t="s">
        <v>2537</v>
      </c>
      <c r="D3985" s="269">
        <v>178.21</v>
      </c>
      <c r="E3985" s="269">
        <v>4.22</v>
      </c>
      <c r="F3985" s="269" t="s">
        <v>15409</v>
      </c>
    </row>
    <row r="3986" spans="1:6" ht="45" customHeight="1">
      <c r="A3986" s="266">
        <v>90698</v>
      </c>
      <c r="B3986" s="267" t="s">
        <v>2393</v>
      </c>
      <c r="C3986" s="268" t="s">
        <v>2537</v>
      </c>
      <c r="D3986" s="269">
        <v>177.71</v>
      </c>
      <c r="E3986" s="269">
        <v>2.97</v>
      </c>
      <c r="F3986" s="269" t="s">
        <v>15398</v>
      </c>
    </row>
    <row r="3987" spans="1:6" ht="45" customHeight="1">
      <c r="A3987" s="266">
        <v>90714</v>
      </c>
      <c r="B3987" s="267" t="s">
        <v>1718</v>
      </c>
      <c r="C3987" s="268" t="s">
        <v>2537</v>
      </c>
      <c r="D3987" s="269">
        <v>220.4</v>
      </c>
      <c r="E3987" s="269">
        <v>4.5599999999999996</v>
      </c>
      <c r="F3987" s="269" t="s">
        <v>15410</v>
      </c>
    </row>
    <row r="3988" spans="1:6" ht="45" customHeight="1">
      <c r="A3988" s="266">
        <v>90699</v>
      </c>
      <c r="B3988" s="267" t="s">
        <v>2394</v>
      </c>
      <c r="C3988" s="268" t="s">
        <v>2537</v>
      </c>
      <c r="D3988" s="269">
        <v>219.88</v>
      </c>
      <c r="E3988" s="269">
        <v>3.33</v>
      </c>
      <c r="F3988" s="269" t="s">
        <v>15399</v>
      </c>
    </row>
    <row r="3989" spans="1:6" ht="45" customHeight="1">
      <c r="A3989" s="266">
        <v>90715</v>
      </c>
      <c r="B3989" s="267" t="s">
        <v>1719</v>
      </c>
      <c r="C3989" s="268" t="s">
        <v>2537</v>
      </c>
      <c r="D3989" s="269">
        <v>290.71000000000004</v>
      </c>
      <c r="E3989" s="269">
        <v>6.53</v>
      </c>
      <c r="F3989" s="269" t="s">
        <v>15411</v>
      </c>
    </row>
    <row r="3990" spans="1:6">
      <c r="A3990" s="261"/>
      <c r="B3990" s="318" t="s">
        <v>20810</v>
      </c>
      <c r="C3990" s="263"/>
      <c r="D3990" s="264" t="s">
        <v>2552</v>
      </c>
      <c r="E3990" s="264" t="s">
        <v>2552</v>
      </c>
      <c r="F3990" s="264"/>
    </row>
    <row r="3991" spans="1:6" ht="45" customHeight="1">
      <c r="A3991" s="266">
        <v>97173</v>
      </c>
      <c r="B3991" s="267" t="s">
        <v>15357</v>
      </c>
      <c r="C3991" s="268" t="s">
        <v>2537</v>
      </c>
      <c r="D3991" s="269">
        <v>14.27</v>
      </c>
      <c r="E3991" s="269">
        <v>13.02</v>
      </c>
      <c r="F3991" s="269" t="s">
        <v>15358</v>
      </c>
    </row>
    <row r="3992" spans="1:6" ht="45" customHeight="1">
      <c r="A3992" s="266">
        <v>97174</v>
      </c>
      <c r="B3992" s="267" t="s">
        <v>15359</v>
      </c>
      <c r="C3992" s="268" t="s">
        <v>2537</v>
      </c>
      <c r="D3992" s="269">
        <v>16.64</v>
      </c>
      <c r="E3992" s="269">
        <v>14.92</v>
      </c>
      <c r="F3992" s="269" t="s">
        <v>15360</v>
      </c>
    </row>
    <row r="3993" spans="1:6" ht="45" customHeight="1">
      <c r="A3993" s="266">
        <v>97175</v>
      </c>
      <c r="B3993" s="267" t="s">
        <v>15361</v>
      </c>
      <c r="C3993" s="268" t="s">
        <v>2537</v>
      </c>
      <c r="D3993" s="269">
        <v>18.940000000000005</v>
      </c>
      <c r="E3993" s="269">
        <v>16.899999999999999</v>
      </c>
      <c r="F3993" s="269" t="s">
        <v>15362</v>
      </c>
    </row>
    <row r="3994" spans="1:6" ht="45" customHeight="1">
      <c r="A3994" s="266">
        <v>97176</v>
      </c>
      <c r="B3994" s="267" t="s">
        <v>15363</v>
      </c>
      <c r="C3994" s="268" t="s">
        <v>2537</v>
      </c>
      <c r="D3994" s="269">
        <v>21.280000000000005</v>
      </c>
      <c r="E3994" s="269">
        <v>18.809999999999999</v>
      </c>
      <c r="F3994" s="269" t="s">
        <v>15364</v>
      </c>
    </row>
    <row r="3995" spans="1:6" ht="45" customHeight="1">
      <c r="A3995" s="266">
        <v>97177</v>
      </c>
      <c r="B3995" s="267" t="s">
        <v>15365</v>
      </c>
      <c r="C3995" s="268" t="s">
        <v>2537</v>
      </c>
      <c r="D3995" s="269">
        <v>25.91</v>
      </c>
      <c r="E3995" s="269">
        <v>22.74</v>
      </c>
      <c r="F3995" s="269" t="s">
        <v>15366</v>
      </c>
    </row>
    <row r="3996" spans="1:6" ht="45" customHeight="1">
      <c r="A3996" s="266">
        <v>97178</v>
      </c>
      <c r="B3996" s="267" t="s">
        <v>15367</v>
      </c>
      <c r="C3996" s="268" t="s">
        <v>2537</v>
      </c>
      <c r="D3996" s="269">
        <v>30.63</v>
      </c>
      <c r="E3996" s="269">
        <v>26.56</v>
      </c>
      <c r="F3996" s="269" t="s">
        <v>15368</v>
      </c>
    </row>
    <row r="3997" spans="1:6" ht="45" customHeight="1">
      <c r="A3997" s="266">
        <v>97179</v>
      </c>
      <c r="B3997" s="267" t="s">
        <v>15369</v>
      </c>
      <c r="C3997" s="268" t="s">
        <v>2537</v>
      </c>
      <c r="D3997" s="269">
        <v>35.289999999999992</v>
      </c>
      <c r="E3997" s="269">
        <v>30.45</v>
      </c>
      <c r="F3997" s="269" t="s">
        <v>15370</v>
      </c>
    </row>
    <row r="3998" spans="1:6" ht="45" customHeight="1">
      <c r="A3998" s="266">
        <v>97180</v>
      </c>
      <c r="B3998" s="267" t="s">
        <v>15371</v>
      </c>
      <c r="C3998" s="268" t="s">
        <v>2537</v>
      </c>
      <c r="D3998" s="269">
        <v>39.97</v>
      </c>
      <c r="E3998" s="269">
        <v>34.31</v>
      </c>
      <c r="F3998" s="269" t="s">
        <v>15372</v>
      </c>
    </row>
    <row r="3999" spans="1:6" ht="45" customHeight="1">
      <c r="A3999" s="266">
        <v>97181</v>
      </c>
      <c r="B3999" s="267" t="s">
        <v>15373</v>
      </c>
      <c r="C3999" s="268" t="s">
        <v>2537</v>
      </c>
      <c r="D3999" s="269">
        <v>47.46</v>
      </c>
      <c r="E3999" s="269">
        <v>38.21</v>
      </c>
      <c r="F3999" s="269" t="s">
        <v>15374</v>
      </c>
    </row>
    <row r="4000" spans="1:6" ht="45" customHeight="1">
      <c r="A4000" s="266">
        <v>97182</v>
      </c>
      <c r="B4000" s="267" t="s">
        <v>15375</v>
      </c>
      <c r="C4000" s="268" t="s">
        <v>2537</v>
      </c>
      <c r="D4000" s="269">
        <v>52.42</v>
      </c>
      <c r="E4000" s="269">
        <v>42.08</v>
      </c>
      <c r="F4000" s="269" t="s">
        <v>15376</v>
      </c>
    </row>
    <row r="4001" spans="1:6" ht="45" customHeight="1">
      <c r="A4001" s="266">
        <v>97183</v>
      </c>
      <c r="B4001" s="267" t="s">
        <v>15377</v>
      </c>
      <c r="C4001" s="268" t="s">
        <v>2537</v>
      </c>
      <c r="D4001" s="269">
        <v>11.7</v>
      </c>
      <c r="E4001" s="269">
        <v>10.86</v>
      </c>
      <c r="F4001" s="269" t="s">
        <v>15378</v>
      </c>
    </row>
    <row r="4002" spans="1:6" ht="45" customHeight="1">
      <c r="A4002" s="266">
        <v>97184</v>
      </c>
      <c r="B4002" s="267" t="s">
        <v>15379</v>
      </c>
      <c r="C4002" s="268" t="s">
        <v>2537</v>
      </c>
      <c r="D4002" s="269">
        <v>13.639999999999999</v>
      </c>
      <c r="E4002" s="269">
        <v>12.51</v>
      </c>
      <c r="F4002" s="269" t="s">
        <v>15380</v>
      </c>
    </row>
    <row r="4003" spans="1:6" ht="45" customHeight="1">
      <c r="A4003" s="266">
        <v>97185</v>
      </c>
      <c r="B4003" s="267" t="s">
        <v>15381</v>
      </c>
      <c r="C4003" s="268" t="s">
        <v>2537</v>
      </c>
      <c r="D4003" s="269">
        <v>15.56</v>
      </c>
      <c r="E4003" s="269">
        <v>14.19</v>
      </c>
      <c r="F4003" s="269" t="s">
        <v>15382</v>
      </c>
    </row>
    <row r="4004" spans="1:6" ht="45" customHeight="1">
      <c r="A4004" s="266">
        <v>97186</v>
      </c>
      <c r="B4004" s="267" t="s">
        <v>15383</v>
      </c>
      <c r="C4004" s="268" t="s">
        <v>2537</v>
      </c>
      <c r="D4004" s="269">
        <v>17.5</v>
      </c>
      <c r="E4004" s="269">
        <v>15.85</v>
      </c>
      <c r="F4004" s="269" t="s">
        <v>12145</v>
      </c>
    </row>
    <row r="4005" spans="1:6" ht="45" customHeight="1">
      <c r="A4005" s="266">
        <v>97187</v>
      </c>
      <c r="B4005" s="267" t="s">
        <v>15384</v>
      </c>
      <c r="C4005" s="268" t="s">
        <v>2537</v>
      </c>
      <c r="D4005" s="269">
        <v>21.33</v>
      </c>
      <c r="E4005" s="269">
        <v>19.21</v>
      </c>
      <c r="F4005" s="269" t="s">
        <v>14760</v>
      </c>
    </row>
    <row r="4006" spans="1:6" ht="45" customHeight="1">
      <c r="A4006" s="266">
        <v>97188</v>
      </c>
      <c r="B4006" s="267" t="s">
        <v>15385</v>
      </c>
      <c r="C4006" s="268" t="s">
        <v>2537</v>
      </c>
      <c r="D4006" s="269">
        <v>25.229999999999997</v>
      </c>
      <c r="E4006" s="269">
        <v>22.5</v>
      </c>
      <c r="F4006" s="269" t="s">
        <v>15386</v>
      </c>
    </row>
    <row r="4007" spans="1:6" ht="45" customHeight="1">
      <c r="A4007" s="266">
        <v>97189</v>
      </c>
      <c r="B4007" s="267" t="s">
        <v>15387</v>
      </c>
      <c r="C4007" s="268" t="s">
        <v>2537</v>
      </c>
      <c r="D4007" s="269">
        <v>29.1</v>
      </c>
      <c r="E4007" s="269">
        <v>25.82</v>
      </c>
      <c r="F4007" s="269" t="s">
        <v>15388</v>
      </c>
    </row>
    <row r="4008" spans="1:6" ht="45" customHeight="1">
      <c r="A4008" s="266">
        <v>97190</v>
      </c>
      <c r="B4008" s="267" t="s">
        <v>15389</v>
      </c>
      <c r="C4008" s="268" t="s">
        <v>2537</v>
      </c>
      <c r="D4008" s="269">
        <v>32.980000000000004</v>
      </c>
      <c r="E4008" s="269">
        <v>29.13</v>
      </c>
      <c r="F4008" s="269" t="s">
        <v>15390</v>
      </c>
    </row>
    <row r="4009" spans="1:6" ht="45" customHeight="1">
      <c r="A4009" s="266">
        <v>97191</v>
      </c>
      <c r="B4009" s="267" t="s">
        <v>15391</v>
      </c>
      <c r="C4009" s="268" t="s">
        <v>2537</v>
      </c>
      <c r="D4009" s="269">
        <v>39.029999999999994</v>
      </c>
      <c r="E4009" s="269">
        <v>32.46</v>
      </c>
      <c r="F4009" s="269" t="s">
        <v>15392</v>
      </c>
    </row>
    <row r="4010" spans="1:6" ht="45" customHeight="1">
      <c r="A4010" s="266">
        <v>97192</v>
      </c>
      <c r="B4010" s="267" t="s">
        <v>15393</v>
      </c>
      <c r="C4010" s="268" t="s">
        <v>2537</v>
      </c>
      <c r="D4010" s="269">
        <v>43.129999999999995</v>
      </c>
      <c r="E4010" s="269">
        <v>35.78</v>
      </c>
      <c r="F4010" s="269" t="s">
        <v>15394</v>
      </c>
    </row>
    <row r="4011" spans="1:6">
      <c r="A4011" s="261"/>
      <c r="B4011" s="265" t="s">
        <v>11</v>
      </c>
      <c r="C4011" s="263"/>
      <c r="D4011" s="264" t="s">
        <v>2552</v>
      </c>
      <c r="E4011" s="264" t="s">
        <v>2552</v>
      </c>
      <c r="F4011" s="264"/>
    </row>
    <row r="4012" spans="1:6">
      <c r="A4012" s="261"/>
      <c r="B4012" s="265" t="s">
        <v>4174</v>
      </c>
      <c r="C4012" s="263"/>
      <c r="D4012" s="264" t="s">
        <v>2552</v>
      </c>
      <c r="E4012" s="264" t="s">
        <v>2552</v>
      </c>
      <c r="F4012" s="264"/>
    </row>
    <row r="4013" spans="1:6" ht="45" customHeight="1">
      <c r="A4013" s="266">
        <v>92828</v>
      </c>
      <c r="B4013" s="267" t="s">
        <v>4219</v>
      </c>
      <c r="C4013" s="268" t="s">
        <v>2537</v>
      </c>
      <c r="D4013" s="269">
        <v>61.190000000000005</v>
      </c>
      <c r="E4013" s="269">
        <v>49.07</v>
      </c>
      <c r="F4013" s="269" t="s">
        <v>15516</v>
      </c>
    </row>
    <row r="4014" spans="1:6" ht="45" customHeight="1">
      <c r="A4014" s="266">
        <v>92815</v>
      </c>
      <c r="B4014" s="267" t="s">
        <v>3874</v>
      </c>
      <c r="C4014" s="268" t="s">
        <v>2537</v>
      </c>
      <c r="D4014" s="269">
        <v>52.190000000000005</v>
      </c>
      <c r="E4014" s="269">
        <v>41.29</v>
      </c>
      <c r="F4014" s="269" t="s">
        <v>15505</v>
      </c>
    </row>
    <row r="4015" spans="1:6" ht="45" customHeight="1">
      <c r="A4015" s="266">
        <v>92830</v>
      </c>
      <c r="B4015" s="267" t="s">
        <v>4220</v>
      </c>
      <c r="C4015" s="268" t="s">
        <v>2537</v>
      </c>
      <c r="D4015" s="269">
        <v>75.940000000000012</v>
      </c>
      <c r="E4015" s="269">
        <v>60.83</v>
      </c>
      <c r="F4015" s="269" t="s">
        <v>15518</v>
      </c>
    </row>
    <row r="4016" spans="1:6" ht="45" customHeight="1">
      <c r="A4016" s="266">
        <v>92817</v>
      </c>
      <c r="B4016" s="267" t="s">
        <v>3875</v>
      </c>
      <c r="C4016" s="268" t="s">
        <v>2537</v>
      </c>
      <c r="D4016" s="269">
        <v>65.320000000000007</v>
      </c>
      <c r="E4016" s="269">
        <v>51.66</v>
      </c>
      <c r="F4016" s="269" t="s">
        <v>15507</v>
      </c>
    </row>
    <row r="4017" spans="1:6" ht="45" customHeight="1">
      <c r="A4017" s="266">
        <v>92832</v>
      </c>
      <c r="B4017" s="267" t="s">
        <v>4221</v>
      </c>
      <c r="C4017" s="268" t="s">
        <v>2537</v>
      </c>
      <c r="D4017" s="269">
        <v>101.05000000000001</v>
      </c>
      <c r="E4017" s="269">
        <v>80.78</v>
      </c>
      <c r="F4017" s="269" t="s">
        <v>15520</v>
      </c>
    </row>
    <row r="4018" spans="1:6" ht="45" customHeight="1">
      <c r="A4018" s="266">
        <v>92819</v>
      </c>
      <c r="B4018" s="267" t="s">
        <v>3876</v>
      </c>
      <c r="C4018" s="268" t="s">
        <v>2537</v>
      </c>
      <c r="D4018" s="269">
        <v>88.05</v>
      </c>
      <c r="E4018" s="269">
        <v>69.39</v>
      </c>
      <c r="F4018" s="269" t="s">
        <v>15509</v>
      </c>
    </row>
    <row r="4019" spans="1:6" ht="45" customHeight="1">
      <c r="A4019" s="266">
        <v>92820</v>
      </c>
      <c r="B4019" s="267" t="s">
        <v>3877</v>
      </c>
      <c r="C4019" s="268" t="s">
        <v>2537</v>
      </c>
      <c r="D4019" s="269">
        <v>18.369999999999997</v>
      </c>
      <c r="E4019" s="269">
        <v>16.21</v>
      </c>
      <c r="F4019" s="269" t="s">
        <v>15510</v>
      </c>
    </row>
    <row r="4020" spans="1:6" ht="45" customHeight="1">
      <c r="A4020" s="266">
        <v>92808</v>
      </c>
      <c r="B4020" s="267" t="s">
        <v>4575</v>
      </c>
      <c r="C4020" s="268" t="s">
        <v>2537</v>
      </c>
      <c r="D4020" s="269">
        <v>15.4</v>
      </c>
      <c r="E4020" s="269">
        <v>13.56</v>
      </c>
      <c r="F4020" s="269" t="s">
        <v>14508</v>
      </c>
    </row>
    <row r="4021" spans="1:6" ht="45" customHeight="1">
      <c r="A4021" s="266">
        <v>92821</v>
      </c>
      <c r="B4021" s="267" t="s">
        <v>4213</v>
      </c>
      <c r="C4021" s="268" t="s">
        <v>2537</v>
      </c>
      <c r="D4021" s="269">
        <v>23.650000000000002</v>
      </c>
      <c r="E4021" s="269">
        <v>20.62</v>
      </c>
      <c r="F4021" s="269" t="s">
        <v>15511</v>
      </c>
    </row>
    <row r="4022" spans="1:6" ht="45" customHeight="1">
      <c r="A4022" s="266">
        <v>92809</v>
      </c>
      <c r="B4022" s="267" t="s">
        <v>4576</v>
      </c>
      <c r="C4022" s="268" t="s">
        <v>2537</v>
      </c>
      <c r="D4022" s="269">
        <v>19.850000000000001</v>
      </c>
      <c r="E4022" s="269">
        <v>17.25</v>
      </c>
      <c r="F4022" s="269" t="s">
        <v>15500</v>
      </c>
    </row>
    <row r="4023" spans="1:6" ht="45" customHeight="1">
      <c r="A4023" s="266">
        <v>92822</v>
      </c>
      <c r="B4023" s="267" t="s">
        <v>4214</v>
      </c>
      <c r="C4023" s="268" t="s">
        <v>2537</v>
      </c>
      <c r="D4023" s="269">
        <v>29.029999999999998</v>
      </c>
      <c r="E4023" s="269">
        <v>24.98</v>
      </c>
      <c r="F4023" s="269" t="s">
        <v>15512</v>
      </c>
    </row>
    <row r="4024" spans="1:6" ht="45" customHeight="1">
      <c r="A4024" s="266">
        <v>92810</v>
      </c>
      <c r="B4024" s="267" t="s">
        <v>4577</v>
      </c>
      <c r="C4024" s="268" t="s">
        <v>2537</v>
      </c>
      <c r="D4024" s="269">
        <v>24.19</v>
      </c>
      <c r="E4024" s="269">
        <v>20.95</v>
      </c>
      <c r="F4024" s="269" t="s">
        <v>15501</v>
      </c>
    </row>
    <row r="4025" spans="1:6" ht="45" customHeight="1">
      <c r="A4025" s="266">
        <v>92824</v>
      </c>
      <c r="B4025" s="267" t="s">
        <v>4215</v>
      </c>
      <c r="C4025" s="268" t="s">
        <v>2537</v>
      </c>
      <c r="D4025" s="269">
        <v>34.520000000000003</v>
      </c>
      <c r="E4025" s="269">
        <v>29.57</v>
      </c>
      <c r="F4025" s="269" t="s">
        <v>15030</v>
      </c>
    </row>
    <row r="4026" spans="1:6" ht="45" customHeight="1">
      <c r="A4026" s="266">
        <v>92811</v>
      </c>
      <c r="B4026" s="267" t="s">
        <v>3870</v>
      </c>
      <c r="C4026" s="268" t="s">
        <v>2537</v>
      </c>
      <c r="D4026" s="269">
        <v>28.919999999999998</v>
      </c>
      <c r="E4026" s="269">
        <v>24.77</v>
      </c>
      <c r="F4026" s="269" t="s">
        <v>15502</v>
      </c>
    </row>
    <row r="4027" spans="1:6" ht="45" customHeight="1">
      <c r="A4027" s="266">
        <v>92825</v>
      </c>
      <c r="B4027" s="267" t="s">
        <v>4216</v>
      </c>
      <c r="C4027" s="268" t="s">
        <v>2537</v>
      </c>
      <c r="D4027" s="269">
        <v>40.110000000000007</v>
      </c>
      <c r="E4027" s="269">
        <v>34.07</v>
      </c>
      <c r="F4027" s="269" t="s">
        <v>15513</v>
      </c>
    </row>
    <row r="4028" spans="1:6" ht="45" customHeight="1">
      <c r="A4028" s="266">
        <v>92812</v>
      </c>
      <c r="B4028" s="267" t="s">
        <v>3871</v>
      </c>
      <c r="C4028" s="268" t="s">
        <v>2537</v>
      </c>
      <c r="D4028" s="269">
        <v>33.64</v>
      </c>
      <c r="E4028" s="269">
        <v>28.47</v>
      </c>
      <c r="F4028" s="269" t="s">
        <v>15390</v>
      </c>
    </row>
    <row r="4029" spans="1:6" ht="45" customHeight="1">
      <c r="A4029" s="266">
        <v>92826</v>
      </c>
      <c r="B4029" s="267" t="s">
        <v>4217</v>
      </c>
      <c r="C4029" s="268" t="s">
        <v>2537</v>
      </c>
      <c r="D4029" s="269">
        <v>46.459999999999994</v>
      </c>
      <c r="E4029" s="269">
        <v>38.89</v>
      </c>
      <c r="F4029" s="269" t="s">
        <v>15514</v>
      </c>
    </row>
    <row r="4030" spans="1:6" ht="45" customHeight="1">
      <c r="A4030" s="266">
        <v>92813</v>
      </c>
      <c r="B4030" s="267" t="s">
        <v>3872</v>
      </c>
      <c r="C4030" s="268" t="s">
        <v>2537</v>
      </c>
      <c r="D4030" s="269">
        <v>39.269999999999996</v>
      </c>
      <c r="E4030" s="269">
        <v>32.56</v>
      </c>
      <c r="F4030" s="269" t="s">
        <v>15503</v>
      </c>
    </row>
    <row r="4031" spans="1:6" ht="45" customHeight="1">
      <c r="A4031" s="266">
        <v>92827</v>
      </c>
      <c r="B4031" s="267" t="s">
        <v>4218</v>
      </c>
      <c r="C4031" s="268" t="s">
        <v>2537</v>
      </c>
      <c r="D4031" s="269">
        <v>53.209999999999994</v>
      </c>
      <c r="E4031" s="269">
        <v>43.78</v>
      </c>
      <c r="F4031" s="269" t="s">
        <v>15515</v>
      </c>
    </row>
    <row r="4032" spans="1:6" ht="45" customHeight="1">
      <c r="A4032" s="266">
        <v>92814</v>
      </c>
      <c r="B4032" s="267" t="s">
        <v>3873</v>
      </c>
      <c r="C4032" s="268" t="s">
        <v>2537</v>
      </c>
      <c r="D4032" s="269">
        <v>45.21</v>
      </c>
      <c r="E4032" s="269">
        <v>36.76</v>
      </c>
      <c r="F4032" s="269" t="s">
        <v>15504</v>
      </c>
    </row>
    <row r="4033" spans="1:6" ht="45" customHeight="1">
      <c r="A4033" s="266">
        <v>92864</v>
      </c>
      <c r="B4033" s="267" t="s">
        <v>4574</v>
      </c>
      <c r="C4033" s="268" t="s">
        <v>2537</v>
      </c>
      <c r="D4033" s="269">
        <v>18.79</v>
      </c>
      <c r="E4033" s="269">
        <v>16.579999999999998</v>
      </c>
      <c r="F4033" s="269" t="s">
        <v>15486</v>
      </c>
    </row>
    <row r="4034" spans="1:6" ht="45" customHeight="1">
      <c r="A4034" s="266">
        <v>92848</v>
      </c>
      <c r="B4034" s="267" t="s">
        <v>4182</v>
      </c>
      <c r="C4034" s="268" t="s">
        <v>2537</v>
      </c>
      <c r="D4034" s="269">
        <v>9.83</v>
      </c>
      <c r="E4034" s="269">
        <v>8.83</v>
      </c>
      <c r="F4034" s="269" t="s">
        <v>15475</v>
      </c>
    </row>
    <row r="4035" spans="1:6" ht="45" customHeight="1">
      <c r="A4035" s="266">
        <v>92850</v>
      </c>
      <c r="B4035" s="267" t="s">
        <v>4183</v>
      </c>
      <c r="C4035" s="268" t="s">
        <v>2537</v>
      </c>
      <c r="D4035" s="269">
        <v>6.39</v>
      </c>
      <c r="E4035" s="269">
        <v>5.78</v>
      </c>
      <c r="F4035" s="269" t="s">
        <v>15477</v>
      </c>
    </row>
    <row r="4036" spans="1:6" ht="45" customHeight="1">
      <c r="A4036" s="266">
        <v>92834</v>
      </c>
      <c r="B4036" s="267" t="s">
        <v>4175</v>
      </c>
      <c r="C4036" s="268" t="s">
        <v>2537</v>
      </c>
      <c r="D4036" s="269">
        <v>3.32</v>
      </c>
      <c r="E4036" s="269">
        <v>3.11</v>
      </c>
      <c r="F4036" s="269" t="s">
        <v>12293</v>
      </c>
    </row>
    <row r="4037" spans="1:6" ht="45" customHeight="1">
      <c r="A4037" s="266">
        <v>92852</v>
      </c>
      <c r="B4037" s="267" t="s">
        <v>4568</v>
      </c>
      <c r="C4037" s="268" t="s">
        <v>2537</v>
      </c>
      <c r="D4037" s="269">
        <v>8.06</v>
      </c>
      <c r="E4037" s="269">
        <v>7.33</v>
      </c>
      <c r="F4037" s="269" t="s">
        <v>12666</v>
      </c>
    </row>
    <row r="4038" spans="1:6" ht="45" customHeight="1">
      <c r="A4038" s="266">
        <v>92836</v>
      </c>
      <c r="B4038" s="267" t="s">
        <v>4176</v>
      </c>
      <c r="C4038" s="268" t="s">
        <v>2537</v>
      </c>
      <c r="D4038" s="269">
        <v>4.2800000000000011</v>
      </c>
      <c r="E4038" s="269">
        <v>3.93</v>
      </c>
      <c r="F4038" s="269" t="s">
        <v>15468</v>
      </c>
    </row>
    <row r="4039" spans="1:6" ht="45" customHeight="1">
      <c r="A4039" s="266">
        <v>92854</v>
      </c>
      <c r="B4039" s="267" t="s">
        <v>4569</v>
      </c>
      <c r="C4039" s="268" t="s">
        <v>2537</v>
      </c>
      <c r="D4039" s="269">
        <v>9.8499999999999979</v>
      </c>
      <c r="E4039" s="269">
        <v>8.89</v>
      </c>
      <c r="F4039" s="269" t="s">
        <v>13638</v>
      </c>
    </row>
    <row r="4040" spans="1:6" ht="45" customHeight="1">
      <c r="A4040" s="266">
        <v>92838</v>
      </c>
      <c r="B4040" s="267" t="s">
        <v>4177</v>
      </c>
      <c r="C4040" s="268" t="s">
        <v>2537</v>
      </c>
      <c r="D4040" s="269">
        <v>5.1099999999999994</v>
      </c>
      <c r="E4040" s="269">
        <v>4.76</v>
      </c>
      <c r="F4040" s="269" t="s">
        <v>13580</v>
      </c>
    </row>
    <row r="4041" spans="1:6" ht="45" customHeight="1">
      <c r="A4041" s="266">
        <v>92856</v>
      </c>
      <c r="B4041" s="267" t="s">
        <v>4570</v>
      </c>
      <c r="C4041" s="268" t="s">
        <v>2537</v>
      </c>
      <c r="D4041" s="269">
        <v>11.679999999999998</v>
      </c>
      <c r="E4041" s="269">
        <v>10.4</v>
      </c>
      <c r="F4041" s="269" t="s">
        <v>15481</v>
      </c>
    </row>
    <row r="4042" spans="1:6" ht="45" customHeight="1">
      <c r="A4042" s="266">
        <v>92840</v>
      </c>
      <c r="B4042" s="267" t="s">
        <v>4178</v>
      </c>
      <c r="C4042" s="268" t="s">
        <v>2537</v>
      </c>
      <c r="D4042" s="269">
        <v>6.1099999999999994</v>
      </c>
      <c r="E4042" s="269">
        <v>5.58</v>
      </c>
      <c r="F4042" s="269" t="s">
        <v>13221</v>
      </c>
    </row>
    <row r="4043" spans="1:6" ht="45" customHeight="1">
      <c r="A4043" s="266">
        <v>92858</v>
      </c>
      <c r="B4043" s="267" t="s">
        <v>4571</v>
      </c>
      <c r="C4043" s="268" t="s">
        <v>2537</v>
      </c>
      <c r="D4043" s="269">
        <v>13.329999999999998</v>
      </c>
      <c r="E4043" s="269">
        <v>11.96</v>
      </c>
      <c r="F4043" s="269" t="s">
        <v>13758</v>
      </c>
    </row>
    <row r="4044" spans="1:6" ht="45" customHeight="1">
      <c r="A4044" s="266">
        <v>92842</v>
      </c>
      <c r="B4044" s="267" t="s">
        <v>4179</v>
      </c>
      <c r="C4044" s="268" t="s">
        <v>2537</v>
      </c>
      <c r="D4044" s="269">
        <v>6.9799999999999995</v>
      </c>
      <c r="E4044" s="269">
        <v>6.38</v>
      </c>
      <c r="F4044" s="269" t="s">
        <v>15472</v>
      </c>
    </row>
    <row r="4045" spans="1:6" ht="45" customHeight="1">
      <c r="A4045" s="266">
        <v>92860</v>
      </c>
      <c r="B4045" s="267" t="s">
        <v>4572</v>
      </c>
      <c r="C4045" s="268" t="s">
        <v>2537</v>
      </c>
      <c r="D4045" s="269">
        <v>15.180000000000001</v>
      </c>
      <c r="E4045" s="269">
        <v>13.51</v>
      </c>
      <c r="F4045" s="269" t="s">
        <v>15483</v>
      </c>
    </row>
    <row r="4046" spans="1:6" ht="45" customHeight="1">
      <c r="A4046" s="266">
        <v>92844</v>
      </c>
      <c r="B4046" s="267" t="s">
        <v>4180</v>
      </c>
      <c r="C4046" s="268" t="s">
        <v>2537</v>
      </c>
      <c r="D4046" s="269">
        <v>7.9899999999999993</v>
      </c>
      <c r="E4046" s="269">
        <v>7.19</v>
      </c>
      <c r="F4046" s="269" t="s">
        <v>15473</v>
      </c>
    </row>
    <row r="4047" spans="1:6" ht="45" customHeight="1">
      <c r="A4047" s="266">
        <v>92862</v>
      </c>
      <c r="B4047" s="267" t="s">
        <v>4573</v>
      </c>
      <c r="C4047" s="268" t="s">
        <v>2537</v>
      </c>
      <c r="D4047" s="269">
        <v>16.990000000000002</v>
      </c>
      <c r="E4047" s="269">
        <v>15.04</v>
      </c>
      <c r="F4047" s="269" t="s">
        <v>15484</v>
      </c>
    </row>
    <row r="4048" spans="1:6" ht="45" customHeight="1">
      <c r="A4048" s="266">
        <v>92846</v>
      </c>
      <c r="B4048" s="267" t="s">
        <v>4181</v>
      </c>
      <c r="C4048" s="268" t="s">
        <v>2537</v>
      </c>
      <c r="D4048" s="269">
        <v>8.8199999999999985</v>
      </c>
      <c r="E4048" s="269">
        <v>8.01</v>
      </c>
      <c r="F4048" s="269" t="s">
        <v>12357</v>
      </c>
    </row>
    <row r="4049" spans="1:6">
      <c r="A4049" s="261"/>
      <c r="B4049" s="265" t="s">
        <v>1853</v>
      </c>
      <c r="C4049" s="263"/>
      <c r="D4049" s="264" t="s">
        <v>2552</v>
      </c>
      <c r="E4049" s="264" t="s">
        <v>2552</v>
      </c>
      <c r="F4049" s="264"/>
    </row>
    <row r="4050" spans="1:6" ht="30" customHeight="1">
      <c r="A4050" s="266">
        <v>83725</v>
      </c>
      <c r="B4050" s="267" t="s">
        <v>4238</v>
      </c>
      <c r="C4050" s="268" t="s">
        <v>2534</v>
      </c>
      <c r="D4050" s="269">
        <v>0.37</v>
      </c>
      <c r="E4050" s="269">
        <v>0.67</v>
      </c>
      <c r="F4050" s="269" t="s">
        <v>13691</v>
      </c>
    </row>
    <row r="4051" spans="1:6" ht="30" customHeight="1">
      <c r="A4051" s="266">
        <v>83724</v>
      </c>
      <c r="B4051" s="267" t="s">
        <v>4237</v>
      </c>
      <c r="C4051" s="268" t="s">
        <v>2534</v>
      </c>
      <c r="D4051" s="269">
        <v>0.37999999999999989</v>
      </c>
      <c r="E4051" s="269">
        <v>1.34</v>
      </c>
      <c r="F4051" s="269" t="s">
        <v>12778</v>
      </c>
    </row>
    <row r="4052" spans="1:6" ht="30" customHeight="1">
      <c r="A4052" s="266">
        <v>83726</v>
      </c>
      <c r="B4052" s="267" t="s">
        <v>4239</v>
      </c>
      <c r="C4052" s="268" t="s">
        <v>2534</v>
      </c>
      <c r="D4052" s="269">
        <v>0.19000000000000006</v>
      </c>
      <c r="E4052" s="269">
        <v>0.6</v>
      </c>
      <c r="F4052" s="269" t="s">
        <v>11118</v>
      </c>
    </row>
    <row r="4053" spans="1:6" ht="45" customHeight="1">
      <c r="A4053" s="266">
        <v>97141</v>
      </c>
      <c r="B4053" s="267" t="s">
        <v>15307</v>
      </c>
      <c r="C4053" s="268" t="s">
        <v>2537</v>
      </c>
      <c r="D4053" s="269">
        <v>2.7199999999999998</v>
      </c>
      <c r="E4053" s="269">
        <v>3.49</v>
      </c>
      <c r="F4053" s="269" t="s">
        <v>15308</v>
      </c>
    </row>
    <row r="4054" spans="1:6" ht="45" customHeight="1">
      <c r="A4054" s="266">
        <v>97142</v>
      </c>
      <c r="B4054" s="267" t="s">
        <v>15309</v>
      </c>
      <c r="C4054" s="268" t="s">
        <v>2537</v>
      </c>
      <c r="D4054" s="269">
        <v>2.99</v>
      </c>
      <c r="E4054" s="269">
        <v>3.95</v>
      </c>
      <c r="F4054" s="269" t="s">
        <v>14259</v>
      </c>
    </row>
    <row r="4055" spans="1:6" ht="45" customHeight="1">
      <c r="A4055" s="266">
        <v>97143</v>
      </c>
      <c r="B4055" s="267" t="s">
        <v>15310</v>
      </c>
      <c r="C4055" s="268" t="s">
        <v>2537</v>
      </c>
      <c r="D4055" s="269">
        <v>3.7299999999999995</v>
      </c>
      <c r="E4055" s="269">
        <v>5.04</v>
      </c>
      <c r="F4055" s="269" t="s">
        <v>15311</v>
      </c>
    </row>
    <row r="4056" spans="1:6" ht="45" customHeight="1">
      <c r="A4056" s="266">
        <v>97144</v>
      </c>
      <c r="B4056" s="267" t="s">
        <v>15312</v>
      </c>
      <c r="C4056" s="268" t="s">
        <v>2537</v>
      </c>
      <c r="D4056" s="269">
        <v>4.3999999999999995</v>
      </c>
      <c r="E4056" s="269">
        <v>6.19</v>
      </c>
      <c r="F4056" s="269" t="s">
        <v>14123</v>
      </c>
    </row>
    <row r="4057" spans="1:6" ht="45" customHeight="1">
      <c r="A4057" s="266">
        <v>97145</v>
      </c>
      <c r="B4057" s="267" t="s">
        <v>15313</v>
      </c>
      <c r="C4057" s="268" t="s">
        <v>2537</v>
      </c>
      <c r="D4057" s="269">
        <v>5.22</v>
      </c>
      <c r="E4057" s="269">
        <v>7.21</v>
      </c>
      <c r="F4057" s="269" t="s">
        <v>12286</v>
      </c>
    </row>
    <row r="4058" spans="1:6" ht="45" customHeight="1">
      <c r="A4058" s="266">
        <v>97146</v>
      </c>
      <c r="B4058" s="267" t="s">
        <v>15314</v>
      </c>
      <c r="C4058" s="268" t="s">
        <v>2537</v>
      </c>
      <c r="D4058" s="269">
        <v>5.9499999999999993</v>
      </c>
      <c r="E4058" s="269">
        <v>8.33</v>
      </c>
      <c r="F4058" s="269" t="s">
        <v>12051</v>
      </c>
    </row>
    <row r="4059" spans="1:6" ht="45" customHeight="1">
      <c r="A4059" s="266">
        <v>97147</v>
      </c>
      <c r="B4059" s="267" t="s">
        <v>15315</v>
      </c>
      <c r="C4059" s="268" t="s">
        <v>2537</v>
      </c>
      <c r="D4059" s="269">
        <v>6.6900000000000013</v>
      </c>
      <c r="E4059" s="269">
        <v>9.43</v>
      </c>
      <c r="F4059" s="269" t="s">
        <v>11407</v>
      </c>
    </row>
    <row r="4060" spans="1:6" ht="45" customHeight="1">
      <c r="A4060" s="266">
        <v>97148</v>
      </c>
      <c r="B4060" s="267" t="s">
        <v>15316</v>
      </c>
      <c r="C4060" s="268" t="s">
        <v>2537</v>
      </c>
      <c r="D4060" s="269">
        <v>7.41</v>
      </c>
      <c r="E4060" s="269">
        <v>10.55</v>
      </c>
      <c r="F4060" s="269" t="s">
        <v>15317</v>
      </c>
    </row>
    <row r="4061" spans="1:6" ht="45" customHeight="1">
      <c r="A4061" s="266">
        <v>97149</v>
      </c>
      <c r="B4061" s="267" t="s">
        <v>15318</v>
      </c>
      <c r="C4061" s="268" t="s">
        <v>2537</v>
      </c>
      <c r="D4061" s="269">
        <v>8.1999999999999993</v>
      </c>
      <c r="E4061" s="269">
        <v>11.61</v>
      </c>
      <c r="F4061" s="269" t="s">
        <v>15319</v>
      </c>
    </row>
    <row r="4062" spans="1:6" ht="45" customHeight="1">
      <c r="A4062" s="266">
        <v>97150</v>
      </c>
      <c r="B4062" s="267" t="s">
        <v>15320</v>
      </c>
      <c r="C4062" s="268" t="s">
        <v>2537</v>
      </c>
      <c r="D4062" s="269">
        <v>11.36</v>
      </c>
      <c r="E4062" s="269">
        <v>12.71</v>
      </c>
      <c r="F4062" s="269" t="s">
        <v>12020</v>
      </c>
    </row>
    <row r="4063" spans="1:6" ht="45" customHeight="1">
      <c r="A4063" s="266">
        <v>97151</v>
      </c>
      <c r="B4063" s="267" t="s">
        <v>15321</v>
      </c>
      <c r="C4063" s="268" t="s">
        <v>2537</v>
      </c>
      <c r="D4063" s="269">
        <v>13.23</v>
      </c>
      <c r="E4063" s="269">
        <v>14.89</v>
      </c>
      <c r="F4063" s="269" t="s">
        <v>15322</v>
      </c>
    </row>
    <row r="4064" spans="1:6" ht="45" customHeight="1">
      <c r="A4064" s="266">
        <v>97152</v>
      </c>
      <c r="B4064" s="267" t="s">
        <v>15323</v>
      </c>
      <c r="C4064" s="268" t="s">
        <v>2537</v>
      </c>
      <c r="D4064" s="269">
        <v>14.919999999999998</v>
      </c>
      <c r="E4064" s="269">
        <v>17.07</v>
      </c>
      <c r="F4064" s="269" t="s">
        <v>15324</v>
      </c>
    </row>
    <row r="4065" spans="1:6" ht="45" customHeight="1">
      <c r="A4065" s="266">
        <v>97153</v>
      </c>
      <c r="B4065" s="267" t="s">
        <v>15325</v>
      </c>
      <c r="C4065" s="268" t="s">
        <v>2537</v>
      </c>
      <c r="D4065" s="269">
        <v>16.669999999999998</v>
      </c>
      <c r="E4065" s="269">
        <v>19.309999999999999</v>
      </c>
      <c r="F4065" s="269" t="s">
        <v>12926</v>
      </c>
    </row>
    <row r="4066" spans="1:6" ht="45" customHeight="1">
      <c r="A4066" s="266">
        <v>97154</v>
      </c>
      <c r="B4066" s="267" t="s">
        <v>15326</v>
      </c>
      <c r="C4066" s="268" t="s">
        <v>2537</v>
      </c>
      <c r="D4066" s="269">
        <v>18.479999999999997</v>
      </c>
      <c r="E4066" s="269">
        <v>21.5</v>
      </c>
      <c r="F4066" s="269" t="s">
        <v>15327</v>
      </c>
    </row>
    <row r="4067" spans="1:6" ht="45" customHeight="1">
      <c r="A4067" s="266">
        <v>97155</v>
      </c>
      <c r="B4067" s="267" t="s">
        <v>15328</v>
      </c>
      <c r="C4067" s="268" t="s">
        <v>2537</v>
      </c>
      <c r="D4067" s="269">
        <v>20.37</v>
      </c>
      <c r="E4067" s="269">
        <v>23.62</v>
      </c>
      <c r="F4067" s="269" t="s">
        <v>15329</v>
      </c>
    </row>
    <row r="4068" spans="1:6" ht="45" customHeight="1">
      <c r="A4068" s="266">
        <v>97156</v>
      </c>
      <c r="B4068" s="267" t="s">
        <v>15330</v>
      </c>
      <c r="C4068" s="268" t="s">
        <v>2537</v>
      </c>
      <c r="D4068" s="269">
        <v>24.299999999999997</v>
      </c>
      <c r="E4068" s="269">
        <v>28.03</v>
      </c>
      <c r="F4068" s="269" t="s">
        <v>14515</v>
      </c>
    </row>
    <row r="4069" spans="1:6" ht="45" customHeight="1">
      <c r="A4069" s="266">
        <v>97157</v>
      </c>
      <c r="B4069" s="267" t="s">
        <v>15331</v>
      </c>
      <c r="C4069" s="268" t="s">
        <v>2537</v>
      </c>
      <c r="D4069" s="269">
        <v>1.73</v>
      </c>
      <c r="E4069" s="269">
        <v>2.0499999999999998</v>
      </c>
      <c r="F4069" s="269" t="s">
        <v>12758</v>
      </c>
    </row>
    <row r="4070" spans="1:6" ht="45" customHeight="1">
      <c r="A4070" s="266">
        <v>97158</v>
      </c>
      <c r="B4070" s="267" t="s">
        <v>15332</v>
      </c>
      <c r="C4070" s="268" t="s">
        <v>2537</v>
      </c>
      <c r="D4070" s="269">
        <v>1.9100000000000001</v>
      </c>
      <c r="E4070" s="269">
        <v>2.33</v>
      </c>
      <c r="F4070" s="269" t="s">
        <v>12487</v>
      </c>
    </row>
    <row r="4071" spans="1:6" ht="45" customHeight="1">
      <c r="A4071" s="266">
        <v>97159</v>
      </c>
      <c r="B4071" s="267" t="s">
        <v>15333</v>
      </c>
      <c r="C4071" s="268" t="s">
        <v>2537</v>
      </c>
      <c r="D4071" s="269">
        <v>2.39</v>
      </c>
      <c r="E4071" s="269">
        <v>2.97</v>
      </c>
      <c r="F4071" s="269" t="s">
        <v>13678</v>
      </c>
    </row>
    <row r="4072" spans="1:6" ht="45" customHeight="1">
      <c r="A4072" s="266">
        <v>97160</v>
      </c>
      <c r="B4072" s="267" t="s">
        <v>15334</v>
      </c>
      <c r="C4072" s="268" t="s">
        <v>2537</v>
      </c>
      <c r="D4072" s="269">
        <v>2.8200000000000003</v>
      </c>
      <c r="E4072" s="269">
        <v>3.66</v>
      </c>
      <c r="F4072" s="269" t="s">
        <v>15335</v>
      </c>
    </row>
    <row r="4073" spans="1:6" ht="45" customHeight="1">
      <c r="A4073" s="266">
        <v>97161</v>
      </c>
      <c r="B4073" s="267" t="s">
        <v>15336</v>
      </c>
      <c r="C4073" s="268" t="s">
        <v>2537</v>
      </c>
      <c r="D4073" s="269">
        <v>3.3400000000000007</v>
      </c>
      <c r="E4073" s="269">
        <v>4.2699999999999996</v>
      </c>
      <c r="F4073" s="269" t="s">
        <v>15337</v>
      </c>
    </row>
    <row r="4074" spans="1:6" ht="45" customHeight="1">
      <c r="A4074" s="266">
        <v>97162</v>
      </c>
      <c r="B4074" s="267" t="s">
        <v>15338</v>
      </c>
      <c r="C4074" s="268" t="s">
        <v>2537</v>
      </c>
      <c r="D4074" s="269">
        <v>3.8200000000000003</v>
      </c>
      <c r="E4074" s="269">
        <v>4.92</v>
      </c>
      <c r="F4074" s="269" t="s">
        <v>15339</v>
      </c>
    </row>
    <row r="4075" spans="1:6" ht="45" customHeight="1">
      <c r="A4075" s="266">
        <v>97163</v>
      </c>
      <c r="B4075" s="267" t="s">
        <v>15340</v>
      </c>
      <c r="C4075" s="268" t="s">
        <v>2537</v>
      </c>
      <c r="D4075" s="269">
        <v>4.2800000000000011</v>
      </c>
      <c r="E4075" s="269">
        <v>5.6</v>
      </c>
      <c r="F4075" s="269" t="s">
        <v>15341</v>
      </c>
    </row>
    <row r="4076" spans="1:6" ht="45" customHeight="1">
      <c r="A4076" s="266">
        <v>97164</v>
      </c>
      <c r="B4076" s="267" t="s">
        <v>15342</v>
      </c>
      <c r="C4076" s="268" t="s">
        <v>2537</v>
      </c>
      <c r="D4076" s="269">
        <v>4.7299999999999995</v>
      </c>
      <c r="E4076" s="269">
        <v>6.28</v>
      </c>
      <c r="F4076" s="269" t="s">
        <v>15343</v>
      </c>
    </row>
    <row r="4077" spans="1:6" ht="45" customHeight="1">
      <c r="A4077" s="266">
        <v>97165</v>
      </c>
      <c r="B4077" s="267" t="s">
        <v>15344</v>
      </c>
      <c r="C4077" s="268" t="s">
        <v>2537</v>
      </c>
      <c r="D4077" s="269">
        <v>5.32</v>
      </c>
      <c r="E4077" s="269">
        <v>6.84</v>
      </c>
      <c r="F4077" s="269" t="s">
        <v>12336</v>
      </c>
    </row>
    <row r="4078" spans="1:6" ht="45" customHeight="1">
      <c r="A4078" s="266">
        <v>97166</v>
      </c>
      <c r="B4078" s="267" t="s">
        <v>15345</v>
      </c>
      <c r="C4078" s="268" t="s">
        <v>2537</v>
      </c>
      <c r="D4078" s="269">
        <v>7.2899999999999991</v>
      </c>
      <c r="E4078" s="269">
        <v>7.48</v>
      </c>
      <c r="F4078" s="269" t="s">
        <v>14498</v>
      </c>
    </row>
    <row r="4079" spans="1:6" ht="45" customHeight="1">
      <c r="A4079" s="266">
        <v>97167</v>
      </c>
      <c r="B4079" s="267" t="s">
        <v>15346</v>
      </c>
      <c r="C4079" s="268" t="s">
        <v>2537</v>
      </c>
      <c r="D4079" s="269">
        <v>8.490000000000002</v>
      </c>
      <c r="E4079" s="269">
        <v>8.7899999999999991</v>
      </c>
      <c r="F4079" s="269" t="s">
        <v>15347</v>
      </c>
    </row>
    <row r="4080" spans="1:6" ht="45" customHeight="1">
      <c r="A4080" s="266">
        <v>97168</v>
      </c>
      <c r="B4080" s="267" t="s">
        <v>15348</v>
      </c>
      <c r="C4080" s="268" t="s">
        <v>2537</v>
      </c>
      <c r="D4080" s="269">
        <v>9.5100000000000016</v>
      </c>
      <c r="E4080" s="269">
        <v>10.09</v>
      </c>
      <c r="F4080" s="269" t="s">
        <v>15349</v>
      </c>
    </row>
    <row r="4081" spans="1:6" ht="45" customHeight="1">
      <c r="A4081" s="266">
        <v>97169</v>
      </c>
      <c r="B4081" s="267" t="s">
        <v>15350</v>
      </c>
      <c r="C4081" s="268" t="s">
        <v>2537</v>
      </c>
      <c r="D4081" s="269">
        <v>10.659999999999998</v>
      </c>
      <c r="E4081" s="269">
        <v>11.38</v>
      </c>
      <c r="F4081" s="269" t="s">
        <v>11207</v>
      </c>
    </row>
    <row r="4082" spans="1:6" ht="45" customHeight="1">
      <c r="A4082" s="266">
        <v>97170</v>
      </c>
      <c r="B4082" s="267" t="s">
        <v>15351</v>
      </c>
      <c r="C4082" s="268" t="s">
        <v>2537</v>
      </c>
      <c r="D4082" s="269">
        <v>11.84</v>
      </c>
      <c r="E4082" s="269">
        <v>12.66</v>
      </c>
      <c r="F4082" s="269" t="s">
        <v>15352</v>
      </c>
    </row>
    <row r="4083" spans="1:6" ht="45" customHeight="1">
      <c r="A4083" s="266">
        <v>97171</v>
      </c>
      <c r="B4083" s="267" t="s">
        <v>15353</v>
      </c>
      <c r="C4083" s="268" t="s">
        <v>2537</v>
      </c>
      <c r="D4083" s="269">
        <v>13.010000000000002</v>
      </c>
      <c r="E4083" s="269">
        <v>13.95</v>
      </c>
      <c r="F4083" s="269" t="s">
        <v>15354</v>
      </c>
    </row>
    <row r="4084" spans="1:6" ht="45" customHeight="1">
      <c r="A4084" s="266">
        <v>97172</v>
      </c>
      <c r="B4084" s="267" t="s">
        <v>15355</v>
      </c>
      <c r="C4084" s="268" t="s">
        <v>2537</v>
      </c>
      <c r="D4084" s="269">
        <v>15.670000000000002</v>
      </c>
      <c r="E4084" s="269">
        <v>16.53</v>
      </c>
      <c r="F4084" s="269" t="s">
        <v>15356</v>
      </c>
    </row>
    <row r="4085" spans="1:6">
      <c r="A4085" s="261"/>
      <c r="B4085" s="265" t="s">
        <v>4222</v>
      </c>
      <c r="C4085" s="263"/>
      <c r="D4085" s="264" t="s">
        <v>2552</v>
      </c>
      <c r="E4085" s="264" t="s">
        <v>2552</v>
      </c>
      <c r="F4085" s="264"/>
    </row>
    <row r="4086" spans="1:6" ht="45" customHeight="1">
      <c r="A4086" s="266">
        <v>94896</v>
      </c>
      <c r="B4086" s="267" t="s">
        <v>4234</v>
      </c>
      <c r="C4086" s="268" t="s">
        <v>2537</v>
      </c>
      <c r="D4086" s="269">
        <v>17.46</v>
      </c>
      <c r="E4086" s="269">
        <v>11.4</v>
      </c>
      <c r="F4086" s="269" t="s">
        <v>15455</v>
      </c>
    </row>
    <row r="4087" spans="1:6" ht="45" customHeight="1">
      <c r="A4087" s="266">
        <v>94880</v>
      </c>
      <c r="B4087" s="267" t="s">
        <v>4227</v>
      </c>
      <c r="C4087" s="268" t="s">
        <v>2537</v>
      </c>
      <c r="D4087" s="269">
        <v>15.39</v>
      </c>
      <c r="E4087" s="269">
        <v>10.07</v>
      </c>
      <c r="F4087" s="269" t="s">
        <v>12432</v>
      </c>
    </row>
    <row r="4088" spans="1:6" ht="45" customHeight="1">
      <c r="A4088" s="266">
        <v>94898</v>
      </c>
      <c r="B4088" s="267" t="s">
        <v>4235</v>
      </c>
      <c r="C4088" s="268" t="s">
        <v>2537</v>
      </c>
      <c r="D4088" s="269">
        <v>20.500000000000004</v>
      </c>
      <c r="E4088" s="269">
        <v>13.34</v>
      </c>
      <c r="F4088" s="269" t="s">
        <v>15457</v>
      </c>
    </row>
    <row r="4089" spans="1:6" ht="45" customHeight="1">
      <c r="A4089" s="266">
        <v>94882</v>
      </c>
      <c r="B4089" s="267" t="s">
        <v>4228</v>
      </c>
      <c r="C4089" s="268" t="s">
        <v>2537</v>
      </c>
      <c r="D4089" s="269">
        <v>18.309999999999999</v>
      </c>
      <c r="E4089" s="269">
        <v>11.89</v>
      </c>
      <c r="F4089" s="269" t="s">
        <v>15449</v>
      </c>
    </row>
    <row r="4090" spans="1:6" ht="45" customHeight="1">
      <c r="A4090" s="266">
        <v>94900</v>
      </c>
      <c r="B4090" s="267" t="s">
        <v>4236</v>
      </c>
      <c r="C4090" s="268" t="s">
        <v>2537</v>
      </c>
      <c r="D4090" s="269">
        <v>26.590000000000003</v>
      </c>
      <c r="E4090" s="269">
        <v>17.22</v>
      </c>
      <c r="F4090" s="269" t="s">
        <v>15458</v>
      </c>
    </row>
    <row r="4091" spans="1:6" ht="45" customHeight="1">
      <c r="A4091" s="266">
        <v>94884</v>
      </c>
      <c r="B4091" s="267" t="s">
        <v>4229</v>
      </c>
      <c r="C4091" s="268" t="s">
        <v>2537</v>
      </c>
      <c r="D4091" s="269">
        <v>24.15</v>
      </c>
      <c r="E4091" s="269">
        <v>15.65</v>
      </c>
      <c r="F4091" s="269" t="s">
        <v>15450</v>
      </c>
    </row>
    <row r="4092" spans="1:6" ht="45" customHeight="1">
      <c r="A4092" s="266">
        <v>94886</v>
      </c>
      <c r="B4092" s="267" t="s">
        <v>4230</v>
      </c>
      <c r="C4092" s="268" t="s">
        <v>2537</v>
      </c>
      <c r="D4092" s="269">
        <v>0.17999999999999994</v>
      </c>
      <c r="E4092" s="269">
        <v>0.77</v>
      </c>
      <c r="F4092" s="269" t="s">
        <v>11321</v>
      </c>
    </row>
    <row r="4093" spans="1:6" ht="45" customHeight="1">
      <c r="A4093" s="266">
        <v>94870</v>
      </c>
      <c r="B4093" s="267" t="s">
        <v>4223</v>
      </c>
      <c r="C4093" s="268" t="s">
        <v>2537</v>
      </c>
      <c r="D4093" s="269">
        <v>0.13</v>
      </c>
      <c r="E4093" s="269">
        <v>0.6</v>
      </c>
      <c r="F4093" s="269" t="s">
        <v>15443</v>
      </c>
    </row>
    <row r="4094" spans="1:6" ht="45" customHeight="1">
      <c r="A4094" s="266">
        <v>94888</v>
      </c>
      <c r="B4094" s="267" t="s">
        <v>4231</v>
      </c>
      <c r="C4094" s="268" t="s">
        <v>2537</v>
      </c>
      <c r="D4094" s="269">
        <v>0.34999999999999987</v>
      </c>
      <c r="E4094" s="269">
        <v>1.28</v>
      </c>
      <c r="F4094" s="269" t="s">
        <v>11423</v>
      </c>
    </row>
    <row r="4095" spans="1:6" ht="45" customHeight="1">
      <c r="A4095" s="266">
        <v>94872</v>
      </c>
      <c r="B4095" s="267" t="s">
        <v>4224</v>
      </c>
      <c r="C4095" s="268" t="s">
        <v>2537</v>
      </c>
      <c r="D4095" s="269">
        <v>0.26</v>
      </c>
      <c r="E4095" s="269">
        <v>1.02</v>
      </c>
      <c r="F4095" s="269" t="s">
        <v>13576</v>
      </c>
    </row>
    <row r="4096" spans="1:6" ht="45" customHeight="1">
      <c r="A4096" s="266">
        <v>90761</v>
      </c>
      <c r="B4096" s="267" t="s">
        <v>1569</v>
      </c>
      <c r="C4096" s="268" t="s">
        <v>2537</v>
      </c>
      <c r="D4096" s="269">
        <v>0.87000000000000011</v>
      </c>
      <c r="E4096" s="269">
        <v>2.8</v>
      </c>
      <c r="F4096" s="269" t="s">
        <v>12054</v>
      </c>
    </row>
    <row r="4097" spans="1:6" ht="45" customHeight="1">
      <c r="A4097" s="266">
        <v>90746</v>
      </c>
      <c r="B4097" s="267" t="s">
        <v>1382</v>
      </c>
      <c r="C4097" s="268" t="s">
        <v>2537</v>
      </c>
      <c r="D4097" s="269">
        <v>0.7200000000000002</v>
      </c>
      <c r="E4097" s="269">
        <v>2.2799999999999998</v>
      </c>
      <c r="F4097" s="269" t="s">
        <v>12954</v>
      </c>
    </row>
    <row r="4098" spans="1:6" ht="45" customHeight="1">
      <c r="A4098" s="266">
        <v>90762</v>
      </c>
      <c r="B4098" s="267" t="s">
        <v>1946</v>
      </c>
      <c r="C4098" s="268" t="s">
        <v>2537</v>
      </c>
      <c r="D4098" s="269">
        <v>8.379999999999999</v>
      </c>
      <c r="E4098" s="269">
        <v>5.54</v>
      </c>
      <c r="F4098" s="269" t="s">
        <v>15441</v>
      </c>
    </row>
    <row r="4099" spans="1:6" ht="45" customHeight="1">
      <c r="A4099" s="266">
        <v>90747</v>
      </c>
      <c r="B4099" s="267" t="s">
        <v>1383</v>
      </c>
      <c r="C4099" s="268" t="s">
        <v>2537</v>
      </c>
      <c r="D4099" s="269">
        <v>7.02</v>
      </c>
      <c r="E4099" s="269">
        <v>4.68</v>
      </c>
      <c r="F4099" s="269" t="s">
        <v>15434</v>
      </c>
    </row>
    <row r="4100" spans="1:6" ht="45" customHeight="1">
      <c r="A4100" s="266">
        <v>94892</v>
      </c>
      <c r="B4100" s="267" t="s">
        <v>4232</v>
      </c>
      <c r="C4100" s="268" t="s">
        <v>2537</v>
      </c>
      <c r="D4100" s="269">
        <v>12.43</v>
      </c>
      <c r="E4100" s="269">
        <v>8.14</v>
      </c>
      <c r="F4100" s="269" t="s">
        <v>11241</v>
      </c>
    </row>
    <row r="4101" spans="1:6" ht="45" customHeight="1">
      <c r="A4101" s="266">
        <v>94876</v>
      </c>
      <c r="B4101" s="267" t="s">
        <v>4225</v>
      </c>
      <c r="C4101" s="268" t="s">
        <v>2537</v>
      </c>
      <c r="D4101" s="269">
        <v>10.66</v>
      </c>
      <c r="E4101" s="269">
        <v>7.05</v>
      </c>
      <c r="F4101" s="269" t="s">
        <v>15446</v>
      </c>
    </row>
    <row r="4102" spans="1:6" ht="45" customHeight="1">
      <c r="A4102" s="266">
        <v>94894</v>
      </c>
      <c r="B4102" s="267" t="s">
        <v>4233</v>
      </c>
      <c r="C4102" s="268" t="s">
        <v>2537</v>
      </c>
      <c r="D4102" s="269">
        <v>14.43</v>
      </c>
      <c r="E4102" s="269">
        <v>9.4499999999999993</v>
      </c>
      <c r="F4102" s="269" t="s">
        <v>11212</v>
      </c>
    </row>
    <row r="4103" spans="1:6" ht="45" customHeight="1">
      <c r="A4103" s="266">
        <v>94878</v>
      </c>
      <c r="B4103" s="267" t="s">
        <v>4226</v>
      </c>
      <c r="C4103" s="268" t="s">
        <v>2537</v>
      </c>
      <c r="D4103" s="269">
        <v>12.56</v>
      </c>
      <c r="E4103" s="269">
        <v>8.2200000000000006</v>
      </c>
      <c r="F4103" s="269" t="s">
        <v>12127</v>
      </c>
    </row>
    <row r="4104" spans="1:6">
      <c r="A4104" s="261"/>
      <c r="B4104" s="265" t="s">
        <v>1851</v>
      </c>
      <c r="C4104" s="263"/>
      <c r="D4104" s="264" t="s">
        <v>2552</v>
      </c>
      <c r="E4104" s="264" t="s">
        <v>2552</v>
      </c>
      <c r="F4104" s="264"/>
    </row>
    <row r="4105" spans="1:6" ht="45" customHeight="1">
      <c r="A4105" s="266">
        <v>97121</v>
      </c>
      <c r="B4105" s="267" t="s">
        <v>15459</v>
      </c>
      <c r="C4105" s="268" t="s">
        <v>2537</v>
      </c>
      <c r="D4105" s="269">
        <v>0.41999999999999993</v>
      </c>
      <c r="E4105" s="269">
        <v>1.23</v>
      </c>
      <c r="F4105" s="269" t="s">
        <v>12015</v>
      </c>
    </row>
    <row r="4106" spans="1:6" ht="45" customHeight="1">
      <c r="A4106" s="266">
        <v>97122</v>
      </c>
      <c r="B4106" s="267" t="s">
        <v>15460</v>
      </c>
      <c r="C4106" s="268" t="s">
        <v>2537</v>
      </c>
      <c r="D4106" s="269">
        <v>0.60999999999999988</v>
      </c>
      <c r="E4106" s="269">
        <v>1.67</v>
      </c>
      <c r="F4106" s="269" t="s">
        <v>15461</v>
      </c>
    </row>
    <row r="4107" spans="1:6" ht="45" customHeight="1">
      <c r="A4107" s="266">
        <v>97123</v>
      </c>
      <c r="B4107" s="267" t="s">
        <v>15462</v>
      </c>
      <c r="C4107" s="268" t="s">
        <v>2537</v>
      </c>
      <c r="D4107" s="269">
        <v>0.8400000000000003</v>
      </c>
      <c r="E4107" s="269">
        <v>2.0699999999999998</v>
      </c>
      <c r="F4107" s="269" t="s">
        <v>12799</v>
      </c>
    </row>
    <row r="4108" spans="1:6" ht="45" customHeight="1">
      <c r="A4108" s="266">
        <v>97124</v>
      </c>
      <c r="B4108" s="267" t="s">
        <v>15463</v>
      </c>
      <c r="C4108" s="268" t="s">
        <v>2537</v>
      </c>
      <c r="D4108" s="269">
        <v>0.19999999999999996</v>
      </c>
      <c r="E4108" s="269">
        <v>0.52</v>
      </c>
      <c r="F4108" s="269" t="s">
        <v>11452</v>
      </c>
    </row>
    <row r="4109" spans="1:6" ht="45" customHeight="1">
      <c r="A4109" s="266">
        <v>97125</v>
      </c>
      <c r="B4109" s="267" t="s">
        <v>15464</v>
      </c>
      <c r="C4109" s="268" t="s">
        <v>2537</v>
      </c>
      <c r="D4109" s="269">
        <v>0.31000000000000005</v>
      </c>
      <c r="E4109" s="269">
        <v>0.71</v>
      </c>
      <c r="F4109" s="269" t="s">
        <v>11843</v>
      </c>
    </row>
    <row r="4110" spans="1:6" ht="45" customHeight="1">
      <c r="A4110" s="266">
        <v>97126</v>
      </c>
      <c r="B4110" s="267" t="s">
        <v>15465</v>
      </c>
      <c r="C4110" s="268" t="s">
        <v>2537</v>
      </c>
      <c r="D4110" s="269">
        <v>0.44000000000000006</v>
      </c>
      <c r="E4110" s="269">
        <v>0.87</v>
      </c>
      <c r="F4110" s="269" t="s">
        <v>11681</v>
      </c>
    </row>
    <row r="4111" spans="1:6" ht="45" customHeight="1">
      <c r="A4111" s="266">
        <v>97127</v>
      </c>
      <c r="B4111" s="267" t="s">
        <v>15535</v>
      </c>
      <c r="C4111" s="268" t="s">
        <v>2537</v>
      </c>
      <c r="D4111" s="269">
        <v>1.2600000000000002</v>
      </c>
      <c r="E4111" s="269">
        <v>2.9</v>
      </c>
      <c r="F4111" s="269" t="s">
        <v>11309</v>
      </c>
    </row>
    <row r="4112" spans="1:6" ht="45" customHeight="1">
      <c r="A4112" s="266">
        <v>97128</v>
      </c>
      <c r="B4112" s="267" t="s">
        <v>15536</v>
      </c>
      <c r="C4112" s="268" t="s">
        <v>2537</v>
      </c>
      <c r="D4112" s="269">
        <v>3.2600000000000007</v>
      </c>
      <c r="E4112" s="269">
        <v>4.5599999999999996</v>
      </c>
      <c r="F4112" s="269" t="s">
        <v>15537</v>
      </c>
    </row>
    <row r="4113" spans="1:6" ht="45" customHeight="1">
      <c r="A4113" s="266">
        <v>97129</v>
      </c>
      <c r="B4113" s="267" t="s">
        <v>15538</v>
      </c>
      <c r="C4113" s="268" t="s">
        <v>2537</v>
      </c>
      <c r="D4113" s="269">
        <v>3.9999999999999991</v>
      </c>
      <c r="E4113" s="269">
        <v>5.62</v>
      </c>
      <c r="F4113" s="269" t="s">
        <v>15539</v>
      </c>
    </row>
    <row r="4114" spans="1:6" ht="45" customHeight="1">
      <c r="A4114" s="266">
        <v>97130</v>
      </c>
      <c r="B4114" s="267" t="s">
        <v>15540</v>
      </c>
      <c r="C4114" s="268" t="s">
        <v>2537</v>
      </c>
      <c r="D4114" s="269">
        <v>4.76</v>
      </c>
      <c r="E4114" s="269">
        <v>6.66</v>
      </c>
      <c r="F4114" s="269" t="s">
        <v>14370</v>
      </c>
    </row>
    <row r="4115" spans="1:6" ht="45" customHeight="1">
      <c r="A4115" s="266">
        <v>97131</v>
      </c>
      <c r="B4115" s="267" t="s">
        <v>15541</v>
      </c>
      <c r="C4115" s="268" t="s">
        <v>2537</v>
      </c>
      <c r="D4115" s="269">
        <v>5.6000000000000005</v>
      </c>
      <c r="E4115" s="269">
        <v>7.61</v>
      </c>
      <c r="F4115" s="269" t="s">
        <v>15542</v>
      </c>
    </row>
    <row r="4116" spans="1:6" ht="45" customHeight="1">
      <c r="A4116" s="266">
        <v>97132</v>
      </c>
      <c r="B4116" s="267" t="s">
        <v>15543</v>
      </c>
      <c r="C4116" s="268" t="s">
        <v>2537</v>
      </c>
      <c r="D4116" s="269">
        <v>6.3599999999999994</v>
      </c>
      <c r="E4116" s="269">
        <v>8.64</v>
      </c>
      <c r="F4116" s="269" t="s">
        <v>15544</v>
      </c>
    </row>
    <row r="4117" spans="1:6" ht="45" customHeight="1">
      <c r="A4117" s="266">
        <v>97133</v>
      </c>
      <c r="B4117" s="267" t="s">
        <v>15545</v>
      </c>
      <c r="C4117" s="268" t="s">
        <v>2537</v>
      </c>
      <c r="D4117" s="269">
        <v>7.9000000000000021</v>
      </c>
      <c r="E4117" s="269">
        <v>10.7</v>
      </c>
      <c r="F4117" s="269" t="s">
        <v>15546</v>
      </c>
    </row>
    <row r="4118" spans="1:6" ht="45" customHeight="1">
      <c r="A4118" s="266">
        <v>97134</v>
      </c>
      <c r="B4118" s="267" t="s">
        <v>15547</v>
      </c>
      <c r="C4118" s="268" t="s">
        <v>2537</v>
      </c>
      <c r="D4118" s="269">
        <v>0.65999999999999992</v>
      </c>
      <c r="E4118" s="269">
        <v>1.22</v>
      </c>
      <c r="F4118" s="269" t="s">
        <v>13606</v>
      </c>
    </row>
    <row r="4119" spans="1:6" ht="45" customHeight="1">
      <c r="A4119" s="266">
        <v>97135</v>
      </c>
      <c r="B4119" s="267" t="s">
        <v>15548</v>
      </c>
      <c r="C4119" s="268" t="s">
        <v>2537</v>
      </c>
      <c r="D4119" s="269">
        <v>1.8800000000000003</v>
      </c>
      <c r="E4119" s="269">
        <v>2.0299999999999998</v>
      </c>
      <c r="F4119" s="269" t="s">
        <v>15549</v>
      </c>
    </row>
    <row r="4120" spans="1:6" ht="45" customHeight="1">
      <c r="A4120" s="266">
        <v>97136</v>
      </c>
      <c r="B4120" s="267" t="s">
        <v>15550</v>
      </c>
      <c r="C4120" s="268" t="s">
        <v>2537</v>
      </c>
      <c r="D4120" s="269">
        <v>2.3599999999999994</v>
      </c>
      <c r="E4120" s="269">
        <v>2.4500000000000002</v>
      </c>
      <c r="F4120" s="269" t="s">
        <v>11257</v>
      </c>
    </row>
    <row r="4121" spans="1:6" ht="45" customHeight="1">
      <c r="A4121" s="266">
        <v>97137</v>
      </c>
      <c r="B4121" s="267" t="s">
        <v>15551</v>
      </c>
      <c r="C4121" s="268" t="s">
        <v>2537</v>
      </c>
      <c r="D4121" s="269">
        <v>2.81</v>
      </c>
      <c r="E4121" s="269">
        <v>2.9</v>
      </c>
      <c r="F4121" s="269" t="s">
        <v>13213</v>
      </c>
    </row>
    <row r="4122" spans="1:6" ht="45" customHeight="1">
      <c r="A4122" s="266">
        <v>97138</v>
      </c>
      <c r="B4122" s="267" t="s">
        <v>15552</v>
      </c>
      <c r="C4122" s="268" t="s">
        <v>2537</v>
      </c>
      <c r="D4122" s="269">
        <v>3.2800000000000002</v>
      </c>
      <c r="E4122" s="269">
        <v>3.34</v>
      </c>
      <c r="F4122" s="269" t="s">
        <v>12102</v>
      </c>
    </row>
    <row r="4123" spans="1:6" ht="45" customHeight="1">
      <c r="A4123" s="266">
        <v>97139</v>
      </c>
      <c r="B4123" s="267" t="s">
        <v>15553</v>
      </c>
      <c r="C4123" s="268" t="s">
        <v>2537</v>
      </c>
      <c r="D4123" s="269">
        <v>3.7399999999999998</v>
      </c>
      <c r="E4123" s="269">
        <v>3.77</v>
      </c>
      <c r="F4123" s="269" t="s">
        <v>15554</v>
      </c>
    </row>
    <row r="4124" spans="1:6" ht="45" customHeight="1">
      <c r="A4124" s="266">
        <v>97140</v>
      </c>
      <c r="B4124" s="267" t="s">
        <v>15555</v>
      </c>
      <c r="C4124" s="268" t="s">
        <v>2537</v>
      </c>
      <c r="D4124" s="269">
        <v>4.6500000000000004</v>
      </c>
      <c r="E4124" s="269">
        <v>4.67</v>
      </c>
      <c r="F4124" s="269" t="s">
        <v>13605</v>
      </c>
    </row>
    <row r="4125" spans="1:6">
      <c r="A4125" s="261"/>
      <c r="B4125" s="265" t="s">
        <v>1852</v>
      </c>
      <c r="C4125" s="263"/>
      <c r="D4125" s="264" t="s">
        <v>2552</v>
      </c>
      <c r="E4125" s="264" t="s">
        <v>2552</v>
      </c>
      <c r="F4125" s="264"/>
    </row>
    <row r="4126" spans="1:6" ht="45" customHeight="1">
      <c r="A4126" s="266">
        <v>90755</v>
      </c>
      <c r="B4126" s="267" t="s">
        <v>1960</v>
      </c>
      <c r="C4126" s="268" t="s">
        <v>2537</v>
      </c>
      <c r="D4126" s="269">
        <v>1.7200000000000006</v>
      </c>
      <c r="E4126" s="269">
        <v>4.97</v>
      </c>
      <c r="F4126" s="269" t="s">
        <v>12200</v>
      </c>
    </row>
    <row r="4127" spans="1:6" ht="45" customHeight="1">
      <c r="A4127" s="266">
        <v>90740</v>
      </c>
      <c r="B4127" s="267" t="s">
        <v>2414</v>
      </c>
      <c r="C4127" s="268" t="s">
        <v>2537</v>
      </c>
      <c r="D4127" s="269">
        <v>1.2699999999999996</v>
      </c>
      <c r="E4127" s="269">
        <v>3.66</v>
      </c>
      <c r="F4127" s="269" t="s">
        <v>11224</v>
      </c>
    </row>
    <row r="4128" spans="1:6" ht="45" customHeight="1">
      <c r="A4128" s="266">
        <v>90756</v>
      </c>
      <c r="B4128" s="267" t="s">
        <v>1564</v>
      </c>
      <c r="C4128" s="268" t="s">
        <v>2537</v>
      </c>
      <c r="D4128" s="269">
        <v>1.8499999999999996</v>
      </c>
      <c r="E4128" s="269">
        <v>5.33</v>
      </c>
      <c r="F4128" s="269" t="s">
        <v>13982</v>
      </c>
    </row>
    <row r="4129" spans="1:6" ht="45" customHeight="1">
      <c r="A4129" s="266">
        <v>90741</v>
      </c>
      <c r="B4129" s="267" t="s">
        <v>2415</v>
      </c>
      <c r="C4129" s="268" t="s">
        <v>2537</v>
      </c>
      <c r="D4129" s="269">
        <v>1.3999999999999995</v>
      </c>
      <c r="E4129" s="269">
        <v>4.03</v>
      </c>
      <c r="F4129" s="269" t="s">
        <v>11317</v>
      </c>
    </row>
    <row r="4130" spans="1:6" ht="45" customHeight="1">
      <c r="A4130" s="266">
        <v>90757</v>
      </c>
      <c r="B4130" s="267" t="s">
        <v>1565</v>
      </c>
      <c r="C4130" s="268" t="s">
        <v>2537</v>
      </c>
      <c r="D4130" s="269">
        <v>2.0700000000000003</v>
      </c>
      <c r="E4130" s="269">
        <v>5.6</v>
      </c>
      <c r="F4130" s="269" t="s">
        <v>13533</v>
      </c>
    </row>
    <row r="4131" spans="1:6" ht="45" customHeight="1">
      <c r="A4131" s="266">
        <v>90742</v>
      </c>
      <c r="B4131" s="267" t="s">
        <v>1731</v>
      </c>
      <c r="C4131" s="268" t="s">
        <v>2537</v>
      </c>
      <c r="D4131" s="269">
        <v>1.5199999999999996</v>
      </c>
      <c r="E4131" s="269">
        <v>4.4000000000000004</v>
      </c>
      <c r="F4131" s="269" t="s">
        <v>15431</v>
      </c>
    </row>
    <row r="4132" spans="1:6" ht="45" customHeight="1">
      <c r="A4132" s="266">
        <v>90758</v>
      </c>
      <c r="B4132" s="267" t="s">
        <v>1566</v>
      </c>
      <c r="C4132" s="268" t="s">
        <v>2537</v>
      </c>
      <c r="D4132" s="269">
        <v>2.16</v>
      </c>
      <c r="E4132" s="269">
        <v>6.01</v>
      </c>
      <c r="F4132" s="269" t="s">
        <v>13453</v>
      </c>
    </row>
    <row r="4133" spans="1:6" ht="45" customHeight="1">
      <c r="A4133" s="266">
        <v>90743</v>
      </c>
      <c r="B4133" s="267" t="s">
        <v>1379</v>
      </c>
      <c r="C4133" s="268" t="s">
        <v>2537</v>
      </c>
      <c r="D4133" s="269">
        <v>1.63</v>
      </c>
      <c r="E4133" s="269">
        <v>4.78</v>
      </c>
      <c r="F4133" s="269" t="s">
        <v>15432</v>
      </c>
    </row>
    <row r="4134" spans="1:6" ht="45" customHeight="1">
      <c r="A4134" s="266">
        <v>90759</v>
      </c>
      <c r="B4134" s="267" t="s">
        <v>1567</v>
      </c>
      <c r="C4134" s="268" t="s">
        <v>2537</v>
      </c>
      <c r="D4134" s="269">
        <v>2.3200000000000003</v>
      </c>
      <c r="E4134" s="269">
        <v>6.34</v>
      </c>
      <c r="F4134" s="269" t="s">
        <v>15439</v>
      </c>
    </row>
    <row r="4135" spans="1:6" ht="45" customHeight="1">
      <c r="A4135" s="266">
        <v>90744</v>
      </c>
      <c r="B4135" s="267" t="s">
        <v>1380</v>
      </c>
      <c r="C4135" s="268" t="s">
        <v>2537</v>
      </c>
      <c r="D4135" s="269">
        <v>1.7700000000000005</v>
      </c>
      <c r="E4135" s="269">
        <v>5.14</v>
      </c>
      <c r="F4135" s="269" t="s">
        <v>13247</v>
      </c>
    </row>
    <row r="4136" spans="1:6" ht="45" customHeight="1">
      <c r="A4136" s="266">
        <v>90760</v>
      </c>
      <c r="B4136" s="267" t="s">
        <v>1568</v>
      </c>
      <c r="C4136" s="268" t="s">
        <v>2537</v>
      </c>
      <c r="D4136" s="269">
        <v>9.9999999999999982</v>
      </c>
      <c r="E4136" s="269">
        <v>8.83</v>
      </c>
      <c r="F4136" s="269" t="s">
        <v>15440</v>
      </c>
    </row>
    <row r="4137" spans="1:6" ht="45" customHeight="1">
      <c r="A4137" s="266">
        <v>90745</v>
      </c>
      <c r="B4137" s="267" t="s">
        <v>1381</v>
      </c>
      <c r="C4137" s="268" t="s">
        <v>2537</v>
      </c>
      <c r="D4137" s="269">
        <v>8.0800000000000018</v>
      </c>
      <c r="E4137" s="269">
        <v>7.14</v>
      </c>
      <c r="F4137" s="269" t="s">
        <v>15433</v>
      </c>
    </row>
    <row r="4138" spans="1:6" ht="45" customHeight="1">
      <c r="A4138" s="266">
        <v>90748</v>
      </c>
      <c r="B4138" s="267" t="s">
        <v>1384</v>
      </c>
      <c r="C4138" s="268" t="s">
        <v>2537</v>
      </c>
      <c r="D4138" s="269">
        <v>0.9700000000000002</v>
      </c>
      <c r="E4138" s="269">
        <v>3</v>
      </c>
      <c r="F4138" s="269" t="s">
        <v>11230</v>
      </c>
    </row>
    <row r="4139" spans="1:6" ht="45" customHeight="1">
      <c r="A4139" s="266">
        <v>90733</v>
      </c>
      <c r="B4139" s="267" t="s">
        <v>1728</v>
      </c>
      <c r="C4139" s="268" t="s">
        <v>2537</v>
      </c>
      <c r="D4139" s="269">
        <v>0.51</v>
      </c>
      <c r="E4139" s="269">
        <v>1.7</v>
      </c>
      <c r="F4139" s="269" t="s">
        <v>13544</v>
      </c>
    </row>
    <row r="4140" spans="1:6" ht="45" customHeight="1">
      <c r="A4140" s="266">
        <v>90749</v>
      </c>
      <c r="B4140" s="267" t="s">
        <v>837</v>
      </c>
      <c r="C4140" s="268" t="s">
        <v>2537</v>
      </c>
      <c r="D4140" s="269">
        <v>1.1400000000000001</v>
      </c>
      <c r="E4140" s="269">
        <v>3.32</v>
      </c>
      <c r="F4140" s="269" t="s">
        <v>15435</v>
      </c>
    </row>
    <row r="4141" spans="1:6" ht="45" customHeight="1">
      <c r="A4141" s="266">
        <v>90734</v>
      </c>
      <c r="B4141" s="267" t="s">
        <v>1729</v>
      </c>
      <c r="C4141" s="268" t="s">
        <v>2537</v>
      </c>
      <c r="D4141" s="269">
        <v>0.64000000000000012</v>
      </c>
      <c r="E4141" s="269">
        <v>2.0499999999999998</v>
      </c>
      <c r="F4141" s="269" t="s">
        <v>15427</v>
      </c>
    </row>
    <row r="4142" spans="1:6" ht="45" customHeight="1">
      <c r="A4142" s="266">
        <v>90750</v>
      </c>
      <c r="B4142" s="267" t="s">
        <v>838</v>
      </c>
      <c r="C4142" s="268" t="s">
        <v>2537</v>
      </c>
      <c r="D4142" s="269">
        <v>1.27</v>
      </c>
      <c r="E4142" s="269">
        <v>3.68</v>
      </c>
      <c r="F4142" s="269" t="s">
        <v>15436</v>
      </c>
    </row>
    <row r="4143" spans="1:6" ht="45" customHeight="1">
      <c r="A4143" s="266">
        <v>90735</v>
      </c>
      <c r="B4143" s="267" t="s">
        <v>1730</v>
      </c>
      <c r="C4143" s="268" t="s">
        <v>2537</v>
      </c>
      <c r="D4143" s="269">
        <v>0.77</v>
      </c>
      <c r="E4143" s="269">
        <v>2.4300000000000002</v>
      </c>
      <c r="F4143" s="269" t="s">
        <v>11575</v>
      </c>
    </row>
    <row r="4144" spans="1:6" ht="45" customHeight="1">
      <c r="A4144" s="266">
        <v>90751</v>
      </c>
      <c r="B4144" s="267" t="s">
        <v>839</v>
      </c>
      <c r="C4144" s="268" t="s">
        <v>2537</v>
      </c>
      <c r="D4144" s="269">
        <v>1.4100000000000001</v>
      </c>
      <c r="E4144" s="269">
        <v>4.04</v>
      </c>
      <c r="F4144" s="269" t="s">
        <v>15437</v>
      </c>
    </row>
    <row r="4145" spans="1:6" ht="45" customHeight="1">
      <c r="A4145" s="266">
        <v>90736</v>
      </c>
      <c r="B4145" s="267" t="s">
        <v>2410</v>
      </c>
      <c r="C4145" s="268" t="s">
        <v>2537</v>
      </c>
      <c r="D4145" s="269">
        <v>0.91000000000000014</v>
      </c>
      <c r="E4145" s="269">
        <v>2.78</v>
      </c>
      <c r="F4145" s="269" t="s">
        <v>15428</v>
      </c>
    </row>
    <row r="4146" spans="1:6" ht="45" customHeight="1">
      <c r="A4146" s="266">
        <v>90752</v>
      </c>
      <c r="B4146" s="267" t="s">
        <v>840</v>
      </c>
      <c r="C4146" s="268" t="s">
        <v>2537</v>
      </c>
      <c r="D4146" s="269">
        <v>1.5200000000000005</v>
      </c>
      <c r="E4146" s="269">
        <v>4.42</v>
      </c>
      <c r="F4146" s="269" t="s">
        <v>12025</v>
      </c>
    </row>
    <row r="4147" spans="1:6" ht="45" customHeight="1">
      <c r="A4147" s="266">
        <v>90737</v>
      </c>
      <c r="B4147" s="267" t="s">
        <v>2411</v>
      </c>
      <c r="C4147" s="268" t="s">
        <v>2537</v>
      </c>
      <c r="D4147" s="269">
        <v>1.0300000000000002</v>
      </c>
      <c r="E4147" s="269">
        <v>3.16</v>
      </c>
      <c r="F4147" s="269" t="s">
        <v>15429</v>
      </c>
    </row>
    <row r="4148" spans="1:6" ht="45" customHeight="1">
      <c r="A4148" s="266">
        <v>90753</v>
      </c>
      <c r="B4148" s="267" t="s">
        <v>2702</v>
      </c>
      <c r="C4148" s="268" t="s">
        <v>2537</v>
      </c>
      <c r="D4148" s="269">
        <v>1.63</v>
      </c>
      <c r="E4148" s="269">
        <v>4.8</v>
      </c>
      <c r="F4148" s="269" t="s">
        <v>12293</v>
      </c>
    </row>
    <row r="4149" spans="1:6" ht="45" customHeight="1">
      <c r="A4149" s="266">
        <v>90738</v>
      </c>
      <c r="B4149" s="267" t="s">
        <v>2412</v>
      </c>
      <c r="C4149" s="268" t="s">
        <v>2537</v>
      </c>
      <c r="D4149" s="269">
        <v>1.1899999999999995</v>
      </c>
      <c r="E4149" s="269">
        <v>3.49</v>
      </c>
      <c r="F4149" s="269" t="s">
        <v>11162</v>
      </c>
    </row>
    <row r="4150" spans="1:6" ht="45" customHeight="1">
      <c r="A4150" s="266">
        <v>90754</v>
      </c>
      <c r="B4150" s="267" t="s">
        <v>1959</v>
      </c>
      <c r="C4150" s="268" t="s">
        <v>2537</v>
      </c>
      <c r="D4150" s="269">
        <v>7.5</v>
      </c>
      <c r="E4150" s="269">
        <v>6.76</v>
      </c>
      <c r="F4150" s="269" t="s">
        <v>15438</v>
      </c>
    </row>
    <row r="4151" spans="1:6" ht="45" customHeight="1">
      <c r="A4151" s="266">
        <v>90739</v>
      </c>
      <c r="B4151" s="267" t="s">
        <v>2413</v>
      </c>
      <c r="C4151" s="268" t="s">
        <v>2537</v>
      </c>
      <c r="D4151" s="269">
        <v>5.580000000000001</v>
      </c>
      <c r="E4151" s="269">
        <v>5.0599999999999996</v>
      </c>
      <c r="F4151" s="269" t="s">
        <v>15430</v>
      </c>
    </row>
    <row r="4152" spans="1:6">
      <c r="A4152" s="261"/>
      <c r="B4152" s="265" t="s">
        <v>335</v>
      </c>
      <c r="C4152" s="263"/>
      <c r="D4152" s="264" t="s">
        <v>2552</v>
      </c>
      <c r="E4152" s="264" t="s">
        <v>2552</v>
      </c>
      <c r="F4152" s="264"/>
    </row>
    <row r="4153" spans="1:6" ht="15" customHeight="1">
      <c r="A4153" s="266">
        <v>72293</v>
      </c>
      <c r="B4153" s="267" t="s">
        <v>539</v>
      </c>
      <c r="C4153" s="268" t="s">
        <v>2535</v>
      </c>
      <c r="D4153" s="269">
        <v>3.58</v>
      </c>
      <c r="E4153" s="269">
        <v>1.83</v>
      </c>
      <c r="F4153" s="269" t="s">
        <v>12471</v>
      </c>
    </row>
    <row r="4154" spans="1:6" ht="15" customHeight="1">
      <c r="A4154" s="266">
        <v>72294</v>
      </c>
      <c r="B4154" s="267" t="s">
        <v>540</v>
      </c>
      <c r="C4154" s="268" t="s">
        <v>2535</v>
      </c>
      <c r="D4154" s="269">
        <v>5.84</v>
      </c>
      <c r="E4154" s="269">
        <v>2.23</v>
      </c>
      <c r="F4154" s="269" t="s">
        <v>12927</v>
      </c>
    </row>
    <row r="4155" spans="1:6" ht="15" customHeight="1">
      <c r="A4155" s="266">
        <v>72295</v>
      </c>
      <c r="B4155" s="267" t="s">
        <v>541</v>
      </c>
      <c r="C4155" s="268" t="s">
        <v>2535</v>
      </c>
      <c r="D4155" s="269">
        <v>8.0500000000000007</v>
      </c>
      <c r="E4155" s="269">
        <v>3.09</v>
      </c>
      <c r="F4155" s="269" t="s">
        <v>18380</v>
      </c>
    </row>
    <row r="4156" spans="1:6" ht="15" customHeight="1">
      <c r="A4156" s="266">
        <v>83531</v>
      </c>
      <c r="B4156" s="267" t="s">
        <v>3730</v>
      </c>
      <c r="C4156" s="268" t="s">
        <v>2535</v>
      </c>
      <c r="D4156" s="269">
        <v>335.69</v>
      </c>
      <c r="E4156" s="269">
        <v>19.329999999999998</v>
      </c>
      <c r="F4156" s="269" t="s">
        <v>15557</v>
      </c>
    </row>
    <row r="4157" spans="1:6" ht="15" customHeight="1">
      <c r="A4157" s="266">
        <v>83535</v>
      </c>
      <c r="B4157" s="267" t="s">
        <v>3731</v>
      </c>
      <c r="C4157" s="268" t="s">
        <v>2535</v>
      </c>
      <c r="D4157" s="269">
        <v>273.56</v>
      </c>
      <c r="E4157" s="269">
        <v>19.329999999999998</v>
      </c>
      <c r="F4157" s="269" t="s">
        <v>15558</v>
      </c>
    </row>
    <row r="4158" spans="1:6" ht="15" customHeight="1">
      <c r="A4158" s="266">
        <v>83520</v>
      </c>
      <c r="B4158" s="267" t="s">
        <v>3732</v>
      </c>
      <c r="C4158" s="268" t="s">
        <v>2535</v>
      </c>
      <c r="D4158" s="269">
        <v>54.809999999999995</v>
      </c>
      <c r="E4158" s="269">
        <v>26.71</v>
      </c>
      <c r="F4158" s="269" t="s">
        <v>15556</v>
      </c>
    </row>
    <row r="4159" spans="1:6" ht="30" customHeight="1">
      <c r="A4159" s="266">
        <v>95693</v>
      </c>
      <c r="B4159" s="267" t="s">
        <v>3733</v>
      </c>
      <c r="C4159" s="268" t="s">
        <v>2535</v>
      </c>
      <c r="D4159" s="269">
        <v>27.049999999999997</v>
      </c>
      <c r="E4159" s="269">
        <v>6.1</v>
      </c>
      <c r="F4159" s="269" t="s">
        <v>12632</v>
      </c>
    </row>
    <row r="4160" spans="1:6" ht="30" customHeight="1">
      <c r="A4160" s="266">
        <v>98113</v>
      </c>
      <c r="B4160" s="267" t="s">
        <v>19682</v>
      </c>
      <c r="C4160" s="268" t="s">
        <v>2535</v>
      </c>
      <c r="D4160" s="269">
        <v>1810.91</v>
      </c>
      <c r="E4160" s="269">
        <v>22.08</v>
      </c>
      <c r="F4160" s="269" t="s">
        <v>19683</v>
      </c>
    </row>
    <row r="4161" spans="1:6">
      <c r="A4161" s="261"/>
      <c r="B4161" s="265" t="s">
        <v>336</v>
      </c>
      <c r="C4161" s="263"/>
      <c r="D4161" s="264" t="s">
        <v>2552</v>
      </c>
      <c r="E4161" s="264" t="s">
        <v>2552</v>
      </c>
      <c r="F4161" s="264"/>
    </row>
    <row r="4162" spans="1:6" ht="45" customHeight="1">
      <c r="A4162" s="266">
        <v>89726</v>
      </c>
      <c r="B4162" s="267" t="s">
        <v>3734</v>
      </c>
      <c r="C4162" s="268" t="s">
        <v>2535</v>
      </c>
      <c r="D4162" s="269">
        <v>2.82</v>
      </c>
      <c r="E4162" s="269">
        <v>2.85</v>
      </c>
      <c r="F4162" s="269" t="s">
        <v>12201</v>
      </c>
    </row>
    <row r="4163" spans="1:6" ht="45" customHeight="1">
      <c r="A4163" s="266">
        <v>89732</v>
      </c>
      <c r="B4163" s="267" t="s">
        <v>3735</v>
      </c>
      <c r="C4163" s="268" t="s">
        <v>2535</v>
      </c>
      <c r="D4163" s="269">
        <v>4.6099999999999994</v>
      </c>
      <c r="E4163" s="269">
        <v>3.67</v>
      </c>
      <c r="F4163" s="269" t="s">
        <v>12493</v>
      </c>
    </row>
    <row r="4164" spans="1:6" ht="45" customHeight="1">
      <c r="A4164" s="266">
        <v>89739</v>
      </c>
      <c r="B4164" s="267" t="s">
        <v>3736</v>
      </c>
      <c r="C4164" s="268" t="s">
        <v>2535</v>
      </c>
      <c r="D4164" s="269">
        <v>8.32</v>
      </c>
      <c r="E4164" s="269">
        <v>5.35</v>
      </c>
      <c r="F4164" s="269" t="s">
        <v>13640</v>
      </c>
    </row>
    <row r="4165" spans="1:6" ht="45" customHeight="1">
      <c r="A4165" s="266">
        <v>89746</v>
      </c>
      <c r="B4165" s="267" t="s">
        <v>3737</v>
      </c>
      <c r="C4165" s="268" t="s">
        <v>2535</v>
      </c>
      <c r="D4165" s="269">
        <v>10.210000000000001</v>
      </c>
      <c r="E4165" s="269">
        <v>6.97</v>
      </c>
      <c r="F4165" s="269" t="s">
        <v>14864</v>
      </c>
    </row>
    <row r="4166" spans="1:6" ht="45" customHeight="1">
      <c r="A4166" s="266">
        <v>89724</v>
      </c>
      <c r="B4166" s="267" t="s">
        <v>3738</v>
      </c>
      <c r="C4166" s="268" t="s">
        <v>2535</v>
      </c>
      <c r="D4166" s="269">
        <v>4.34</v>
      </c>
      <c r="E4166" s="269">
        <v>2.82</v>
      </c>
      <c r="F4166" s="269" t="s">
        <v>18494</v>
      </c>
    </row>
    <row r="4167" spans="1:6" ht="45" customHeight="1">
      <c r="A4167" s="266">
        <v>89731</v>
      </c>
      <c r="B4167" s="267" t="s">
        <v>3739</v>
      </c>
      <c r="C4167" s="268" t="s">
        <v>2535</v>
      </c>
      <c r="D4167" s="269">
        <v>4.24</v>
      </c>
      <c r="E4167" s="269">
        <v>3.68</v>
      </c>
      <c r="F4167" s="269" t="s">
        <v>17604</v>
      </c>
    </row>
    <row r="4168" spans="1:6" ht="45" customHeight="1">
      <c r="A4168" s="266">
        <v>89737</v>
      </c>
      <c r="B4168" s="267" t="s">
        <v>3740</v>
      </c>
      <c r="C4168" s="268" t="s">
        <v>2535</v>
      </c>
      <c r="D4168" s="269">
        <v>7.82</v>
      </c>
      <c r="E4168" s="269">
        <v>5.35</v>
      </c>
      <c r="F4168" s="269" t="s">
        <v>13280</v>
      </c>
    </row>
    <row r="4169" spans="1:6" ht="45" customHeight="1">
      <c r="A4169" s="266">
        <v>89744</v>
      </c>
      <c r="B4169" s="267" t="s">
        <v>3741</v>
      </c>
      <c r="C4169" s="268" t="s">
        <v>2535</v>
      </c>
      <c r="D4169" s="269">
        <v>10.240000000000002</v>
      </c>
      <c r="E4169" s="269">
        <v>6.97</v>
      </c>
      <c r="F4169" s="269" t="s">
        <v>18500</v>
      </c>
    </row>
    <row r="4170" spans="1:6" ht="45" customHeight="1">
      <c r="A4170" s="266">
        <v>89728</v>
      </c>
      <c r="B4170" s="267" t="s">
        <v>3742</v>
      </c>
      <c r="C4170" s="268" t="s">
        <v>2535</v>
      </c>
      <c r="D4170" s="269">
        <v>4.7099999999999991</v>
      </c>
      <c r="E4170" s="269">
        <v>2.81</v>
      </c>
      <c r="F4170" s="269" t="s">
        <v>12367</v>
      </c>
    </row>
    <row r="4171" spans="1:6" ht="45" customHeight="1">
      <c r="A4171" s="266">
        <v>89733</v>
      </c>
      <c r="B4171" s="267" t="s">
        <v>3743</v>
      </c>
      <c r="C4171" s="268" t="s">
        <v>2535</v>
      </c>
      <c r="D4171" s="269">
        <v>8.43</v>
      </c>
      <c r="E4171" s="269">
        <v>3.64</v>
      </c>
      <c r="F4171" s="269" t="s">
        <v>12578</v>
      </c>
    </row>
    <row r="4172" spans="1:6" ht="45" customHeight="1">
      <c r="A4172" s="266">
        <v>89742</v>
      </c>
      <c r="B4172" s="267" t="s">
        <v>3744</v>
      </c>
      <c r="C4172" s="268" t="s">
        <v>2535</v>
      </c>
      <c r="D4172" s="269">
        <v>15.05</v>
      </c>
      <c r="E4172" s="269">
        <v>5.31</v>
      </c>
      <c r="F4172" s="269" t="s">
        <v>18498</v>
      </c>
    </row>
    <row r="4173" spans="1:6" ht="45" customHeight="1">
      <c r="A4173" s="266">
        <v>89748</v>
      </c>
      <c r="B4173" s="267" t="s">
        <v>3745</v>
      </c>
      <c r="C4173" s="268" t="s">
        <v>2535</v>
      </c>
      <c r="D4173" s="269">
        <v>18.09</v>
      </c>
      <c r="E4173" s="269">
        <v>6.94</v>
      </c>
      <c r="F4173" s="269" t="s">
        <v>12266</v>
      </c>
    </row>
    <row r="4174" spans="1:6" ht="45" customHeight="1">
      <c r="A4174" s="266">
        <v>89730</v>
      </c>
      <c r="B4174" s="267" t="s">
        <v>3746</v>
      </c>
      <c r="C4174" s="268" t="s">
        <v>2535</v>
      </c>
      <c r="D4174" s="269">
        <v>5.1999999999999993</v>
      </c>
      <c r="E4174" s="269">
        <v>2.81</v>
      </c>
      <c r="F4174" s="269" t="s">
        <v>11199</v>
      </c>
    </row>
    <row r="4175" spans="1:6" ht="45" customHeight="1">
      <c r="A4175" s="266">
        <v>89735</v>
      </c>
      <c r="B4175" s="267" t="s">
        <v>3747</v>
      </c>
      <c r="C4175" s="268" t="s">
        <v>2535</v>
      </c>
      <c r="D4175" s="269">
        <v>9.02</v>
      </c>
      <c r="E4175" s="269">
        <v>3.63</v>
      </c>
      <c r="F4175" s="269" t="s">
        <v>18496</v>
      </c>
    </row>
    <row r="4176" spans="1:6" ht="45" customHeight="1">
      <c r="A4176" s="266">
        <v>89743</v>
      </c>
      <c r="B4176" s="267" t="s">
        <v>3748</v>
      </c>
      <c r="C4176" s="268" t="s">
        <v>2535</v>
      </c>
      <c r="D4176" s="269">
        <v>22.29</v>
      </c>
      <c r="E4176" s="269">
        <v>5.28</v>
      </c>
      <c r="F4176" s="269" t="s">
        <v>18499</v>
      </c>
    </row>
    <row r="4177" spans="1:6" ht="45" customHeight="1">
      <c r="A4177" s="266">
        <v>89750</v>
      </c>
      <c r="B4177" s="267" t="s">
        <v>3749</v>
      </c>
      <c r="C4177" s="268" t="s">
        <v>2535</v>
      </c>
      <c r="D4177" s="269">
        <v>31.989999999999995</v>
      </c>
      <c r="E4177" s="269">
        <v>6.92</v>
      </c>
      <c r="F4177" s="269" t="s">
        <v>17945</v>
      </c>
    </row>
    <row r="4178" spans="1:6" ht="45" customHeight="1">
      <c r="A4178" s="266">
        <v>89752</v>
      </c>
      <c r="B4178" s="267" t="s">
        <v>3750</v>
      </c>
      <c r="C4178" s="268" t="s">
        <v>2535</v>
      </c>
      <c r="D4178" s="269">
        <v>2.67</v>
      </c>
      <c r="E4178" s="269">
        <v>1.99</v>
      </c>
      <c r="F4178" s="269" t="s">
        <v>11173</v>
      </c>
    </row>
    <row r="4179" spans="1:6" ht="45" customHeight="1">
      <c r="A4179" s="266">
        <v>89753</v>
      </c>
      <c r="B4179" s="267" t="s">
        <v>3751</v>
      </c>
      <c r="C4179" s="268" t="s">
        <v>2535</v>
      </c>
      <c r="D4179" s="269">
        <v>3.9699999999999998</v>
      </c>
      <c r="E4179" s="269">
        <v>2.25</v>
      </c>
      <c r="F4179" s="269" t="s">
        <v>11279</v>
      </c>
    </row>
    <row r="4180" spans="1:6" ht="45" customHeight="1">
      <c r="A4180" s="266">
        <v>89774</v>
      </c>
      <c r="B4180" s="267" t="s">
        <v>3752</v>
      </c>
      <c r="C4180" s="268" t="s">
        <v>2535</v>
      </c>
      <c r="D4180" s="269">
        <v>6.6199999999999992</v>
      </c>
      <c r="E4180" s="269">
        <v>3.65</v>
      </c>
      <c r="F4180" s="269" t="s">
        <v>18508</v>
      </c>
    </row>
    <row r="4181" spans="1:6" ht="45" customHeight="1">
      <c r="A4181" s="266">
        <v>89778</v>
      </c>
      <c r="B4181" s="267" t="s">
        <v>3753</v>
      </c>
      <c r="C4181" s="268" t="s">
        <v>2535</v>
      </c>
      <c r="D4181" s="269">
        <v>8.27</v>
      </c>
      <c r="E4181" s="269">
        <v>4.76</v>
      </c>
      <c r="F4181" s="269" t="s">
        <v>11205</v>
      </c>
    </row>
    <row r="4182" spans="1:6" ht="45" customHeight="1">
      <c r="A4182" s="266">
        <v>89754</v>
      </c>
      <c r="B4182" s="267" t="s">
        <v>3754</v>
      </c>
      <c r="C4182" s="268" t="s">
        <v>2535</v>
      </c>
      <c r="D4182" s="269">
        <v>8.2099999999999991</v>
      </c>
      <c r="E4182" s="269">
        <v>2.2200000000000002</v>
      </c>
      <c r="F4182" s="269" t="s">
        <v>12813</v>
      </c>
    </row>
    <row r="4183" spans="1:6" ht="45" customHeight="1">
      <c r="A4183" s="266">
        <v>89776</v>
      </c>
      <c r="B4183" s="267" t="s">
        <v>4149</v>
      </c>
      <c r="C4183" s="268" t="s">
        <v>2535</v>
      </c>
      <c r="D4183" s="269">
        <v>9.8999999999999986</v>
      </c>
      <c r="E4183" s="269">
        <v>3.63</v>
      </c>
      <c r="F4183" s="269" t="s">
        <v>18509</v>
      </c>
    </row>
    <row r="4184" spans="1:6" ht="45" customHeight="1">
      <c r="A4184" s="266">
        <v>89779</v>
      </c>
      <c r="B4184" s="267" t="s">
        <v>4912</v>
      </c>
      <c r="C4184" s="268" t="s">
        <v>2535</v>
      </c>
      <c r="D4184" s="269">
        <v>14.329999999999998</v>
      </c>
      <c r="E4184" s="269">
        <v>4.7300000000000004</v>
      </c>
      <c r="F4184" s="269" t="s">
        <v>13763</v>
      </c>
    </row>
    <row r="4185" spans="1:6" ht="30" customHeight="1">
      <c r="A4185" s="266">
        <v>89782</v>
      </c>
      <c r="B4185" s="267" t="s">
        <v>4913</v>
      </c>
      <c r="C4185" s="268" t="s">
        <v>2535</v>
      </c>
      <c r="D4185" s="269">
        <v>4.91</v>
      </c>
      <c r="E4185" s="269">
        <v>3.94</v>
      </c>
      <c r="F4185" s="269" t="s">
        <v>14012</v>
      </c>
    </row>
    <row r="4186" spans="1:6" ht="30" customHeight="1">
      <c r="A4186" s="266">
        <v>89784</v>
      </c>
      <c r="B4186" s="267" t="s">
        <v>4914</v>
      </c>
      <c r="C4186" s="268" t="s">
        <v>2535</v>
      </c>
      <c r="D4186" s="269">
        <v>8.84</v>
      </c>
      <c r="E4186" s="269">
        <v>4.76</v>
      </c>
      <c r="F4186" s="269" t="s">
        <v>18510</v>
      </c>
    </row>
    <row r="4187" spans="1:6" ht="30" customHeight="1">
      <c r="A4187" s="266">
        <v>89786</v>
      </c>
      <c r="B4187" s="267" t="s">
        <v>4915</v>
      </c>
      <c r="C4187" s="268" t="s">
        <v>2535</v>
      </c>
      <c r="D4187" s="269">
        <v>15.060000000000002</v>
      </c>
      <c r="E4187" s="269">
        <v>6.95</v>
      </c>
      <c r="F4187" s="269" t="s">
        <v>15848</v>
      </c>
    </row>
    <row r="4188" spans="1:6" ht="30" customHeight="1">
      <c r="A4188" s="266">
        <v>89796</v>
      </c>
      <c r="B4188" s="267" t="s">
        <v>4916</v>
      </c>
      <c r="C4188" s="268" t="s">
        <v>2535</v>
      </c>
      <c r="D4188" s="269">
        <v>18.350000000000001</v>
      </c>
      <c r="E4188" s="269">
        <v>9.1999999999999993</v>
      </c>
      <c r="F4188" s="269" t="s">
        <v>18519</v>
      </c>
    </row>
    <row r="4189" spans="1:6" ht="45" customHeight="1">
      <c r="A4189" s="266">
        <v>89783</v>
      </c>
      <c r="B4189" s="267" t="s">
        <v>4917</v>
      </c>
      <c r="C4189" s="268" t="s">
        <v>2535</v>
      </c>
      <c r="D4189" s="269">
        <v>5.07</v>
      </c>
      <c r="E4189" s="269">
        <v>3.94</v>
      </c>
      <c r="F4189" s="269" t="s">
        <v>16124</v>
      </c>
    </row>
    <row r="4190" spans="1:6" ht="45" customHeight="1">
      <c r="A4190" s="266">
        <v>89785</v>
      </c>
      <c r="B4190" s="267" t="s">
        <v>4918</v>
      </c>
      <c r="C4190" s="268" t="s">
        <v>2535</v>
      </c>
      <c r="D4190" s="269">
        <v>9.85</v>
      </c>
      <c r="E4190" s="269">
        <v>4.75</v>
      </c>
      <c r="F4190" s="269" t="s">
        <v>18511</v>
      </c>
    </row>
    <row r="4191" spans="1:6" ht="45" customHeight="1">
      <c r="A4191" s="266">
        <v>89795</v>
      </c>
      <c r="B4191" s="267" t="s">
        <v>4919</v>
      </c>
      <c r="C4191" s="268" t="s">
        <v>2535</v>
      </c>
      <c r="D4191" s="269">
        <v>16.440000000000001</v>
      </c>
      <c r="E4191" s="269">
        <v>6.95</v>
      </c>
      <c r="F4191" s="269" t="s">
        <v>18518</v>
      </c>
    </row>
    <row r="4192" spans="1:6" ht="45" customHeight="1">
      <c r="A4192" s="266">
        <v>89797</v>
      </c>
      <c r="B4192" s="267" t="s">
        <v>4920</v>
      </c>
      <c r="C4192" s="268" t="s">
        <v>2535</v>
      </c>
      <c r="D4192" s="269">
        <v>21.61</v>
      </c>
      <c r="E4192" s="269">
        <v>9.18</v>
      </c>
      <c r="F4192" s="269" t="s">
        <v>18520</v>
      </c>
    </row>
    <row r="4193" spans="1:6">
      <c r="A4193" s="261"/>
      <c r="B4193" s="265" t="s">
        <v>337</v>
      </c>
      <c r="C4193" s="263"/>
      <c r="D4193" s="264" t="s">
        <v>2552</v>
      </c>
      <c r="E4193" s="264" t="s">
        <v>2552</v>
      </c>
      <c r="F4193" s="264"/>
    </row>
    <row r="4194" spans="1:6" ht="30" customHeight="1">
      <c r="A4194" s="266">
        <v>89802</v>
      </c>
      <c r="B4194" s="267" t="s">
        <v>4921</v>
      </c>
      <c r="C4194" s="268" t="s">
        <v>2535</v>
      </c>
      <c r="D4194" s="269">
        <v>3.7199999999999998</v>
      </c>
      <c r="E4194" s="269">
        <v>1.1100000000000001</v>
      </c>
      <c r="F4194" s="269" t="s">
        <v>11168</v>
      </c>
    </row>
    <row r="4195" spans="1:6" ht="30" customHeight="1">
      <c r="A4195" s="266">
        <v>89806</v>
      </c>
      <c r="B4195" s="267" t="s">
        <v>3765</v>
      </c>
      <c r="C4195" s="268" t="s">
        <v>2535</v>
      </c>
      <c r="D4195" s="269">
        <v>7.23</v>
      </c>
      <c r="E4195" s="269">
        <v>2.23</v>
      </c>
      <c r="F4195" s="269" t="s">
        <v>13321</v>
      </c>
    </row>
    <row r="4196" spans="1:6" ht="30" customHeight="1">
      <c r="A4196" s="266">
        <v>89810</v>
      </c>
      <c r="B4196" s="267" t="s">
        <v>3766</v>
      </c>
      <c r="C4196" s="268" t="s">
        <v>2535</v>
      </c>
      <c r="D4196" s="269">
        <v>8.86</v>
      </c>
      <c r="E4196" s="269">
        <v>3.34</v>
      </c>
      <c r="F4196" s="269" t="s">
        <v>11405</v>
      </c>
    </row>
    <row r="4197" spans="1:6" ht="30" customHeight="1">
      <c r="A4197" s="266">
        <v>89801</v>
      </c>
      <c r="B4197" s="267" t="s">
        <v>3767</v>
      </c>
      <c r="C4197" s="268" t="s">
        <v>2535</v>
      </c>
      <c r="D4197" s="269">
        <v>3.3599999999999994</v>
      </c>
      <c r="E4197" s="269">
        <v>1.1100000000000001</v>
      </c>
      <c r="F4197" s="269" t="s">
        <v>11166</v>
      </c>
    </row>
    <row r="4198" spans="1:6" ht="30" customHeight="1">
      <c r="A4198" s="266">
        <v>89803</v>
      </c>
      <c r="B4198" s="267" t="s">
        <v>3768</v>
      </c>
      <c r="C4198" s="268" t="s">
        <v>2535</v>
      </c>
      <c r="D4198" s="269">
        <v>7.5299999999999994</v>
      </c>
      <c r="E4198" s="269">
        <v>1.0900000000000001</v>
      </c>
      <c r="F4198" s="269" t="s">
        <v>12196</v>
      </c>
    </row>
    <row r="4199" spans="1:6" ht="30" customHeight="1">
      <c r="A4199" s="266">
        <v>89805</v>
      </c>
      <c r="B4199" s="267" t="s">
        <v>3769</v>
      </c>
      <c r="C4199" s="268" t="s">
        <v>2535</v>
      </c>
      <c r="D4199" s="269">
        <v>6.73</v>
      </c>
      <c r="E4199" s="269">
        <v>2.23</v>
      </c>
      <c r="F4199" s="269" t="s">
        <v>18521</v>
      </c>
    </row>
    <row r="4200" spans="1:6" ht="30" customHeight="1">
      <c r="A4200" s="266">
        <v>89809</v>
      </c>
      <c r="B4200" s="267" t="s">
        <v>3770</v>
      </c>
      <c r="C4200" s="268" t="s">
        <v>2535</v>
      </c>
      <c r="D4200" s="269">
        <v>8.89</v>
      </c>
      <c r="E4200" s="269">
        <v>3.34</v>
      </c>
      <c r="F4200" s="269" t="s">
        <v>12576</v>
      </c>
    </row>
    <row r="4201" spans="1:6" ht="30" customHeight="1">
      <c r="A4201" s="266">
        <v>89807</v>
      </c>
      <c r="B4201" s="267" t="s">
        <v>3771</v>
      </c>
      <c r="C4201" s="268" t="s">
        <v>2535</v>
      </c>
      <c r="D4201" s="269">
        <v>13.939999999999998</v>
      </c>
      <c r="E4201" s="269">
        <v>2.21</v>
      </c>
      <c r="F4201" s="269" t="s">
        <v>14689</v>
      </c>
    </row>
    <row r="4202" spans="1:6" ht="30" customHeight="1">
      <c r="A4202" s="266">
        <v>89811</v>
      </c>
      <c r="B4202" s="267" t="s">
        <v>3772</v>
      </c>
      <c r="C4202" s="268" t="s">
        <v>2535</v>
      </c>
      <c r="D4202" s="269">
        <v>16.73</v>
      </c>
      <c r="E4202" s="269">
        <v>3.32</v>
      </c>
      <c r="F4202" s="269" t="s">
        <v>12160</v>
      </c>
    </row>
    <row r="4203" spans="1:6" ht="30" customHeight="1">
      <c r="A4203" s="266">
        <v>89804</v>
      </c>
      <c r="B4203" s="267" t="s">
        <v>3773</v>
      </c>
      <c r="C4203" s="268" t="s">
        <v>2535</v>
      </c>
      <c r="D4203" s="269">
        <v>8.11</v>
      </c>
      <c r="E4203" s="269">
        <v>1.0900000000000001</v>
      </c>
      <c r="F4203" s="269" t="s">
        <v>17592</v>
      </c>
    </row>
    <row r="4204" spans="1:6" ht="30" customHeight="1">
      <c r="A4204" s="266">
        <v>89808</v>
      </c>
      <c r="B4204" s="267" t="s">
        <v>3774</v>
      </c>
      <c r="C4204" s="268" t="s">
        <v>2535</v>
      </c>
      <c r="D4204" s="269">
        <v>21.16</v>
      </c>
      <c r="E4204" s="269">
        <v>2.2000000000000002</v>
      </c>
      <c r="F4204" s="269" t="s">
        <v>16060</v>
      </c>
    </row>
    <row r="4205" spans="1:6" ht="45" customHeight="1">
      <c r="A4205" s="266">
        <v>89812</v>
      </c>
      <c r="B4205" s="267" t="s">
        <v>3775</v>
      </c>
      <c r="C4205" s="268" t="s">
        <v>2535</v>
      </c>
      <c r="D4205" s="269">
        <v>30.63</v>
      </c>
      <c r="E4205" s="269">
        <v>3.3</v>
      </c>
      <c r="F4205" s="269" t="s">
        <v>17566</v>
      </c>
    </row>
    <row r="4206" spans="1:6" ht="30" customHeight="1">
      <c r="A4206" s="266">
        <v>89813</v>
      </c>
      <c r="B4206" s="267" t="s">
        <v>3776</v>
      </c>
      <c r="C4206" s="268" t="s">
        <v>2535</v>
      </c>
      <c r="D4206" s="269">
        <v>3.4899999999999998</v>
      </c>
      <c r="E4206" s="269">
        <v>0.82</v>
      </c>
      <c r="F4206" s="269" t="s">
        <v>11578</v>
      </c>
    </row>
    <row r="4207" spans="1:6" ht="30" customHeight="1">
      <c r="A4207" s="266">
        <v>89817</v>
      </c>
      <c r="B4207" s="267" t="s">
        <v>3777</v>
      </c>
      <c r="C4207" s="268" t="s">
        <v>2535</v>
      </c>
      <c r="D4207" s="269">
        <v>5.92</v>
      </c>
      <c r="E4207" s="269">
        <v>1.66</v>
      </c>
      <c r="F4207" s="269" t="s">
        <v>13444</v>
      </c>
    </row>
    <row r="4208" spans="1:6" ht="30" customHeight="1">
      <c r="A4208" s="266">
        <v>89821</v>
      </c>
      <c r="B4208" s="267" t="s">
        <v>3778</v>
      </c>
      <c r="C4208" s="268" t="s">
        <v>2535</v>
      </c>
      <c r="D4208" s="269">
        <v>7.35</v>
      </c>
      <c r="E4208" s="269">
        <v>2.23</v>
      </c>
      <c r="F4208" s="269" t="s">
        <v>18524</v>
      </c>
    </row>
    <row r="4209" spans="1:6" ht="30" customHeight="1">
      <c r="A4209" s="266">
        <v>89814</v>
      </c>
      <c r="B4209" s="267" t="s">
        <v>3779</v>
      </c>
      <c r="C4209" s="268" t="s">
        <v>2535</v>
      </c>
      <c r="D4209" s="269">
        <v>7.7099999999999991</v>
      </c>
      <c r="E4209" s="269">
        <v>0.81</v>
      </c>
      <c r="F4209" s="269" t="s">
        <v>18522</v>
      </c>
    </row>
    <row r="4210" spans="1:6" ht="30" customHeight="1">
      <c r="A4210" s="266">
        <v>89819</v>
      </c>
      <c r="B4210" s="267" t="s">
        <v>3780</v>
      </c>
      <c r="C4210" s="268" t="s">
        <v>2535</v>
      </c>
      <c r="D4210" s="269">
        <v>9.19</v>
      </c>
      <c r="E4210" s="269">
        <v>1.65</v>
      </c>
      <c r="F4210" s="269" t="s">
        <v>14743</v>
      </c>
    </row>
    <row r="4211" spans="1:6" ht="30" customHeight="1">
      <c r="A4211" s="266">
        <v>89823</v>
      </c>
      <c r="B4211" s="267" t="s">
        <v>3781</v>
      </c>
      <c r="C4211" s="268" t="s">
        <v>2535</v>
      </c>
      <c r="D4211" s="269">
        <v>13.399999999999999</v>
      </c>
      <c r="E4211" s="269">
        <v>2.21</v>
      </c>
      <c r="F4211" s="269" t="s">
        <v>18525</v>
      </c>
    </row>
    <row r="4212" spans="1:6" ht="30" customHeight="1">
      <c r="A4212" s="266">
        <v>89825</v>
      </c>
      <c r="B4212" s="267" t="s">
        <v>3782</v>
      </c>
      <c r="C4212" s="268" t="s">
        <v>2535</v>
      </c>
      <c r="D4212" s="269">
        <v>7.7200000000000006</v>
      </c>
      <c r="E4212" s="269">
        <v>1.66</v>
      </c>
      <c r="F4212" s="269" t="s">
        <v>12565</v>
      </c>
    </row>
    <row r="4213" spans="1:6" ht="30" customHeight="1">
      <c r="A4213" s="266">
        <v>89829</v>
      </c>
      <c r="B4213" s="267" t="s">
        <v>3783</v>
      </c>
      <c r="C4213" s="268" t="s">
        <v>2535</v>
      </c>
      <c r="D4213" s="269">
        <v>13.589999999999998</v>
      </c>
      <c r="E4213" s="269">
        <v>3.06</v>
      </c>
      <c r="F4213" s="269" t="s">
        <v>18465</v>
      </c>
    </row>
    <row r="4214" spans="1:6" ht="30" customHeight="1">
      <c r="A4214" s="266">
        <v>89833</v>
      </c>
      <c r="B4214" s="267" t="s">
        <v>3784</v>
      </c>
      <c r="C4214" s="268" t="s">
        <v>2535</v>
      </c>
      <c r="D4214" s="269">
        <v>16.59</v>
      </c>
      <c r="E4214" s="269">
        <v>4.45</v>
      </c>
      <c r="F4214" s="269" t="s">
        <v>18531</v>
      </c>
    </row>
    <row r="4215" spans="1:6" ht="30" customHeight="1">
      <c r="A4215" s="266">
        <v>89827</v>
      </c>
      <c r="B4215" s="267" t="s">
        <v>3785</v>
      </c>
      <c r="C4215" s="268" t="s">
        <v>2535</v>
      </c>
      <c r="D4215" s="269">
        <v>8.73</v>
      </c>
      <c r="E4215" s="269">
        <v>1.65</v>
      </c>
      <c r="F4215" s="269" t="s">
        <v>18527</v>
      </c>
    </row>
    <row r="4216" spans="1:6" ht="30" customHeight="1">
      <c r="A4216" s="266">
        <v>89830</v>
      </c>
      <c r="B4216" s="267" t="s">
        <v>3786</v>
      </c>
      <c r="C4216" s="268" t="s">
        <v>2535</v>
      </c>
      <c r="D4216" s="269">
        <v>14.97</v>
      </c>
      <c r="E4216" s="269">
        <v>3.06</v>
      </c>
      <c r="F4216" s="269" t="s">
        <v>18529</v>
      </c>
    </row>
    <row r="4217" spans="1:6" ht="30" customHeight="1">
      <c r="A4217" s="266">
        <v>89834</v>
      </c>
      <c r="B4217" s="267" t="s">
        <v>4922</v>
      </c>
      <c r="C4217" s="268" t="s">
        <v>2535</v>
      </c>
      <c r="D4217" s="269">
        <v>19.84</v>
      </c>
      <c r="E4217" s="269">
        <v>4.4400000000000004</v>
      </c>
      <c r="F4217" s="269" t="s">
        <v>18532</v>
      </c>
    </row>
    <row r="4218" spans="1:6">
      <c r="A4218" s="261"/>
      <c r="B4218" s="265" t="s">
        <v>338</v>
      </c>
      <c r="C4218" s="263"/>
      <c r="D4218" s="264" t="s">
        <v>2552</v>
      </c>
      <c r="E4218" s="264" t="s">
        <v>2552</v>
      </c>
      <c r="F4218" s="264"/>
    </row>
    <row r="4219" spans="1:6" ht="30" customHeight="1">
      <c r="A4219" s="266">
        <v>89851</v>
      </c>
      <c r="B4219" s="267" t="s">
        <v>4923</v>
      </c>
      <c r="C4219" s="268" t="s">
        <v>2535</v>
      </c>
      <c r="D4219" s="269">
        <v>10.11</v>
      </c>
      <c r="E4219" s="269">
        <v>6.68</v>
      </c>
      <c r="F4219" s="269" t="s">
        <v>11183</v>
      </c>
    </row>
    <row r="4220" spans="1:6" ht="30" customHeight="1">
      <c r="A4220" s="266">
        <v>89855</v>
      </c>
      <c r="B4220" s="267" t="s">
        <v>4924</v>
      </c>
      <c r="C4220" s="268" t="s">
        <v>2535</v>
      </c>
      <c r="D4220" s="269">
        <v>44</v>
      </c>
      <c r="E4220" s="269">
        <v>9.15</v>
      </c>
      <c r="F4220" s="269" t="s">
        <v>18546</v>
      </c>
    </row>
    <row r="4221" spans="1:6" ht="30" customHeight="1">
      <c r="A4221" s="266">
        <v>89850</v>
      </c>
      <c r="B4221" s="267" t="s">
        <v>4925</v>
      </c>
      <c r="C4221" s="268" t="s">
        <v>2535</v>
      </c>
      <c r="D4221" s="269">
        <v>10.14</v>
      </c>
      <c r="E4221" s="269">
        <v>6.68</v>
      </c>
      <c r="F4221" s="269" t="s">
        <v>18542</v>
      </c>
    </row>
    <row r="4222" spans="1:6" ht="30" customHeight="1">
      <c r="A4222" s="266">
        <v>89854</v>
      </c>
      <c r="B4222" s="267" t="s">
        <v>4926</v>
      </c>
      <c r="C4222" s="268" t="s">
        <v>2535</v>
      </c>
      <c r="D4222" s="269">
        <v>41.2</v>
      </c>
      <c r="E4222" s="269">
        <v>9.15</v>
      </c>
      <c r="F4222" s="269" t="s">
        <v>18545</v>
      </c>
    </row>
    <row r="4223" spans="1:6" ht="30" customHeight="1">
      <c r="A4223" s="266">
        <v>89852</v>
      </c>
      <c r="B4223" s="267" t="s">
        <v>4927</v>
      </c>
      <c r="C4223" s="268" t="s">
        <v>2535</v>
      </c>
      <c r="D4223" s="269">
        <v>17.990000000000002</v>
      </c>
      <c r="E4223" s="269">
        <v>6.65</v>
      </c>
      <c r="F4223" s="269" t="s">
        <v>18543</v>
      </c>
    </row>
    <row r="4224" spans="1:6" ht="45" customHeight="1">
      <c r="A4224" s="266">
        <v>89853</v>
      </c>
      <c r="B4224" s="267" t="s">
        <v>4928</v>
      </c>
      <c r="C4224" s="268" t="s">
        <v>2535</v>
      </c>
      <c r="D4224" s="269">
        <v>31.890000000000004</v>
      </c>
      <c r="E4224" s="269">
        <v>6.63</v>
      </c>
      <c r="F4224" s="269" t="s">
        <v>18544</v>
      </c>
    </row>
    <row r="4225" spans="1:6" ht="30" customHeight="1">
      <c r="A4225" s="266">
        <v>89856</v>
      </c>
      <c r="B4225" s="267" t="s">
        <v>4929</v>
      </c>
      <c r="C4225" s="268" t="s">
        <v>2535</v>
      </c>
      <c r="D4225" s="269">
        <v>8.16</v>
      </c>
      <c r="E4225" s="269">
        <v>4.4800000000000004</v>
      </c>
      <c r="F4225" s="269" t="s">
        <v>18434</v>
      </c>
    </row>
    <row r="4226" spans="1:6" ht="30" customHeight="1">
      <c r="A4226" s="266">
        <v>89857</v>
      </c>
      <c r="B4226" s="267" t="s">
        <v>4930</v>
      </c>
      <c r="C4226" s="268" t="s">
        <v>2535</v>
      </c>
      <c r="D4226" s="269">
        <v>14.220000000000002</v>
      </c>
      <c r="E4226" s="269">
        <v>4.45</v>
      </c>
      <c r="F4226" s="269" t="s">
        <v>18547</v>
      </c>
    </row>
    <row r="4227" spans="1:6" ht="30" customHeight="1">
      <c r="A4227" s="266">
        <v>89859</v>
      </c>
      <c r="B4227" s="267" t="s">
        <v>4931</v>
      </c>
      <c r="C4227" s="268" t="s">
        <v>2535</v>
      </c>
      <c r="D4227" s="269">
        <v>52.190000000000005</v>
      </c>
      <c r="E4227" s="269">
        <v>6.08</v>
      </c>
      <c r="F4227" s="269" t="s">
        <v>11540</v>
      </c>
    </row>
    <row r="4228" spans="1:6" ht="30" customHeight="1">
      <c r="A4228" s="266">
        <v>89860</v>
      </c>
      <c r="B4228" s="267" t="s">
        <v>4932</v>
      </c>
      <c r="C4228" s="268" t="s">
        <v>2535</v>
      </c>
      <c r="D4228" s="269">
        <v>18.240000000000002</v>
      </c>
      <c r="E4228" s="269">
        <v>8.92</v>
      </c>
      <c r="F4228" s="269" t="s">
        <v>18548</v>
      </c>
    </row>
    <row r="4229" spans="1:6" ht="30" customHeight="1">
      <c r="A4229" s="266">
        <v>89862</v>
      </c>
      <c r="B4229" s="267" t="s">
        <v>4933</v>
      </c>
      <c r="C4229" s="268" t="s">
        <v>2535</v>
      </c>
      <c r="D4229" s="269">
        <v>43.830000000000005</v>
      </c>
      <c r="E4229" s="269">
        <v>12.19</v>
      </c>
      <c r="F4229" s="269" t="s">
        <v>18550</v>
      </c>
    </row>
    <row r="4230" spans="1:6" ht="30" customHeight="1">
      <c r="A4230" s="266">
        <v>89861</v>
      </c>
      <c r="B4230" s="267" t="s">
        <v>4934</v>
      </c>
      <c r="C4230" s="268" t="s">
        <v>2535</v>
      </c>
      <c r="D4230" s="269">
        <v>21.49</v>
      </c>
      <c r="E4230" s="269">
        <v>8.91</v>
      </c>
      <c r="F4230" s="269" t="s">
        <v>18549</v>
      </c>
    </row>
    <row r="4231" spans="1:6" ht="30" customHeight="1">
      <c r="A4231" s="266">
        <v>89863</v>
      </c>
      <c r="B4231" s="267" t="s">
        <v>4935</v>
      </c>
      <c r="C4231" s="268" t="s">
        <v>2535</v>
      </c>
      <c r="D4231" s="269">
        <v>97.88000000000001</v>
      </c>
      <c r="E4231" s="269">
        <v>12.16</v>
      </c>
      <c r="F4231" s="269" t="s">
        <v>18551</v>
      </c>
    </row>
    <row r="4232" spans="1:6">
      <c r="A4232" s="261"/>
      <c r="B4232" s="265" t="s">
        <v>1126</v>
      </c>
      <c r="C4232" s="263"/>
      <c r="D4232" s="264" t="s">
        <v>2552</v>
      </c>
      <c r="E4232" s="264" t="s">
        <v>2552</v>
      </c>
      <c r="F4232" s="264"/>
    </row>
    <row r="4233" spans="1:6" ht="30" customHeight="1">
      <c r="A4233" s="266">
        <v>89508</v>
      </c>
      <c r="B4233" s="267" t="s">
        <v>4936</v>
      </c>
      <c r="C4233" s="268" t="s">
        <v>2537</v>
      </c>
      <c r="D4233" s="269">
        <v>9.1999999999999993</v>
      </c>
      <c r="E4233" s="269">
        <v>4.62</v>
      </c>
      <c r="F4233" s="269" t="s">
        <v>17441</v>
      </c>
    </row>
    <row r="4234" spans="1:6" ht="30" customHeight="1">
      <c r="A4234" s="266">
        <v>89509</v>
      </c>
      <c r="B4234" s="267" t="s">
        <v>4937</v>
      </c>
      <c r="C4234" s="268" t="s">
        <v>2537</v>
      </c>
      <c r="D4234" s="269">
        <v>13.149999999999999</v>
      </c>
      <c r="E4234" s="269">
        <v>5.84</v>
      </c>
      <c r="F4234" s="269" t="s">
        <v>18133</v>
      </c>
    </row>
    <row r="4235" spans="1:6" ht="30" customHeight="1">
      <c r="A4235" s="266">
        <v>89511</v>
      </c>
      <c r="B4235" s="267" t="s">
        <v>4938</v>
      </c>
      <c r="C4235" s="268" t="s">
        <v>2537</v>
      </c>
      <c r="D4235" s="269">
        <v>19.5</v>
      </c>
      <c r="E4235" s="269">
        <v>9.0500000000000007</v>
      </c>
      <c r="F4235" s="269" t="s">
        <v>18134</v>
      </c>
    </row>
    <row r="4236" spans="1:6" ht="30" customHeight="1">
      <c r="A4236" s="266">
        <v>89512</v>
      </c>
      <c r="B4236" s="267" t="s">
        <v>4939</v>
      </c>
      <c r="C4236" s="268" t="s">
        <v>2537</v>
      </c>
      <c r="D4236" s="269">
        <v>31.94</v>
      </c>
      <c r="E4236" s="269">
        <v>12.34</v>
      </c>
      <c r="F4236" s="269" t="s">
        <v>18135</v>
      </c>
    </row>
    <row r="4237" spans="1:6" ht="30" customHeight="1">
      <c r="A4237" s="266">
        <v>89576</v>
      </c>
      <c r="B4237" s="267" t="s">
        <v>4940</v>
      </c>
      <c r="C4237" s="268" t="s">
        <v>2537</v>
      </c>
      <c r="D4237" s="269">
        <v>13.4</v>
      </c>
      <c r="E4237" s="269">
        <v>1.94</v>
      </c>
      <c r="F4237" s="269" t="s">
        <v>14873</v>
      </c>
    </row>
    <row r="4238" spans="1:6" ht="30" customHeight="1">
      <c r="A4238" s="266">
        <v>89578</v>
      </c>
      <c r="B4238" s="267" t="s">
        <v>4941</v>
      </c>
      <c r="C4238" s="268" t="s">
        <v>2537</v>
      </c>
      <c r="D4238" s="269">
        <v>23.25</v>
      </c>
      <c r="E4238" s="269">
        <v>3.05</v>
      </c>
      <c r="F4238" s="269" t="s">
        <v>18136</v>
      </c>
    </row>
    <row r="4239" spans="1:6" ht="30" customHeight="1">
      <c r="A4239" s="266">
        <v>89580</v>
      </c>
      <c r="B4239" s="267" t="s">
        <v>4942</v>
      </c>
      <c r="C4239" s="268" t="s">
        <v>2537</v>
      </c>
      <c r="D4239" s="269">
        <v>46.31</v>
      </c>
      <c r="E4239" s="269">
        <v>4.97</v>
      </c>
      <c r="F4239" s="269" t="s">
        <v>18137</v>
      </c>
    </row>
    <row r="4240" spans="1:6" ht="45" customHeight="1">
      <c r="A4240" s="266">
        <v>91789</v>
      </c>
      <c r="B4240" s="267" t="s">
        <v>4943</v>
      </c>
      <c r="C4240" s="268" t="s">
        <v>2537</v>
      </c>
      <c r="D4240" s="269">
        <v>23.169999999999998</v>
      </c>
      <c r="E4240" s="269">
        <v>5.12</v>
      </c>
      <c r="F4240" s="269" t="s">
        <v>18155</v>
      </c>
    </row>
    <row r="4241" spans="1:6" ht="45" customHeight="1">
      <c r="A4241" s="266">
        <v>91790</v>
      </c>
      <c r="B4241" s="267" t="s">
        <v>4944</v>
      </c>
      <c r="C4241" s="268" t="s">
        <v>2537</v>
      </c>
      <c r="D4241" s="269">
        <v>34.130000000000003</v>
      </c>
      <c r="E4241" s="269">
        <v>9.89</v>
      </c>
      <c r="F4241" s="269" t="s">
        <v>18156</v>
      </c>
    </row>
    <row r="4242" spans="1:6" ht="45" customHeight="1">
      <c r="A4242" s="266">
        <v>91791</v>
      </c>
      <c r="B4242" s="267" t="s">
        <v>4487</v>
      </c>
      <c r="C4242" s="268" t="s">
        <v>2537</v>
      </c>
      <c r="D4242" s="269">
        <v>49.239999999999995</v>
      </c>
      <c r="E4242" s="269">
        <v>5.38</v>
      </c>
      <c r="F4242" s="269" t="s">
        <v>18157</v>
      </c>
    </row>
    <row r="4243" spans="1:6">
      <c r="A4243" s="261"/>
      <c r="B4243" s="265" t="s">
        <v>1129</v>
      </c>
      <c r="C4243" s="263"/>
      <c r="D4243" s="264" t="s">
        <v>2552</v>
      </c>
      <c r="E4243" s="264" t="s">
        <v>2552</v>
      </c>
      <c r="F4243" s="264"/>
    </row>
    <row r="4244" spans="1:6">
      <c r="A4244" s="261"/>
      <c r="B4244" s="318" t="s">
        <v>20844</v>
      </c>
      <c r="C4244" s="263"/>
      <c r="D4244" s="264" t="s">
        <v>2552</v>
      </c>
      <c r="E4244" s="264" t="s">
        <v>2552</v>
      </c>
      <c r="F4244" s="264"/>
    </row>
    <row r="4245" spans="1:6" ht="30" customHeight="1">
      <c r="A4245" s="266">
        <v>89526</v>
      </c>
      <c r="B4245" s="267" t="s">
        <v>4488</v>
      </c>
      <c r="C4245" s="268" t="s">
        <v>2535</v>
      </c>
      <c r="D4245" s="269">
        <v>19.799999999999997</v>
      </c>
      <c r="E4245" s="269">
        <v>2.76</v>
      </c>
      <c r="F4245" s="269" t="s">
        <v>15378</v>
      </c>
    </row>
    <row r="4246" spans="1:6" ht="30" customHeight="1">
      <c r="A4246" s="266">
        <v>89533</v>
      </c>
      <c r="B4246" s="267" t="s">
        <v>4489</v>
      </c>
      <c r="C4246" s="268" t="s">
        <v>2535</v>
      </c>
      <c r="D4246" s="269">
        <v>17.53</v>
      </c>
      <c r="E4246" s="269">
        <v>3.89</v>
      </c>
      <c r="F4246" s="269" t="s">
        <v>18429</v>
      </c>
    </row>
    <row r="4247" spans="1:6" ht="30" customHeight="1">
      <c r="A4247" s="266">
        <v>89535</v>
      </c>
      <c r="B4247" s="267" t="s">
        <v>4490</v>
      </c>
      <c r="C4247" s="268" t="s">
        <v>2535</v>
      </c>
      <c r="D4247" s="269">
        <v>29.349999999999998</v>
      </c>
      <c r="E4247" s="269">
        <v>3.88</v>
      </c>
      <c r="F4247" s="269" t="s">
        <v>18431</v>
      </c>
    </row>
    <row r="4248" spans="1:6" ht="30" customHeight="1">
      <c r="A4248" s="266">
        <v>89546</v>
      </c>
      <c r="B4248" s="267" t="s">
        <v>4491</v>
      </c>
      <c r="C4248" s="268" t="s">
        <v>2535</v>
      </c>
      <c r="D4248" s="269">
        <v>5.7</v>
      </c>
      <c r="E4248" s="269">
        <v>1.24</v>
      </c>
      <c r="F4248" s="269" t="s">
        <v>14259</v>
      </c>
    </row>
    <row r="4249" spans="1:6" ht="30" customHeight="1">
      <c r="A4249" s="266">
        <v>95694</v>
      </c>
      <c r="B4249" s="267" t="s">
        <v>4492</v>
      </c>
      <c r="C4249" s="268" t="s">
        <v>2535</v>
      </c>
      <c r="D4249" s="269">
        <v>37.160000000000004</v>
      </c>
      <c r="E4249" s="269">
        <v>3.87</v>
      </c>
      <c r="F4249" s="269" t="s">
        <v>18921</v>
      </c>
    </row>
    <row r="4250" spans="1:6" ht="30" customHeight="1">
      <c r="A4250" s="266">
        <v>89516</v>
      </c>
      <c r="B4250" s="267" t="s">
        <v>4493</v>
      </c>
      <c r="C4250" s="268" t="s">
        <v>2535</v>
      </c>
      <c r="D4250" s="269">
        <v>4.3900000000000006</v>
      </c>
      <c r="E4250" s="269">
        <v>1.39</v>
      </c>
      <c r="F4250" s="269" t="s">
        <v>15849</v>
      </c>
    </row>
    <row r="4251" spans="1:6" ht="30" customHeight="1">
      <c r="A4251" s="266">
        <v>89520</v>
      </c>
      <c r="B4251" s="267" t="s">
        <v>4494</v>
      </c>
      <c r="C4251" s="268" t="s">
        <v>2535</v>
      </c>
      <c r="D4251" s="269">
        <v>6.1099999999999994</v>
      </c>
      <c r="E4251" s="269">
        <v>1.82</v>
      </c>
      <c r="F4251" s="269" t="s">
        <v>12406</v>
      </c>
    </row>
    <row r="4252" spans="1:6" ht="30" customHeight="1">
      <c r="A4252" s="266">
        <v>89524</v>
      </c>
      <c r="B4252" s="267" t="s">
        <v>4495</v>
      </c>
      <c r="C4252" s="268" t="s">
        <v>2535</v>
      </c>
      <c r="D4252" s="269">
        <v>12.9</v>
      </c>
      <c r="E4252" s="269">
        <v>2.77</v>
      </c>
      <c r="F4252" s="269" t="s">
        <v>14948</v>
      </c>
    </row>
    <row r="4253" spans="1:6" ht="30" customHeight="1">
      <c r="A4253" s="266">
        <v>89531</v>
      </c>
      <c r="B4253" s="267" t="s">
        <v>4496</v>
      </c>
      <c r="C4253" s="268" t="s">
        <v>2535</v>
      </c>
      <c r="D4253" s="269">
        <v>17.53</v>
      </c>
      <c r="E4253" s="269">
        <v>3.89</v>
      </c>
      <c r="F4253" s="269" t="s">
        <v>18429</v>
      </c>
    </row>
    <row r="4254" spans="1:6" ht="30" customHeight="1">
      <c r="A4254" s="266">
        <v>89514</v>
      </c>
      <c r="B4254" s="267" t="s">
        <v>4497</v>
      </c>
      <c r="C4254" s="268" t="s">
        <v>2535</v>
      </c>
      <c r="D4254" s="269">
        <v>5.1400000000000006</v>
      </c>
      <c r="E4254" s="269">
        <v>1.39</v>
      </c>
      <c r="F4254" s="269" t="s">
        <v>11849</v>
      </c>
    </row>
    <row r="4255" spans="1:6" ht="30" customHeight="1">
      <c r="A4255" s="266">
        <v>89518</v>
      </c>
      <c r="B4255" s="267" t="s">
        <v>4498</v>
      </c>
      <c r="C4255" s="268" t="s">
        <v>2535</v>
      </c>
      <c r="D4255" s="269">
        <v>7.1099999999999994</v>
      </c>
      <c r="E4255" s="269">
        <v>1.81</v>
      </c>
      <c r="F4255" s="269" t="s">
        <v>15896</v>
      </c>
    </row>
    <row r="4256" spans="1:6" ht="30" customHeight="1">
      <c r="A4256" s="266">
        <v>89522</v>
      </c>
      <c r="B4256" s="267" t="s">
        <v>4499</v>
      </c>
      <c r="C4256" s="268" t="s">
        <v>2535</v>
      </c>
      <c r="D4256" s="269">
        <v>14.79</v>
      </c>
      <c r="E4256" s="269">
        <v>2.77</v>
      </c>
      <c r="F4256" s="269" t="s">
        <v>18423</v>
      </c>
    </row>
    <row r="4257" spans="1:6" ht="30" customHeight="1">
      <c r="A4257" s="266">
        <v>89529</v>
      </c>
      <c r="B4257" s="267" t="s">
        <v>4500</v>
      </c>
      <c r="C4257" s="268" t="s">
        <v>2535</v>
      </c>
      <c r="D4257" s="269">
        <v>22.14</v>
      </c>
      <c r="E4257" s="269">
        <v>3.88</v>
      </c>
      <c r="F4257" s="269" t="s">
        <v>18427</v>
      </c>
    </row>
    <row r="4258" spans="1:6" ht="30" customHeight="1">
      <c r="A4258" s="266">
        <v>89544</v>
      </c>
      <c r="B4258" s="267" t="s">
        <v>4501</v>
      </c>
      <c r="C4258" s="268" t="s">
        <v>2535</v>
      </c>
      <c r="D4258" s="269">
        <v>4.71</v>
      </c>
      <c r="E4258" s="269">
        <v>0.96</v>
      </c>
      <c r="F4258" s="269" t="s">
        <v>12201</v>
      </c>
    </row>
    <row r="4259" spans="1:6" ht="30" customHeight="1">
      <c r="A4259" s="266">
        <v>89545</v>
      </c>
      <c r="B4259" s="267" t="s">
        <v>4502</v>
      </c>
      <c r="C4259" s="268" t="s">
        <v>2535</v>
      </c>
      <c r="D4259" s="269">
        <v>6.6899999999999995</v>
      </c>
      <c r="E4259" s="269">
        <v>1.24</v>
      </c>
      <c r="F4259" s="269" t="s">
        <v>12406</v>
      </c>
    </row>
    <row r="4260" spans="1:6" ht="30" customHeight="1">
      <c r="A4260" s="266">
        <v>89547</v>
      </c>
      <c r="B4260" s="267" t="s">
        <v>4503</v>
      </c>
      <c r="C4260" s="268" t="s">
        <v>2535</v>
      </c>
      <c r="D4260" s="269">
        <v>9.9700000000000006</v>
      </c>
      <c r="E4260" s="269">
        <v>1.94</v>
      </c>
      <c r="F4260" s="269" t="s">
        <v>11274</v>
      </c>
    </row>
    <row r="4261" spans="1:6" ht="30" customHeight="1">
      <c r="A4261" s="266">
        <v>89548</v>
      </c>
      <c r="B4261" s="267" t="s">
        <v>4504</v>
      </c>
      <c r="C4261" s="268" t="s">
        <v>2535</v>
      </c>
      <c r="D4261" s="269">
        <v>10.91</v>
      </c>
      <c r="E4261" s="269">
        <v>1.94</v>
      </c>
      <c r="F4261" s="269" t="s">
        <v>13967</v>
      </c>
    </row>
    <row r="4262" spans="1:6" ht="30" customHeight="1">
      <c r="A4262" s="266">
        <v>89554</v>
      </c>
      <c r="B4262" s="267" t="s">
        <v>4505</v>
      </c>
      <c r="C4262" s="268" t="s">
        <v>2535</v>
      </c>
      <c r="D4262" s="269">
        <v>12.18</v>
      </c>
      <c r="E4262" s="269">
        <v>2.64</v>
      </c>
      <c r="F4262" s="269" t="s">
        <v>18435</v>
      </c>
    </row>
    <row r="4263" spans="1:6" ht="30" customHeight="1">
      <c r="A4263" s="266">
        <v>89556</v>
      </c>
      <c r="B4263" s="267" t="s">
        <v>4506</v>
      </c>
      <c r="C4263" s="268" t="s">
        <v>2535</v>
      </c>
      <c r="D4263" s="269">
        <v>18.630000000000003</v>
      </c>
      <c r="E4263" s="269">
        <v>2.63</v>
      </c>
      <c r="F4263" s="269" t="s">
        <v>16092</v>
      </c>
    </row>
    <row r="4264" spans="1:6" ht="30" customHeight="1">
      <c r="A4264" s="266">
        <v>89549</v>
      </c>
      <c r="B4264" s="267" t="s">
        <v>4507</v>
      </c>
      <c r="C4264" s="268" t="s">
        <v>2535</v>
      </c>
      <c r="D4264" s="269">
        <v>7.44</v>
      </c>
      <c r="E4264" s="269">
        <v>1.95</v>
      </c>
      <c r="F4264" s="269" t="s">
        <v>17305</v>
      </c>
    </row>
    <row r="4265" spans="1:6" ht="30" customHeight="1">
      <c r="A4265" s="266">
        <v>89550</v>
      </c>
      <c r="B4265" s="267" t="s">
        <v>4508</v>
      </c>
      <c r="C4265" s="268" t="s">
        <v>2535</v>
      </c>
      <c r="D4265" s="269">
        <v>20.309999999999999</v>
      </c>
      <c r="E4265" s="269">
        <v>1.93</v>
      </c>
      <c r="F4265" s="269" t="s">
        <v>18433</v>
      </c>
    </row>
    <row r="4266" spans="1:6" ht="30" customHeight="1">
      <c r="A4266" s="266">
        <v>89559</v>
      </c>
      <c r="B4266" s="267" t="s">
        <v>4509</v>
      </c>
      <c r="C4266" s="268" t="s">
        <v>2535</v>
      </c>
      <c r="D4266" s="269">
        <v>33.980000000000004</v>
      </c>
      <c r="E4266" s="269">
        <v>2.62</v>
      </c>
      <c r="F4266" s="269" t="s">
        <v>15820</v>
      </c>
    </row>
    <row r="4267" spans="1:6" ht="30" customHeight="1">
      <c r="A4267" s="266">
        <v>89571</v>
      </c>
      <c r="B4267" s="267" t="s">
        <v>4510</v>
      </c>
      <c r="C4267" s="268" t="s">
        <v>2535</v>
      </c>
      <c r="D4267" s="269">
        <v>37.69</v>
      </c>
      <c r="E4267" s="269">
        <v>5.1100000000000003</v>
      </c>
      <c r="F4267" s="269" t="s">
        <v>14231</v>
      </c>
    </row>
    <row r="4268" spans="1:6" ht="30" customHeight="1">
      <c r="A4268" s="266">
        <v>89573</v>
      </c>
      <c r="B4268" s="267" t="s">
        <v>4511</v>
      </c>
      <c r="C4268" s="268" t="s">
        <v>2535</v>
      </c>
      <c r="D4268" s="269">
        <v>34.020000000000003</v>
      </c>
      <c r="E4268" s="269">
        <v>5.12</v>
      </c>
      <c r="F4268" s="269" t="s">
        <v>18441</v>
      </c>
    </row>
    <row r="4269" spans="1:6" ht="30" customHeight="1">
      <c r="A4269" s="266">
        <v>89557</v>
      </c>
      <c r="B4269" s="267" t="s">
        <v>4946</v>
      </c>
      <c r="C4269" s="268" t="s">
        <v>2535</v>
      </c>
      <c r="D4269" s="269">
        <v>14.39</v>
      </c>
      <c r="E4269" s="269">
        <v>2.64</v>
      </c>
      <c r="F4269" s="269" t="s">
        <v>18291</v>
      </c>
    </row>
    <row r="4270" spans="1:6" ht="30" customHeight="1">
      <c r="A4270" s="266">
        <v>89561</v>
      </c>
      <c r="B4270" s="267" t="s">
        <v>4947</v>
      </c>
      <c r="C4270" s="268" t="s">
        <v>2535</v>
      </c>
      <c r="D4270" s="269">
        <v>6.6000000000000005</v>
      </c>
      <c r="E4270" s="269">
        <v>1.95</v>
      </c>
      <c r="F4270" s="269" t="s">
        <v>18436</v>
      </c>
    </row>
    <row r="4271" spans="1:6" ht="30" customHeight="1">
      <c r="A4271" s="266">
        <v>89563</v>
      </c>
      <c r="B4271" s="267" t="s">
        <v>4948</v>
      </c>
      <c r="C4271" s="268" t="s">
        <v>2535</v>
      </c>
      <c r="D4271" s="269">
        <v>10.73</v>
      </c>
      <c r="E4271" s="269">
        <v>2.5</v>
      </c>
      <c r="F4271" s="269" t="s">
        <v>13129</v>
      </c>
    </row>
    <row r="4272" spans="1:6" ht="30" customHeight="1">
      <c r="A4272" s="266">
        <v>89565</v>
      </c>
      <c r="B4272" s="267" t="s">
        <v>4949</v>
      </c>
      <c r="C4272" s="268" t="s">
        <v>2535</v>
      </c>
      <c r="D4272" s="269">
        <v>27.65</v>
      </c>
      <c r="E4272" s="269">
        <v>3.74</v>
      </c>
      <c r="F4272" s="269" t="s">
        <v>18244</v>
      </c>
    </row>
    <row r="4273" spans="1:6" ht="30" customHeight="1">
      <c r="A4273" s="266">
        <v>89566</v>
      </c>
      <c r="B4273" s="267" t="s">
        <v>4950</v>
      </c>
      <c r="C4273" s="268" t="s">
        <v>2535</v>
      </c>
      <c r="D4273" s="269">
        <v>23.57</v>
      </c>
      <c r="E4273" s="269">
        <v>3.74</v>
      </c>
      <c r="F4273" s="269" t="s">
        <v>18437</v>
      </c>
    </row>
    <row r="4274" spans="1:6" ht="30" customHeight="1">
      <c r="A4274" s="266">
        <v>89567</v>
      </c>
      <c r="B4274" s="267" t="s">
        <v>4951</v>
      </c>
      <c r="C4274" s="268" t="s">
        <v>2535</v>
      </c>
      <c r="D4274" s="269">
        <v>41.26</v>
      </c>
      <c r="E4274" s="269">
        <v>5.1100000000000003</v>
      </c>
      <c r="F4274" s="269" t="s">
        <v>16113</v>
      </c>
    </row>
    <row r="4275" spans="1:6" ht="30" customHeight="1">
      <c r="A4275" s="266">
        <v>89569</v>
      </c>
      <c r="B4275" s="267" t="s">
        <v>4952</v>
      </c>
      <c r="C4275" s="268" t="s">
        <v>2535</v>
      </c>
      <c r="D4275" s="269">
        <v>38.869999999999997</v>
      </c>
      <c r="E4275" s="269">
        <v>5.1100000000000003</v>
      </c>
      <c r="F4275" s="269" t="s">
        <v>18439</v>
      </c>
    </row>
    <row r="4276" spans="1:6" ht="30" customHeight="1">
      <c r="A4276" s="266">
        <v>89574</v>
      </c>
      <c r="B4276" s="267" t="s">
        <v>4953</v>
      </c>
      <c r="C4276" s="268" t="s">
        <v>2535</v>
      </c>
      <c r="D4276" s="269">
        <v>67.589999999999989</v>
      </c>
      <c r="E4276" s="269">
        <v>7.87</v>
      </c>
      <c r="F4276" s="269" t="s">
        <v>18442</v>
      </c>
    </row>
    <row r="4277" spans="1:6" ht="30">
      <c r="A4277" s="261"/>
      <c r="B4277" s="265" t="s">
        <v>339</v>
      </c>
      <c r="C4277" s="263"/>
      <c r="D4277" s="264" t="s">
        <v>2552</v>
      </c>
      <c r="E4277" s="264" t="s">
        <v>2552</v>
      </c>
      <c r="F4277" s="264"/>
    </row>
    <row r="4278" spans="1:6" ht="30" customHeight="1">
      <c r="A4278" s="266">
        <v>89583</v>
      </c>
      <c r="B4278" s="267" t="s">
        <v>4954</v>
      </c>
      <c r="C4278" s="268" t="s">
        <v>2535</v>
      </c>
      <c r="D4278" s="269">
        <v>19.39</v>
      </c>
      <c r="E4278" s="269">
        <v>1.64</v>
      </c>
      <c r="F4278" s="269" t="s">
        <v>17049</v>
      </c>
    </row>
    <row r="4279" spans="1:6" ht="45" customHeight="1">
      <c r="A4279" s="266">
        <v>89586</v>
      </c>
      <c r="B4279" s="267" t="s">
        <v>4955</v>
      </c>
      <c r="C4279" s="268" t="s">
        <v>2535</v>
      </c>
      <c r="D4279" s="269">
        <v>17.130000000000003</v>
      </c>
      <c r="E4279" s="269">
        <v>2.76</v>
      </c>
      <c r="F4279" s="269" t="s">
        <v>13276</v>
      </c>
    </row>
    <row r="4280" spans="1:6" ht="30" customHeight="1">
      <c r="A4280" s="266">
        <v>89587</v>
      </c>
      <c r="B4280" s="267" t="s">
        <v>4956</v>
      </c>
      <c r="C4280" s="268" t="s">
        <v>2535</v>
      </c>
      <c r="D4280" s="269">
        <v>28.95</v>
      </c>
      <c r="E4280" s="269">
        <v>2.75</v>
      </c>
      <c r="F4280" s="269" t="s">
        <v>18443</v>
      </c>
    </row>
    <row r="4281" spans="1:6" ht="30" customHeight="1">
      <c r="A4281" s="266">
        <v>89592</v>
      </c>
      <c r="B4281" s="267" t="s">
        <v>4957</v>
      </c>
      <c r="C4281" s="268" t="s">
        <v>2535</v>
      </c>
      <c r="D4281" s="269">
        <v>95.84</v>
      </c>
      <c r="E4281" s="269">
        <v>4.67</v>
      </c>
      <c r="F4281" s="269" t="s">
        <v>18445</v>
      </c>
    </row>
    <row r="4282" spans="1:6" ht="30" customHeight="1">
      <c r="A4282" s="266">
        <v>95695</v>
      </c>
      <c r="B4282" s="267" t="s">
        <v>4958</v>
      </c>
      <c r="C4282" s="268" t="s">
        <v>2535</v>
      </c>
      <c r="D4282" s="269">
        <v>36.75</v>
      </c>
      <c r="E4282" s="269">
        <v>2.75</v>
      </c>
      <c r="F4282" s="269" t="s">
        <v>18922</v>
      </c>
    </row>
    <row r="4283" spans="1:6" ht="30" customHeight="1">
      <c r="A4283" s="266">
        <v>89582</v>
      </c>
      <c r="B4283" s="267" t="s">
        <v>4959</v>
      </c>
      <c r="C4283" s="268" t="s">
        <v>2535</v>
      </c>
      <c r="D4283" s="269">
        <v>12.5</v>
      </c>
      <c r="E4283" s="269">
        <v>1.64</v>
      </c>
      <c r="F4283" s="269" t="s">
        <v>12344</v>
      </c>
    </row>
    <row r="4284" spans="1:6" ht="30" customHeight="1">
      <c r="A4284" s="266">
        <v>89585</v>
      </c>
      <c r="B4284" s="267" t="s">
        <v>4960</v>
      </c>
      <c r="C4284" s="268" t="s">
        <v>2535</v>
      </c>
      <c r="D4284" s="269">
        <v>17.130000000000003</v>
      </c>
      <c r="E4284" s="269">
        <v>2.76</v>
      </c>
      <c r="F4284" s="269" t="s">
        <v>13276</v>
      </c>
    </row>
    <row r="4285" spans="1:6" ht="30" customHeight="1">
      <c r="A4285" s="266">
        <v>89591</v>
      </c>
      <c r="B4285" s="267" t="s">
        <v>4961</v>
      </c>
      <c r="C4285" s="268" t="s">
        <v>2535</v>
      </c>
      <c r="D4285" s="269">
        <v>57.43</v>
      </c>
      <c r="E4285" s="269">
        <v>4.68</v>
      </c>
      <c r="F4285" s="269" t="s">
        <v>15390</v>
      </c>
    </row>
    <row r="4286" spans="1:6" ht="30" customHeight="1">
      <c r="A4286" s="266">
        <v>89581</v>
      </c>
      <c r="B4286" s="267" t="s">
        <v>4962</v>
      </c>
      <c r="C4286" s="268" t="s">
        <v>2535</v>
      </c>
      <c r="D4286" s="269">
        <v>14.39</v>
      </c>
      <c r="E4286" s="269">
        <v>1.64</v>
      </c>
      <c r="F4286" s="269" t="s">
        <v>13131</v>
      </c>
    </row>
    <row r="4287" spans="1:6" ht="30" customHeight="1">
      <c r="A4287" s="266">
        <v>89584</v>
      </c>
      <c r="B4287" s="267" t="s">
        <v>4963</v>
      </c>
      <c r="C4287" s="268" t="s">
        <v>2535</v>
      </c>
      <c r="D4287" s="269">
        <v>21.729999999999997</v>
      </c>
      <c r="E4287" s="269">
        <v>2.76</v>
      </c>
      <c r="F4287" s="269" t="s">
        <v>12330</v>
      </c>
    </row>
    <row r="4288" spans="1:6" ht="30" customHeight="1">
      <c r="A4288" s="266">
        <v>89590</v>
      </c>
      <c r="B4288" s="267" t="s">
        <v>4964</v>
      </c>
      <c r="C4288" s="268" t="s">
        <v>2535</v>
      </c>
      <c r="D4288" s="269">
        <v>70.649999999999991</v>
      </c>
      <c r="E4288" s="269">
        <v>4.67</v>
      </c>
      <c r="F4288" s="269" t="s">
        <v>18444</v>
      </c>
    </row>
    <row r="4289" spans="1:6" ht="30" customHeight="1">
      <c r="A4289" s="266">
        <v>89599</v>
      </c>
      <c r="B4289" s="267" t="s">
        <v>4965</v>
      </c>
      <c r="C4289" s="268" t="s">
        <v>2535</v>
      </c>
      <c r="D4289" s="269">
        <v>9.67</v>
      </c>
      <c r="E4289" s="269">
        <v>1.0900000000000001</v>
      </c>
      <c r="F4289" s="269" t="s">
        <v>18449</v>
      </c>
    </row>
    <row r="4290" spans="1:6" ht="30" customHeight="1">
      <c r="A4290" s="266">
        <v>89600</v>
      </c>
      <c r="B4290" s="267" t="s">
        <v>4966</v>
      </c>
      <c r="C4290" s="268" t="s">
        <v>2535</v>
      </c>
      <c r="D4290" s="269">
        <v>10.61</v>
      </c>
      <c r="E4290" s="269">
        <v>1.0900000000000001</v>
      </c>
      <c r="F4290" s="269" t="s">
        <v>15434</v>
      </c>
    </row>
    <row r="4291" spans="1:6" ht="30" customHeight="1">
      <c r="A4291" s="266">
        <v>89669</v>
      </c>
      <c r="B4291" s="267" t="s">
        <v>4967</v>
      </c>
      <c r="C4291" s="268" t="s">
        <v>2535</v>
      </c>
      <c r="D4291" s="269">
        <v>11.92</v>
      </c>
      <c r="E4291" s="269">
        <v>1.94</v>
      </c>
      <c r="F4291" s="269" t="s">
        <v>18473</v>
      </c>
    </row>
    <row r="4292" spans="1:6" ht="30" customHeight="1">
      <c r="A4292" s="266">
        <v>89671</v>
      </c>
      <c r="B4292" s="267" t="s">
        <v>4968</v>
      </c>
      <c r="C4292" s="268" t="s">
        <v>2535</v>
      </c>
      <c r="D4292" s="269">
        <v>18.37</v>
      </c>
      <c r="E4292" s="269">
        <v>1.93</v>
      </c>
      <c r="F4292" s="269" t="s">
        <v>18475</v>
      </c>
    </row>
    <row r="4293" spans="1:6" ht="30" customHeight="1">
      <c r="A4293" s="266">
        <v>89677</v>
      </c>
      <c r="B4293" s="267" t="s">
        <v>4969</v>
      </c>
      <c r="C4293" s="268" t="s">
        <v>2535</v>
      </c>
      <c r="D4293" s="269">
        <v>35.56</v>
      </c>
      <c r="E4293" s="269">
        <v>3.04</v>
      </c>
      <c r="F4293" s="269" t="s">
        <v>18478</v>
      </c>
    </row>
    <row r="4294" spans="1:6" ht="30" customHeight="1">
      <c r="A4294" s="266">
        <v>89679</v>
      </c>
      <c r="B4294" s="267" t="s">
        <v>4578</v>
      </c>
      <c r="C4294" s="268" t="s">
        <v>2535</v>
      </c>
      <c r="D4294" s="269">
        <v>58.53</v>
      </c>
      <c r="E4294" s="269">
        <v>3.03</v>
      </c>
      <c r="F4294" s="269" t="s">
        <v>18479</v>
      </c>
    </row>
    <row r="4295" spans="1:6" ht="30" customHeight="1">
      <c r="A4295" s="266">
        <v>89685</v>
      </c>
      <c r="B4295" s="267" t="s">
        <v>4240</v>
      </c>
      <c r="C4295" s="268" t="s">
        <v>2535</v>
      </c>
      <c r="D4295" s="269">
        <v>27.080000000000002</v>
      </c>
      <c r="E4295" s="269">
        <v>2.2000000000000002</v>
      </c>
      <c r="F4295" s="269" t="s">
        <v>14251</v>
      </c>
    </row>
    <row r="4296" spans="1:6" ht="30" customHeight="1">
      <c r="A4296" s="266">
        <v>89690</v>
      </c>
      <c r="B4296" s="267" t="s">
        <v>4241</v>
      </c>
      <c r="C4296" s="268" t="s">
        <v>2535</v>
      </c>
      <c r="D4296" s="269">
        <v>40.690000000000005</v>
      </c>
      <c r="E4296" s="269">
        <v>3.58</v>
      </c>
      <c r="F4296" s="269" t="s">
        <v>15511</v>
      </c>
    </row>
    <row r="4297" spans="1:6" ht="30" customHeight="1">
      <c r="A4297" s="266">
        <v>89692</v>
      </c>
      <c r="B4297" s="267" t="s">
        <v>4242</v>
      </c>
      <c r="C4297" s="268" t="s">
        <v>2535</v>
      </c>
      <c r="D4297" s="269">
        <v>38.290000000000006</v>
      </c>
      <c r="E4297" s="269">
        <v>3.59</v>
      </c>
      <c r="F4297" s="269" t="s">
        <v>14945</v>
      </c>
    </row>
    <row r="4298" spans="1:6" ht="30" customHeight="1">
      <c r="A4298" s="266">
        <v>89698</v>
      </c>
      <c r="B4298" s="267" t="s">
        <v>4243</v>
      </c>
      <c r="C4298" s="268" t="s">
        <v>2535</v>
      </c>
      <c r="D4298" s="269">
        <v>122.09</v>
      </c>
      <c r="E4298" s="269">
        <v>6.34</v>
      </c>
      <c r="F4298" s="269" t="s">
        <v>18485</v>
      </c>
    </row>
    <row r="4299" spans="1:6" ht="30" customHeight="1">
      <c r="A4299" s="266">
        <v>89699</v>
      </c>
      <c r="B4299" s="267" t="s">
        <v>4244</v>
      </c>
      <c r="C4299" s="268" t="s">
        <v>2535</v>
      </c>
      <c r="D4299" s="269">
        <v>104.36</v>
      </c>
      <c r="E4299" s="269">
        <v>6.34</v>
      </c>
      <c r="F4299" s="269" t="s">
        <v>12305</v>
      </c>
    </row>
    <row r="4300" spans="1:6" ht="30" customHeight="1">
      <c r="A4300" s="266">
        <v>89687</v>
      </c>
      <c r="B4300" s="267" t="s">
        <v>4245</v>
      </c>
      <c r="C4300" s="268" t="s">
        <v>2535</v>
      </c>
      <c r="D4300" s="269">
        <v>23</v>
      </c>
      <c r="E4300" s="269">
        <v>2.2000000000000002</v>
      </c>
      <c r="F4300" s="269" t="s">
        <v>11438</v>
      </c>
    </row>
    <row r="4301" spans="1:6" ht="30" customHeight="1">
      <c r="A4301" s="266">
        <v>89693</v>
      </c>
      <c r="B4301" s="267" t="s">
        <v>4246</v>
      </c>
      <c r="C4301" s="268" t="s">
        <v>2535</v>
      </c>
      <c r="D4301" s="269">
        <v>37.11</v>
      </c>
      <c r="E4301" s="269">
        <v>3.59</v>
      </c>
      <c r="F4301" s="269" t="s">
        <v>18245</v>
      </c>
    </row>
    <row r="4302" spans="1:6" ht="30" customHeight="1">
      <c r="A4302" s="266">
        <v>89696</v>
      </c>
      <c r="B4302" s="267" t="s">
        <v>4247</v>
      </c>
      <c r="C4302" s="268" t="s">
        <v>2535</v>
      </c>
      <c r="D4302" s="269">
        <v>33.450000000000003</v>
      </c>
      <c r="E4302" s="269">
        <v>3.59</v>
      </c>
      <c r="F4302" s="269" t="s">
        <v>18483</v>
      </c>
    </row>
    <row r="4303" spans="1:6" ht="30" customHeight="1">
      <c r="A4303" s="266">
        <v>89701</v>
      </c>
      <c r="B4303" s="267" t="s">
        <v>3880</v>
      </c>
      <c r="C4303" s="268" t="s">
        <v>2535</v>
      </c>
      <c r="D4303" s="269">
        <v>81.27</v>
      </c>
      <c r="E4303" s="269">
        <v>6.34</v>
      </c>
      <c r="F4303" s="269" t="s">
        <v>18486</v>
      </c>
    </row>
    <row r="4304" spans="1:6" ht="30" customHeight="1">
      <c r="A4304" s="266">
        <v>89704</v>
      </c>
      <c r="B4304" s="267" t="s">
        <v>3881</v>
      </c>
      <c r="C4304" s="268" t="s">
        <v>2535</v>
      </c>
      <c r="D4304" s="269">
        <v>64.180000000000007</v>
      </c>
      <c r="E4304" s="269">
        <v>6.35</v>
      </c>
      <c r="F4304" s="269" t="s">
        <v>18488</v>
      </c>
    </row>
    <row r="4305" spans="1:6" ht="30" customHeight="1">
      <c r="A4305" s="266">
        <v>89665</v>
      </c>
      <c r="B4305" s="267" t="s">
        <v>3882</v>
      </c>
      <c r="C4305" s="268" t="s">
        <v>2535</v>
      </c>
      <c r="D4305" s="269">
        <v>7.15</v>
      </c>
      <c r="E4305" s="269">
        <v>1.0900000000000001</v>
      </c>
      <c r="F4305" s="269" t="s">
        <v>18471</v>
      </c>
    </row>
    <row r="4306" spans="1:6" ht="30" customHeight="1">
      <c r="A4306" s="266">
        <v>89667</v>
      </c>
      <c r="B4306" s="267" t="s">
        <v>3883</v>
      </c>
      <c r="C4306" s="268" t="s">
        <v>2535</v>
      </c>
      <c r="D4306" s="269">
        <v>20.009999999999998</v>
      </c>
      <c r="E4306" s="269">
        <v>1.08</v>
      </c>
      <c r="F4306" s="269" t="s">
        <v>18472</v>
      </c>
    </row>
    <row r="4307" spans="1:6" ht="30" customHeight="1">
      <c r="A4307" s="266">
        <v>89673</v>
      </c>
      <c r="B4307" s="267" t="s">
        <v>3884</v>
      </c>
      <c r="C4307" s="268" t="s">
        <v>2535</v>
      </c>
      <c r="D4307" s="269">
        <v>14.13</v>
      </c>
      <c r="E4307" s="269">
        <v>1.94</v>
      </c>
      <c r="F4307" s="269" t="s">
        <v>16138</v>
      </c>
    </row>
    <row r="4308" spans="1:6" ht="30" customHeight="1">
      <c r="A4308" s="266">
        <v>89675</v>
      </c>
      <c r="B4308" s="267" t="s">
        <v>3885</v>
      </c>
      <c r="C4308" s="268" t="s">
        <v>2535</v>
      </c>
      <c r="D4308" s="269">
        <v>33.72</v>
      </c>
      <c r="E4308" s="269">
        <v>1.92</v>
      </c>
      <c r="F4308" s="269" t="s">
        <v>17735</v>
      </c>
    </row>
    <row r="4309" spans="1:6" ht="30" customHeight="1">
      <c r="A4309" s="266">
        <v>89681</v>
      </c>
      <c r="B4309" s="267" t="s">
        <v>3886</v>
      </c>
      <c r="C4309" s="268" t="s">
        <v>2535</v>
      </c>
      <c r="D4309" s="269">
        <v>39.629999999999995</v>
      </c>
      <c r="E4309" s="269">
        <v>3.03</v>
      </c>
      <c r="F4309" s="269" t="s">
        <v>18480</v>
      </c>
    </row>
    <row r="4310" spans="1:6">
      <c r="A4310" s="261"/>
      <c r="B4310" s="265" t="s">
        <v>1127</v>
      </c>
      <c r="C4310" s="263"/>
      <c r="D4310" s="264" t="s">
        <v>2552</v>
      </c>
      <c r="E4310" s="264" t="s">
        <v>2552</v>
      </c>
      <c r="F4310" s="264"/>
    </row>
    <row r="4311" spans="1:6" ht="30" customHeight="1">
      <c r="A4311" s="266">
        <v>89865</v>
      </c>
      <c r="B4311" s="267" t="s">
        <v>3887</v>
      </c>
      <c r="C4311" s="268" t="s">
        <v>2537</v>
      </c>
      <c r="D4311" s="269">
        <v>4.5600000000000005</v>
      </c>
      <c r="E4311" s="269">
        <v>5.4</v>
      </c>
      <c r="F4311" s="269" t="s">
        <v>18149</v>
      </c>
    </row>
    <row r="4312" spans="1:6" ht="30" customHeight="1">
      <c r="A4312" s="266">
        <v>89866</v>
      </c>
      <c r="B4312" s="267" t="s">
        <v>3888</v>
      </c>
      <c r="C4312" s="268" t="s">
        <v>2535</v>
      </c>
      <c r="D4312" s="269">
        <v>1.9300000000000002</v>
      </c>
      <c r="E4312" s="269">
        <v>2.0099999999999998</v>
      </c>
      <c r="F4312" s="269" t="s">
        <v>13565</v>
      </c>
    </row>
    <row r="4313" spans="1:6" ht="30" customHeight="1">
      <c r="A4313" s="266">
        <v>89867</v>
      </c>
      <c r="B4313" s="267" t="s">
        <v>3889</v>
      </c>
      <c r="C4313" s="268" t="s">
        <v>2535</v>
      </c>
      <c r="D4313" s="269">
        <v>2.46</v>
      </c>
      <c r="E4313" s="269">
        <v>1.99</v>
      </c>
      <c r="F4313" s="269" t="s">
        <v>11435</v>
      </c>
    </row>
    <row r="4314" spans="1:6" ht="30" customHeight="1">
      <c r="A4314" s="266">
        <v>89868</v>
      </c>
      <c r="B4314" s="267" t="s">
        <v>3890</v>
      </c>
      <c r="C4314" s="268" t="s">
        <v>2535</v>
      </c>
      <c r="D4314" s="269">
        <v>1.69</v>
      </c>
      <c r="E4314" s="269">
        <v>1.1299999999999999</v>
      </c>
      <c r="F4314" s="269" t="s">
        <v>13872</v>
      </c>
    </row>
    <row r="4315" spans="1:6" ht="30" customHeight="1">
      <c r="A4315" s="266">
        <v>89869</v>
      </c>
      <c r="B4315" s="267" t="s">
        <v>3891</v>
      </c>
      <c r="C4315" s="268" t="s">
        <v>2535</v>
      </c>
      <c r="D4315" s="269">
        <v>3.62</v>
      </c>
      <c r="E4315" s="269">
        <v>2.54</v>
      </c>
      <c r="F4315" s="269" t="s">
        <v>12519</v>
      </c>
    </row>
    <row r="4316" spans="1:6">
      <c r="A4316" s="261"/>
      <c r="B4316" s="265" t="s">
        <v>3892</v>
      </c>
      <c r="C4316" s="263"/>
      <c r="D4316" s="264" t="s">
        <v>2552</v>
      </c>
      <c r="E4316" s="264" t="s">
        <v>2552</v>
      </c>
      <c r="F4316" s="264"/>
    </row>
    <row r="4317" spans="1:6" ht="45" customHeight="1">
      <c r="A4317" s="266">
        <v>94885</v>
      </c>
      <c r="B4317" s="267" t="s">
        <v>4309</v>
      </c>
      <c r="C4317" s="268" t="s">
        <v>2537</v>
      </c>
      <c r="D4317" s="269">
        <v>124.09</v>
      </c>
      <c r="E4317" s="269">
        <v>0.67</v>
      </c>
      <c r="F4317" s="269" t="s">
        <v>15451</v>
      </c>
    </row>
    <row r="4318" spans="1:6" ht="45" customHeight="1">
      <c r="A4318" s="266">
        <v>94869</v>
      </c>
      <c r="B4318" s="326" t="s">
        <v>4304</v>
      </c>
      <c r="C4318" s="268" t="s">
        <v>2537</v>
      </c>
      <c r="D4318" s="269">
        <v>124.03</v>
      </c>
      <c r="E4318" s="269">
        <v>0.51</v>
      </c>
      <c r="F4318" s="269" t="s">
        <v>15442</v>
      </c>
    </row>
    <row r="4319" spans="1:6" ht="45" customHeight="1">
      <c r="A4319" s="266">
        <v>94887</v>
      </c>
      <c r="B4319" s="267" t="s">
        <v>4310</v>
      </c>
      <c r="C4319" s="268" t="s">
        <v>2537</v>
      </c>
      <c r="D4319" s="269">
        <v>146.86000000000001</v>
      </c>
      <c r="E4319" s="269">
        <v>1.1399999999999999</v>
      </c>
      <c r="F4319" s="269" t="s">
        <v>15452</v>
      </c>
    </row>
    <row r="4320" spans="1:6" ht="45" customHeight="1">
      <c r="A4320" s="266">
        <v>94871</v>
      </c>
      <c r="B4320" s="267" t="s">
        <v>4305</v>
      </c>
      <c r="C4320" s="268" t="s">
        <v>2537</v>
      </c>
      <c r="D4320" s="269">
        <v>146.75</v>
      </c>
      <c r="E4320" s="269">
        <v>0.9</v>
      </c>
      <c r="F4320" s="269" t="s">
        <v>15444</v>
      </c>
    </row>
    <row r="4321" spans="1:6" ht="45" customHeight="1">
      <c r="A4321" s="266">
        <v>90723</v>
      </c>
      <c r="B4321" s="267" t="s">
        <v>3729</v>
      </c>
      <c r="C4321" s="268" t="s">
        <v>2537</v>
      </c>
      <c r="D4321" s="269">
        <v>609.91</v>
      </c>
      <c r="E4321" s="269">
        <v>5.39</v>
      </c>
      <c r="F4321" s="269" t="s">
        <v>15418</v>
      </c>
    </row>
    <row r="4322" spans="1:6" ht="45" customHeight="1">
      <c r="A4322" s="266">
        <v>90708</v>
      </c>
      <c r="B4322" s="267" t="s">
        <v>4134</v>
      </c>
      <c r="C4322" s="268" t="s">
        <v>2537</v>
      </c>
      <c r="D4322" s="269">
        <v>608.55000000000007</v>
      </c>
      <c r="E4322" s="269">
        <v>4.53</v>
      </c>
      <c r="F4322" s="269" t="s">
        <v>15406</v>
      </c>
    </row>
    <row r="4323" spans="1:6" ht="45" customHeight="1">
      <c r="A4323" s="266">
        <v>94891</v>
      </c>
      <c r="B4323" s="267" t="s">
        <v>4311</v>
      </c>
      <c r="C4323" s="268" t="s">
        <v>2537</v>
      </c>
      <c r="D4323" s="269">
        <v>861.39</v>
      </c>
      <c r="E4323" s="269">
        <v>7.98</v>
      </c>
      <c r="F4323" s="269" t="s">
        <v>15453</v>
      </c>
    </row>
    <row r="4324" spans="1:6" ht="45" customHeight="1">
      <c r="A4324" s="266">
        <v>94875</v>
      </c>
      <c r="B4324" s="267" t="s">
        <v>4306</v>
      </c>
      <c r="C4324" s="268" t="s">
        <v>2537</v>
      </c>
      <c r="D4324" s="269">
        <v>859.65</v>
      </c>
      <c r="E4324" s="269">
        <v>6.86</v>
      </c>
      <c r="F4324" s="269" t="s">
        <v>15445</v>
      </c>
    </row>
    <row r="4325" spans="1:6" ht="45" customHeight="1">
      <c r="A4325" s="266">
        <v>94895</v>
      </c>
      <c r="B4325" s="267" t="s">
        <v>4312</v>
      </c>
      <c r="C4325" s="268" t="s">
        <v>2537</v>
      </c>
      <c r="D4325" s="269">
        <v>1147.23</v>
      </c>
      <c r="E4325" s="269">
        <v>11.21</v>
      </c>
      <c r="F4325" s="269" t="s">
        <v>15454</v>
      </c>
    </row>
    <row r="4326" spans="1:6" ht="45" customHeight="1">
      <c r="A4326" s="266">
        <v>94879</v>
      </c>
      <c r="B4326" s="267" t="s">
        <v>4307</v>
      </c>
      <c r="C4326" s="268" t="s">
        <v>2537</v>
      </c>
      <c r="D4326" s="269">
        <v>1145.1599999999999</v>
      </c>
      <c r="E4326" s="269">
        <v>9.8800000000000008</v>
      </c>
      <c r="F4326" s="269" t="s">
        <v>15447</v>
      </c>
    </row>
    <row r="4327" spans="1:6" ht="45" customHeight="1">
      <c r="A4327" s="266">
        <v>94897</v>
      </c>
      <c r="B4327" s="267" t="s">
        <v>4313</v>
      </c>
      <c r="C4327" s="268" t="s">
        <v>2537</v>
      </c>
      <c r="D4327" s="269">
        <v>1791.1899999999998</v>
      </c>
      <c r="E4327" s="269">
        <v>13.17</v>
      </c>
      <c r="F4327" s="269" t="s">
        <v>15456</v>
      </c>
    </row>
    <row r="4328" spans="1:6" ht="45" customHeight="1">
      <c r="A4328" s="266">
        <v>94881</v>
      </c>
      <c r="B4328" s="267" t="s">
        <v>4308</v>
      </c>
      <c r="C4328" s="268" t="s">
        <v>2537</v>
      </c>
      <c r="D4328" s="269">
        <v>1788.99</v>
      </c>
      <c r="E4328" s="269">
        <v>11.73</v>
      </c>
      <c r="F4328" s="269" t="s">
        <v>15448</v>
      </c>
    </row>
    <row r="4329" spans="1:6">
      <c r="A4329" s="261"/>
      <c r="B4329" s="265" t="s">
        <v>340</v>
      </c>
      <c r="C4329" s="263"/>
      <c r="D4329" s="264" t="s">
        <v>2552</v>
      </c>
      <c r="E4329" s="264" t="s">
        <v>2552</v>
      </c>
      <c r="F4329" s="264"/>
    </row>
    <row r="4330" spans="1:6">
      <c r="A4330" s="261"/>
      <c r="B4330" s="265" t="s">
        <v>1267</v>
      </c>
      <c r="C4330" s="263"/>
      <c r="D4330" s="264" t="s">
        <v>2552</v>
      </c>
      <c r="E4330" s="264" t="s">
        <v>2552</v>
      </c>
      <c r="F4330" s="264"/>
    </row>
    <row r="4331" spans="1:6" ht="30" customHeight="1">
      <c r="A4331" s="266">
        <v>98052</v>
      </c>
      <c r="B4331" s="267" t="s">
        <v>19469</v>
      </c>
      <c r="C4331" s="268" t="s">
        <v>2535</v>
      </c>
      <c r="D4331" s="269">
        <v>812.83999999999992</v>
      </c>
      <c r="E4331" s="269">
        <v>213.97</v>
      </c>
      <c r="F4331" s="269" t="s">
        <v>19470</v>
      </c>
    </row>
    <row r="4332" spans="1:6" ht="30" customHeight="1">
      <c r="A4332" s="266">
        <v>98053</v>
      </c>
      <c r="B4332" s="267" t="s">
        <v>19471</v>
      </c>
      <c r="C4332" s="268" t="s">
        <v>2535</v>
      </c>
      <c r="D4332" s="269">
        <v>1210.1399999999999</v>
      </c>
      <c r="E4332" s="269">
        <v>286.69</v>
      </c>
      <c r="F4332" s="269" t="s">
        <v>19472</v>
      </c>
    </row>
    <row r="4333" spans="1:6" ht="30" customHeight="1">
      <c r="A4333" s="266">
        <v>98054</v>
      </c>
      <c r="B4333" s="267" t="s">
        <v>19473</v>
      </c>
      <c r="C4333" s="268" t="s">
        <v>2535</v>
      </c>
      <c r="D4333" s="269">
        <v>1854.5199999999998</v>
      </c>
      <c r="E4333" s="269">
        <v>326.45</v>
      </c>
      <c r="F4333" s="269" t="s">
        <v>19474</v>
      </c>
    </row>
    <row r="4334" spans="1:6" ht="30" customHeight="1">
      <c r="A4334" s="266">
        <v>98055</v>
      </c>
      <c r="B4334" s="267" t="s">
        <v>19475</v>
      </c>
      <c r="C4334" s="268" t="s">
        <v>2535</v>
      </c>
      <c r="D4334" s="269">
        <v>2455.6200000000003</v>
      </c>
      <c r="E4334" s="269">
        <v>440.41</v>
      </c>
      <c r="F4334" s="269" t="s">
        <v>19476</v>
      </c>
    </row>
    <row r="4335" spans="1:6" ht="30" customHeight="1">
      <c r="A4335" s="266">
        <v>98056</v>
      </c>
      <c r="B4335" s="267" t="s">
        <v>19477</v>
      </c>
      <c r="C4335" s="268" t="s">
        <v>2535</v>
      </c>
      <c r="D4335" s="269">
        <v>2859.0299999999997</v>
      </c>
      <c r="E4335" s="269">
        <v>481.38</v>
      </c>
      <c r="F4335" s="269" t="s">
        <v>19478</v>
      </c>
    </row>
    <row r="4336" spans="1:6" ht="30" customHeight="1">
      <c r="A4336" s="266">
        <v>98057</v>
      </c>
      <c r="B4336" s="267" t="s">
        <v>19479</v>
      </c>
      <c r="C4336" s="268" t="s">
        <v>2535</v>
      </c>
      <c r="D4336" s="269">
        <v>3817.78</v>
      </c>
      <c r="E4336" s="269">
        <v>570.89</v>
      </c>
      <c r="F4336" s="269" t="s">
        <v>19480</v>
      </c>
    </row>
    <row r="4337" spans="1:6" ht="45" customHeight="1">
      <c r="A4337" s="266">
        <v>98066</v>
      </c>
      <c r="B4337" s="267" t="s">
        <v>19481</v>
      </c>
      <c r="C4337" s="268" t="s">
        <v>2535</v>
      </c>
      <c r="D4337" s="269">
        <v>2050</v>
      </c>
      <c r="E4337" s="269">
        <v>1492.34</v>
      </c>
      <c r="F4337" s="269" t="s">
        <v>19482</v>
      </c>
    </row>
    <row r="4338" spans="1:6" ht="45" customHeight="1">
      <c r="A4338" s="266">
        <v>98067</v>
      </c>
      <c r="B4338" s="267" t="s">
        <v>19483</v>
      </c>
      <c r="C4338" s="268" t="s">
        <v>2535</v>
      </c>
      <c r="D4338" s="269">
        <v>2736.1600000000003</v>
      </c>
      <c r="E4338" s="269">
        <v>1998.31</v>
      </c>
      <c r="F4338" s="269" t="s">
        <v>19484</v>
      </c>
    </row>
    <row r="4339" spans="1:6" ht="45" customHeight="1">
      <c r="A4339" s="266">
        <v>98068</v>
      </c>
      <c r="B4339" s="267" t="s">
        <v>19485</v>
      </c>
      <c r="C4339" s="268" t="s">
        <v>2535</v>
      </c>
      <c r="D4339" s="269">
        <v>3863.1900000000005</v>
      </c>
      <c r="E4339" s="269">
        <v>2834.99</v>
      </c>
      <c r="F4339" s="269" t="s">
        <v>19486</v>
      </c>
    </row>
    <row r="4340" spans="1:6" ht="45" customHeight="1">
      <c r="A4340" s="266">
        <v>98069</v>
      </c>
      <c r="B4340" s="267" t="s">
        <v>19487</v>
      </c>
      <c r="C4340" s="268" t="s">
        <v>2535</v>
      </c>
      <c r="D4340" s="269">
        <v>5163.2199999999993</v>
      </c>
      <c r="E4340" s="269">
        <v>3823.76</v>
      </c>
      <c r="F4340" s="269" t="s">
        <v>19488</v>
      </c>
    </row>
    <row r="4341" spans="1:6" ht="45" customHeight="1">
      <c r="A4341" s="266">
        <v>98070</v>
      </c>
      <c r="B4341" s="267" t="s">
        <v>19489</v>
      </c>
      <c r="C4341" s="268" t="s">
        <v>2535</v>
      </c>
      <c r="D4341" s="269">
        <v>5922.7800000000007</v>
      </c>
      <c r="E4341" s="269">
        <v>4374.17</v>
      </c>
      <c r="F4341" s="269" t="s">
        <v>19490</v>
      </c>
    </row>
    <row r="4342" spans="1:6" ht="45" customHeight="1">
      <c r="A4342" s="266">
        <v>98071</v>
      </c>
      <c r="B4342" s="267" t="s">
        <v>19491</v>
      </c>
      <c r="C4342" s="268" t="s">
        <v>2535</v>
      </c>
      <c r="D4342" s="269">
        <v>6517.1999999999989</v>
      </c>
      <c r="E4342" s="269">
        <v>4777.43</v>
      </c>
      <c r="F4342" s="269" t="s">
        <v>19492</v>
      </c>
    </row>
    <row r="4343" spans="1:6" ht="30" customHeight="1">
      <c r="A4343" s="266">
        <v>98082</v>
      </c>
      <c r="B4343" s="267" t="s">
        <v>19513</v>
      </c>
      <c r="C4343" s="268" t="s">
        <v>2535</v>
      </c>
      <c r="D4343" s="269">
        <v>1656.87</v>
      </c>
      <c r="E4343" s="269">
        <v>1170.79</v>
      </c>
      <c r="F4343" s="269" t="s">
        <v>19514</v>
      </c>
    </row>
    <row r="4344" spans="1:6" ht="30" customHeight="1">
      <c r="A4344" s="266">
        <v>98083</v>
      </c>
      <c r="B4344" s="267" t="s">
        <v>19515</v>
      </c>
      <c r="C4344" s="268" t="s">
        <v>2535</v>
      </c>
      <c r="D4344" s="269">
        <v>2186.8900000000003</v>
      </c>
      <c r="E4344" s="269">
        <v>1558.14</v>
      </c>
      <c r="F4344" s="269" t="s">
        <v>19516</v>
      </c>
    </row>
    <row r="4345" spans="1:6" ht="30" customHeight="1">
      <c r="A4345" s="266">
        <v>98084</v>
      </c>
      <c r="B4345" s="267" t="s">
        <v>19517</v>
      </c>
      <c r="C4345" s="268" t="s">
        <v>2535</v>
      </c>
      <c r="D4345" s="269">
        <v>3063.56</v>
      </c>
      <c r="E4345" s="269">
        <v>2204.56</v>
      </c>
      <c r="F4345" s="269" t="s">
        <v>19518</v>
      </c>
    </row>
    <row r="4346" spans="1:6" ht="30" customHeight="1">
      <c r="A4346" s="266">
        <v>98085</v>
      </c>
      <c r="B4346" s="267" t="s">
        <v>19519</v>
      </c>
      <c r="C4346" s="268" t="s">
        <v>2535</v>
      </c>
      <c r="D4346" s="269">
        <v>4126.6000000000004</v>
      </c>
      <c r="E4346" s="269">
        <v>3006.85</v>
      </c>
      <c r="F4346" s="269" t="s">
        <v>19520</v>
      </c>
    </row>
    <row r="4347" spans="1:6" ht="30" customHeight="1">
      <c r="A4347" s="266">
        <v>98086</v>
      </c>
      <c r="B4347" s="267" t="s">
        <v>19521</v>
      </c>
      <c r="C4347" s="268" t="s">
        <v>2535</v>
      </c>
      <c r="D4347" s="269">
        <v>4677.1400000000003</v>
      </c>
      <c r="E4347" s="269">
        <v>3403.91</v>
      </c>
      <c r="F4347" s="269" t="s">
        <v>19522</v>
      </c>
    </row>
    <row r="4348" spans="1:6" ht="30" customHeight="1">
      <c r="A4348" s="266">
        <v>98087</v>
      </c>
      <c r="B4348" s="267" t="s">
        <v>19523</v>
      </c>
      <c r="C4348" s="268" t="s">
        <v>2535</v>
      </c>
      <c r="D4348" s="269">
        <v>5036.91</v>
      </c>
      <c r="E4348" s="269">
        <v>3643.09</v>
      </c>
      <c r="F4348" s="269" t="s">
        <v>19524</v>
      </c>
    </row>
    <row r="4349" spans="1:6" ht="45" customHeight="1">
      <c r="A4349" s="266">
        <v>98072</v>
      </c>
      <c r="B4349" s="267" t="s">
        <v>19493</v>
      </c>
      <c r="C4349" s="268" t="s">
        <v>2535</v>
      </c>
      <c r="D4349" s="269">
        <v>1707.54</v>
      </c>
      <c r="E4349" s="269">
        <v>1241.04</v>
      </c>
      <c r="F4349" s="269" t="s">
        <v>19494</v>
      </c>
    </row>
    <row r="4350" spans="1:6" ht="45" customHeight="1">
      <c r="A4350" s="266">
        <v>98073</v>
      </c>
      <c r="B4350" s="267" t="s">
        <v>19495</v>
      </c>
      <c r="C4350" s="268" t="s">
        <v>2535</v>
      </c>
      <c r="D4350" s="269">
        <v>2654.34</v>
      </c>
      <c r="E4350" s="269">
        <v>1942.95</v>
      </c>
      <c r="F4350" s="269" t="s">
        <v>19496</v>
      </c>
    </row>
    <row r="4351" spans="1:6" ht="45" customHeight="1">
      <c r="A4351" s="266">
        <v>98074</v>
      </c>
      <c r="B4351" s="267" t="s">
        <v>19497</v>
      </c>
      <c r="C4351" s="268" t="s">
        <v>2535</v>
      </c>
      <c r="D4351" s="269">
        <v>4105.49</v>
      </c>
      <c r="E4351" s="269">
        <v>3013.26</v>
      </c>
      <c r="F4351" s="269" t="s">
        <v>19498</v>
      </c>
    </row>
    <row r="4352" spans="1:6" ht="45" customHeight="1">
      <c r="A4352" s="266">
        <v>98075</v>
      </c>
      <c r="B4352" s="267" t="s">
        <v>19499</v>
      </c>
      <c r="C4352" s="268" t="s">
        <v>2535</v>
      </c>
      <c r="D4352" s="269">
        <v>5331.0099999999993</v>
      </c>
      <c r="E4352" s="269">
        <v>3914.12</v>
      </c>
      <c r="F4352" s="269" t="s">
        <v>19500</v>
      </c>
    </row>
    <row r="4353" spans="1:6" ht="45" customHeight="1">
      <c r="A4353" s="266">
        <v>98076</v>
      </c>
      <c r="B4353" s="267" t="s">
        <v>19501</v>
      </c>
      <c r="C4353" s="268" t="s">
        <v>2535</v>
      </c>
      <c r="D4353" s="269">
        <v>6133.75</v>
      </c>
      <c r="E4353" s="269">
        <v>4508.7299999999996</v>
      </c>
      <c r="F4353" s="269" t="s">
        <v>19502</v>
      </c>
    </row>
    <row r="4354" spans="1:6" ht="45" customHeight="1">
      <c r="A4354" s="266">
        <v>98077</v>
      </c>
      <c r="B4354" s="267" t="s">
        <v>19503</v>
      </c>
      <c r="C4354" s="268" t="s">
        <v>2535</v>
      </c>
      <c r="D4354" s="269">
        <v>7216.3199999999988</v>
      </c>
      <c r="E4354" s="269">
        <v>5305.06</v>
      </c>
      <c r="F4354" s="269" t="s">
        <v>19504</v>
      </c>
    </row>
    <row r="4355" spans="1:6" ht="30" customHeight="1">
      <c r="A4355" s="266">
        <v>98088</v>
      </c>
      <c r="B4355" s="267" t="s">
        <v>19525</v>
      </c>
      <c r="C4355" s="268" t="s">
        <v>2535</v>
      </c>
      <c r="D4355" s="269">
        <v>1414.38</v>
      </c>
      <c r="E4355" s="269">
        <v>981.87</v>
      </c>
      <c r="F4355" s="269" t="s">
        <v>19526</v>
      </c>
    </row>
    <row r="4356" spans="1:6" ht="30" customHeight="1">
      <c r="A4356" s="266">
        <v>98089</v>
      </c>
      <c r="B4356" s="267" t="s">
        <v>19527</v>
      </c>
      <c r="C4356" s="268" t="s">
        <v>2535</v>
      </c>
      <c r="D4356" s="269">
        <v>2214.9700000000003</v>
      </c>
      <c r="E4356" s="269">
        <v>1561.04</v>
      </c>
      <c r="F4356" s="269" t="s">
        <v>19528</v>
      </c>
    </row>
    <row r="4357" spans="1:6" ht="30" customHeight="1">
      <c r="A4357" s="266">
        <v>98090</v>
      </c>
      <c r="B4357" s="267" t="s">
        <v>19529</v>
      </c>
      <c r="C4357" s="268" t="s">
        <v>2535</v>
      </c>
      <c r="D4357" s="269">
        <v>3455.3300000000004</v>
      </c>
      <c r="E4357" s="269">
        <v>2453.44</v>
      </c>
      <c r="F4357" s="269" t="s">
        <v>19530</v>
      </c>
    </row>
    <row r="4358" spans="1:6" ht="30" customHeight="1">
      <c r="A4358" s="266">
        <v>98091</v>
      </c>
      <c r="B4358" s="267" t="s">
        <v>19531</v>
      </c>
      <c r="C4358" s="268" t="s">
        <v>2535</v>
      </c>
      <c r="D4358" s="269">
        <v>4450.51</v>
      </c>
      <c r="E4358" s="269">
        <v>3164.98</v>
      </c>
      <c r="F4358" s="269" t="s">
        <v>19532</v>
      </c>
    </row>
    <row r="4359" spans="1:6" ht="30" customHeight="1">
      <c r="A4359" s="266">
        <v>98092</v>
      </c>
      <c r="B4359" s="267" t="s">
        <v>19533</v>
      </c>
      <c r="C4359" s="268" t="s">
        <v>2535</v>
      </c>
      <c r="D4359" s="269">
        <v>5213.09</v>
      </c>
      <c r="E4359" s="269">
        <v>3719</v>
      </c>
      <c r="F4359" s="269" t="s">
        <v>19534</v>
      </c>
    </row>
    <row r="4360" spans="1:6" ht="30" customHeight="1">
      <c r="A4360" s="266">
        <v>98093</v>
      </c>
      <c r="B4360" s="267" t="s">
        <v>19535</v>
      </c>
      <c r="C4360" s="268" t="s">
        <v>2535</v>
      </c>
      <c r="D4360" s="269">
        <v>6146.0499999999993</v>
      </c>
      <c r="E4360" s="269">
        <v>4388.5</v>
      </c>
      <c r="F4360" s="269" t="s">
        <v>19536</v>
      </c>
    </row>
    <row r="4361" spans="1:6" ht="45" customHeight="1">
      <c r="A4361" s="266">
        <v>98078</v>
      </c>
      <c r="B4361" s="267" t="s">
        <v>19505</v>
      </c>
      <c r="C4361" s="268" t="s">
        <v>2535</v>
      </c>
      <c r="D4361" s="269">
        <v>1678.8500000000001</v>
      </c>
      <c r="E4361" s="269">
        <v>1304.47</v>
      </c>
      <c r="F4361" s="269" t="s">
        <v>19506</v>
      </c>
    </row>
    <row r="4362" spans="1:6" ht="45" customHeight="1">
      <c r="A4362" s="266">
        <v>98079</v>
      </c>
      <c r="B4362" s="267" t="s">
        <v>19507</v>
      </c>
      <c r="C4362" s="268" t="s">
        <v>2535</v>
      </c>
      <c r="D4362" s="269">
        <v>2946.2900000000004</v>
      </c>
      <c r="E4362" s="269">
        <v>2275.89</v>
      </c>
      <c r="F4362" s="269" t="s">
        <v>19508</v>
      </c>
    </row>
    <row r="4363" spans="1:6" ht="45" customHeight="1">
      <c r="A4363" s="266">
        <v>98080</v>
      </c>
      <c r="B4363" s="267" t="s">
        <v>19509</v>
      </c>
      <c r="C4363" s="268" t="s">
        <v>2535</v>
      </c>
      <c r="D4363" s="269">
        <v>3789.1</v>
      </c>
      <c r="E4363" s="269">
        <v>2921.27</v>
      </c>
      <c r="F4363" s="269" t="s">
        <v>19510</v>
      </c>
    </row>
    <row r="4364" spans="1:6" ht="45" customHeight="1">
      <c r="A4364" s="266">
        <v>98081</v>
      </c>
      <c r="B4364" s="267" t="s">
        <v>19511</v>
      </c>
      <c r="C4364" s="268" t="s">
        <v>2535</v>
      </c>
      <c r="D4364" s="269">
        <v>5613.9000000000005</v>
      </c>
      <c r="E4364" s="269">
        <v>4323.4399999999996</v>
      </c>
      <c r="F4364" s="269" t="s">
        <v>19512</v>
      </c>
    </row>
    <row r="4365" spans="1:6" ht="45" customHeight="1">
      <c r="A4365" s="266">
        <v>98094</v>
      </c>
      <c r="B4365" s="267" t="s">
        <v>19537</v>
      </c>
      <c r="C4365" s="268" t="s">
        <v>2535</v>
      </c>
      <c r="D4365" s="269">
        <v>1240.31</v>
      </c>
      <c r="E4365" s="269">
        <v>793.91</v>
      </c>
      <c r="F4365" s="269" t="s">
        <v>19538</v>
      </c>
    </row>
    <row r="4366" spans="1:6" ht="45" customHeight="1">
      <c r="A4366" s="266">
        <v>98099</v>
      </c>
      <c r="B4366" s="267" t="s">
        <v>19539</v>
      </c>
      <c r="C4366" s="268" t="s">
        <v>2535</v>
      </c>
      <c r="D4366" s="269">
        <v>2122</v>
      </c>
      <c r="E4366" s="269">
        <v>1366.87</v>
      </c>
      <c r="F4366" s="269" t="s">
        <v>19540</v>
      </c>
    </row>
    <row r="4367" spans="1:6" ht="45" customHeight="1">
      <c r="A4367" s="266">
        <v>98100</v>
      </c>
      <c r="B4367" s="267" t="s">
        <v>19541</v>
      </c>
      <c r="C4367" s="268" t="s">
        <v>2535</v>
      </c>
      <c r="D4367" s="269">
        <v>2750.38</v>
      </c>
      <c r="E4367" s="269">
        <v>1790.96</v>
      </c>
      <c r="F4367" s="269" t="s">
        <v>19542</v>
      </c>
    </row>
    <row r="4368" spans="1:6" ht="45" customHeight="1">
      <c r="A4368" s="266">
        <v>98101</v>
      </c>
      <c r="B4368" s="267" t="s">
        <v>19543</v>
      </c>
      <c r="C4368" s="268" t="s">
        <v>2535</v>
      </c>
      <c r="D4368" s="269">
        <v>4052.06</v>
      </c>
      <c r="E4368" s="269">
        <v>2658.64</v>
      </c>
      <c r="F4368" s="269" t="s">
        <v>19544</v>
      </c>
    </row>
    <row r="4369" spans="1:6">
      <c r="A4369" s="261"/>
      <c r="B4369" s="265" t="s">
        <v>0</v>
      </c>
      <c r="C4369" s="263"/>
      <c r="D4369" s="264" t="s">
        <v>2552</v>
      </c>
      <c r="E4369" s="264" t="s">
        <v>2552</v>
      </c>
      <c r="F4369" s="264"/>
    </row>
    <row r="4370" spans="1:6" ht="45" customHeight="1">
      <c r="A4370" s="266">
        <v>73658</v>
      </c>
      <c r="B4370" s="267" t="s">
        <v>1294</v>
      </c>
      <c r="C4370" s="268" t="s">
        <v>2535</v>
      </c>
      <c r="D4370" s="269">
        <v>248.81999999999994</v>
      </c>
      <c r="E4370" s="269">
        <v>276.10000000000002</v>
      </c>
      <c r="F4370" s="269" t="s">
        <v>19709</v>
      </c>
    </row>
    <row r="4371" spans="1:6">
      <c r="A4371" s="261"/>
      <c r="B4371" s="265" t="s">
        <v>1</v>
      </c>
      <c r="C4371" s="263"/>
      <c r="D4371" s="264" t="s">
        <v>2552</v>
      </c>
      <c r="E4371" s="264" t="s">
        <v>2552</v>
      </c>
      <c r="F4371" s="264"/>
    </row>
    <row r="4372" spans="1:6">
      <c r="A4372" s="261"/>
      <c r="B4372" s="262" t="s">
        <v>2</v>
      </c>
      <c r="C4372" s="263"/>
      <c r="D4372" s="264" t="s">
        <v>2552</v>
      </c>
      <c r="E4372" s="264" t="s">
        <v>2552</v>
      </c>
      <c r="F4372" s="264"/>
    </row>
    <row r="4373" spans="1:6">
      <c r="A4373" s="261"/>
      <c r="B4373" s="265" t="s">
        <v>3</v>
      </c>
      <c r="C4373" s="263"/>
      <c r="D4373" s="264" t="s">
        <v>2552</v>
      </c>
      <c r="E4373" s="264" t="s">
        <v>2552</v>
      </c>
      <c r="F4373" s="264"/>
    </row>
    <row r="4374" spans="1:6" ht="15" customHeight="1">
      <c r="A4374" s="266">
        <v>97663</v>
      </c>
      <c r="B4374" s="267" t="s">
        <v>20666</v>
      </c>
      <c r="C4374" s="268" t="s">
        <v>2535</v>
      </c>
      <c r="D4374" s="269">
        <v>2.5799999999999992</v>
      </c>
      <c r="E4374" s="269">
        <v>6.96</v>
      </c>
      <c r="F4374" s="269" t="s">
        <v>17706</v>
      </c>
    </row>
    <row r="4375" spans="1:6" ht="30" customHeight="1">
      <c r="A4375" s="266">
        <v>97666</v>
      </c>
      <c r="B4375" s="267" t="s">
        <v>20669</v>
      </c>
      <c r="C4375" s="268" t="s">
        <v>2535</v>
      </c>
      <c r="D4375" s="269">
        <v>1.8600000000000003</v>
      </c>
      <c r="E4375" s="269">
        <v>5.0999999999999996</v>
      </c>
      <c r="F4375" s="269" t="s">
        <v>11462</v>
      </c>
    </row>
    <row r="4376" spans="1:6" ht="15" customHeight="1">
      <c r="A4376" s="266">
        <v>86886</v>
      </c>
      <c r="B4376" s="267" t="s">
        <v>4314</v>
      </c>
      <c r="C4376" s="268" t="s">
        <v>2535</v>
      </c>
      <c r="D4376" s="269">
        <v>23.01</v>
      </c>
      <c r="E4376" s="269">
        <v>3</v>
      </c>
      <c r="F4376" s="269" t="s">
        <v>19410</v>
      </c>
    </row>
    <row r="4377" spans="1:6" ht="15" customHeight="1">
      <c r="A4377" s="266">
        <v>86887</v>
      </c>
      <c r="B4377" s="267" t="s">
        <v>4315</v>
      </c>
      <c r="C4377" s="268" t="s">
        <v>2535</v>
      </c>
      <c r="D4377" s="269">
        <v>25.1</v>
      </c>
      <c r="E4377" s="269">
        <v>2.99</v>
      </c>
      <c r="F4377" s="269" t="s">
        <v>19411</v>
      </c>
    </row>
    <row r="4378" spans="1:6" ht="30" customHeight="1">
      <c r="A4378" s="266">
        <v>86884</v>
      </c>
      <c r="B4378" s="267" t="s">
        <v>1671</v>
      </c>
      <c r="C4378" s="268" t="s">
        <v>2535</v>
      </c>
      <c r="D4378" s="269">
        <v>4.29</v>
      </c>
      <c r="E4378" s="269">
        <v>3.05</v>
      </c>
      <c r="F4378" s="269" t="s">
        <v>14500</v>
      </c>
    </row>
    <row r="4379" spans="1:6" ht="30" customHeight="1">
      <c r="A4379" s="266">
        <v>86885</v>
      </c>
      <c r="B4379" s="267" t="s">
        <v>1672</v>
      </c>
      <c r="C4379" s="268" t="s">
        <v>2535</v>
      </c>
      <c r="D4379" s="269">
        <v>5.7399999999999993</v>
      </c>
      <c r="E4379" s="269">
        <v>3.04</v>
      </c>
      <c r="F4379" s="269" t="s">
        <v>19409</v>
      </c>
    </row>
    <row r="4380" spans="1:6">
      <c r="A4380" s="261"/>
      <c r="B4380" s="265" t="s">
        <v>2286</v>
      </c>
      <c r="C4380" s="263"/>
      <c r="D4380" s="264" t="s">
        <v>2552</v>
      </c>
      <c r="E4380" s="264" t="s">
        <v>2552</v>
      </c>
      <c r="F4380" s="264"/>
    </row>
    <row r="4381" spans="1:6" ht="30" customHeight="1">
      <c r="A4381" s="266">
        <v>86895</v>
      </c>
      <c r="B4381" s="267" t="s">
        <v>4316</v>
      </c>
      <c r="C4381" s="268" t="s">
        <v>2535</v>
      </c>
      <c r="D4381" s="269">
        <v>194.54999999999998</v>
      </c>
      <c r="E4381" s="269">
        <v>48.74</v>
      </c>
      <c r="F4381" s="269" t="s">
        <v>19416</v>
      </c>
    </row>
    <row r="4382" spans="1:6" ht="30" customHeight="1">
      <c r="A4382" s="266">
        <v>86889</v>
      </c>
      <c r="B4382" s="267" t="s">
        <v>4317</v>
      </c>
      <c r="C4382" s="268" t="s">
        <v>2535</v>
      </c>
      <c r="D4382" s="269">
        <v>413.12</v>
      </c>
      <c r="E4382" s="269">
        <v>40.299999999999997</v>
      </c>
      <c r="F4382" s="269" t="s">
        <v>19413</v>
      </c>
    </row>
    <row r="4383" spans="1:6" ht="30" customHeight="1">
      <c r="A4383" s="266">
        <v>86899</v>
      </c>
      <c r="B4383" s="267" t="s">
        <v>4318</v>
      </c>
      <c r="C4383" s="268" t="s">
        <v>2535</v>
      </c>
      <c r="D4383" s="269">
        <v>156.65</v>
      </c>
      <c r="E4383" s="269">
        <v>48.76</v>
      </c>
      <c r="F4383" s="269" t="s">
        <v>12731</v>
      </c>
    </row>
    <row r="4384" spans="1:6" ht="60" customHeight="1">
      <c r="A4384" s="266">
        <v>86947</v>
      </c>
      <c r="B4384" s="267" t="s">
        <v>19454</v>
      </c>
      <c r="C4384" s="268" t="s">
        <v>2535</v>
      </c>
      <c r="D4384" s="269">
        <v>580.01</v>
      </c>
      <c r="E4384" s="269">
        <v>92.31</v>
      </c>
      <c r="F4384" s="269" t="s">
        <v>19455</v>
      </c>
    </row>
    <row r="4385" spans="1:6" ht="30" customHeight="1">
      <c r="A4385" s="266">
        <v>86893</v>
      </c>
      <c r="B4385" s="267" t="s">
        <v>3925</v>
      </c>
      <c r="C4385" s="268" t="s">
        <v>2535</v>
      </c>
      <c r="D4385" s="269">
        <v>312.14</v>
      </c>
      <c r="E4385" s="269">
        <v>40.31</v>
      </c>
      <c r="F4385" s="269" t="s">
        <v>19414</v>
      </c>
    </row>
    <row r="4386" spans="1:6" ht="30" customHeight="1">
      <c r="A4386" s="266">
        <v>86894</v>
      </c>
      <c r="B4386" s="267" t="s">
        <v>3926</v>
      </c>
      <c r="C4386" s="268" t="s">
        <v>2535</v>
      </c>
      <c r="D4386" s="269">
        <v>235.79000000000002</v>
      </c>
      <c r="E4386" s="269">
        <v>20.75</v>
      </c>
      <c r="F4386" s="269" t="s">
        <v>19415</v>
      </c>
    </row>
    <row r="4387" spans="1:6" ht="45" customHeight="1">
      <c r="A4387" s="266">
        <v>86934</v>
      </c>
      <c r="B4387" s="267" t="s">
        <v>3927</v>
      </c>
      <c r="C4387" s="268" t="s">
        <v>2535</v>
      </c>
      <c r="D4387" s="269">
        <v>288.66999999999996</v>
      </c>
      <c r="E4387" s="269">
        <v>27.17</v>
      </c>
      <c r="F4387" s="269" t="s">
        <v>19445</v>
      </c>
    </row>
    <row r="4388" spans="1:6" ht="60" customHeight="1">
      <c r="A4388" s="266">
        <v>86933</v>
      </c>
      <c r="B4388" s="267" t="s">
        <v>3928</v>
      </c>
      <c r="C4388" s="268" t="s">
        <v>2535</v>
      </c>
      <c r="D4388" s="269">
        <v>294.77000000000004</v>
      </c>
      <c r="E4388" s="269">
        <v>28.27</v>
      </c>
      <c r="F4388" s="269" t="s">
        <v>19444</v>
      </c>
    </row>
    <row r="4389" spans="1:6" ht="60" customHeight="1">
      <c r="A4389" s="266">
        <v>93396</v>
      </c>
      <c r="B4389" s="267" t="s">
        <v>3929</v>
      </c>
      <c r="C4389" s="268" t="s">
        <v>2535</v>
      </c>
      <c r="D4389" s="269">
        <v>360.7</v>
      </c>
      <c r="E4389" s="269">
        <v>78.39</v>
      </c>
      <c r="F4389" s="269" t="s">
        <v>19456</v>
      </c>
    </row>
    <row r="4390" spans="1:6" ht="60" customHeight="1">
      <c r="A4390" s="266">
        <v>93441</v>
      </c>
      <c r="B4390" s="267" t="s">
        <v>19457</v>
      </c>
      <c r="C4390" s="268" t="s">
        <v>2535</v>
      </c>
      <c r="D4390" s="269">
        <v>623.4799999999999</v>
      </c>
      <c r="E4390" s="269">
        <v>61.7</v>
      </c>
      <c r="F4390" s="269" t="s">
        <v>19458</v>
      </c>
    </row>
    <row r="4391" spans="1:6" ht="60" customHeight="1">
      <c r="A4391" s="266">
        <v>93442</v>
      </c>
      <c r="B4391" s="267" t="s">
        <v>3930</v>
      </c>
      <c r="C4391" s="268" t="s">
        <v>2535</v>
      </c>
      <c r="D4391" s="269">
        <v>655.87</v>
      </c>
      <c r="E4391" s="269">
        <v>66.400000000000006</v>
      </c>
      <c r="F4391" s="269" t="s">
        <v>19459</v>
      </c>
    </row>
    <row r="4392" spans="1:6">
      <c r="A4392" s="261"/>
      <c r="B4392" s="265" t="s">
        <v>215</v>
      </c>
      <c r="C4392" s="263"/>
      <c r="D4392" s="264" t="s">
        <v>2552</v>
      </c>
      <c r="E4392" s="264" t="s">
        <v>2552</v>
      </c>
      <c r="F4392" s="264"/>
    </row>
    <row r="4393" spans="1:6">
      <c r="A4393" s="261"/>
      <c r="B4393" s="265" t="s">
        <v>216</v>
      </c>
      <c r="C4393" s="263"/>
      <c r="D4393" s="264" t="s">
        <v>2552</v>
      </c>
      <c r="E4393" s="264" t="s">
        <v>2552</v>
      </c>
      <c r="F4393" s="264"/>
    </row>
    <row r="4394" spans="1:6">
      <c r="A4394" s="261"/>
      <c r="B4394" s="265" t="s">
        <v>217</v>
      </c>
      <c r="C4394" s="263"/>
      <c r="D4394" s="264" t="s">
        <v>2552</v>
      </c>
      <c r="E4394" s="264" t="s">
        <v>2552</v>
      </c>
      <c r="F4394" s="264"/>
    </row>
    <row r="4395" spans="1:6">
      <c r="A4395" s="261"/>
      <c r="B4395" s="265" t="s">
        <v>218</v>
      </c>
      <c r="C4395" s="263"/>
      <c r="D4395" s="264" t="s">
        <v>2552</v>
      </c>
      <c r="E4395" s="264" t="s">
        <v>2552</v>
      </c>
      <c r="F4395" s="264"/>
    </row>
    <row r="4396" spans="1:6">
      <c r="A4396" s="261"/>
      <c r="B4396" s="265" t="s">
        <v>2287</v>
      </c>
      <c r="C4396" s="263"/>
      <c r="D4396" s="264" t="s">
        <v>2552</v>
      </c>
      <c r="E4396" s="264" t="s">
        <v>2552</v>
      </c>
      <c r="F4396" s="264"/>
    </row>
    <row r="4397" spans="1:6" ht="30" customHeight="1">
      <c r="A4397" s="266">
        <v>86872</v>
      </c>
      <c r="B4397" s="267" t="s">
        <v>3931</v>
      </c>
      <c r="C4397" s="268" t="s">
        <v>2535</v>
      </c>
      <c r="D4397" s="269">
        <v>634.92999999999995</v>
      </c>
      <c r="E4397" s="269">
        <v>36.729999999999997</v>
      </c>
      <c r="F4397" s="269" t="s">
        <v>19404</v>
      </c>
    </row>
    <row r="4398" spans="1:6" ht="45" customHeight="1">
      <c r="A4398" s="266">
        <v>86920</v>
      </c>
      <c r="B4398" s="267" t="s">
        <v>19430</v>
      </c>
      <c r="C4398" s="268" t="s">
        <v>2535</v>
      </c>
      <c r="D4398" s="269">
        <v>659.13</v>
      </c>
      <c r="E4398" s="269">
        <v>43.73</v>
      </c>
      <c r="F4398" s="269" t="s">
        <v>19431</v>
      </c>
    </row>
    <row r="4399" spans="1:6" ht="45" customHeight="1">
      <c r="A4399" s="266">
        <v>86919</v>
      </c>
      <c r="B4399" s="267" t="s">
        <v>3939</v>
      </c>
      <c r="C4399" s="268" t="s">
        <v>2535</v>
      </c>
      <c r="D4399" s="269">
        <v>688.46</v>
      </c>
      <c r="E4399" s="269">
        <v>44.65</v>
      </c>
      <c r="F4399" s="269" t="s">
        <v>19429</v>
      </c>
    </row>
    <row r="4400" spans="1:6" ht="45" customHeight="1">
      <c r="A4400" s="266">
        <v>86921</v>
      </c>
      <c r="B4400" s="267" t="s">
        <v>3932</v>
      </c>
      <c r="C4400" s="268" t="s">
        <v>2535</v>
      </c>
      <c r="D4400" s="269">
        <v>668.31999999999994</v>
      </c>
      <c r="E4400" s="269">
        <v>43.73</v>
      </c>
      <c r="F4400" s="269" t="s">
        <v>19432</v>
      </c>
    </row>
    <row r="4401" spans="1:6" ht="30" customHeight="1">
      <c r="A4401" s="266">
        <v>86874</v>
      </c>
      <c r="B4401" s="267" t="s">
        <v>3933</v>
      </c>
      <c r="C4401" s="268" t="s">
        <v>2535</v>
      </c>
      <c r="D4401" s="269">
        <v>394.68</v>
      </c>
      <c r="E4401" s="269">
        <v>17.13</v>
      </c>
      <c r="F4401" s="269" t="s">
        <v>19405</v>
      </c>
    </row>
    <row r="4402" spans="1:6" ht="45" customHeight="1">
      <c r="A4402" s="266">
        <v>86923</v>
      </c>
      <c r="B4402" s="267" t="s">
        <v>3934</v>
      </c>
      <c r="C4402" s="268" t="s">
        <v>2535</v>
      </c>
      <c r="D4402" s="269">
        <v>424.96999999999997</v>
      </c>
      <c r="E4402" s="269">
        <v>25.24</v>
      </c>
      <c r="F4402" s="269" t="s">
        <v>19434</v>
      </c>
    </row>
    <row r="4403" spans="1:6" ht="45" customHeight="1">
      <c r="A4403" s="266">
        <v>86922</v>
      </c>
      <c r="B4403" s="267" t="s">
        <v>534</v>
      </c>
      <c r="C4403" s="268" t="s">
        <v>2535</v>
      </c>
      <c r="D4403" s="269">
        <v>537.9</v>
      </c>
      <c r="E4403" s="269">
        <v>28.82</v>
      </c>
      <c r="F4403" s="269" t="s">
        <v>19433</v>
      </c>
    </row>
    <row r="4404" spans="1:6" ht="45" customHeight="1">
      <c r="A4404" s="266">
        <v>86924</v>
      </c>
      <c r="B4404" s="267" t="s">
        <v>3935</v>
      </c>
      <c r="C4404" s="268" t="s">
        <v>2535</v>
      </c>
      <c r="D4404" s="269">
        <v>434.15999999999997</v>
      </c>
      <c r="E4404" s="269">
        <v>25.24</v>
      </c>
      <c r="F4404" s="269" t="s">
        <v>19435</v>
      </c>
    </row>
    <row r="4405" spans="1:6" ht="30" customHeight="1">
      <c r="A4405" s="266">
        <v>86876</v>
      </c>
      <c r="B4405" s="267" t="s">
        <v>3936</v>
      </c>
      <c r="C4405" s="268" t="s">
        <v>2535</v>
      </c>
      <c r="D4405" s="269">
        <v>204.78</v>
      </c>
      <c r="E4405" s="269">
        <v>15.01</v>
      </c>
      <c r="F4405" s="269" t="s">
        <v>12170</v>
      </c>
    </row>
    <row r="4406" spans="1:6" ht="45" customHeight="1">
      <c r="A4406" s="266">
        <v>86929</v>
      </c>
      <c r="B4406" s="267" t="s">
        <v>3937</v>
      </c>
      <c r="C4406" s="268" t="s">
        <v>2535</v>
      </c>
      <c r="D4406" s="269">
        <v>228.96</v>
      </c>
      <c r="E4406" s="269">
        <v>22.03</v>
      </c>
      <c r="F4406" s="269" t="s">
        <v>19440</v>
      </c>
    </row>
    <row r="4407" spans="1:6" ht="45" customHeight="1">
      <c r="A4407" s="266">
        <v>86930</v>
      </c>
      <c r="B4407" s="267" t="s">
        <v>3938</v>
      </c>
      <c r="C4407" s="268" t="s">
        <v>2535</v>
      </c>
      <c r="D4407" s="269">
        <v>238.15</v>
      </c>
      <c r="E4407" s="269">
        <v>22.03</v>
      </c>
      <c r="F4407" s="269" t="s">
        <v>19441</v>
      </c>
    </row>
    <row r="4408" spans="1:6" ht="45" customHeight="1">
      <c r="A4408" s="266">
        <v>86927</v>
      </c>
      <c r="B4408" s="267" t="s">
        <v>3940</v>
      </c>
      <c r="C4408" s="268" t="s">
        <v>2535</v>
      </c>
      <c r="D4408" s="269">
        <v>235.06</v>
      </c>
      <c r="E4408" s="269">
        <v>23.13</v>
      </c>
      <c r="F4408" s="269" t="s">
        <v>19438</v>
      </c>
    </row>
    <row r="4409" spans="1:6" ht="45" customHeight="1">
      <c r="A4409" s="266">
        <v>86928</v>
      </c>
      <c r="B4409" s="267" t="s">
        <v>3941</v>
      </c>
      <c r="C4409" s="268" t="s">
        <v>2535</v>
      </c>
      <c r="D4409" s="269">
        <v>244.25</v>
      </c>
      <c r="E4409" s="269">
        <v>23.13</v>
      </c>
      <c r="F4409" s="269" t="s">
        <v>19439</v>
      </c>
    </row>
    <row r="4410" spans="1:6" ht="45" customHeight="1">
      <c r="A4410" s="266">
        <v>86925</v>
      </c>
      <c r="B4410" s="267" t="s">
        <v>3942</v>
      </c>
      <c r="C4410" s="268" t="s">
        <v>2535</v>
      </c>
      <c r="D4410" s="269">
        <v>388.58</v>
      </c>
      <c r="E4410" s="269">
        <v>27.95</v>
      </c>
      <c r="F4410" s="269" t="s">
        <v>19436</v>
      </c>
    </row>
    <row r="4411" spans="1:6" ht="45" customHeight="1">
      <c r="A4411" s="266">
        <v>86926</v>
      </c>
      <c r="B4411" s="267" t="s">
        <v>3943</v>
      </c>
      <c r="C4411" s="268" t="s">
        <v>2535</v>
      </c>
      <c r="D4411" s="269">
        <v>397.77000000000004</v>
      </c>
      <c r="E4411" s="269">
        <v>27.95</v>
      </c>
      <c r="F4411" s="269" t="s">
        <v>19437</v>
      </c>
    </row>
    <row r="4412" spans="1:6" ht="30" customHeight="1">
      <c r="A4412" s="266">
        <v>86875</v>
      </c>
      <c r="B4412" s="267" t="s">
        <v>3944</v>
      </c>
      <c r="C4412" s="268" t="s">
        <v>2535</v>
      </c>
      <c r="D4412" s="269">
        <v>364.39</v>
      </c>
      <c r="E4412" s="269">
        <v>20.94</v>
      </c>
      <c r="F4412" s="269" t="s">
        <v>19406</v>
      </c>
    </row>
    <row r="4413" spans="1:6">
      <c r="A4413" s="261"/>
      <c r="B4413" s="265" t="s">
        <v>2288</v>
      </c>
      <c r="C4413" s="263"/>
      <c r="D4413" s="264" t="s">
        <v>2552</v>
      </c>
      <c r="E4413" s="264" t="s">
        <v>2552</v>
      </c>
      <c r="F4413" s="264"/>
    </row>
    <row r="4414" spans="1:6" ht="15" customHeight="1">
      <c r="A4414" s="266">
        <v>86900</v>
      </c>
      <c r="B4414" s="267" t="s">
        <v>522</v>
      </c>
      <c r="C4414" s="268" t="s">
        <v>2535</v>
      </c>
      <c r="D4414" s="269">
        <v>132.99</v>
      </c>
      <c r="E4414" s="269">
        <v>11.07</v>
      </c>
      <c r="F4414" s="269" t="s">
        <v>19417</v>
      </c>
    </row>
    <row r="4415" spans="1:6" ht="30" customHeight="1">
      <c r="A4415" s="266">
        <v>86936</v>
      </c>
      <c r="B4415" s="267" t="s">
        <v>536</v>
      </c>
      <c r="C4415" s="268" t="s">
        <v>2535</v>
      </c>
      <c r="D4415" s="269">
        <v>264.55</v>
      </c>
      <c r="E4415" s="269">
        <v>19.77</v>
      </c>
      <c r="F4415" s="269" t="s">
        <v>19447</v>
      </c>
    </row>
    <row r="4416" spans="1:6" ht="30" customHeight="1">
      <c r="A4416" s="266">
        <v>86935</v>
      </c>
      <c r="B4416" s="267" t="s">
        <v>535</v>
      </c>
      <c r="C4416" s="268" t="s">
        <v>2535</v>
      </c>
      <c r="D4416" s="269">
        <v>174.85000000000002</v>
      </c>
      <c r="E4416" s="269">
        <v>16.010000000000002</v>
      </c>
      <c r="F4416" s="269" t="s">
        <v>19446</v>
      </c>
    </row>
    <row r="4417" spans="1:6" ht="30" customHeight="1">
      <c r="A4417" s="266">
        <v>86901</v>
      </c>
      <c r="B4417" s="267" t="s">
        <v>523</v>
      </c>
      <c r="C4417" s="268" t="s">
        <v>2535</v>
      </c>
      <c r="D4417" s="269">
        <v>98.88</v>
      </c>
      <c r="E4417" s="269">
        <v>19.7</v>
      </c>
      <c r="F4417" s="269" t="s">
        <v>19418</v>
      </c>
    </row>
    <row r="4418" spans="1:6" ht="30" customHeight="1">
      <c r="A4418" s="266">
        <v>86938</v>
      </c>
      <c r="B4418" s="267" t="s">
        <v>538</v>
      </c>
      <c r="C4418" s="268" t="s">
        <v>2535</v>
      </c>
      <c r="D4418" s="269">
        <v>214.29</v>
      </c>
      <c r="E4418" s="269">
        <v>28.4</v>
      </c>
      <c r="F4418" s="269" t="s">
        <v>16514</v>
      </c>
    </row>
    <row r="4419" spans="1:6" ht="30" customHeight="1">
      <c r="A4419" s="266">
        <v>86937</v>
      </c>
      <c r="B4419" s="267" t="s">
        <v>537</v>
      </c>
      <c r="C4419" s="268" t="s">
        <v>2535</v>
      </c>
      <c r="D4419" s="269">
        <v>124.57</v>
      </c>
      <c r="E4419" s="269">
        <v>24.66</v>
      </c>
      <c r="F4419" s="269" t="s">
        <v>19448</v>
      </c>
    </row>
    <row r="4420" spans="1:6">
      <c r="A4420" s="261"/>
      <c r="B4420" s="265" t="s">
        <v>219</v>
      </c>
      <c r="C4420" s="263"/>
      <c r="D4420" s="264" t="s">
        <v>2552</v>
      </c>
      <c r="E4420" s="264" t="s">
        <v>2552</v>
      </c>
      <c r="F4420" s="264"/>
    </row>
    <row r="4421" spans="1:6" ht="30" customHeight="1">
      <c r="A4421" s="266">
        <v>86902</v>
      </c>
      <c r="B4421" s="267" t="s">
        <v>524</v>
      </c>
      <c r="C4421" s="268" t="s">
        <v>2535</v>
      </c>
      <c r="D4421" s="269">
        <v>210.19</v>
      </c>
      <c r="E4421" s="269">
        <v>19.27</v>
      </c>
      <c r="F4421" s="269" t="s">
        <v>19419</v>
      </c>
    </row>
    <row r="4422" spans="1:6" ht="60" customHeight="1">
      <c r="A4422" s="266">
        <v>86941</v>
      </c>
      <c r="B4422" s="267" t="s">
        <v>3945</v>
      </c>
      <c r="C4422" s="268" t="s">
        <v>2535</v>
      </c>
      <c r="D4422" s="269">
        <v>476.01</v>
      </c>
      <c r="E4422" s="269">
        <v>44.86</v>
      </c>
      <c r="F4422" s="269" t="s">
        <v>19451</v>
      </c>
    </row>
    <row r="4423" spans="1:6" ht="45" customHeight="1">
      <c r="A4423" s="266">
        <v>86940</v>
      </c>
      <c r="B4423" s="267" t="s">
        <v>1523</v>
      </c>
      <c r="C4423" s="268" t="s">
        <v>2535</v>
      </c>
      <c r="D4423" s="269">
        <v>596.42000000000007</v>
      </c>
      <c r="E4423" s="269">
        <v>55.06</v>
      </c>
      <c r="F4423" s="269" t="s">
        <v>19450</v>
      </c>
    </row>
    <row r="4424" spans="1:6" ht="30" customHeight="1">
      <c r="A4424" s="266">
        <v>86903</v>
      </c>
      <c r="B4424" s="267" t="s">
        <v>3946</v>
      </c>
      <c r="C4424" s="268" t="s">
        <v>2535</v>
      </c>
      <c r="D4424" s="269">
        <v>271.94</v>
      </c>
      <c r="E4424" s="269">
        <v>31.21</v>
      </c>
      <c r="F4424" s="269" t="s">
        <v>19420</v>
      </c>
    </row>
    <row r="4425" spans="1:6" ht="45" customHeight="1">
      <c r="A4425" s="266">
        <v>86939</v>
      </c>
      <c r="B4425" s="267" t="s">
        <v>5070</v>
      </c>
      <c r="C4425" s="268" t="s">
        <v>2535</v>
      </c>
      <c r="D4425" s="269">
        <v>263.3</v>
      </c>
      <c r="E4425" s="269">
        <v>28.25</v>
      </c>
      <c r="F4425" s="269" t="s">
        <v>19449</v>
      </c>
    </row>
    <row r="4426" spans="1:6" ht="30" customHeight="1">
      <c r="A4426" s="266">
        <v>86904</v>
      </c>
      <c r="B4426" s="267" t="s">
        <v>3947</v>
      </c>
      <c r="C4426" s="268" t="s">
        <v>2535</v>
      </c>
      <c r="D4426" s="269">
        <v>110.08</v>
      </c>
      <c r="E4426" s="269">
        <v>8.4700000000000006</v>
      </c>
      <c r="F4426" s="269" t="s">
        <v>19421</v>
      </c>
    </row>
    <row r="4427" spans="1:6" ht="60" customHeight="1">
      <c r="A4427" s="266">
        <v>86943</v>
      </c>
      <c r="B4427" s="267" t="s">
        <v>3948</v>
      </c>
      <c r="C4427" s="268" t="s">
        <v>2535</v>
      </c>
      <c r="D4427" s="269">
        <v>163.19</v>
      </c>
      <c r="E4427" s="269">
        <v>17.45</v>
      </c>
      <c r="F4427" s="269" t="s">
        <v>19453</v>
      </c>
    </row>
    <row r="4428" spans="1:6" ht="60" customHeight="1">
      <c r="A4428" s="266">
        <v>86942</v>
      </c>
      <c r="B4428" s="267" t="s">
        <v>5069</v>
      </c>
      <c r="C4428" s="268" t="s">
        <v>2535</v>
      </c>
      <c r="D4428" s="269">
        <v>169.29</v>
      </c>
      <c r="E4428" s="269">
        <v>18.55</v>
      </c>
      <c r="F4428" s="269" t="s">
        <v>19452</v>
      </c>
    </row>
    <row r="4429" spans="1:6">
      <c r="A4429" s="261"/>
      <c r="B4429" s="265" t="s">
        <v>220</v>
      </c>
      <c r="C4429" s="263"/>
      <c r="D4429" s="264" t="s">
        <v>2552</v>
      </c>
      <c r="E4429" s="264" t="s">
        <v>2552</v>
      </c>
      <c r="F4429" s="264"/>
    </row>
    <row r="4430" spans="1:6">
      <c r="A4430" s="261"/>
      <c r="B4430" s="265" t="s">
        <v>2289</v>
      </c>
      <c r="C4430" s="263"/>
      <c r="D4430" s="264" t="s">
        <v>2552</v>
      </c>
      <c r="E4430" s="264" t="s">
        <v>2552</v>
      </c>
      <c r="F4430" s="264"/>
    </row>
    <row r="4431" spans="1:6" ht="30" customHeight="1">
      <c r="A4431" s="266">
        <v>86906</v>
      </c>
      <c r="B4431" s="267" t="s">
        <v>526</v>
      </c>
      <c r="C4431" s="268" t="s">
        <v>2535</v>
      </c>
      <c r="D4431" s="269">
        <v>37.29</v>
      </c>
      <c r="E4431" s="269">
        <v>1.94</v>
      </c>
      <c r="F4431" s="269" t="s">
        <v>17077</v>
      </c>
    </row>
    <row r="4432" spans="1:6" ht="30" customHeight="1">
      <c r="A4432" s="266">
        <v>86915</v>
      </c>
      <c r="B4432" s="267" t="s">
        <v>5073</v>
      </c>
      <c r="C4432" s="268" t="s">
        <v>2535</v>
      </c>
      <c r="D4432" s="269">
        <v>63.58</v>
      </c>
      <c r="E4432" s="269">
        <v>1.94</v>
      </c>
      <c r="F4432" s="269" t="s">
        <v>19427</v>
      </c>
    </row>
    <row r="4433" spans="1:6" ht="30" customHeight="1">
      <c r="A4433" s="266">
        <v>86912</v>
      </c>
      <c r="B4433" s="267" t="s">
        <v>5072</v>
      </c>
      <c r="C4433" s="268" t="s">
        <v>2535</v>
      </c>
      <c r="D4433" s="269">
        <v>31.17</v>
      </c>
      <c r="E4433" s="269">
        <v>2.39</v>
      </c>
      <c r="F4433" s="269" t="s">
        <v>19426</v>
      </c>
    </row>
    <row r="4434" spans="1:6" ht="30" customHeight="1">
      <c r="A4434" s="266">
        <v>86911</v>
      </c>
      <c r="B4434" s="267" t="s">
        <v>530</v>
      </c>
      <c r="C4434" s="268" t="s">
        <v>2535</v>
      </c>
      <c r="D4434" s="269">
        <v>31.17</v>
      </c>
      <c r="E4434" s="269">
        <v>2.39</v>
      </c>
      <c r="F4434" s="269" t="s">
        <v>19426</v>
      </c>
    </row>
    <row r="4435" spans="1:6" ht="30" customHeight="1">
      <c r="A4435" s="266">
        <v>86909</v>
      </c>
      <c r="B4435" s="267" t="s">
        <v>528</v>
      </c>
      <c r="C4435" s="268" t="s">
        <v>2535</v>
      </c>
      <c r="D4435" s="269">
        <v>74.86999999999999</v>
      </c>
      <c r="E4435" s="269">
        <v>3.29</v>
      </c>
      <c r="F4435" s="269" t="s">
        <v>19424</v>
      </c>
    </row>
    <row r="4436" spans="1:6" ht="30" customHeight="1">
      <c r="A4436" s="266">
        <v>86910</v>
      </c>
      <c r="B4436" s="267" t="s">
        <v>529</v>
      </c>
      <c r="C4436" s="268" t="s">
        <v>2535</v>
      </c>
      <c r="D4436" s="269">
        <v>71.53</v>
      </c>
      <c r="E4436" s="269">
        <v>3.3</v>
      </c>
      <c r="F4436" s="269" t="s">
        <v>19425</v>
      </c>
    </row>
    <row r="4437" spans="1:6" ht="30" customHeight="1">
      <c r="A4437" s="266">
        <v>86914</v>
      </c>
      <c r="B4437" s="267" t="s">
        <v>532</v>
      </c>
      <c r="C4437" s="268" t="s">
        <v>2535</v>
      </c>
      <c r="D4437" s="269">
        <v>27.810000000000002</v>
      </c>
      <c r="E4437" s="269">
        <v>2.99</v>
      </c>
      <c r="F4437" s="269" t="s">
        <v>15938</v>
      </c>
    </row>
    <row r="4438" spans="1:6" ht="30" customHeight="1">
      <c r="A4438" s="266">
        <v>86913</v>
      </c>
      <c r="B4438" s="267" t="s">
        <v>531</v>
      </c>
      <c r="C4438" s="268" t="s">
        <v>2535</v>
      </c>
      <c r="D4438" s="269">
        <v>12.67</v>
      </c>
      <c r="E4438" s="269">
        <v>3.01</v>
      </c>
      <c r="F4438" s="269" t="s">
        <v>13685</v>
      </c>
    </row>
    <row r="4439" spans="1:6" ht="15" customHeight="1">
      <c r="A4439" s="266">
        <v>86916</v>
      </c>
      <c r="B4439" s="267" t="s">
        <v>533</v>
      </c>
      <c r="C4439" s="268" t="s">
        <v>2535</v>
      </c>
      <c r="D4439" s="269">
        <v>21.87</v>
      </c>
      <c r="E4439" s="269">
        <v>3</v>
      </c>
      <c r="F4439" s="269" t="s">
        <v>19428</v>
      </c>
    </row>
    <row r="4440" spans="1:6" ht="30" customHeight="1">
      <c r="A4440" s="266">
        <v>89973</v>
      </c>
      <c r="B4440" s="267" t="s">
        <v>5071</v>
      </c>
      <c r="C4440" s="268" t="s">
        <v>2535</v>
      </c>
      <c r="D4440" s="269">
        <v>282.07</v>
      </c>
      <c r="E4440" s="269">
        <v>46.85</v>
      </c>
      <c r="F4440" s="269" t="s">
        <v>19563</v>
      </c>
    </row>
    <row r="4441" spans="1:6" ht="30" customHeight="1">
      <c r="A4441" s="266">
        <v>86905</v>
      </c>
      <c r="B4441" s="267" t="s">
        <v>525</v>
      </c>
      <c r="C4441" s="268" t="s">
        <v>2535</v>
      </c>
      <c r="D4441" s="269">
        <v>158.89999999999998</v>
      </c>
      <c r="E4441" s="269">
        <v>9.14</v>
      </c>
      <c r="F4441" s="269" t="s">
        <v>19422</v>
      </c>
    </row>
    <row r="4442" spans="1:6" ht="30" customHeight="1">
      <c r="A4442" s="266">
        <v>86908</v>
      </c>
      <c r="B4442" s="267" t="s">
        <v>527</v>
      </c>
      <c r="C4442" s="268" t="s">
        <v>2535</v>
      </c>
      <c r="D4442" s="269">
        <v>194.63</v>
      </c>
      <c r="E4442" s="269">
        <v>4.5</v>
      </c>
      <c r="F4442" s="269" t="s">
        <v>19423</v>
      </c>
    </row>
    <row r="4443" spans="1:6" ht="30" customHeight="1">
      <c r="A4443" s="266">
        <v>89354</v>
      </c>
      <c r="B4443" s="267" t="s">
        <v>5074</v>
      </c>
      <c r="C4443" s="268" t="s">
        <v>2535</v>
      </c>
      <c r="D4443" s="269">
        <v>179.86</v>
      </c>
      <c r="E4443" s="269">
        <v>11.04</v>
      </c>
      <c r="F4443" s="269" t="s">
        <v>19562</v>
      </c>
    </row>
    <row r="4444" spans="1:6">
      <c r="A4444" s="261"/>
      <c r="B4444" s="265" t="s">
        <v>221</v>
      </c>
      <c r="C4444" s="263"/>
      <c r="D4444" s="264" t="s">
        <v>2552</v>
      </c>
      <c r="E4444" s="264" t="s">
        <v>2552</v>
      </c>
      <c r="F4444" s="264"/>
    </row>
    <row r="4445" spans="1:6">
      <c r="A4445" s="261"/>
      <c r="B4445" s="265" t="s">
        <v>222</v>
      </c>
      <c r="C4445" s="263"/>
      <c r="D4445" s="264" t="s">
        <v>2552</v>
      </c>
      <c r="E4445" s="264" t="s">
        <v>2552</v>
      </c>
      <c r="F4445" s="264"/>
    </row>
    <row r="4446" spans="1:6" ht="15" customHeight="1">
      <c r="A4446" s="266">
        <v>86883</v>
      </c>
      <c r="B4446" s="267" t="s">
        <v>5075</v>
      </c>
      <c r="C4446" s="268" t="s">
        <v>2535</v>
      </c>
      <c r="D4446" s="269">
        <v>7.9300000000000006</v>
      </c>
      <c r="E4446" s="269">
        <v>1.63</v>
      </c>
      <c r="F4446" s="269" t="s">
        <v>11693</v>
      </c>
    </row>
    <row r="4447" spans="1:6" ht="30" customHeight="1">
      <c r="A4447" s="266">
        <v>86881</v>
      </c>
      <c r="B4447" s="267" t="s">
        <v>1327</v>
      </c>
      <c r="C4447" s="268" t="s">
        <v>2535</v>
      </c>
      <c r="D4447" s="269">
        <v>97.64</v>
      </c>
      <c r="E4447" s="269">
        <v>5.38</v>
      </c>
      <c r="F4447" s="269" t="s">
        <v>19408</v>
      </c>
    </row>
    <row r="4448" spans="1:6" ht="30" customHeight="1">
      <c r="A4448" s="266">
        <v>86882</v>
      </c>
      <c r="B4448" s="267" t="s">
        <v>5076</v>
      </c>
      <c r="C4448" s="268" t="s">
        <v>2535</v>
      </c>
      <c r="D4448" s="269">
        <v>14.030000000000001</v>
      </c>
      <c r="E4448" s="269">
        <v>2.73</v>
      </c>
      <c r="F4448" s="269" t="s">
        <v>18241</v>
      </c>
    </row>
    <row r="4449" spans="1:6" ht="30" customHeight="1">
      <c r="A4449" s="266">
        <v>86878</v>
      </c>
      <c r="B4449" s="267" t="s">
        <v>1324</v>
      </c>
      <c r="C4449" s="268" t="s">
        <v>2535</v>
      </c>
      <c r="D4449" s="269">
        <v>33.93</v>
      </c>
      <c r="E4449" s="269">
        <v>3.31</v>
      </c>
      <c r="F4449" s="269" t="s">
        <v>19407</v>
      </c>
    </row>
    <row r="4450" spans="1:6" ht="30" customHeight="1">
      <c r="A4450" s="266">
        <v>86880</v>
      </c>
      <c r="B4450" s="267" t="s">
        <v>1326</v>
      </c>
      <c r="C4450" s="268" t="s">
        <v>2535</v>
      </c>
      <c r="D4450" s="269">
        <v>13.78</v>
      </c>
      <c r="E4450" s="269">
        <v>2.4</v>
      </c>
      <c r="F4450" s="269" t="s">
        <v>12058</v>
      </c>
    </row>
    <row r="4451" spans="1:6" ht="30" customHeight="1">
      <c r="A4451" s="266">
        <v>86879</v>
      </c>
      <c r="B4451" s="267" t="s">
        <v>1325</v>
      </c>
      <c r="C4451" s="268" t="s">
        <v>2535</v>
      </c>
      <c r="D4451" s="269">
        <v>3.52</v>
      </c>
      <c r="E4451" s="269">
        <v>2.44</v>
      </c>
      <c r="F4451" s="269" t="s">
        <v>12099</v>
      </c>
    </row>
    <row r="4452" spans="1:6">
      <c r="A4452" s="261"/>
      <c r="B4452" s="265" t="s">
        <v>223</v>
      </c>
      <c r="C4452" s="263"/>
      <c r="D4452" s="264" t="s">
        <v>2552</v>
      </c>
      <c r="E4452" s="264" t="s">
        <v>2552</v>
      </c>
      <c r="F4452" s="264"/>
    </row>
    <row r="4453" spans="1:6" ht="45" customHeight="1">
      <c r="A4453" s="266">
        <v>72739</v>
      </c>
      <c r="B4453" s="267" t="s">
        <v>5077</v>
      </c>
      <c r="C4453" s="268" t="s">
        <v>2535</v>
      </c>
      <c r="D4453" s="269">
        <v>389.83</v>
      </c>
      <c r="E4453" s="269">
        <v>91.13</v>
      </c>
      <c r="F4453" s="269" t="s">
        <v>19402</v>
      </c>
    </row>
    <row r="4454" spans="1:6" ht="30" customHeight="1">
      <c r="A4454" s="266">
        <v>86888</v>
      </c>
      <c r="B4454" s="267" t="s">
        <v>5078</v>
      </c>
      <c r="C4454" s="268" t="s">
        <v>2535</v>
      </c>
      <c r="D4454" s="269">
        <v>380.21000000000004</v>
      </c>
      <c r="E4454" s="269">
        <v>17.64</v>
      </c>
      <c r="F4454" s="269" t="s">
        <v>19412</v>
      </c>
    </row>
    <row r="4455" spans="1:6" ht="45" customHeight="1">
      <c r="A4455" s="266">
        <v>86932</v>
      </c>
      <c r="B4455" s="267" t="s">
        <v>3963</v>
      </c>
      <c r="C4455" s="268" t="s">
        <v>2535</v>
      </c>
      <c r="D4455" s="269">
        <v>405.31</v>
      </c>
      <c r="E4455" s="269">
        <v>20.63</v>
      </c>
      <c r="F4455" s="269" t="s">
        <v>19443</v>
      </c>
    </row>
    <row r="4456" spans="1:6" ht="30" customHeight="1">
      <c r="A4456" s="266">
        <v>86931</v>
      </c>
      <c r="B4456" s="267" t="s">
        <v>3964</v>
      </c>
      <c r="C4456" s="268" t="s">
        <v>2535</v>
      </c>
      <c r="D4456" s="269">
        <v>386</v>
      </c>
      <c r="E4456" s="269">
        <v>20.63</v>
      </c>
      <c r="F4456" s="269" t="s">
        <v>19442</v>
      </c>
    </row>
    <row r="4457" spans="1:6" ht="30" customHeight="1">
      <c r="A4457" s="266">
        <v>95469</v>
      </c>
      <c r="B4457" s="267" t="s">
        <v>3966</v>
      </c>
      <c r="C4457" s="268" t="s">
        <v>2535</v>
      </c>
      <c r="D4457" s="269">
        <v>171.07999999999998</v>
      </c>
      <c r="E4457" s="269">
        <v>17.649999999999999</v>
      </c>
      <c r="F4457" s="269" t="s">
        <v>19460</v>
      </c>
    </row>
    <row r="4458" spans="1:6" ht="30" customHeight="1">
      <c r="A4458" s="266">
        <v>95470</v>
      </c>
      <c r="B4458" s="267" t="s">
        <v>3967</v>
      </c>
      <c r="C4458" s="268" t="s">
        <v>2535</v>
      </c>
      <c r="D4458" s="269">
        <v>176.73</v>
      </c>
      <c r="E4458" s="269">
        <v>17.649999999999999</v>
      </c>
      <c r="F4458" s="269" t="s">
        <v>19461</v>
      </c>
    </row>
    <row r="4459" spans="1:6" ht="30" customHeight="1">
      <c r="A4459" s="266">
        <v>95471</v>
      </c>
      <c r="B4459" s="267" t="s">
        <v>3968</v>
      </c>
      <c r="C4459" s="268" t="s">
        <v>2535</v>
      </c>
      <c r="D4459" s="269">
        <v>670.86</v>
      </c>
      <c r="E4459" s="269">
        <v>17.63</v>
      </c>
      <c r="F4459" s="269" t="s">
        <v>19462</v>
      </c>
    </row>
    <row r="4460" spans="1:6" ht="45" customHeight="1">
      <c r="A4460" s="266">
        <v>95472</v>
      </c>
      <c r="B4460" s="267" t="s">
        <v>3969</v>
      </c>
      <c r="C4460" s="268" t="s">
        <v>2535</v>
      </c>
      <c r="D4460" s="269">
        <v>676.51</v>
      </c>
      <c r="E4460" s="269">
        <v>17.63</v>
      </c>
      <c r="F4460" s="269" t="s">
        <v>19463</v>
      </c>
    </row>
    <row r="4461" spans="1:6" ht="45" customHeight="1">
      <c r="A4461" s="266" t="s">
        <v>2290</v>
      </c>
      <c r="B4461" s="267" t="s">
        <v>3965</v>
      </c>
      <c r="C4461" s="268" t="s">
        <v>2535</v>
      </c>
      <c r="D4461" s="269">
        <v>403.47</v>
      </c>
      <c r="E4461" s="269">
        <v>88.39</v>
      </c>
      <c r="F4461" s="269" t="s">
        <v>19403</v>
      </c>
    </row>
    <row r="4462" spans="1:6">
      <c r="A4462" s="261"/>
      <c r="B4462" s="265" t="s">
        <v>2158</v>
      </c>
      <c r="C4462" s="263"/>
      <c r="D4462" s="264" t="s">
        <v>2552</v>
      </c>
      <c r="E4462" s="264" t="s">
        <v>2552</v>
      </c>
      <c r="F4462" s="264"/>
    </row>
    <row r="4463" spans="1:6" ht="30" customHeight="1">
      <c r="A4463" s="266">
        <v>88571</v>
      </c>
      <c r="B4463" s="267" t="s">
        <v>3970</v>
      </c>
      <c r="C4463" s="268" t="s">
        <v>2535</v>
      </c>
      <c r="D4463" s="269">
        <v>47.29</v>
      </c>
      <c r="E4463" s="269">
        <v>13.83</v>
      </c>
      <c r="F4463" s="269" t="s">
        <v>18609</v>
      </c>
    </row>
    <row r="4464" spans="1:6" ht="15" customHeight="1">
      <c r="A4464" s="266">
        <v>95545</v>
      </c>
      <c r="B4464" s="267" t="s">
        <v>4671</v>
      </c>
      <c r="C4464" s="268" t="s">
        <v>2535</v>
      </c>
      <c r="D4464" s="269">
        <v>42.99</v>
      </c>
      <c r="E4464" s="269">
        <v>2.87</v>
      </c>
      <c r="F4464" s="269" t="s">
        <v>19465</v>
      </c>
    </row>
    <row r="4465" spans="1:6" ht="30" customHeight="1">
      <c r="A4465" s="266">
        <v>95547</v>
      </c>
      <c r="B4465" s="267" t="s">
        <v>4673</v>
      </c>
      <c r="C4465" s="268" t="s">
        <v>2535</v>
      </c>
      <c r="D4465" s="269">
        <v>43.86</v>
      </c>
      <c r="E4465" s="269">
        <v>5.76</v>
      </c>
      <c r="F4465" s="269" t="s">
        <v>19467</v>
      </c>
    </row>
    <row r="4466" spans="1:6" ht="15" customHeight="1">
      <c r="A4466" s="266">
        <v>95542</v>
      </c>
      <c r="B4466" s="267" t="s">
        <v>3971</v>
      </c>
      <c r="C4466" s="268" t="s">
        <v>2535</v>
      </c>
      <c r="D4466" s="269">
        <v>33.900000000000006</v>
      </c>
      <c r="E4466" s="269">
        <v>2.87</v>
      </c>
      <c r="F4466" s="269" t="s">
        <v>15808</v>
      </c>
    </row>
    <row r="4467" spans="1:6" ht="15" customHeight="1">
      <c r="A4467" s="266">
        <v>95543</v>
      </c>
      <c r="B4467" s="267" t="s">
        <v>3972</v>
      </c>
      <c r="C4467" s="268" t="s">
        <v>2535</v>
      </c>
      <c r="D4467" s="269">
        <v>53.22</v>
      </c>
      <c r="E4467" s="269">
        <v>5.75</v>
      </c>
      <c r="F4467" s="269" t="s">
        <v>19464</v>
      </c>
    </row>
    <row r="4468" spans="1:6" ht="15" customHeight="1">
      <c r="A4468" s="266">
        <v>95544</v>
      </c>
      <c r="B4468" s="267" t="s">
        <v>4670</v>
      </c>
      <c r="C4468" s="268" t="s">
        <v>2535</v>
      </c>
      <c r="D4468" s="269">
        <v>44.07</v>
      </c>
      <c r="E4468" s="269">
        <v>2.87</v>
      </c>
      <c r="F4468" s="269" t="s">
        <v>11750</v>
      </c>
    </row>
    <row r="4469" spans="1:6" ht="30" customHeight="1">
      <c r="A4469" s="266">
        <v>95546</v>
      </c>
      <c r="B4469" s="267" t="s">
        <v>4672</v>
      </c>
      <c r="C4469" s="268" t="s">
        <v>2535</v>
      </c>
      <c r="D4469" s="269">
        <v>116.58</v>
      </c>
      <c r="E4469" s="269">
        <v>17.3</v>
      </c>
      <c r="F4469" s="269" t="s">
        <v>19466</v>
      </c>
    </row>
    <row r="4470" spans="1:6">
      <c r="A4470" s="261"/>
      <c r="B4470" s="265" t="s">
        <v>224</v>
      </c>
      <c r="C4470" s="263"/>
      <c r="D4470" s="264" t="s">
        <v>2552</v>
      </c>
      <c r="E4470" s="264" t="s">
        <v>2552</v>
      </c>
      <c r="F4470" s="264"/>
    </row>
    <row r="4471" spans="1:6" ht="30" customHeight="1">
      <c r="A4471" s="266">
        <v>89969</v>
      </c>
      <c r="B4471" s="267" t="s">
        <v>4674</v>
      </c>
      <c r="C4471" s="268" t="s">
        <v>2535</v>
      </c>
      <c r="D4471" s="269">
        <v>20.57</v>
      </c>
      <c r="E4471" s="269">
        <v>9.44</v>
      </c>
      <c r="F4471" s="269" t="s">
        <v>17860</v>
      </c>
    </row>
    <row r="4472" spans="1:6" ht="30" customHeight="1">
      <c r="A4472" s="266">
        <v>89970</v>
      </c>
      <c r="B4472" s="267" t="s">
        <v>4675</v>
      </c>
      <c r="C4472" s="268" t="s">
        <v>2535</v>
      </c>
      <c r="D4472" s="269">
        <v>21.57</v>
      </c>
      <c r="E4472" s="269">
        <v>11.18</v>
      </c>
      <c r="F4472" s="269" t="s">
        <v>12425</v>
      </c>
    </row>
    <row r="4473" spans="1:6" ht="30" customHeight="1">
      <c r="A4473" s="266">
        <v>89971</v>
      </c>
      <c r="B4473" s="267" t="s">
        <v>4676</v>
      </c>
      <c r="C4473" s="268" t="s">
        <v>2535</v>
      </c>
      <c r="D4473" s="269">
        <v>22.83</v>
      </c>
      <c r="E4473" s="269">
        <v>10.4</v>
      </c>
      <c r="F4473" s="269" t="s">
        <v>18431</v>
      </c>
    </row>
    <row r="4474" spans="1:6" ht="30" customHeight="1">
      <c r="A4474" s="266">
        <v>89972</v>
      </c>
      <c r="B4474" s="267" t="s">
        <v>4677</v>
      </c>
      <c r="C4474" s="268" t="s">
        <v>2535</v>
      </c>
      <c r="D4474" s="269">
        <v>24.56</v>
      </c>
      <c r="E4474" s="269">
        <v>11.16</v>
      </c>
      <c r="F4474" s="269" t="s">
        <v>12135</v>
      </c>
    </row>
    <row r="4475" spans="1:6" ht="30" customHeight="1">
      <c r="A4475" s="266">
        <v>90371</v>
      </c>
      <c r="B4475" s="267" t="s">
        <v>4678</v>
      </c>
      <c r="C4475" s="268" t="s">
        <v>2535</v>
      </c>
      <c r="D4475" s="269">
        <v>15.61</v>
      </c>
      <c r="E4475" s="269">
        <v>5.54</v>
      </c>
      <c r="F4475" s="269" t="s">
        <v>12150</v>
      </c>
    </row>
    <row r="4476" spans="1:6" ht="45" customHeight="1">
      <c r="A4476" s="266">
        <v>94489</v>
      </c>
      <c r="B4476" s="267" t="s">
        <v>4679</v>
      </c>
      <c r="C4476" s="268" t="s">
        <v>2535</v>
      </c>
      <c r="D4476" s="269">
        <v>15.830000000000002</v>
      </c>
      <c r="E4476" s="269">
        <v>1.45</v>
      </c>
      <c r="F4476" s="269" t="s">
        <v>15347</v>
      </c>
    </row>
    <row r="4477" spans="1:6" ht="45" customHeight="1">
      <c r="A4477" s="266">
        <v>94490</v>
      </c>
      <c r="B4477" s="267" t="s">
        <v>4680</v>
      </c>
      <c r="C4477" s="268" t="s">
        <v>2535</v>
      </c>
      <c r="D4477" s="269">
        <v>24.909999999999997</v>
      </c>
      <c r="E4477" s="269">
        <v>4.4000000000000004</v>
      </c>
      <c r="F4477" s="269" t="s">
        <v>14244</v>
      </c>
    </row>
    <row r="4478" spans="1:6" ht="45" customHeight="1">
      <c r="A4478" s="266">
        <v>94491</v>
      </c>
      <c r="B4478" s="267" t="s">
        <v>4681</v>
      </c>
      <c r="C4478" s="268" t="s">
        <v>2535</v>
      </c>
      <c r="D4478" s="269">
        <v>34.35</v>
      </c>
      <c r="E4478" s="269">
        <v>6.28</v>
      </c>
      <c r="F4478" s="269" t="s">
        <v>12277</v>
      </c>
    </row>
    <row r="4479" spans="1:6" ht="45" customHeight="1">
      <c r="A4479" s="266">
        <v>94492</v>
      </c>
      <c r="B4479" s="267" t="s">
        <v>4682</v>
      </c>
      <c r="C4479" s="268" t="s">
        <v>2535</v>
      </c>
      <c r="D4479" s="269">
        <v>35.29</v>
      </c>
      <c r="E4479" s="269">
        <v>6.28</v>
      </c>
      <c r="F4479" s="269" t="s">
        <v>19566</v>
      </c>
    </row>
    <row r="4480" spans="1:6" ht="45" customHeight="1">
      <c r="A4480" s="266">
        <v>94493</v>
      </c>
      <c r="B4480" s="267" t="s">
        <v>4683</v>
      </c>
      <c r="C4480" s="268" t="s">
        <v>2535</v>
      </c>
      <c r="D4480" s="269">
        <v>65.34</v>
      </c>
      <c r="E4480" s="269">
        <v>10.17</v>
      </c>
      <c r="F4480" s="269" t="s">
        <v>19567</v>
      </c>
    </row>
    <row r="4481" spans="1:6" ht="45" customHeight="1">
      <c r="A4481" s="266" t="s">
        <v>2943</v>
      </c>
      <c r="B4481" s="267" t="s">
        <v>19558</v>
      </c>
      <c r="C4481" s="268" t="s">
        <v>2535</v>
      </c>
      <c r="D4481" s="269">
        <v>228.48999999999998</v>
      </c>
      <c r="E4481" s="269">
        <v>50.91</v>
      </c>
      <c r="F4481" s="269" t="s">
        <v>19559</v>
      </c>
    </row>
    <row r="4482" spans="1:6" ht="30" customHeight="1">
      <c r="A4482" s="266">
        <v>89352</v>
      </c>
      <c r="B4482" s="267" t="s">
        <v>5101</v>
      </c>
      <c r="C4482" s="268" t="s">
        <v>2535</v>
      </c>
      <c r="D4482" s="269">
        <v>18.87</v>
      </c>
      <c r="E4482" s="269">
        <v>5.54</v>
      </c>
      <c r="F4482" s="269" t="s">
        <v>19561</v>
      </c>
    </row>
    <row r="4483" spans="1:6" ht="30" customHeight="1">
      <c r="A4483" s="266">
        <v>89353</v>
      </c>
      <c r="B4483" s="267" t="s">
        <v>5102</v>
      </c>
      <c r="C4483" s="268" t="s">
        <v>2535</v>
      </c>
      <c r="D4483" s="269">
        <v>19.79</v>
      </c>
      <c r="E4483" s="269">
        <v>5.53</v>
      </c>
      <c r="F4483" s="269" t="s">
        <v>17800</v>
      </c>
    </row>
    <row r="4484" spans="1:6" ht="45" customHeight="1">
      <c r="A4484" s="266">
        <v>94494</v>
      </c>
      <c r="B4484" s="267" t="s">
        <v>5103</v>
      </c>
      <c r="C4484" s="268" t="s">
        <v>2535</v>
      </c>
      <c r="D4484" s="269">
        <v>25.749999999999996</v>
      </c>
      <c r="E4484" s="269">
        <v>21.51</v>
      </c>
      <c r="F4484" s="269" t="s">
        <v>19568</v>
      </c>
    </row>
    <row r="4485" spans="1:6" ht="45" customHeight="1">
      <c r="A4485" s="266">
        <v>94495</v>
      </c>
      <c r="B4485" s="267" t="s">
        <v>5104</v>
      </c>
      <c r="C4485" s="268" t="s">
        <v>2535</v>
      </c>
      <c r="D4485" s="269">
        <v>35.929999999999993</v>
      </c>
      <c r="E4485" s="269">
        <v>21.48</v>
      </c>
      <c r="F4485" s="269" t="s">
        <v>19569</v>
      </c>
    </row>
    <row r="4486" spans="1:6" ht="45" customHeight="1">
      <c r="A4486" s="266">
        <v>94496</v>
      </c>
      <c r="B4486" s="267" t="s">
        <v>5105</v>
      </c>
      <c r="C4486" s="268" t="s">
        <v>2535</v>
      </c>
      <c r="D4486" s="269">
        <v>46.259999999999991</v>
      </c>
      <c r="E4486" s="269">
        <v>21.87</v>
      </c>
      <c r="F4486" s="269" t="s">
        <v>19570</v>
      </c>
    </row>
    <row r="4487" spans="1:6" ht="45" customHeight="1">
      <c r="A4487" s="266">
        <v>94497</v>
      </c>
      <c r="B4487" s="267" t="s">
        <v>5106</v>
      </c>
      <c r="C4487" s="268" t="s">
        <v>2535</v>
      </c>
      <c r="D4487" s="269">
        <v>56.17</v>
      </c>
      <c r="E4487" s="269">
        <v>21.86</v>
      </c>
      <c r="F4487" s="269" t="s">
        <v>18355</v>
      </c>
    </row>
    <row r="4488" spans="1:6" ht="45" customHeight="1">
      <c r="A4488" s="266">
        <v>94498</v>
      </c>
      <c r="B4488" s="267" t="s">
        <v>5107</v>
      </c>
      <c r="C4488" s="268" t="s">
        <v>2535</v>
      </c>
      <c r="D4488" s="269">
        <v>75.449999999999989</v>
      </c>
      <c r="E4488" s="269">
        <v>22.62</v>
      </c>
      <c r="F4488" s="269" t="s">
        <v>19571</v>
      </c>
    </row>
    <row r="4489" spans="1:6" ht="45" customHeight="1">
      <c r="A4489" s="266">
        <v>94499</v>
      </c>
      <c r="B4489" s="267" t="s">
        <v>5108</v>
      </c>
      <c r="C4489" s="268" t="s">
        <v>2535</v>
      </c>
      <c r="D4489" s="269">
        <v>146.75</v>
      </c>
      <c r="E4489" s="269">
        <v>22.6</v>
      </c>
      <c r="F4489" s="269" t="s">
        <v>19572</v>
      </c>
    </row>
    <row r="4490" spans="1:6" ht="45" customHeight="1">
      <c r="A4490" s="266">
        <v>94500</v>
      </c>
      <c r="B4490" s="267" t="s">
        <v>5109</v>
      </c>
      <c r="C4490" s="268" t="s">
        <v>2535</v>
      </c>
      <c r="D4490" s="269">
        <v>176.27</v>
      </c>
      <c r="E4490" s="269">
        <v>23.41</v>
      </c>
      <c r="F4490" s="269" t="s">
        <v>19573</v>
      </c>
    </row>
    <row r="4491" spans="1:6" ht="45" customHeight="1">
      <c r="A4491" s="266">
        <v>94501</v>
      </c>
      <c r="B4491" s="267" t="s">
        <v>5110</v>
      </c>
      <c r="C4491" s="268" t="s">
        <v>2535</v>
      </c>
      <c r="D4491" s="269">
        <v>356.87</v>
      </c>
      <c r="E4491" s="269">
        <v>23.39</v>
      </c>
      <c r="F4491" s="269" t="s">
        <v>19574</v>
      </c>
    </row>
    <row r="4492" spans="1:6" ht="45" customHeight="1">
      <c r="A4492" s="266">
        <v>94792</v>
      </c>
      <c r="B4492" s="267" t="s">
        <v>5111</v>
      </c>
      <c r="C4492" s="268" t="s">
        <v>2535</v>
      </c>
      <c r="D4492" s="269">
        <v>60.66</v>
      </c>
      <c r="E4492" s="269">
        <v>21.45</v>
      </c>
      <c r="F4492" s="269" t="s">
        <v>19575</v>
      </c>
    </row>
    <row r="4493" spans="1:6" ht="45" customHeight="1">
      <c r="A4493" s="266">
        <v>94793</v>
      </c>
      <c r="B4493" s="267" t="s">
        <v>5112</v>
      </c>
      <c r="C4493" s="268" t="s">
        <v>2535</v>
      </c>
      <c r="D4493" s="269">
        <v>81.400000000000006</v>
      </c>
      <c r="E4493" s="269">
        <v>21.83</v>
      </c>
      <c r="F4493" s="269" t="s">
        <v>19576</v>
      </c>
    </row>
    <row r="4494" spans="1:6" ht="45" customHeight="1">
      <c r="A4494" s="266">
        <v>94794</v>
      </c>
      <c r="B4494" s="267" t="s">
        <v>5113</v>
      </c>
      <c r="C4494" s="268" t="s">
        <v>2535</v>
      </c>
      <c r="D4494" s="269">
        <v>84.75</v>
      </c>
      <c r="E4494" s="269">
        <v>21.83</v>
      </c>
      <c r="F4494" s="269" t="s">
        <v>19577</v>
      </c>
    </row>
    <row r="4495" spans="1:6" ht="30" customHeight="1">
      <c r="A4495" s="266">
        <v>89986</v>
      </c>
      <c r="B4495" s="267" t="s">
        <v>5114</v>
      </c>
      <c r="C4495" s="268" t="s">
        <v>2535</v>
      </c>
      <c r="D4495" s="269">
        <v>40.879999999999995</v>
      </c>
      <c r="E4495" s="269">
        <v>7.49</v>
      </c>
      <c r="F4495" s="269" t="s">
        <v>11597</v>
      </c>
    </row>
    <row r="4496" spans="1:6" ht="30" customHeight="1">
      <c r="A4496" s="266">
        <v>89987</v>
      </c>
      <c r="B4496" s="267" t="s">
        <v>5115</v>
      </c>
      <c r="C4496" s="268" t="s">
        <v>2535</v>
      </c>
      <c r="D4496" s="269">
        <v>45.739999999999995</v>
      </c>
      <c r="E4496" s="269">
        <v>7.49</v>
      </c>
      <c r="F4496" s="269" t="s">
        <v>19565</v>
      </c>
    </row>
    <row r="4497" spans="1:6" ht="30" customHeight="1">
      <c r="A4497" s="266">
        <v>89349</v>
      </c>
      <c r="B4497" s="267" t="s">
        <v>5116</v>
      </c>
      <c r="C4497" s="268" t="s">
        <v>2535</v>
      </c>
      <c r="D4497" s="269">
        <v>14.009999999999998</v>
      </c>
      <c r="E4497" s="269">
        <v>5.55</v>
      </c>
      <c r="F4497" s="269" t="s">
        <v>12362</v>
      </c>
    </row>
    <row r="4498" spans="1:6" ht="30" customHeight="1">
      <c r="A4498" s="266">
        <v>89351</v>
      </c>
      <c r="B4498" s="267" t="s">
        <v>19560</v>
      </c>
      <c r="C4498" s="268" t="s">
        <v>2535</v>
      </c>
      <c r="D4498" s="269">
        <v>16.310000000000002</v>
      </c>
      <c r="E4498" s="269">
        <v>5.54</v>
      </c>
      <c r="F4498" s="269" t="s">
        <v>12118</v>
      </c>
    </row>
    <row r="4499" spans="1:6" ht="30" customHeight="1">
      <c r="A4499" s="266">
        <v>89984</v>
      </c>
      <c r="B4499" s="267" t="s">
        <v>5117</v>
      </c>
      <c r="C4499" s="268" t="s">
        <v>2535</v>
      </c>
      <c r="D4499" s="269">
        <v>41.989999999999995</v>
      </c>
      <c r="E4499" s="269">
        <v>7.49</v>
      </c>
      <c r="F4499" s="269" t="s">
        <v>11286</v>
      </c>
    </row>
    <row r="4500" spans="1:6" ht="30" customHeight="1">
      <c r="A4500" s="266">
        <v>89985</v>
      </c>
      <c r="B4500" s="267" t="s">
        <v>5118</v>
      </c>
      <c r="C4500" s="268" t="s">
        <v>2535</v>
      </c>
      <c r="D4500" s="269">
        <v>43.3</v>
      </c>
      <c r="E4500" s="269">
        <v>7.49</v>
      </c>
      <c r="F4500" s="269" t="s">
        <v>15907</v>
      </c>
    </row>
    <row r="4501" spans="1:6" ht="30" customHeight="1">
      <c r="A4501" s="266">
        <v>86877</v>
      </c>
      <c r="B4501" s="267" t="s">
        <v>5119</v>
      </c>
      <c r="C4501" s="268" t="s">
        <v>2535</v>
      </c>
      <c r="D4501" s="269">
        <v>17.77</v>
      </c>
      <c r="E4501" s="269">
        <v>3.32</v>
      </c>
      <c r="F4501" s="269" t="s">
        <v>18472</v>
      </c>
    </row>
    <row r="4502" spans="1:6" ht="30" customHeight="1">
      <c r="A4502" s="266">
        <v>99635</v>
      </c>
      <c r="B4502" s="267" t="s">
        <v>19625</v>
      </c>
      <c r="C4502" s="268" t="s">
        <v>2535</v>
      </c>
      <c r="D4502" s="269">
        <v>192.92</v>
      </c>
      <c r="E4502" s="269">
        <v>21.8</v>
      </c>
      <c r="F4502" s="269" t="s">
        <v>19626</v>
      </c>
    </row>
    <row r="4503" spans="1:6" ht="15" customHeight="1">
      <c r="A4503" s="266" t="s">
        <v>1100</v>
      </c>
      <c r="B4503" s="267" t="s">
        <v>4713</v>
      </c>
      <c r="C4503" s="268" t="s">
        <v>2535</v>
      </c>
      <c r="D4503" s="269">
        <v>78.23</v>
      </c>
      <c r="E4503" s="269">
        <v>15.2</v>
      </c>
      <c r="F4503" s="269" t="s">
        <v>19557</v>
      </c>
    </row>
    <row r="4504" spans="1:6" ht="45" customHeight="1">
      <c r="A4504" s="266">
        <v>95248</v>
      </c>
      <c r="B4504" s="267" t="s">
        <v>4714</v>
      </c>
      <c r="C4504" s="268" t="s">
        <v>2535</v>
      </c>
      <c r="D4504" s="269">
        <v>33.159999999999997</v>
      </c>
      <c r="E4504" s="269">
        <v>21.49</v>
      </c>
      <c r="F4504" s="269" t="s">
        <v>12455</v>
      </c>
    </row>
    <row r="4505" spans="1:6" ht="45" customHeight="1">
      <c r="A4505" s="266">
        <v>95249</v>
      </c>
      <c r="B4505" s="267" t="s">
        <v>4715</v>
      </c>
      <c r="C4505" s="268" t="s">
        <v>2535</v>
      </c>
      <c r="D4505" s="269">
        <v>37.019999999999996</v>
      </c>
      <c r="E4505" s="269">
        <v>21.48</v>
      </c>
      <c r="F4505" s="269" t="s">
        <v>19589</v>
      </c>
    </row>
    <row r="4506" spans="1:6" ht="45" customHeight="1">
      <c r="A4506" s="266">
        <v>95250</v>
      </c>
      <c r="B4506" s="267" t="s">
        <v>4716</v>
      </c>
      <c r="C4506" s="268" t="s">
        <v>2535</v>
      </c>
      <c r="D4506" s="269">
        <v>47.109999999999992</v>
      </c>
      <c r="E4506" s="269">
        <v>21.46</v>
      </c>
      <c r="F4506" s="269" t="s">
        <v>19590</v>
      </c>
    </row>
    <row r="4507" spans="1:6" ht="45" customHeight="1">
      <c r="A4507" s="266">
        <v>95251</v>
      </c>
      <c r="B4507" s="267" t="s">
        <v>4717</v>
      </c>
      <c r="C4507" s="268" t="s">
        <v>2535</v>
      </c>
      <c r="D4507" s="269">
        <v>66.449999999999989</v>
      </c>
      <c r="E4507" s="269">
        <v>21.85</v>
      </c>
      <c r="F4507" s="269" t="s">
        <v>19591</v>
      </c>
    </row>
    <row r="4508" spans="1:6" ht="45" customHeight="1">
      <c r="A4508" s="266">
        <v>95252</v>
      </c>
      <c r="B4508" s="267" t="s">
        <v>4718</v>
      </c>
      <c r="C4508" s="268" t="s">
        <v>2535</v>
      </c>
      <c r="D4508" s="269">
        <v>78.33</v>
      </c>
      <c r="E4508" s="269">
        <v>21.84</v>
      </c>
      <c r="F4508" s="269" t="s">
        <v>19592</v>
      </c>
    </row>
    <row r="4509" spans="1:6" ht="45" customHeight="1">
      <c r="A4509" s="266">
        <v>95253</v>
      </c>
      <c r="B4509" s="267" t="s">
        <v>4719</v>
      </c>
      <c r="C4509" s="268" t="s">
        <v>2535</v>
      </c>
      <c r="D4509" s="269">
        <v>116.71000000000001</v>
      </c>
      <c r="E4509" s="269">
        <v>22.6</v>
      </c>
      <c r="F4509" s="269" t="s">
        <v>19593</v>
      </c>
    </row>
    <row r="4510" spans="1:6" ht="30" customHeight="1">
      <c r="A4510" s="266">
        <v>99619</v>
      </c>
      <c r="B4510" s="267" t="s">
        <v>19594</v>
      </c>
      <c r="C4510" s="268" t="s">
        <v>2535</v>
      </c>
      <c r="D4510" s="269">
        <v>66.36</v>
      </c>
      <c r="E4510" s="269">
        <v>5.51</v>
      </c>
      <c r="F4510" s="269" t="s">
        <v>19595</v>
      </c>
    </row>
    <row r="4511" spans="1:6" ht="30" customHeight="1">
      <c r="A4511" s="266">
        <v>99620</v>
      </c>
      <c r="B4511" s="267" t="s">
        <v>19596</v>
      </c>
      <c r="C4511" s="268" t="s">
        <v>2535</v>
      </c>
      <c r="D4511" s="269">
        <v>95.41</v>
      </c>
      <c r="E4511" s="269">
        <v>21.42</v>
      </c>
      <c r="F4511" s="269" t="s">
        <v>19597</v>
      </c>
    </row>
    <row r="4512" spans="1:6" ht="30" customHeight="1">
      <c r="A4512" s="266">
        <v>99621</v>
      </c>
      <c r="B4512" s="267" t="s">
        <v>19598</v>
      </c>
      <c r="C4512" s="268" t="s">
        <v>2535</v>
      </c>
      <c r="D4512" s="269">
        <v>138.99</v>
      </c>
      <c r="E4512" s="269">
        <v>21.81</v>
      </c>
      <c r="F4512" s="269" t="s">
        <v>19599</v>
      </c>
    </row>
    <row r="4513" spans="1:6" ht="30" customHeight="1">
      <c r="A4513" s="266">
        <v>99622</v>
      </c>
      <c r="B4513" s="267" t="s">
        <v>19600</v>
      </c>
      <c r="C4513" s="268" t="s">
        <v>2535</v>
      </c>
      <c r="D4513" s="269">
        <v>154.32</v>
      </c>
      <c r="E4513" s="269">
        <v>21.81</v>
      </c>
      <c r="F4513" s="269" t="s">
        <v>19601</v>
      </c>
    </row>
    <row r="4514" spans="1:6" ht="30" customHeight="1">
      <c r="A4514" s="266">
        <v>99623</v>
      </c>
      <c r="B4514" s="267" t="s">
        <v>19602</v>
      </c>
      <c r="C4514" s="268" t="s">
        <v>2535</v>
      </c>
      <c r="D4514" s="269">
        <v>213.29999999999998</v>
      </c>
      <c r="E4514" s="269">
        <v>22.59</v>
      </c>
      <c r="F4514" s="269" t="s">
        <v>19603</v>
      </c>
    </row>
    <row r="4515" spans="1:6" ht="30" customHeight="1">
      <c r="A4515" s="266">
        <v>99624</v>
      </c>
      <c r="B4515" s="267" t="s">
        <v>19604</v>
      </c>
      <c r="C4515" s="268" t="s">
        <v>2535</v>
      </c>
      <c r="D4515" s="269">
        <v>301.12</v>
      </c>
      <c r="E4515" s="269">
        <v>22.58</v>
      </c>
      <c r="F4515" s="269" t="s">
        <v>19605</v>
      </c>
    </row>
    <row r="4516" spans="1:6" ht="30" customHeight="1">
      <c r="A4516" s="266">
        <v>99625</v>
      </c>
      <c r="B4516" s="267" t="s">
        <v>19606</v>
      </c>
      <c r="C4516" s="268" t="s">
        <v>2535</v>
      </c>
      <c r="D4516" s="269">
        <v>412.96000000000004</v>
      </c>
      <c r="E4516" s="269">
        <v>23.39</v>
      </c>
      <c r="F4516" s="269" t="s">
        <v>19607</v>
      </c>
    </row>
    <row r="4517" spans="1:6" ht="30" customHeight="1">
      <c r="A4517" s="266">
        <v>99626</v>
      </c>
      <c r="B4517" s="267" t="s">
        <v>19608</v>
      </c>
      <c r="C4517" s="268" t="s">
        <v>2535</v>
      </c>
      <c r="D4517" s="269">
        <v>635.19000000000005</v>
      </c>
      <c r="E4517" s="269">
        <v>23.38</v>
      </c>
      <c r="F4517" s="269" t="s">
        <v>19609</v>
      </c>
    </row>
    <row r="4518" spans="1:6" ht="30" customHeight="1">
      <c r="A4518" s="266">
        <v>99627</v>
      </c>
      <c r="B4518" s="267" t="s">
        <v>19610</v>
      </c>
      <c r="C4518" s="268" t="s">
        <v>2535</v>
      </c>
      <c r="D4518" s="269">
        <v>47.019999999999996</v>
      </c>
      <c r="E4518" s="269">
        <v>21.87</v>
      </c>
      <c r="F4518" s="269" t="s">
        <v>19611</v>
      </c>
    </row>
    <row r="4519" spans="1:6" ht="30" customHeight="1">
      <c r="A4519" s="266">
        <v>99628</v>
      </c>
      <c r="B4519" s="267" t="s">
        <v>19612</v>
      </c>
      <c r="C4519" s="268" t="s">
        <v>2535</v>
      </c>
      <c r="D4519" s="269">
        <v>43.34</v>
      </c>
      <c r="E4519" s="269">
        <v>5.52</v>
      </c>
      <c r="F4519" s="269" t="s">
        <v>19613</v>
      </c>
    </row>
    <row r="4520" spans="1:6" ht="30" customHeight="1">
      <c r="A4520" s="266">
        <v>99629</v>
      </c>
      <c r="B4520" s="267" t="s">
        <v>19614</v>
      </c>
      <c r="C4520" s="268" t="s">
        <v>2535</v>
      </c>
      <c r="D4520" s="269">
        <v>53.16</v>
      </c>
      <c r="E4520" s="269">
        <v>21.45</v>
      </c>
      <c r="F4520" s="269" t="s">
        <v>19615</v>
      </c>
    </row>
    <row r="4521" spans="1:6" ht="30" customHeight="1">
      <c r="A4521" s="266">
        <v>99630</v>
      </c>
      <c r="B4521" s="267" t="s">
        <v>19616</v>
      </c>
      <c r="C4521" s="268" t="s">
        <v>2535</v>
      </c>
      <c r="D4521" s="269">
        <v>75.89</v>
      </c>
      <c r="E4521" s="269">
        <v>21.84</v>
      </c>
      <c r="F4521" s="269" t="s">
        <v>18615</v>
      </c>
    </row>
    <row r="4522" spans="1:6" ht="30" customHeight="1">
      <c r="A4522" s="266">
        <v>99631</v>
      </c>
      <c r="B4522" s="267" t="s">
        <v>19617</v>
      </c>
      <c r="C4522" s="268" t="s">
        <v>2535</v>
      </c>
      <c r="D4522" s="269">
        <v>86.15</v>
      </c>
      <c r="E4522" s="269">
        <v>21.83</v>
      </c>
      <c r="F4522" s="269" t="s">
        <v>19618</v>
      </c>
    </row>
    <row r="4523" spans="1:6" ht="30" customHeight="1">
      <c r="A4523" s="266">
        <v>99632</v>
      </c>
      <c r="B4523" s="267" t="s">
        <v>19619</v>
      </c>
      <c r="C4523" s="268" t="s">
        <v>2535</v>
      </c>
      <c r="D4523" s="269">
        <v>122.16</v>
      </c>
      <c r="E4523" s="269">
        <v>22.6</v>
      </c>
      <c r="F4523" s="269" t="s">
        <v>19620</v>
      </c>
    </row>
    <row r="4524" spans="1:6" ht="30" customHeight="1">
      <c r="A4524" s="266">
        <v>99633</v>
      </c>
      <c r="B4524" s="267" t="s">
        <v>19621</v>
      </c>
      <c r="C4524" s="268" t="s">
        <v>2535</v>
      </c>
      <c r="D4524" s="269">
        <v>257.02000000000004</v>
      </c>
      <c r="E4524" s="269">
        <v>23.4</v>
      </c>
      <c r="F4524" s="269" t="s">
        <v>19622</v>
      </c>
    </row>
    <row r="4525" spans="1:6" ht="30" customHeight="1">
      <c r="A4525" s="266">
        <v>99634</v>
      </c>
      <c r="B4525" s="267" t="s">
        <v>19623</v>
      </c>
      <c r="C4525" s="268" t="s">
        <v>2535</v>
      </c>
      <c r="D4525" s="269">
        <v>438.99</v>
      </c>
      <c r="E4525" s="269">
        <v>23.39</v>
      </c>
      <c r="F4525" s="269" t="s">
        <v>19624</v>
      </c>
    </row>
    <row r="4526" spans="1:6">
      <c r="A4526" s="261"/>
      <c r="B4526" s="265" t="s">
        <v>65</v>
      </c>
      <c r="C4526" s="263"/>
      <c r="D4526" s="264" t="s">
        <v>2552</v>
      </c>
      <c r="E4526" s="264" t="s">
        <v>2552</v>
      </c>
      <c r="F4526" s="264"/>
    </row>
    <row r="4527" spans="1:6">
      <c r="A4527" s="261"/>
      <c r="B4527" s="265" t="s">
        <v>25</v>
      </c>
      <c r="C4527" s="263"/>
      <c r="D4527" s="264" t="s">
        <v>2552</v>
      </c>
      <c r="E4527" s="264" t="s">
        <v>2552</v>
      </c>
      <c r="F4527" s="264"/>
    </row>
    <row r="4528" spans="1:6">
      <c r="A4528" s="261"/>
      <c r="B4528" s="262" t="s">
        <v>26</v>
      </c>
      <c r="C4528" s="263"/>
      <c r="D4528" s="264" t="s">
        <v>2552</v>
      </c>
      <c r="E4528" s="264" t="s">
        <v>2552</v>
      </c>
      <c r="F4528" s="264"/>
    </row>
    <row r="4529" spans="1:6">
      <c r="A4529" s="261"/>
      <c r="B4529" s="265" t="s">
        <v>27</v>
      </c>
      <c r="C4529" s="263"/>
      <c r="D4529" s="264" t="s">
        <v>2552</v>
      </c>
      <c r="E4529" s="264" t="s">
        <v>2552</v>
      </c>
      <c r="F4529" s="264"/>
    </row>
    <row r="4530" spans="1:6">
      <c r="A4530" s="261"/>
      <c r="B4530" s="265" t="s">
        <v>28</v>
      </c>
      <c r="C4530" s="263"/>
      <c r="D4530" s="264" t="s">
        <v>2552</v>
      </c>
      <c r="E4530" s="264" t="s">
        <v>2552</v>
      </c>
      <c r="F4530" s="264"/>
    </row>
    <row r="4531" spans="1:6">
      <c r="A4531" s="261"/>
      <c r="B4531" s="265" t="s">
        <v>2301</v>
      </c>
      <c r="C4531" s="263"/>
      <c r="D4531" s="264" t="s">
        <v>2552</v>
      </c>
      <c r="E4531" s="264" t="s">
        <v>2552</v>
      </c>
      <c r="F4531" s="264"/>
    </row>
    <row r="4532" spans="1:6" ht="15" customHeight="1">
      <c r="A4532" s="266" t="s">
        <v>2302</v>
      </c>
      <c r="B4532" s="267" t="s">
        <v>4720</v>
      </c>
      <c r="C4532" s="268" t="s">
        <v>2537</v>
      </c>
      <c r="D4532" s="269">
        <v>14.260000000000002</v>
      </c>
      <c r="E4532" s="269">
        <v>7.86</v>
      </c>
      <c r="F4532" s="269" t="s">
        <v>15844</v>
      </c>
    </row>
    <row r="4533" spans="1:6" ht="15" customHeight="1">
      <c r="A4533" s="266" t="s">
        <v>2863</v>
      </c>
      <c r="B4533" s="267" t="s">
        <v>4721</v>
      </c>
      <c r="C4533" s="268" t="s">
        <v>2537</v>
      </c>
      <c r="D4533" s="269">
        <v>39.629999999999995</v>
      </c>
      <c r="E4533" s="269">
        <v>23.55</v>
      </c>
      <c r="F4533" s="269" t="s">
        <v>16162</v>
      </c>
    </row>
    <row r="4534" spans="1:6">
      <c r="A4534" s="261"/>
      <c r="B4534" s="265" t="s">
        <v>2860</v>
      </c>
      <c r="C4534" s="263"/>
      <c r="D4534" s="264" t="s">
        <v>2552</v>
      </c>
      <c r="E4534" s="264" t="s">
        <v>2552</v>
      </c>
      <c r="F4534" s="264"/>
    </row>
    <row r="4535" spans="1:6" ht="45" customHeight="1">
      <c r="A4535" s="266">
        <v>83658</v>
      </c>
      <c r="B4535" s="267" t="s">
        <v>4722</v>
      </c>
      <c r="C4535" s="268" t="s">
        <v>2537</v>
      </c>
      <c r="D4535" s="269">
        <v>85.97</v>
      </c>
      <c r="E4535" s="269">
        <v>69.09</v>
      </c>
      <c r="F4535" s="269" t="s">
        <v>16171</v>
      </c>
    </row>
    <row r="4536" spans="1:6">
      <c r="A4536" s="261"/>
      <c r="B4536" s="265" t="s">
        <v>2861</v>
      </c>
      <c r="C4536" s="263"/>
      <c r="D4536" s="264" t="s">
        <v>2552</v>
      </c>
      <c r="E4536" s="264" t="s">
        <v>2552</v>
      </c>
      <c r="F4536" s="264"/>
    </row>
    <row r="4537" spans="1:6" ht="15" customHeight="1">
      <c r="A4537" s="266" t="s">
        <v>2862</v>
      </c>
      <c r="B4537" s="267" t="s">
        <v>4723</v>
      </c>
      <c r="C4537" s="268" t="s">
        <v>2537</v>
      </c>
      <c r="D4537" s="269">
        <v>13.389999999999999</v>
      </c>
      <c r="E4537" s="269">
        <v>11.97</v>
      </c>
      <c r="F4537" s="269" t="s">
        <v>16163</v>
      </c>
    </row>
    <row r="4538" spans="1:6" ht="15" customHeight="1">
      <c r="A4538" s="266" t="s">
        <v>2947</v>
      </c>
      <c r="B4538" s="267" t="s">
        <v>4724</v>
      </c>
      <c r="C4538" s="268" t="s">
        <v>2533</v>
      </c>
      <c r="D4538" s="269">
        <v>71.709999999999994</v>
      </c>
      <c r="E4538" s="269">
        <v>14.87</v>
      </c>
      <c r="F4538" s="269" t="s">
        <v>16165</v>
      </c>
    </row>
    <row r="4539" spans="1:6" ht="15" customHeight="1">
      <c r="A4539" s="266" t="s">
        <v>2948</v>
      </c>
      <c r="B4539" s="267" t="s">
        <v>4725</v>
      </c>
      <c r="C4539" s="268" t="s">
        <v>2533</v>
      </c>
      <c r="D4539" s="269">
        <v>62.39</v>
      </c>
      <c r="E4539" s="269">
        <v>22.88</v>
      </c>
      <c r="F4539" s="269" t="s">
        <v>16166</v>
      </c>
    </row>
    <row r="4540" spans="1:6" ht="15" customHeight="1">
      <c r="A4540" s="266" t="s">
        <v>2949</v>
      </c>
      <c r="B4540" s="267" t="s">
        <v>4726</v>
      </c>
      <c r="C4540" s="268" t="s">
        <v>2533</v>
      </c>
      <c r="D4540" s="269">
        <v>38.25</v>
      </c>
      <c r="E4540" s="269">
        <v>14.89</v>
      </c>
      <c r="F4540" s="269" t="s">
        <v>12923</v>
      </c>
    </row>
    <row r="4541" spans="1:6" ht="15" customHeight="1">
      <c r="A4541" s="266">
        <v>83667</v>
      </c>
      <c r="B4541" s="267" t="s">
        <v>4727</v>
      </c>
      <c r="C4541" s="268" t="s">
        <v>2533</v>
      </c>
      <c r="D4541" s="269">
        <v>72.41</v>
      </c>
      <c r="E4541" s="269">
        <v>28.05</v>
      </c>
      <c r="F4541" s="269" t="s">
        <v>16174</v>
      </c>
    </row>
    <row r="4542" spans="1:6" ht="15" customHeight="1">
      <c r="A4542" s="266" t="s">
        <v>2950</v>
      </c>
      <c r="B4542" s="267" t="s">
        <v>1928</v>
      </c>
      <c r="C4542" s="268" t="s">
        <v>2533</v>
      </c>
      <c r="D4542" s="269">
        <v>62.790000000000006</v>
      </c>
      <c r="E4542" s="269">
        <v>28.61</v>
      </c>
      <c r="F4542" s="269" t="s">
        <v>16167</v>
      </c>
    </row>
    <row r="4543" spans="1:6" ht="15" customHeight="1">
      <c r="A4543" s="266">
        <v>83668</v>
      </c>
      <c r="B4543" s="267" t="s">
        <v>1929</v>
      </c>
      <c r="C4543" s="268" t="s">
        <v>2533</v>
      </c>
      <c r="D4543" s="269">
        <v>62.510000000000005</v>
      </c>
      <c r="E4543" s="269">
        <v>28.05</v>
      </c>
      <c r="F4543" s="269" t="s">
        <v>16175</v>
      </c>
    </row>
    <row r="4544" spans="1:6" ht="15" customHeight="1">
      <c r="A4544" s="266">
        <v>83662</v>
      </c>
      <c r="B4544" s="267" t="s">
        <v>4728</v>
      </c>
      <c r="C4544" s="268" t="s">
        <v>2533</v>
      </c>
      <c r="D4544" s="269">
        <v>56.99</v>
      </c>
      <c r="E4544" s="269">
        <v>26.6</v>
      </c>
      <c r="F4544" s="269" t="s">
        <v>15835</v>
      </c>
    </row>
    <row r="4545" spans="1:6" ht="15" customHeight="1">
      <c r="A4545" s="266">
        <v>83682</v>
      </c>
      <c r="B4545" s="267" t="s">
        <v>1930</v>
      </c>
      <c r="C4545" s="268" t="s">
        <v>2533</v>
      </c>
      <c r="D4545" s="269">
        <v>62.790000000000006</v>
      </c>
      <c r="E4545" s="269">
        <v>28.61</v>
      </c>
      <c r="F4545" s="269" t="s">
        <v>16167</v>
      </c>
    </row>
    <row r="4546" spans="1:6" ht="15" customHeight="1">
      <c r="A4546" s="266">
        <v>83683</v>
      </c>
      <c r="B4546" s="267" t="s">
        <v>1931</v>
      </c>
      <c r="C4546" s="268" t="s">
        <v>2533</v>
      </c>
      <c r="D4546" s="269">
        <v>67.259999999999991</v>
      </c>
      <c r="E4546" s="269">
        <v>34.32</v>
      </c>
      <c r="F4546" s="269" t="s">
        <v>16183</v>
      </c>
    </row>
    <row r="4547" spans="1:6">
      <c r="A4547" s="261"/>
      <c r="B4547" s="265" t="s">
        <v>29</v>
      </c>
      <c r="C4547" s="263"/>
      <c r="D4547" s="264" t="s">
        <v>2552</v>
      </c>
      <c r="E4547" s="264" t="s">
        <v>2552</v>
      </c>
      <c r="F4547" s="264"/>
    </row>
    <row r="4548" spans="1:6" ht="15" customHeight="1">
      <c r="A4548" s="266" t="s">
        <v>1186</v>
      </c>
      <c r="B4548" s="267" t="s">
        <v>4729</v>
      </c>
      <c r="C4548" s="268" t="s">
        <v>2538</v>
      </c>
      <c r="D4548" s="269">
        <v>4.04</v>
      </c>
      <c r="E4548" s="269">
        <v>0.22</v>
      </c>
      <c r="F4548" s="269" t="s">
        <v>16164</v>
      </c>
    </row>
    <row r="4549" spans="1:6" ht="15" customHeight="1">
      <c r="A4549" s="266" t="s">
        <v>1187</v>
      </c>
      <c r="B4549" s="267" t="s">
        <v>4730</v>
      </c>
      <c r="C4549" s="268" t="s">
        <v>2538</v>
      </c>
      <c r="D4549" s="269">
        <v>8</v>
      </c>
      <c r="E4549" s="269">
        <v>0.22</v>
      </c>
      <c r="F4549" s="269" t="s">
        <v>13235</v>
      </c>
    </row>
    <row r="4550" spans="1:6" ht="15" customHeight="1">
      <c r="A4550" s="266">
        <v>83739</v>
      </c>
      <c r="B4550" s="267" t="s">
        <v>4731</v>
      </c>
      <c r="C4550" s="268" t="s">
        <v>2538</v>
      </c>
      <c r="D4550" s="269">
        <v>4.22</v>
      </c>
      <c r="E4550" s="269">
        <v>0.33</v>
      </c>
      <c r="F4550" s="269" t="s">
        <v>11845</v>
      </c>
    </row>
    <row r="4551" spans="1:6" ht="15" customHeight="1">
      <c r="A4551" s="266">
        <v>83665</v>
      </c>
      <c r="B4551" s="267" t="s">
        <v>4732</v>
      </c>
      <c r="C4551" s="268" t="s">
        <v>2538</v>
      </c>
      <c r="D4551" s="269">
        <v>5.21</v>
      </c>
      <c r="E4551" s="269">
        <v>0.33</v>
      </c>
      <c r="F4551" s="269" t="s">
        <v>16027</v>
      </c>
    </row>
    <row r="4552" spans="1:6" ht="15" customHeight="1">
      <c r="A4552" s="266">
        <v>83669</v>
      </c>
      <c r="B4552" s="267" t="s">
        <v>4733</v>
      </c>
      <c r="C4552" s="268" t="s">
        <v>2538</v>
      </c>
      <c r="D4552" s="269">
        <v>6.22</v>
      </c>
      <c r="E4552" s="269">
        <v>0.33</v>
      </c>
      <c r="F4552" s="269" t="s">
        <v>16176</v>
      </c>
    </row>
    <row r="4553" spans="1:6" ht="15" customHeight="1">
      <c r="A4553" s="266">
        <v>83729</v>
      </c>
      <c r="B4553" s="267" t="s">
        <v>4734</v>
      </c>
      <c r="C4553" s="268" t="s">
        <v>2538</v>
      </c>
      <c r="D4553" s="269">
        <v>12.35</v>
      </c>
      <c r="E4553" s="269">
        <v>0.33</v>
      </c>
      <c r="F4553" s="269" t="s">
        <v>16184</v>
      </c>
    </row>
    <row r="4554" spans="1:6" ht="30" customHeight="1">
      <c r="A4554" s="266">
        <v>83656</v>
      </c>
      <c r="B4554" s="267" t="s">
        <v>4735</v>
      </c>
      <c r="C4554" s="268" t="s">
        <v>2538</v>
      </c>
      <c r="D4554" s="269">
        <v>26.55</v>
      </c>
      <c r="E4554" s="269">
        <v>1.7</v>
      </c>
      <c r="F4554" s="269" t="s">
        <v>14733</v>
      </c>
    </row>
    <row r="4555" spans="1:6" ht="15" customHeight="1">
      <c r="A4555" s="266">
        <v>92123</v>
      </c>
      <c r="B4555" s="267" t="s">
        <v>4736</v>
      </c>
      <c r="C4555" s="268" t="s">
        <v>2533</v>
      </c>
      <c r="D4555" s="269">
        <v>19.39</v>
      </c>
      <c r="E4555" s="269">
        <v>17.670000000000002</v>
      </c>
      <c r="F4555" s="269" t="s">
        <v>20553</v>
      </c>
    </row>
    <row r="4556" spans="1:6">
      <c r="A4556" s="261"/>
      <c r="B4556" s="265" t="s">
        <v>1274</v>
      </c>
      <c r="C4556" s="263"/>
      <c r="D4556" s="264" t="s">
        <v>2552</v>
      </c>
      <c r="E4556" s="264" t="s">
        <v>2552</v>
      </c>
      <c r="F4556" s="264"/>
    </row>
    <row r="4557" spans="1:6" ht="15" customHeight="1">
      <c r="A4557" s="266" t="s">
        <v>1275</v>
      </c>
      <c r="B4557" s="267" t="s">
        <v>4737</v>
      </c>
      <c r="C4557" s="268" t="s">
        <v>2537</v>
      </c>
      <c r="D4557" s="269">
        <v>19.090000000000003</v>
      </c>
      <c r="E4557" s="269">
        <v>9.5299999999999994</v>
      </c>
      <c r="F4557" s="269" t="s">
        <v>11409</v>
      </c>
    </row>
    <row r="4558" spans="1:6" ht="15" customHeight="1">
      <c r="A4558" s="266">
        <v>83651</v>
      </c>
      <c r="B4558" s="267" t="s">
        <v>4746</v>
      </c>
      <c r="C4558" s="268" t="s">
        <v>2537</v>
      </c>
      <c r="D4558" s="269">
        <v>19.320000000000004</v>
      </c>
      <c r="E4558" s="269">
        <v>14.45</v>
      </c>
      <c r="F4558" s="269" t="s">
        <v>13780</v>
      </c>
    </row>
    <row r="4559" spans="1:6" ht="30" customHeight="1">
      <c r="A4559" s="266" t="s">
        <v>1276</v>
      </c>
      <c r="B4559" s="267" t="s">
        <v>4738</v>
      </c>
      <c r="C4559" s="268" t="s">
        <v>2537</v>
      </c>
      <c r="D4559" s="269">
        <v>34.870000000000005</v>
      </c>
      <c r="E4559" s="269">
        <v>12.41</v>
      </c>
      <c r="F4559" s="269" t="s">
        <v>14119</v>
      </c>
    </row>
    <row r="4560" spans="1:6" ht="30" customHeight="1">
      <c r="A4560" s="266" t="s">
        <v>1277</v>
      </c>
      <c r="B4560" s="267" t="s">
        <v>4739</v>
      </c>
      <c r="C4560" s="268" t="s">
        <v>2537</v>
      </c>
      <c r="D4560" s="269">
        <v>32.03</v>
      </c>
      <c r="E4560" s="269">
        <v>9.4499999999999993</v>
      </c>
      <c r="F4560" s="269" t="s">
        <v>16140</v>
      </c>
    </row>
    <row r="4561" spans="1:6" ht="30" customHeight="1">
      <c r="A4561" s="266" t="s">
        <v>1278</v>
      </c>
      <c r="B4561" s="267" t="s">
        <v>4740</v>
      </c>
      <c r="C4561" s="268" t="s">
        <v>2537</v>
      </c>
      <c r="D4561" s="269">
        <v>51</v>
      </c>
      <c r="E4561" s="269">
        <v>9.44</v>
      </c>
      <c r="F4561" s="269" t="s">
        <v>16170</v>
      </c>
    </row>
    <row r="4562" spans="1:6" ht="15" customHeight="1">
      <c r="A4562" s="266">
        <v>83670</v>
      </c>
      <c r="B4562" s="267" t="s">
        <v>4741</v>
      </c>
      <c r="C4562" s="268" t="s">
        <v>2537</v>
      </c>
      <c r="D4562" s="269">
        <v>20.45</v>
      </c>
      <c r="E4562" s="269">
        <v>28.84</v>
      </c>
      <c r="F4562" s="269" t="s">
        <v>16177</v>
      </c>
    </row>
    <row r="4563" spans="1:6" ht="15" customHeight="1">
      <c r="A4563" s="266">
        <v>83671</v>
      </c>
      <c r="B4563" s="267" t="s">
        <v>4742</v>
      </c>
      <c r="C4563" s="268" t="s">
        <v>2537</v>
      </c>
      <c r="D4563" s="269">
        <v>22.2</v>
      </c>
      <c r="E4563" s="269">
        <v>30.59</v>
      </c>
      <c r="F4563" s="269" t="s">
        <v>16178</v>
      </c>
    </row>
    <row r="4564" spans="1:6" ht="30" customHeight="1">
      <c r="A4564" s="266">
        <v>83679</v>
      </c>
      <c r="B4564" s="267" t="s">
        <v>4743</v>
      </c>
      <c r="C4564" s="268" t="s">
        <v>2537</v>
      </c>
      <c r="D4564" s="269">
        <v>8.0499999999999989</v>
      </c>
      <c r="E4564" s="269">
        <v>5.74</v>
      </c>
      <c r="F4564" s="269" t="s">
        <v>11181</v>
      </c>
    </row>
    <row r="4565" spans="1:6" ht="30" customHeight="1">
      <c r="A4565" s="266">
        <v>83680</v>
      </c>
      <c r="B4565" s="267" t="s">
        <v>4744</v>
      </c>
      <c r="C4565" s="268" t="s">
        <v>2537</v>
      </c>
      <c r="D4565" s="269">
        <v>10.499999999999998</v>
      </c>
      <c r="E4565" s="269">
        <v>5.74</v>
      </c>
      <c r="F4565" s="269" t="s">
        <v>11981</v>
      </c>
    </row>
    <row r="4566" spans="1:6" ht="30" customHeight="1">
      <c r="A4566" s="266">
        <v>83681</v>
      </c>
      <c r="B4566" s="267" t="s">
        <v>4745</v>
      </c>
      <c r="C4566" s="268" t="s">
        <v>2537</v>
      </c>
      <c r="D4566" s="269">
        <v>11.59</v>
      </c>
      <c r="E4566" s="269">
        <v>5.73</v>
      </c>
      <c r="F4566" s="269" t="s">
        <v>12311</v>
      </c>
    </row>
    <row r="4567" spans="1:6">
      <c r="A4567" s="261"/>
      <c r="B4567" s="265" t="s">
        <v>1279</v>
      </c>
      <c r="C4567" s="263"/>
      <c r="D4567" s="264" t="s">
        <v>2552</v>
      </c>
      <c r="E4567" s="264" t="s">
        <v>2552</v>
      </c>
      <c r="F4567" s="264"/>
    </row>
    <row r="4568" spans="1:6">
      <c r="A4568" s="261"/>
      <c r="B4568" s="265" t="s">
        <v>1280</v>
      </c>
      <c r="C4568" s="263"/>
      <c r="D4568" s="264" t="s">
        <v>2552</v>
      </c>
      <c r="E4568" s="264" t="s">
        <v>2552</v>
      </c>
      <c r="F4568" s="264"/>
    </row>
    <row r="4569" spans="1:6" ht="30" customHeight="1">
      <c r="A4569" s="266" t="s">
        <v>1281</v>
      </c>
      <c r="B4569" s="267" t="s">
        <v>5145</v>
      </c>
      <c r="C4569" s="268" t="s">
        <v>2537</v>
      </c>
      <c r="D4569" s="269">
        <v>41.42</v>
      </c>
      <c r="E4569" s="269">
        <v>9.44</v>
      </c>
      <c r="F4569" s="269" t="s">
        <v>16169</v>
      </c>
    </row>
    <row r="4570" spans="1:6" ht="15" customHeight="1">
      <c r="A4570" s="266">
        <v>83661</v>
      </c>
      <c r="B4570" s="267" t="s">
        <v>5146</v>
      </c>
      <c r="C4570" s="268" t="s">
        <v>2537</v>
      </c>
      <c r="D4570" s="269">
        <v>62.01</v>
      </c>
      <c r="E4570" s="269">
        <v>30.29</v>
      </c>
      <c r="F4570" s="269" t="s">
        <v>16172</v>
      </c>
    </row>
    <row r="4571" spans="1:6" ht="30" customHeight="1">
      <c r="A4571" s="266">
        <v>83664</v>
      </c>
      <c r="B4571" s="267" t="s">
        <v>5147</v>
      </c>
      <c r="C4571" s="268" t="s">
        <v>2537</v>
      </c>
      <c r="D4571" s="269">
        <v>37.35</v>
      </c>
      <c r="E4571" s="269">
        <v>15.01</v>
      </c>
      <c r="F4571" s="269" t="s">
        <v>16173</v>
      </c>
    </row>
    <row r="4572" spans="1:6">
      <c r="A4572" s="261"/>
      <c r="B4572" s="265" t="s">
        <v>30</v>
      </c>
      <c r="C4572" s="263"/>
      <c r="D4572" s="264" t="s">
        <v>2552</v>
      </c>
      <c r="E4572" s="264" t="s">
        <v>2552</v>
      </c>
      <c r="F4572" s="264"/>
    </row>
    <row r="4573" spans="1:6" ht="30" customHeight="1">
      <c r="A4573" s="266">
        <v>83675</v>
      </c>
      <c r="B4573" s="267" t="s">
        <v>5148</v>
      </c>
      <c r="C4573" s="268" t="s">
        <v>2537</v>
      </c>
      <c r="D4573" s="269">
        <v>37.410000000000004</v>
      </c>
      <c r="E4573" s="269">
        <v>46.07</v>
      </c>
      <c r="F4573" s="269" t="s">
        <v>16179</v>
      </c>
    </row>
    <row r="4574" spans="1:6" ht="30" customHeight="1">
      <c r="A4574" s="266">
        <v>83676</v>
      </c>
      <c r="B4574" s="267" t="s">
        <v>5149</v>
      </c>
      <c r="C4574" s="268" t="s">
        <v>2537</v>
      </c>
      <c r="D4574" s="269">
        <v>45.949999999999996</v>
      </c>
      <c r="E4574" s="269">
        <v>57.15</v>
      </c>
      <c r="F4574" s="269" t="s">
        <v>16180</v>
      </c>
    </row>
    <row r="4575" spans="1:6" ht="30" customHeight="1">
      <c r="A4575" s="266">
        <v>83677</v>
      </c>
      <c r="B4575" s="267" t="s">
        <v>4403</v>
      </c>
      <c r="C4575" s="268" t="s">
        <v>2537</v>
      </c>
      <c r="D4575" s="269">
        <v>58.290000000000006</v>
      </c>
      <c r="E4575" s="269">
        <v>69.8</v>
      </c>
      <c r="F4575" s="269" t="s">
        <v>16181</v>
      </c>
    </row>
    <row r="4576" spans="1:6" ht="30" customHeight="1">
      <c r="A4576" s="266">
        <v>83678</v>
      </c>
      <c r="B4576" s="267" t="s">
        <v>4404</v>
      </c>
      <c r="C4576" s="268" t="s">
        <v>2537</v>
      </c>
      <c r="D4576" s="269">
        <v>76.97</v>
      </c>
      <c r="E4576" s="269">
        <v>84.59</v>
      </c>
      <c r="F4576" s="269" t="s">
        <v>16182</v>
      </c>
    </row>
    <row r="4577" spans="1:6" ht="30" customHeight="1">
      <c r="A4577" s="266">
        <v>72978</v>
      </c>
      <c r="B4577" s="267" t="s">
        <v>4259</v>
      </c>
      <c r="C4577" s="268" t="s">
        <v>2537</v>
      </c>
      <c r="D4577" s="269">
        <v>1.62</v>
      </c>
      <c r="E4577" s="269">
        <v>3.96</v>
      </c>
      <c r="F4577" s="269" t="s">
        <v>11738</v>
      </c>
    </row>
    <row r="4578" spans="1:6" ht="30" customHeight="1">
      <c r="A4578" s="266">
        <v>72979</v>
      </c>
      <c r="B4578" s="267" t="s">
        <v>4260</v>
      </c>
      <c r="C4578" s="268" t="s">
        <v>2538</v>
      </c>
      <c r="D4578" s="269">
        <v>3.1500000000000004</v>
      </c>
      <c r="E4578" s="269">
        <v>7.51</v>
      </c>
      <c r="F4578" s="269" t="s">
        <v>20021</v>
      </c>
    </row>
    <row r="4579" spans="1:6" ht="15" customHeight="1">
      <c r="A4579" s="266">
        <v>88549</v>
      </c>
      <c r="B4579" s="267" t="s">
        <v>4832</v>
      </c>
      <c r="C4579" s="268" t="s">
        <v>2533</v>
      </c>
      <c r="D4579" s="269">
        <v>52.570000000000007</v>
      </c>
      <c r="E4579" s="269">
        <v>11.44</v>
      </c>
      <c r="F4579" s="269" t="s">
        <v>19836</v>
      </c>
    </row>
    <row r="4580" spans="1:6" ht="15" customHeight="1">
      <c r="A4580" s="266">
        <v>88549</v>
      </c>
      <c r="B4580" s="267" t="s">
        <v>4832</v>
      </c>
      <c r="C4580" s="268" t="s">
        <v>2533</v>
      </c>
      <c r="D4580" s="269">
        <v>52.570000000000007</v>
      </c>
      <c r="E4580" s="269">
        <v>11.44</v>
      </c>
      <c r="F4580" s="269" t="s">
        <v>19836</v>
      </c>
    </row>
    <row r="4581" spans="1:6" ht="30" customHeight="1">
      <c r="A4581" s="266">
        <v>83626</v>
      </c>
      <c r="B4581" s="267" t="s">
        <v>1949</v>
      </c>
      <c r="C4581" s="268" t="s">
        <v>2537</v>
      </c>
      <c r="D4581" s="269">
        <v>123.64</v>
      </c>
      <c r="E4581" s="269">
        <v>1.83</v>
      </c>
      <c r="F4581" s="269" t="s">
        <v>15533</v>
      </c>
    </row>
    <row r="4582" spans="1:6" ht="30" customHeight="1">
      <c r="A4582" s="266">
        <v>83624</v>
      </c>
      <c r="B4582" s="267" t="s">
        <v>1948</v>
      </c>
      <c r="C4582" s="268" t="s">
        <v>2537</v>
      </c>
      <c r="D4582" s="269">
        <v>156.88999999999999</v>
      </c>
      <c r="E4582" s="269">
        <v>1.83</v>
      </c>
      <c r="F4582" s="269" t="s">
        <v>15532</v>
      </c>
    </row>
    <row r="4583" spans="1:6" ht="30" customHeight="1">
      <c r="A4583" s="266">
        <v>83623</v>
      </c>
      <c r="B4583" s="267" t="s">
        <v>1947</v>
      </c>
      <c r="C4583" s="268" t="s">
        <v>2537</v>
      </c>
      <c r="D4583" s="269">
        <v>223.39999999999998</v>
      </c>
      <c r="E4583" s="269">
        <v>1.83</v>
      </c>
      <c r="F4583" s="269" t="s">
        <v>15531</v>
      </c>
    </row>
    <row r="4584" spans="1:6" ht="30" customHeight="1">
      <c r="A4584" s="266">
        <v>83716</v>
      </c>
      <c r="B4584" s="267" t="s">
        <v>1695</v>
      </c>
      <c r="C4584" s="268" t="s">
        <v>2535</v>
      </c>
      <c r="D4584" s="269">
        <v>251.98999999999998</v>
      </c>
      <c r="E4584" s="269">
        <v>72.349999999999994</v>
      </c>
      <c r="F4584" s="269" t="s">
        <v>16290</v>
      </c>
    </row>
    <row r="4585" spans="1:6" ht="15" customHeight="1">
      <c r="A4585" s="266">
        <v>73660</v>
      </c>
      <c r="B4585" s="267" t="s">
        <v>755</v>
      </c>
      <c r="C4585" s="268" t="s">
        <v>2538</v>
      </c>
      <c r="D4585" s="269">
        <v>40.080000000000005</v>
      </c>
      <c r="E4585" s="269">
        <v>31.54</v>
      </c>
      <c r="F4585" s="269" t="s">
        <v>19700</v>
      </c>
    </row>
    <row r="4586" spans="1:6" ht="45" customHeight="1">
      <c r="A4586" s="266" t="s">
        <v>2292</v>
      </c>
      <c r="B4586" s="267" t="s">
        <v>4635</v>
      </c>
      <c r="C4586" s="268" t="s">
        <v>2538</v>
      </c>
      <c r="D4586" s="269">
        <v>18</v>
      </c>
      <c r="E4586" s="269">
        <v>21.42</v>
      </c>
      <c r="F4586" s="269" t="s">
        <v>17156</v>
      </c>
    </row>
    <row r="4587" spans="1:6" ht="45" customHeight="1">
      <c r="A4587" s="266" t="s">
        <v>2291</v>
      </c>
      <c r="B4587" s="267" t="s">
        <v>4634</v>
      </c>
      <c r="C4587" s="268" t="s">
        <v>2538</v>
      </c>
      <c r="D4587" s="269">
        <v>31.05</v>
      </c>
      <c r="E4587" s="269">
        <v>20.440000000000001</v>
      </c>
      <c r="F4587" s="269" t="s">
        <v>14469</v>
      </c>
    </row>
    <row r="4588" spans="1:6" ht="30" customHeight="1">
      <c r="A4588" s="266">
        <v>72191</v>
      </c>
      <c r="B4588" s="267" t="s">
        <v>5398</v>
      </c>
      <c r="C4588" s="268" t="s">
        <v>2538</v>
      </c>
      <c r="D4588" s="269">
        <v>29.089999999999996</v>
      </c>
      <c r="E4588" s="269">
        <v>50.51</v>
      </c>
      <c r="F4588" s="269" t="s">
        <v>14820</v>
      </c>
    </row>
    <row r="4589" spans="1:6" ht="45" customHeight="1">
      <c r="A4589" s="266">
        <v>83627</v>
      </c>
      <c r="B4589" s="267" t="s">
        <v>5190</v>
      </c>
      <c r="C4589" s="268" t="s">
        <v>2535</v>
      </c>
      <c r="D4589" s="269">
        <v>385.67</v>
      </c>
      <c r="E4589" s="269">
        <v>55.56</v>
      </c>
      <c r="F4589" s="269" t="s">
        <v>15534</v>
      </c>
    </row>
    <row r="4590" spans="1:6" ht="45" customHeight="1">
      <c r="A4590" s="266">
        <v>95570</v>
      </c>
      <c r="B4590" s="267" t="s">
        <v>4088</v>
      </c>
      <c r="C4590" s="268" t="s">
        <v>2537</v>
      </c>
      <c r="D4590" s="269">
        <v>38.849999999999994</v>
      </c>
      <c r="E4590" s="269">
        <v>17.37</v>
      </c>
      <c r="F4590" s="269" t="s">
        <v>15526</v>
      </c>
    </row>
    <row r="4591" spans="1:6" ht="45" customHeight="1">
      <c r="A4591" s="266">
        <v>95567</v>
      </c>
      <c r="B4591" s="267" t="s">
        <v>4405</v>
      </c>
      <c r="C4591" s="268" t="s">
        <v>2537</v>
      </c>
      <c r="D4591" s="269">
        <v>35.89</v>
      </c>
      <c r="E4591" s="269">
        <v>14.51</v>
      </c>
      <c r="F4591" s="269" t="s">
        <v>15523</v>
      </c>
    </row>
    <row r="4592" spans="1:6" ht="45" customHeight="1">
      <c r="A4592" s="266">
        <v>95571</v>
      </c>
      <c r="B4592" s="267" t="s">
        <v>4089</v>
      </c>
      <c r="C4592" s="268" t="s">
        <v>2537</v>
      </c>
      <c r="D4592" s="269">
        <v>50.69</v>
      </c>
      <c r="E4592" s="269">
        <v>22.11</v>
      </c>
      <c r="F4592" s="269" t="s">
        <v>15527</v>
      </c>
    </row>
    <row r="4593" spans="1:6" ht="45" customHeight="1">
      <c r="A4593" s="266">
        <v>95568</v>
      </c>
      <c r="B4593" s="267" t="s">
        <v>4408</v>
      </c>
      <c r="C4593" s="268" t="s">
        <v>2537</v>
      </c>
      <c r="D4593" s="269">
        <v>46.89</v>
      </c>
      <c r="E4593" s="269">
        <v>18.48</v>
      </c>
      <c r="F4593" s="269" t="s">
        <v>15524</v>
      </c>
    </row>
    <row r="4594" spans="1:6" ht="45" customHeight="1">
      <c r="A4594" s="266">
        <v>95572</v>
      </c>
      <c r="B4594" s="267" t="s">
        <v>4090</v>
      </c>
      <c r="C4594" s="268" t="s">
        <v>2537</v>
      </c>
      <c r="D4594" s="269">
        <v>68.16</v>
      </c>
      <c r="E4594" s="269">
        <v>26.83</v>
      </c>
      <c r="F4594" s="269" t="s">
        <v>15528</v>
      </c>
    </row>
    <row r="4595" spans="1:6" ht="45" customHeight="1">
      <c r="A4595" s="266">
        <v>95569</v>
      </c>
      <c r="B4595" s="267" t="s">
        <v>4087</v>
      </c>
      <c r="C4595" s="268" t="s">
        <v>2537</v>
      </c>
      <c r="D4595" s="269">
        <v>63.360000000000007</v>
      </c>
      <c r="E4595" s="269">
        <v>22.43</v>
      </c>
      <c r="F4595" s="269" t="s">
        <v>15525</v>
      </c>
    </row>
    <row r="4596" spans="1:6" ht="45" customHeight="1">
      <c r="A4596" s="266">
        <v>92219</v>
      </c>
      <c r="B4596" s="267" t="s">
        <v>4110</v>
      </c>
      <c r="C4596" s="268" t="s">
        <v>2537</v>
      </c>
      <c r="D4596" s="269">
        <v>75.660000000000011</v>
      </c>
      <c r="E4596" s="269">
        <v>20.49</v>
      </c>
      <c r="F4596" s="269" t="s">
        <v>15493</v>
      </c>
    </row>
    <row r="4597" spans="1:6" ht="45" customHeight="1">
      <c r="A4597" s="266">
        <v>92210</v>
      </c>
      <c r="B4597" s="267" t="s">
        <v>4103</v>
      </c>
      <c r="C4597" s="268" t="s">
        <v>2537</v>
      </c>
      <c r="D4597" s="269">
        <v>71.87</v>
      </c>
      <c r="E4597" s="269">
        <v>17.11</v>
      </c>
      <c r="F4597" s="269" t="s">
        <v>15487</v>
      </c>
    </row>
    <row r="4598" spans="1:6" ht="45" customHeight="1">
      <c r="A4598" s="266">
        <v>92220</v>
      </c>
      <c r="B4598" s="267" t="s">
        <v>4111</v>
      </c>
      <c r="C4598" s="268" t="s">
        <v>2537</v>
      </c>
      <c r="D4598" s="269">
        <v>97.64</v>
      </c>
      <c r="E4598" s="269">
        <v>24.88</v>
      </c>
      <c r="F4598" s="269" t="s">
        <v>15494</v>
      </c>
    </row>
    <row r="4599" spans="1:6" ht="45" customHeight="1">
      <c r="A4599" s="266">
        <v>92226</v>
      </c>
      <c r="B4599" s="267" t="s">
        <v>4482</v>
      </c>
      <c r="C4599" s="268" t="s">
        <v>2537</v>
      </c>
      <c r="D4599" s="269">
        <v>259.39</v>
      </c>
      <c r="E4599" s="269">
        <v>48.89</v>
      </c>
      <c r="F4599" s="269" t="s">
        <v>15499</v>
      </c>
    </row>
    <row r="4600" spans="1:6" ht="45" customHeight="1">
      <c r="A4600" s="266">
        <v>92216</v>
      </c>
      <c r="B4600" s="267" t="s">
        <v>4109</v>
      </c>
      <c r="C4600" s="268" t="s">
        <v>2537</v>
      </c>
      <c r="D4600" s="269">
        <v>250.4</v>
      </c>
      <c r="E4600" s="269">
        <v>41.1</v>
      </c>
      <c r="F4600" s="269" t="s">
        <v>15492</v>
      </c>
    </row>
    <row r="4601" spans="1:6" ht="45" customHeight="1">
      <c r="A4601" s="266">
        <v>92829</v>
      </c>
      <c r="B4601" s="267" t="s">
        <v>5177</v>
      </c>
      <c r="C4601" s="268" t="s">
        <v>2537</v>
      </c>
      <c r="D4601" s="269">
        <v>356.77000000000004</v>
      </c>
      <c r="E4601" s="269">
        <v>60.64</v>
      </c>
      <c r="F4601" s="269" t="s">
        <v>15517</v>
      </c>
    </row>
    <row r="4602" spans="1:6" ht="45" customHeight="1">
      <c r="A4602" s="266">
        <v>92816</v>
      </c>
      <c r="B4602" s="267" t="s">
        <v>4483</v>
      </c>
      <c r="C4602" s="268" t="s">
        <v>2537</v>
      </c>
      <c r="D4602" s="269">
        <v>346.2</v>
      </c>
      <c r="E4602" s="269">
        <v>51.42</v>
      </c>
      <c r="F4602" s="269" t="s">
        <v>15506</v>
      </c>
    </row>
    <row r="4603" spans="1:6" ht="45" customHeight="1">
      <c r="A4603" s="266">
        <v>92831</v>
      </c>
      <c r="B4603" s="267" t="s">
        <v>5178</v>
      </c>
      <c r="C4603" s="268" t="s">
        <v>2537</v>
      </c>
      <c r="D4603" s="269">
        <v>518.67999999999995</v>
      </c>
      <c r="E4603" s="269">
        <v>80.58</v>
      </c>
      <c r="F4603" s="269" t="s">
        <v>15519</v>
      </c>
    </row>
    <row r="4604" spans="1:6" ht="45" customHeight="1">
      <c r="A4604" s="266">
        <v>92818</v>
      </c>
      <c r="B4604" s="267" t="s">
        <v>4484</v>
      </c>
      <c r="C4604" s="268" t="s">
        <v>2537</v>
      </c>
      <c r="D4604" s="269">
        <v>505.68</v>
      </c>
      <c r="E4604" s="269">
        <v>69.19</v>
      </c>
      <c r="F4604" s="269" t="s">
        <v>15508</v>
      </c>
    </row>
    <row r="4605" spans="1:6" ht="45" customHeight="1">
      <c r="A4605" s="266">
        <v>95566</v>
      </c>
      <c r="B4605" s="267" t="s">
        <v>4407</v>
      </c>
      <c r="C4605" s="268" t="s">
        <v>2537</v>
      </c>
      <c r="D4605" s="269">
        <v>67.610000000000014</v>
      </c>
      <c r="E4605" s="269">
        <v>17.32</v>
      </c>
      <c r="F4605" s="269" t="s">
        <v>15522</v>
      </c>
    </row>
    <row r="4606" spans="1:6" ht="45" customHeight="1">
      <c r="A4606" s="266">
        <v>92849</v>
      </c>
      <c r="B4606" s="267" t="s">
        <v>4097</v>
      </c>
      <c r="C4606" s="268" t="s">
        <v>2537</v>
      </c>
      <c r="D4606" s="269">
        <v>101.94999999999999</v>
      </c>
      <c r="E4606" s="269">
        <v>6.07</v>
      </c>
      <c r="F4606" s="269" t="s">
        <v>15476</v>
      </c>
    </row>
    <row r="4607" spans="1:6" ht="45" customHeight="1">
      <c r="A4607" s="266">
        <v>92833</v>
      </c>
      <c r="B4607" s="267" t="s">
        <v>4091</v>
      </c>
      <c r="C4607" s="268" t="s">
        <v>2537</v>
      </c>
      <c r="D4607" s="269">
        <v>98.86</v>
      </c>
      <c r="E4607" s="269">
        <v>3.2</v>
      </c>
      <c r="F4607" s="269" t="s">
        <v>15466</v>
      </c>
    </row>
    <row r="4608" spans="1:6" ht="45" customHeight="1">
      <c r="A4608" s="266">
        <v>92851</v>
      </c>
      <c r="B4608" s="267" t="s">
        <v>4098</v>
      </c>
      <c r="C4608" s="268" t="s">
        <v>2537</v>
      </c>
      <c r="D4608" s="269">
        <v>133.63</v>
      </c>
      <c r="E4608" s="269">
        <v>7.71</v>
      </c>
      <c r="F4608" s="269" t="s">
        <v>15478</v>
      </c>
    </row>
    <row r="4609" spans="1:6" ht="45" customHeight="1">
      <c r="A4609" s="266">
        <v>92835</v>
      </c>
      <c r="B4609" s="326" t="s">
        <v>4092</v>
      </c>
      <c r="C4609" s="268" t="s">
        <v>2537</v>
      </c>
      <c r="D4609" s="269">
        <v>129.83000000000001</v>
      </c>
      <c r="E4609" s="269">
        <v>4.07</v>
      </c>
      <c r="F4609" s="269" t="s">
        <v>15467</v>
      </c>
    </row>
    <row r="4610" spans="1:6" ht="45" customHeight="1">
      <c r="A4610" s="266">
        <v>92853</v>
      </c>
      <c r="B4610" s="267" t="s">
        <v>4099</v>
      </c>
      <c r="C4610" s="268" t="s">
        <v>2537</v>
      </c>
      <c r="D4610" s="269">
        <v>168.47</v>
      </c>
      <c r="E4610" s="269">
        <v>9.3800000000000008</v>
      </c>
      <c r="F4610" s="269" t="s">
        <v>15479</v>
      </c>
    </row>
    <row r="4611" spans="1:6" ht="45" customHeight="1">
      <c r="A4611" s="266">
        <v>92837</v>
      </c>
      <c r="B4611" s="267" t="s">
        <v>4093</v>
      </c>
      <c r="C4611" s="268" t="s">
        <v>2537</v>
      </c>
      <c r="D4611" s="269">
        <v>163.72</v>
      </c>
      <c r="E4611" s="269">
        <v>4.9400000000000004</v>
      </c>
      <c r="F4611" s="269" t="s">
        <v>15469</v>
      </c>
    </row>
    <row r="4612" spans="1:6" ht="45" customHeight="1">
      <c r="A4612" s="266">
        <v>92855</v>
      </c>
      <c r="B4612" s="267" t="s">
        <v>4100</v>
      </c>
      <c r="C4612" s="268" t="s">
        <v>2537</v>
      </c>
      <c r="D4612" s="269">
        <v>220.4</v>
      </c>
      <c r="E4612" s="269">
        <v>11.03</v>
      </c>
      <c r="F4612" s="269" t="s">
        <v>15480</v>
      </c>
    </row>
    <row r="4613" spans="1:6" ht="45" customHeight="1">
      <c r="A4613" s="266">
        <v>92839</v>
      </c>
      <c r="B4613" s="267" t="s">
        <v>4094</v>
      </c>
      <c r="C4613" s="268" t="s">
        <v>2537</v>
      </c>
      <c r="D4613" s="269">
        <v>214.85</v>
      </c>
      <c r="E4613" s="269">
        <v>5.82</v>
      </c>
      <c r="F4613" s="269" t="s">
        <v>15470</v>
      </c>
    </row>
    <row r="4614" spans="1:6" ht="45" customHeight="1">
      <c r="A4614" s="266">
        <v>92857</v>
      </c>
      <c r="B4614" s="267" t="s">
        <v>4101</v>
      </c>
      <c r="C4614" s="268" t="s">
        <v>2537</v>
      </c>
      <c r="D4614" s="269">
        <v>249.26</v>
      </c>
      <c r="E4614" s="269">
        <v>12.69</v>
      </c>
      <c r="F4614" s="269" t="s">
        <v>15482</v>
      </c>
    </row>
    <row r="4615" spans="1:6" ht="45" customHeight="1">
      <c r="A4615" s="266">
        <v>92841</v>
      </c>
      <c r="B4615" s="326" t="s">
        <v>4095</v>
      </c>
      <c r="C4615" s="268" t="s">
        <v>2537</v>
      </c>
      <c r="D4615" s="269">
        <v>242.9</v>
      </c>
      <c r="E4615" s="269">
        <v>6.69</v>
      </c>
      <c r="F4615" s="269" t="s">
        <v>15471</v>
      </c>
    </row>
    <row r="4616" spans="1:6" ht="45" customHeight="1">
      <c r="A4616" s="266">
        <v>92863</v>
      </c>
      <c r="B4616" s="267" t="s">
        <v>4102</v>
      </c>
      <c r="C4616" s="268" t="s">
        <v>2537</v>
      </c>
      <c r="D4616" s="269">
        <v>432.27000000000004</v>
      </c>
      <c r="E4616" s="269">
        <v>17.7</v>
      </c>
      <c r="F4616" s="269" t="s">
        <v>15485</v>
      </c>
    </row>
    <row r="4617" spans="1:6" ht="45" customHeight="1">
      <c r="A4617" s="266">
        <v>92847</v>
      </c>
      <c r="B4617" s="267" t="s">
        <v>4096</v>
      </c>
      <c r="C4617" s="268" t="s">
        <v>2537</v>
      </c>
      <c r="D4617" s="269">
        <v>423.34</v>
      </c>
      <c r="E4617" s="269">
        <v>9.31</v>
      </c>
      <c r="F4617" s="269" t="s">
        <v>15474</v>
      </c>
    </row>
    <row r="4618" spans="1:6">
      <c r="A4618" s="261"/>
      <c r="B4618" s="265" t="s">
        <v>1282</v>
      </c>
      <c r="C4618" s="263"/>
      <c r="D4618" s="264" t="s">
        <v>2552</v>
      </c>
      <c r="E4618" s="264" t="s">
        <v>2552</v>
      </c>
      <c r="F4618" s="264"/>
    </row>
    <row r="4619" spans="1:6" ht="15" customHeight="1">
      <c r="A4619" s="266" t="s">
        <v>1283</v>
      </c>
      <c r="B4619" s="267" t="s">
        <v>5179</v>
      </c>
      <c r="C4619" s="268" t="s">
        <v>2538</v>
      </c>
      <c r="D4619" s="269">
        <v>738.99</v>
      </c>
      <c r="E4619" s="269">
        <v>165.9</v>
      </c>
      <c r="F4619" s="269" t="s">
        <v>19702</v>
      </c>
    </row>
    <row r="4620" spans="1:6">
      <c r="A4620" s="261"/>
      <c r="B4620" s="265" t="s">
        <v>1284</v>
      </c>
      <c r="C4620" s="263"/>
      <c r="D4620" s="264" t="s">
        <v>2552</v>
      </c>
      <c r="E4620" s="264" t="s">
        <v>2552</v>
      </c>
      <c r="F4620" s="264"/>
    </row>
    <row r="4621" spans="1:6" ht="45" customHeight="1">
      <c r="A4621" s="266">
        <v>95565</v>
      </c>
      <c r="B4621" s="267" t="s">
        <v>4406</v>
      </c>
      <c r="C4621" s="268" t="s">
        <v>2537</v>
      </c>
      <c r="D4621" s="269">
        <v>64.650000000000006</v>
      </c>
      <c r="E4621" s="269">
        <v>14.46</v>
      </c>
      <c r="F4621" s="269" t="s">
        <v>15521</v>
      </c>
    </row>
    <row r="4622" spans="1:6" ht="15" customHeight="1">
      <c r="A4622" s="266">
        <v>73693</v>
      </c>
      <c r="B4622" s="267" t="s">
        <v>5180</v>
      </c>
      <c r="C4622" s="268" t="s">
        <v>2538</v>
      </c>
      <c r="D4622" s="269">
        <v>8.620000000000001</v>
      </c>
      <c r="E4622" s="269">
        <v>12.57</v>
      </c>
      <c r="F4622" s="269" t="s">
        <v>18605</v>
      </c>
    </row>
    <row r="4623" spans="1:6" ht="15" customHeight="1">
      <c r="A4623" s="266" t="s">
        <v>1285</v>
      </c>
      <c r="B4623" s="267" t="s">
        <v>5181</v>
      </c>
      <c r="C4623" s="268" t="s">
        <v>2533</v>
      </c>
      <c r="D4623" s="269">
        <v>22.190000000000005</v>
      </c>
      <c r="E4623" s="269">
        <v>58.21</v>
      </c>
      <c r="F4623" s="269" t="s">
        <v>19703</v>
      </c>
    </row>
    <row r="4624" spans="1:6" ht="15" customHeight="1">
      <c r="A4624" s="266" t="s">
        <v>2162</v>
      </c>
      <c r="B4624" s="267" t="s">
        <v>756</v>
      </c>
      <c r="C4624" s="268" t="s">
        <v>2533</v>
      </c>
      <c r="D4624" s="269">
        <v>78.079999999999984</v>
      </c>
      <c r="E4624" s="269">
        <v>69.180000000000007</v>
      </c>
      <c r="F4624" s="269" t="s">
        <v>19704</v>
      </c>
    </row>
    <row r="4625" spans="1:6" ht="15" customHeight="1">
      <c r="A4625" s="266" t="s">
        <v>2163</v>
      </c>
      <c r="B4625" s="267" t="s">
        <v>5182</v>
      </c>
      <c r="C4625" s="268" t="s">
        <v>2533</v>
      </c>
      <c r="D4625" s="269">
        <v>22.190000000000005</v>
      </c>
      <c r="E4625" s="269">
        <v>58.21</v>
      </c>
      <c r="F4625" s="269" t="s">
        <v>19703</v>
      </c>
    </row>
    <row r="4626" spans="1:6" ht="15" customHeight="1">
      <c r="A4626" s="266" t="s">
        <v>2164</v>
      </c>
      <c r="B4626" s="267" t="s">
        <v>5183</v>
      </c>
      <c r="C4626" s="268" t="s">
        <v>2533</v>
      </c>
      <c r="D4626" s="269">
        <v>24.309999999999995</v>
      </c>
      <c r="E4626" s="269">
        <v>63.74</v>
      </c>
      <c r="F4626" s="269" t="s">
        <v>19705</v>
      </c>
    </row>
    <row r="4627" spans="1:6" ht="15" customHeight="1">
      <c r="A4627" s="266" t="s">
        <v>2165</v>
      </c>
      <c r="B4627" s="267" t="s">
        <v>5184</v>
      </c>
      <c r="C4627" s="268" t="s">
        <v>2533</v>
      </c>
      <c r="D4627" s="269">
        <v>22.190000000000005</v>
      </c>
      <c r="E4627" s="269">
        <v>58.21</v>
      </c>
      <c r="F4627" s="269" t="s">
        <v>19703</v>
      </c>
    </row>
    <row r="4628" spans="1:6">
      <c r="A4628" s="261"/>
      <c r="B4628" s="262" t="s">
        <v>2166</v>
      </c>
      <c r="C4628" s="263"/>
      <c r="D4628" s="264" t="s">
        <v>2552</v>
      </c>
      <c r="E4628" s="264" t="s">
        <v>2552</v>
      </c>
      <c r="F4628" s="264"/>
    </row>
    <row r="4629" spans="1:6">
      <c r="A4629" s="261"/>
      <c r="B4629" s="265" t="s">
        <v>31</v>
      </c>
      <c r="C4629" s="263"/>
      <c r="D4629" s="264" t="s">
        <v>2552</v>
      </c>
      <c r="E4629" s="264" t="s">
        <v>2552</v>
      </c>
      <c r="F4629" s="264"/>
    </row>
    <row r="4630" spans="1:6">
      <c r="A4630" s="261"/>
      <c r="B4630" s="265" t="s">
        <v>2167</v>
      </c>
      <c r="C4630" s="263"/>
      <c r="D4630" s="264" t="s">
        <v>2552</v>
      </c>
      <c r="E4630" s="264" t="s">
        <v>2552</v>
      </c>
      <c r="F4630" s="264"/>
    </row>
    <row r="4631" spans="1:6" ht="15" customHeight="1">
      <c r="A4631" s="266">
        <v>73607</v>
      </c>
      <c r="B4631" s="267" t="s">
        <v>5186</v>
      </c>
      <c r="C4631" s="268" t="s">
        <v>2535</v>
      </c>
      <c r="D4631" s="269">
        <v>29.460000000000008</v>
      </c>
      <c r="E4631" s="269">
        <v>55.3</v>
      </c>
      <c r="F4631" s="269" t="s">
        <v>15530</v>
      </c>
    </row>
    <row r="4632" spans="1:6" ht="15" customHeight="1">
      <c r="A4632" s="266">
        <v>73606</v>
      </c>
      <c r="B4632" s="267" t="s">
        <v>5185</v>
      </c>
      <c r="C4632" s="268" t="s">
        <v>2535</v>
      </c>
      <c r="D4632" s="269">
        <v>44.19</v>
      </c>
      <c r="E4632" s="269">
        <v>82.95</v>
      </c>
      <c r="F4632" s="269" t="s">
        <v>15529</v>
      </c>
    </row>
    <row r="4633" spans="1:6" ht="15" customHeight="1">
      <c r="A4633" s="266">
        <v>84798</v>
      </c>
      <c r="B4633" s="267" t="s">
        <v>5187</v>
      </c>
      <c r="C4633" s="268" t="s">
        <v>2535</v>
      </c>
      <c r="D4633" s="269">
        <v>202.68</v>
      </c>
      <c r="E4633" s="269">
        <v>41.73</v>
      </c>
      <c r="F4633" s="269" t="s">
        <v>18055</v>
      </c>
    </row>
    <row r="4634" spans="1:6" ht="15" customHeight="1">
      <c r="A4634" s="266">
        <v>84796</v>
      </c>
      <c r="B4634" s="267" t="s">
        <v>5188</v>
      </c>
      <c r="C4634" s="268" t="s">
        <v>2535</v>
      </c>
      <c r="D4634" s="269">
        <v>490.87</v>
      </c>
      <c r="E4634" s="269">
        <v>47.38</v>
      </c>
      <c r="F4634" s="269" t="s">
        <v>18054</v>
      </c>
    </row>
    <row r="4635" spans="1:6" ht="45" customHeight="1">
      <c r="A4635" s="266">
        <v>92211</v>
      </c>
      <c r="B4635" s="267" t="s">
        <v>4104</v>
      </c>
      <c r="C4635" s="268" t="s">
        <v>2537</v>
      </c>
      <c r="D4635" s="269">
        <v>92.87</v>
      </c>
      <c r="E4635" s="269">
        <v>20.78</v>
      </c>
      <c r="F4635" s="269" t="s">
        <v>15488</v>
      </c>
    </row>
    <row r="4636" spans="1:6" ht="15" customHeight="1">
      <c r="A4636" s="266">
        <v>6171</v>
      </c>
      <c r="B4636" s="267" t="s">
        <v>1322</v>
      </c>
      <c r="C4636" s="268" t="s">
        <v>2535</v>
      </c>
      <c r="D4636" s="269">
        <v>15.89</v>
      </c>
      <c r="E4636" s="269">
        <v>5.56</v>
      </c>
      <c r="F4636" s="269" t="s">
        <v>19344</v>
      </c>
    </row>
    <row r="4637" spans="1:6" ht="15" customHeight="1">
      <c r="A4637" s="266">
        <v>6087</v>
      </c>
      <c r="B4637" s="267" t="s">
        <v>5189</v>
      </c>
      <c r="C4637" s="268" t="s">
        <v>2535</v>
      </c>
      <c r="D4637" s="269">
        <v>15.77</v>
      </c>
      <c r="E4637" s="269">
        <v>5.56</v>
      </c>
      <c r="F4637" s="269" t="s">
        <v>19468</v>
      </c>
    </row>
    <row r="4638" spans="1:6" ht="30" customHeight="1">
      <c r="A4638" s="266">
        <v>98114</v>
      </c>
      <c r="B4638" s="267" t="s">
        <v>19551</v>
      </c>
      <c r="C4638" s="268" t="s">
        <v>2535</v>
      </c>
      <c r="D4638" s="269">
        <v>384.61</v>
      </c>
      <c r="E4638" s="269">
        <v>39.909999999999997</v>
      </c>
      <c r="F4638" s="269" t="s">
        <v>19552</v>
      </c>
    </row>
    <row r="4639" spans="1:6" ht="30" customHeight="1">
      <c r="A4639" s="266">
        <v>98115</v>
      </c>
      <c r="B4639" s="267" t="s">
        <v>19553</v>
      </c>
      <c r="C4639" s="268" t="s">
        <v>2535</v>
      </c>
      <c r="D4639" s="269">
        <v>47.68</v>
      </c>
      <c r="E4639" s="269">
        <v>37.619999999999997</v>
      </c>
      <c r="F4639" s="269" t="s">
        <v>19554</v>
      </c>
    </row>
    <row r="4640" spans="1:6">
      <c r="A4640" s="261"/>
      <c r="B4640" s="265" t="s">
        <v>1120</v>
      </c>
      <c r="C4640" s="263"/>
      <c r="D4640" s="264" t="s">
        <v>2552</v>
      </c>
      <c r="E4640" s="264" t="s">
        <v>2552</v>
      </c>
      <c r="F4640" s="264"/>
    </row>
    <row r="4641" spans="1:9" ht="30" customHeight="1">
      <c r="A4641" s="266">
        <v>90724</v>
      </c>
      <c r="B4641" s="267" t="s">
        <v>1119</v>
      </c>
      <c r="C4641" s="268" t="s">
        <v>2535</v>
      </c>
      <c r="D4641" s="269">
        <v>6.3300000000000018</v>
      </c>
      <c r="E4641" s="269">
        <v>13.93</v>
      </c>
      <c r="F4641" s="269" t="s">
        <v>15419</v>
      </c>
    </row>
    <row r="4642" spans="1:9" ht="30" customHeight="1">
      <c r="A4642" s="266">
        <v>90725</v>
      </c>
      <c r="B4642" s="267" t="s">
        <v>1720</v>
      </c>
      <c r="C4642" s="268" t="s">
        <v>2535</v>
      </c>
      <c r="D4642" s="269">
        <v>7.9399999999999977</v>
      </c>
      <c r="E4642" s="269">
        <v>17.05</v>
      </c>
      <c r="F4642" s="269" t="s">
        <v>15420</v>
      </c>
    </row>
    <row r="4643" spans="1:9" ht="30" customHeight="1">
      <c r="A4643" s="266">
        <v>90726</v>
      </c>
      <c r="B4643" s="267" t="s">
        <v>1721</v>
      </c>
      <c r="C4643" s="268" t="s">
        <v>2535</v>
      </c>
      <c r="D4643" s="269">
        <v>9.5</v>
      </c>
      <c r="E4643" s="269">
        <v>20.239999999999998</v>
      </c>
      <c r="F4643" s="269" t="s">
        <v>13446</v>
      </c>
    </row>
    <row r="4644" spans="1:9" ht="30" customHeight="1">
      <c r="A4644" s="266">
        <v>90727</v>
      </c>
      <c r="B4644" s="267" t="s">
        <v>1722</v>
      </c>
      <c r="C4644" s="268" t="s">
        <v>2535</v>
      </c>
      <c r="D4644" s="269">
        <v>11.119999999999997</v>
      </c>
      <c r="E4644" s="269">
        <v>23.36</v>
      </c>
      <c r="F4644" s="269" t="s">
        <v>15421</v>
      </c>
    </row>
    <row r="4645" spans="1:9" ht="30" customHeight="1">
      <c r="A4645" s="266">
        <v>90728</v>
      </c>
      <c r="B4645" s="267" t="s">
        <v>1723</v>
      </c>
      <c r="C4645" s="268" t="s">
        <v>2535</v>
      </c>
      <c r="D4645" s="269">
        <v>12.68</v>
      </c>
      <c r="E4645" s="269">
        <v>26.54</v>
      </c>
      <c r="F4645" s="269" t="s">
        <v>15422</v>
      </c>
    </row>
    <row r="4646" spans="1:9" ht="30" customHeight="1">
      <c r="A4646" s="266">
        <v>90729</v>
      </c>
      <c r="B4646" s="267" t="s">
        <v>1724</v>
      </c>
      <c r="C4646" s="268" t="s">
        <v>2535</v>
      </c>
      <c r="D4646" s="269">
        <v>14.41</v>
      </c>
      <c r="E4646" s="269">
        <v>29.55</v>
      </c>
      <c r="F4646" s="269" t="s">
        <v>15423</v>
      </c>
    </row>
    <row r="4647" spans="1:9" ht="30" customHeight="1">
      <c r="A4647" s="266">
        <v>90730</v>
      </c>
      <c r="B4647" s="267" t="s">
        <v>1725</v>
      </c>
      <c r="C4647" s="268" t="s">
        <v>2535</v>
      </c>
      <c r="D4647" s="269">
        <v>15.969999999999999</v>
      </c>
      <c r="E4647" s="269">
        <v>32.76</v>
      </c>
      <c r="F4647" s="269" t="s">
        <v>15424</v>
      </c>
    </row>
    <row r="4648" spans="1:9" ht="30" customHeight="1">
      <c r="A4648" s="266">
        <v>90731</v>
      </c>
      <c r="B4648" s="267" t="s">
        <v>1726</v>
      </c>
      <c r="C4648" s="268" t="s">
        <v>2535</v>
      </c>
      <c r="D4648" s="269">
        <v>17.649999999999999</v>
      </c>
      <c r="E4648" s="269">
        <v>35.82</v>
      </c>
      <c r="F4648" s="269" t="s">
        <v>15425</v>
      </c>
    </row>
    <row r="4649" spans="1:9" ht="30" customHeight="1">
      <c r="A4649" s="266">
        <v>90732</v>
      </c>
      <c r="B4649" s="267" t="s">
        <v>1727</v>
      </c>
      <c r="C4649" s="268" t="s">
        <v>2535</v>
      </c>
      <c r="D4649" s="269">
        <v>22.480000000000004</v>
      </c>
      <c r="E4649" s="269">
        <v>45.2</v>
      </c>
      <c r="F4649" s="269" t="s">
        <v>15426</v>
      </c>
    </row>
    <row r="4650" spans="1:9">
      <c r="A4650" s="261"/>
      <c r="B4650" s="265" t="s">
        <v>2161</v>
      </c>
      <c r="C4650" s="263"/>
      <c r="D4650" s="264" t="s">
        <v>2552</v>
      </c>
      <c r="E4650" s="264" t="s">
        <v>2552</v>
      </c>
      <c r="F4650" s="264"/>
    </row>
    <row r="4651" spans="1:9" ht="45" customHeight="1">
      <c r="A4651" s="266">
        <v>98109</v>
      </c>
      <c r="B4651" s="267" t="s">
        <v>19545</v>
      </c>
      <c r="C4651" s="268" t="s">
        <v>2535</v>
      </c>
      <c r="D4651" s="269">
        <v>301.26000000000005</v>
      </c>
      <c r="E4651" s="269">
        <v>319.94</v>
      </c>
      <c r="F4651" s="269" t="s">
        <v>19546</v>
      </c>
    </row>
    <row r="4652" spans="1:9" ht="30" customHeight="1">
      <c r="A4652" s="266">
        <v>98110</v>
      </c>
      <c r="B4652" s="267" t="s">
        <v>19547</v>
      </c>
      <c r="C4652" s="268" t="s">
        <v>2535</v>
      </c>
      <c r="D4652" s="269">
        <v>401.67</v>
      </c>
      <c r="E4652" s="269">
        <v>10.56</v>
      </c>
      <c r="F4652" s="269" t="s">
        <v>19548</v>
      </c>
      <c r="I4652" s="429"/>
    </row>
    <row r="4653" spans="1:9" ht="30" customHeight="1">
      <c r="A4653" s="266">
        <v>98102</v>
      </c>
      <c r="B4653" s="267" t="s">
        <v>19367</v>
      </c>
      <c r="C4653" s="268" t="s">
        <v>2535</v>
      </c>
      <c r="D4653" s="269">
        <v>54.88</v>
      </c>
      <c r="E4653" s="269">
        <v>3.58</v>
      </c>
      <c r="F4653" s="269" t="s">
        <v>19368</v>
      </c>
    </row>
    <row r="4654" spans="1:9" ht="30" customHeight="1">
      <c r="A4654" s="266">
        <v>98103</v>
      </c>
      <c r="B4654" s="267" t="s">
        <v>19369</v>
      </c>
      <c r="C4654" s="268" t="s">
        <v>2535</v>
      </c>
      <c r="D4654" s="269">
        <v>115.98</v>
      </c>
      <c r="E4654" s="269">
        <v>5.88</v>
      </c>
      <c r="F4654" s="269" t="s">
        <v>19370</v>
      </c>
    </row>
    <row r="4655" spans="1:9" ht="45" customHeight="1">
      <c r="A4655" s="266">
        <v>98104</v>
      </c>
      <c r="B4655" s="267" t="s">
        <v>19371</v>
      </c>
      <c r="C4655" s="268" t="s">
        <v>2535</v>
      </c>
      <c r="D4655" s="269">
        <v>137.56000000000003</v>
      </c>
      <c r="E4655" s="269">
        <v>151.41999999999999</v>
      </c>
      <c r="F4655" s="269" t="s">
        <v>19372</v>
      </c>
    </row>
    <row r="4656" spans="1:9" ht="45" customHeight="1">
      <c r="A4656" s="266">
        <v>98105</v>
      </c>
      <c r="B4656" s="267" t="s">
        <v>19373</v>
      </c>
      <c r="C4656" s="268" t="s">
        <v>2535</v>
      </c>
      <c r="D4656" s="269">
        <v>237.06</v>
      </c>
      <c r="E4656" s="269">
        <v>264.08</v>
      </c>
      <c r="F4656" s="269" t="s">
        <v>19374</v>
      </c>
    </row>
    <row r="4657" spans="1:6" ht="45" customHeight="1">
      <c r="A4657" s="266">
        <v>98106</v>
      </c>
      <c r="B4657" s="267" t="s">
        <v>19375</v>
      </c>
      <c r="C4657" s="268" t="s">
        <v>2535</v>
      </c>
      <c r="D4657" s="269">
        <v>393.21999999999997</v>
      </c>
      <c r="E4657" s="269">
        <v>435.42</v>
      </c>
      <c r="F4657" s="269" t="s">
        <v>19376</v>
      </c>
    </row>
    <row r="4658" spans="1:6" ht="30" customHeight="1">
      <c r="A4658" s="266">
        <v>98107</v>
      </c>
      <c r="B4658" s="267" t="s">
        <v>19377</v>
      </c>
      <c r="C4658" s="268" t="s">
        <v>2535</v>
      </c>
      <c r="D4658" s="269">
        <v>104.49000000000001</v>
      </c>
      <c r="E4658" s="269">
        <v>109.91</v>
      </c>
      <c r="F4658" s="269" t="s">
        <v>19378</v>
      </c>
    </row>
    <row r="4659" spans="1:6" ht="30" customHeight="1">
      <c r="A4659" s="266">
        <v>98108</v>
      </c>
      <c r="B4659" s="267" t="s">
        <v>19379</v>
      </c>
      <c r="C4659" s="268" t="s">
        <v>2535</v>
      </c>
      <c r="D4659" s="269">
        <v>183.79000000000002</v>
      </c>
      <c r="E4659" s="269">
        <v>197.14</v>
      </c>
      <c r="F4659" s="269" t="s">
        <v>19380</v>
      </c>
    </row>
    <row r="4660" spans="1:6">
      <c r="A4660" s="261"/>
      <c r="B4660" s="265" t="s">
        <v>32</v>
      </c>
      <c r="C4660" s="263"/>
      <c r="D4660" s="264" t="s">
        <v>2552</v>
      </c>
      <c r="E4660" s="264" t="s">
        <v>2552</v>
      </c>
      <c r="F4660" s="264"/>
    </row>
    <row r="4661" spans="1:6" ht="30" customHeight="1">
      <c r="A4661" s="266" t="s">
        <v>2799</v>
      </c>
      <c r="B4661" s="267" t="s">
        <v>5191</v>
      </c>
      <c r="C4661" s="268" t="s">
        <v>2535</v>
      </c>
      <c r="D4661" s="269">
        <v>120.74999999999999</v>
      </c>
      <c r="E4661" s="269">
        <v>69.14</v>
      </c>
      <c r="F4661" s="269" t="s">
        <v>19345</v>
      </c>
    </row>
    <row r="4662" spans="1:6" ht="45" customHeight="1">
      <c r="A4662" s="266" t="s">
        <v>1183</v>
      </c>
      <c r="B4662" s="267" t="s">
        <v>5192</v>
      </c>
      <c r="C4662" s="268" t="s">
        <v>2535</v>
      </c>
      <c r="D4662" s="269">
        <v>190.77999999999997</v>
      </c>
      <c r="E4662" s="269">
        <v>45.17</v>
      </c>
      <c r="F4662" s="269" t="s">
        <v>19346</v>
      </c>
    </row>
    <row r="4663" spans="1:6" ht="30" customHeight="1">
      <c r="A4663" s="266">
        <v>97900</v>
      </c>
      <c r="B4663" s="267" t="s">
        <v>19349</v>
      </c>
      <c r="C4663" s="268" t="s">
        <v>2535</v>
      </c>
      <c r="D4663" s="269">
        <v>64.810000000000016</v>
      </c>
      <c r="E4663" s="269">
        <v>72.55</v>
      </c>
      <c r="F4663" s="269" t="s">
        <v>19350</v>
      </c>
    </row>
    <row r="4664" spans="1:6" ht="30" customHeight="1">
      <c r="A4664" s="266">
        <v>97901</v>
      </c>
      <c r="B4664" s="267" t="s">
        <v>19351</v>
      </c>
      <c r="C4664" s="268" t="s">
        <v>2535</v>
      </c>
      <c r="D4664" s="269">
        <v>103.25999999999999</v>
      </c>
      <c r="E4664" s="269">
        <v>114.69</v>
      </c>
      <c r="F4664" s="269" t="s">
        <v>19352</v>
      </c>
    </row>
    <row r="4665" spans="1:6" ht="30" customHeight="1">
      <c r="A4665" s="266">
        <v>97902</v>
      </c>
      <c r="B4665" s="267" t="s">
        <v>19353</v>
      </c>
      <c r="C4665" s="268" t="s">
        <v>2535</v>
      </c>
      <c r="D4665" s="269">
        <v>207.87</v>
      </c>
      <c r="E4665" s="269">
        <v>220.61</v>
      </c>
      <c r="F4665" s="269" t="s">
        <v>19354</v>
      </c>
    </row>
    <row r="4666" spans="1:6" ht="30" customHeight="1">
      <c r="A4666" s="266">
        <v>97903</v>
      </c>
      <c r="B4666" s="267" t="s">
        <v>19355</v>
      </c>
      <c r="C4666" s="268" t="s">
        <v>2535</v>
      </c>
      <c r="D4666" s="269">
        <v>288.43</v>
      </c>
      <c r="E4666" s="269">
        <v>302.83</v>
      </c>
      <c r="F4666" s="269" t="s">
        <v>19356</v>
      </c>
    </row>
    <row r="4667" spans="1:6" ht="30" customHeight="1">
      <c r="A4667" s="266">
        <v>97904</v>
      </c>
      <c r="B4667" s="267" t="s">
        <v>19357</v>
      </c>
      <c r="C4667" s="268" t="s">
        <v>2535</v>
      </c>
      <c r="D4667" s="269">
        <v>357.12</v>
      </c>
      <c r="E4667" s="269">
        <v>336.01</v>
      </c>
      <c r="F4667" s="269" t="s">
        <v>19358</v>
      </c>
    </row>
    <row r="4668" spans="1:6" ht="30" customHeight="1">
      <c r="A4668" s="266">
        <v>97905</v>
      </c>
      <c r="B4668" s="267" t="s">
        <v>19359</v>
      </c>
      <c r="C4668" s="268" t="s">
        <v>2535</v>
      </c>
      <c r="D4668" s="269">
        <v>86.63</v>
      </c>
      <c r="E4668" s="269">
        <v>91.57</v>
      </c>
      <c r="F4668" s="269" t="s">
        <v>19360</v>
      </c>
    </row>
    <row r="4669" spans="1:6" ht="30" customHeight="1">
      <c r="A4669" s="266">
        <v>97906</v>
      </c>
      <c r="B4669" s="267" t="s">
        <v>19361</v>
      </c>
      <c r="C4669" s="268" t="s">
        <v>2535</v>
      </c>
      <c r="D4669" s="269">
        <v>165.39999999999998</v>
      </c>
      <c r="E4669" s="269">
        <v>167.24</v>
      </c>
      <c r="F4669" s="269" t="s">
        <v>19362</v>
      </c>
    </row>
    <row r="4670" spans="1:6" ht="30" customHeight="1">
      <c r="A4670" s="266">
        <v>97907</v>
      </c>
      <c r="B4670" s="267" t="s">
        <v>19363</v>
      </c>
      <c r="C4670" s="268" t="s">
        <v>2535</v>
      </c>
      <c r="D4670" s="269">
        <v>234.23000000000002</v>
      </c>
      <c r="E4670" s="269">
        <v>234.74</v>
      </c>
      <c r="F4670" s="269" t="s">
        <v>19364</v>
      </c>
    </row>
    <row r="4671" spans="1:6" ht="30" customHeight="1">
      <c r="A4671" s="266">
        <v>97908</v>
      </c>
      <c r="B4671" s="267" t="s">
        <v>19365</v>
      </c>
      <c r="C4671" s="268" t="s">
        <v>2535</v>
      </c>
      <c r="D4671" s="269">
        <v>292.97999999999996</v>
      </c>
      <c r="E4671" s="269">
        <v>255.45</v>
      </c>
      <c r="F4671" s="269" t="s">
        <v>19366</v>
      </c>
    </row>
    <row r="4672" spans="1:6" ht="30" customHeight="1">
      <c r="A4672" s="266">
        <v>99250</v>
      </c>
      <c r="B4672" s="267" t="s">
        <v>19381</v>
      </c>
      <c r="C4672" s="268" t="s">
        <v>2535</v>
      </c>
      <c r="D4672" s="269">
        <v>62.449999999999989</v>
      </c>
      <c r="E4672" s="269">
        <v>72.56</v>
      </c>
      <c r="F4672" s="269" t="s">
        <v>19382</v>
      </c>
    </row>
    <row r="4673" spans="1:6" ht="30" customHeight="1">
      <c r="A4673" s="266">
        <v>99251</v>
      </c>
      <c r="B4673" s="267" t="s">
        <v>19383</v>
      </c>
      <c r="C4673" s="268" t="s">
        <v>2535</v>
      </c>
      <c r="D4673" s="269">
        <v>99.220000000000013</v>
      </c>
      <c r="E4673" s="269">
        <v>114.71</v>
      </c>
      <c r="F4673" s="269" t="s">
        <v>19384</v>
      </c>
    </row>
    <row r="4674" spans="1:6" ht="30" customHeight="1">
      <c r="A4674" s="266">
        <v>99253</v>
      </c>
      <c r="B4674" s="267" t="s">
        <v>19385</v>
      </c>
      <c r="C4674" s="268" t="s">
        <v>2535</v>
      </c>
      <c r="D4674" s="269">
        <v>198.81</v>
      </c>
      <c r="E4674" s="269">
        <v>220.63</v>
      </c>
      <c r="F4674" s="269" t="s">
        <v>19386</v>
      </c>
    </row>
    <row r="4675" spans="1:6" ht="30" customHeight="1">
      <c r="A4675" s="266">
        <v>99255</v>
      </c>
      <c r="B4675" s="267" t="s">
        <v>19387</v>
      </c>
      <c r="C4675" s="268" t="s">
        <v>2535</v>
      </c>
      <c r="D4675" s="269">
        <v>276.02</v>
      </c>
      <c r="E4675" s="269">
        <v>302.86</v>
      </c>
      <c r="F4675" s="269" t="s">
        <v>19388</v>
      </c>
    </row>
    <row r="4676" spans="1:6" ht="30" customHeight="1">
      <c r="A4676" s="266">
        <v>99257</v>
      </c>
      <c r="B4676" s="267" t="s">
        <v>19389</v>
      </c>
      <c r="C4676" s="268" t="s">
        <v>2535</v>
      </c>
      <c r="D4676" s="269">
        <v>341.06</v>
      </c>
      <c r="E4676" s="269">
        <v>336.06</v>
      </c>
      <c r="F4676" s="269" t="s">
        <v>19390</v>
      </c>
    </row>
    <row r="4677" spans="1:6" ht="30" customHeight="1">
      <c r="A4677" s="266">
        <v>99258</v>
      </c>
      <c r="B4677" s="267" t="s">
        <v>19391</v>
      </c>
      <c r="C4677" s="268" t="s">
        <v>2535</v>
      </c>
      <c r="D4677" s="269">
        <v>83.289999999999992</v>
      </c>
      <c r="E4677" s="269">
        <v>91.59</v>
      </c>
      <c r="F4677" s="269" t="s">
        <v>19392</v>
      </c>
    </row>
    <row r="4678" spans="1:6" ht="30" customHeight="1">
      <c r="A4678" s="266">
        <v>99260</v>
      </c>
      <c r="B4678" s="267" t="s">
        <v>19393</v>
      </c>
      <c r="C4678" s="268" t="s">
        <v>2535</v>
      </c>
      <c r="D4678" s="269">
        <v>159.69999999999999</v>
      </c>
      <c r="E4678" s="269">
        <v>167.25</v>
      </c>
      <c r="F4678" s="269" t="s">
        <v>19394</v>
      </c>
    </row>
    <row r="4679" spans="1:6" ht="30" customHeight="1">
      <c r="A4679" s="266">
        <v>99262</v>
      </c>
      <c r="B4679" s="267" t="s">
        <v>19395</v>
      </c>
      <c r="C4679" s="268" t="s">
        <v>2535</v>
      </c>
      <c r="D4679" s="269">
        <v>226.09000000000003</v>
      </c>
      <c r="E4679" s="269">
        <v>234.76</v>
      </c>
      <c r="F4679" s="269" t="s">
        <v>19396</v>
      </c>
    </row>
    <row r="4680" spans="1:6" ht="30" customHeight="1">
      <c r="A4680" s="266">
        <v>99264</v>
      </c>
      <c r="B4680" s="267" t="s">
        <v>19397</v>
      </c>
      <c r="C4680" s="268" t="s">
        <v>2535</v>
      </c>
      <c r="D4680" s="269">
        <v>281.99</v>
      </c>
      <c r="E4680" s="269">
        <v>255.48</v>
      </c>
      <c r="F4680" s="269" t="s">
        <v>19398</v>
      </c>
    </row>
    <row r="4681" spans="1:6">
      <c r="A4681" s="261"/>
      <c r="B4681" s="265" t="s">
        <v>1184</v>
      </c>
      <c r="C4681" s="263"/>
      <c r="D4681" s="264" t="s">
        <v>2552</v>
      </c>
      <c r="E4681" s="264" t="s">
        <v>2552</v>
      </c>
      <c r="F4681" s="264"/>
    </row>
    <row r="4682" spans="1:6" ht="30" customHeight="1">
      <c r="A4682" s="266">
        <v>89482</v>
      </c>
      <c r="B4682" s="267" t="s">
        <v>5193</v>
      </c>
      <c r="C4682" s="268" t="s">
        <v>2535</v>
      </c>
      <c r="D4682" s="269">
        <v>16.77</v>
      </c>
      <c r="E4682" s="269">
        <v>3.75</v>
      </c>
      <c r="F4682" s="269" t="s">
        <v>19399</v>
      </c>
    </row>
    <row r="4683" spans="1:6" ht="30" customHeight="1">
      <c r="A4683" s="266">
        <v>89707</v>
      </c>
      <c r="B4683" s="267" t="s">
        <v>5195</v>
      </c>
      <c r="C4683" s="268" t="s">
        <v>2535</v>
      </c>
      <c r="D4683" s="269">
        <v>18.149999999999999</v>
      </c>
      <c r="E4683" s="269">
        <v>6.94</v>
      </c>
      <c r="F4683" s="269" t="s">
        <v>19401</v>
      </c>
    </row>
    <row r="4684" spans="1:6" ht="30" customHeight="1">
      <c r="A4684" s="266">
        <v>89491</v>
      </c>
      <c r="B4684" s="267" t="s">
        <v>5194</v>
      </c>
      <c r="C4684" s="268" t="s">
        <v>2535</v>
      </c>
      <c r="D4684" s="269">
        <v>44.53</v>
      </c>
      <c r="E4684" s="269">
        <v>5.8</v>
      </c>
      <c r="F4684" s="269" t="s">
        <v>19400</v>
      </c>
    </row>
    <row r="4685" spans="1:6" ht="30" customHeight="1">
      <c r="A4685" s="266">
        <v>89708</v>
      </c>
      <c r="B4685" s="267" t="s">
        <v>5196</v>
      </c>
      <c r="C4685" s="268" t="s">
        <v>2535</v>
      </c>
      <c r="D4685" s="269">
        <v>46.11</v>
      </c>
      <c r="E4685" s="269">
        <v>10.53</v>
      </c>
      <c r="F4685" s="269" t="s">
        <v>13401</v>
      </c>
    </row>
    <row r="4686" spans="1:6">
      <c r="A4686" s="261"/>
      <c r="B4686" s="265" t="s">
        <v>33</v>
      </c>
      <c r="C4686" s="263"/>
      <c r="D4686" s="264" t="s">
        <v>2552</v>
      </c>
      <c r="E4686" s="264" t="s">
        <v>2552</v>
      </c>
      <c r="F4686" s="264"/>
    </row>
    <row r="4687" spans="1:6">
      <c r="A4687" s="261"/>
      <c r="B4687" s="265" t="s">
        <v>1185</v>
      </c>
      <c r="C4687" s="263"/>
      <c r="D4687" s="264" t="s">
        <v>2552</v>
      </c>
      <c r="E4687" s="264" t="s">
        <v>2552</v>
      </c>
      <c r="F4687" s="264"/>
    </row>
    <row r="4688" spans="1:6" ht="30" customHeight="1">
      <c r="A4688" s="266">
        <v>89495</v>
      </c>
      <c r="B4688" s="267" t="s">
        <v>5197</v>
      </c>
      <c r="C4688" s="268" t="s">
        <v>2535</v>
      </c>
      <c r="D4688" s="269">
        <v>7.22</v>
      </c>
      <c r="E4688" s="269">
        <v>0.95</v>
      </c>
      <c r="F4688" s="269" t="s">
        <v>13453</v>
      </c>
    </row>
    <row r="4689" spans="1:6" ht="30" customHeight="1">
      <c r="A4689" s="266">
        <v>89709</v>
      </c>
      <c r="B4689" s="267" t="s">
        <v>5198</v>
      </c>
      <c r="C4689" s="268" t="s">
        <v>2535</v>
      </c>
      <c r="D4689" s="269">
        <v>7.5699999999999994</v>
      </c>
      <c r="E4689" s="269">
        <v>1.95</v>
      </c>
      <c r="F4689" s="269" t="s">
        <v>17611</v>
      </c>
    </row>
    <row r="4690" spans="1:6" ht="30" customHeight="1">
      <c r="A4690" s="266">
        <v>89710</v>
      </c>
      <c r="B4690" s="267" t="s">
        <v>4135</v>
      </c>
      <c r="C4690" s="268" t="s">
        <v>2535</v>
      </c>
      <c r="D4690" s="269">
        <v>7.38</v>
      </c>
      <c r="E4690" s="269">
        <v>1.95</v>
      </c>
      <c r="F4690" s="269" t="s">
        <v>11238</v>
      </c>
    </row>
    <row r="4691" spans="1:6">
      <c r="A4691" s="261"/>
      <c r="B4691" s="265" t="s">
        <v>1268</v>
      </c>
      <c r="C4691" s="263"/>
      <c r="D4691" s="264" t="s">
        <v>2552</v>
      </c>
      <c r="E4691" s="264" t="s">
        <v>2552</v>
      </c>
      <c r="F4691" s="264"/>
    </row>
    <row r="4692" spans="1:6" ht="15" customHeight="1">
      <c r="A4692" s="266">
        <v>72285</v>
      </c>
      <c r="B4692" s="267" t="s">
        <v>1525</v>
      </c>
      <c r="C4692" s="268" t="s">
        <v>2535</v>
      </c>
      <c r="D4692" s="269">
        <v>40.900000000000006</v>
      </c>
      <c r="E4692" s="269">
        <v>39.69</v>
      </c>
      <c r="F4692" s="269" t="s">
        <v>15720</v>
      </c>
    </row>
    <row r="4693" spans="1:6">
      <c r="A4693" s="261"/>
      <c r="B4693" s="265" t="s">
        <v>1269</v>
      </c>
      <c r="C4693" s="263"/>
      <c r="D4693" s="264" t="s">
        <v>2552</v>
      </c>
      <c r="E4693" s="264" t="s">
        <v>2552</v>
      </c>
      <c r="F4693" s="264"/>
    </row>
    <row r="4694" spans="1:6" ht="60" customHeight="1">
      <c r="A4694" s="266">
        <v>93350</v>
      </c>
      <c r="B4694" s="267" t="s">
        <v>19710</v>
      </c>
      <c r="C4694" s="268" t="s">
        <v>2535</v>
      </c>
      <c r="D4694" s="269">
        <v>449.79000000000008</v>
      </c>
      <c r="E4694" s="269">
        <v>343.78</v>
      </c>
      <c r="F4694" s="269" t="s">
        <v>19711</v>
      </c>
    </row>
    <row r="4695" spans="1:6" ht="60" customHeight="1">
      <c r="A4695" s="266">
        <v>93351</v>
      </c>
      <c r="B4695" s="267" t="s">
        <v>19712</v>
      </c>
      <c r="C4695" s="268" t="s">
        <v>2535</v>
      </c>
      <c r="D4695" s="269">
        <v>371.39</v>
      </c>
      <c r="E4695" s="269">
        <v>274.88</v>
      </c>
      <c r="F4695" s="269" t="s">
        <v>19713</v>
      </c>
    </row>
    <row r="4696" spans="1:6" ht="60" customHeight="1">
      <c r="A4696" s="266">
        <v>93352</v>
      </c>
      <c r="B4696" s="267" t="s">
        <v>19714</v>
      </c>
      <c r="C4696" s="268" t="s">
        <v>2535</v>
      </c>
      <c r="D4696" s="269">
        <v>292.39999999999998</v>
      </c>
      <c r="E4696" s="269">
        <v>207.69</v>
      </c>
      <c r="F4696" s="269" t="s">
        <v>19715</v>
      </c>
    </row>
    <row r="4697" spans="1:6" ht="60" customHeight="1">
      <c r="A4697" s="266">
        <v>93353</v>
      </c>
      <c r="B4697" s="267" t="s">
        <v>19716</v>
      </c>
      <c r="C4697" s="268" t="s">
        <v>2535</v>
      </c>
      <c r="D4697" s="269">
        <v>215.45</v>
      </c>
      <c r="E4697" s="269">
        <v>142.06</v>
      </c>
      <c r="F4697" s="269" t="s">
        <v>19717</v>
      </c>
    </row>
    <row r="4698" spans="1:6" ht="60" customHeight="1">
      <c r="A4698" s="266">
        <v>93354</v>
      </c>
      <c r="B4698" s="267" t="s">
        <v>19718</v>
      </c>
      <c r="C4698" s="268" t="s">
        <v>2535</v>
      </c>
      <c r="D4698" s="269">
        <v>382.15</v>
      </c>
      <c r="E4698" s="269">
        <v>112.72</v>
      </c>
      <c r="F4698" s="269" t="s">
        <v>19719</v>
      </c>
    </row>
    <row r="4699" spans="1:6" ht="60" customHeight="1">
      <c r="A4699" s="266">
        <v>93355</v>
      </c>
      <c r="B4699" s="267" t="s">
        <v>19720</v>
      </c>
      <c r="C4699" s="268" t="s">
        <v>2535</v>
      </c>
      <c r="D4699" s="269">
        <v>318.13</v>
      </c>
      <c r="E4699" s="269">
        <v>92.68</v>
      </c>
      <c r="F4699" s="269" t="s">
        <v>19721</v>
      </c>
    </row>
    <row r="4700" spans="1:6" ht="60" customHeight="1">
      <c r="A4700" s="266">
        <v>93356</v>
      </c>
      <c r="B4700" s="267" t="s">
        <v>19722</v>
      </c>
      <c r="C4700" s="268" t="s">
        <v>2535</v>
      </c>
      <c r="D4700" s="269">
        <v>253.16000000000003</v>
      </c>
      <c r="E4700" s="269">
        <v>72.959999999999994</v>
      </c>
      <c r="F4700" s="269" t="s">
        <v>19723</v>
      </c>
    </row>
    <row r="4701" spans="1:6" ht="60" customHeight="1">
      <c r="A4701" s="266">
        <v>93357</v>
      </c>
      <c r="B4701" s="267" t="s">
        <v>19724</v>
      </c>
      <c r="C4701" s="268" t="s">
        <v>2535</v>
      </c>
      <c r="D4701" s="269">
        <v>189.81</v>
      </c>
      <c r="E4701" s="269">
        <v>53.48</v>
      </c>
      <c r="F4701" s="269" t="s">
        <v>19416</v>
      </c>
    </row>
    <row r="4702" spans="1:6">
      <c r="A4702" s="261"/>
      <c r="B4702" s="265" t="s">
        <v>2212</v>
      </c>
      <c r="C4702" s="263"/>
      <c r="D4702" s="264" t="s">
        <v>2552</v>
      </c>
      <c r="E4702" s="264" t="s">
        <v>2552</v>
      </c>
      <c r="F4702" s="264"/>
    </row>
    <row r="4703" spans="1:6" ht="45" customHeight="1">
      <c r="A4703" s="266">
        <v>73714</v>
      </c>
      <c r="B4703" s="267" t="s">
        <v>4136</v>
      </c>
      <c r="C4703" s="268" t="s">
        <v>2535</v>
      </c>
      <c r="D4703" s="269">
        <v>858.31000000000006</v>
      </c>
      <c r="E4703" s="269">
        <v>473.38</v>
      </c>
      <c r="F4703" s="269" t="s">
        <v>20562</v>
      </c>
    </row>
    <row r="4704" spans="1:6" ht="30" customHeight="1">
      <c r="A4704" s="266" t="s">
        <v>2177</v>
      </c>
      <c r="B4704" s="267" t="s">
        <v>4137</v>
      </c>
      <c r="C4704" s="268" t="s">
        <v>2535</v>
      </c>
      <c r="D4704" s="269">
        <v>252.26</v>
      </c>
      <c r="E4704" s="269">
        <v>72.94</v>
      </c>
      <c r="F4704" s="269" t="s">
        <v>16272</v>
      </c>
    </row>
    <row r="4705" spans="1:6" ht="45" customHeight="1">
      <c r="A4705" s="266">
        <v>92221</v>
      </c>
      <c r="B4705" s="267" t="s">
        <v>4112</v>
      </c>
      <c r="C4705" s="268" t="s">
        <v>2537</v>
      </c>
      <c r="D4705" s="269">
        <v>125.32</v>
      </c>
      <c r="E4705" s="269">
        <v>29.41</v>
      </c>
      <c r="F4705" s="269" t="s">
        <v>15495</v>
      </c>
    </row>
    <row r="4706" spans="1:6" ht="45" customHeight="1">
      <c r="A4706" s="266">
        <v>92212</v>
      </c>
      <c r="B4706" s="267" t="s">
        <v>4105</v>
      </c>
      <c r="C4706" s="268" t="s">
        <v>2537</v>
      </c>
      <c r="D4706" s="269">
        <v>119.76000000000002</v>
      </c>
      <c r="E4706" s="269">
        <v>24.57</v>
      </c>
      <c r="F4706" s="269" t="s">
        <v>13548</v>
      </c>
    </row>
    <row r="4707" spans="1:6" ht="45" customHeight="1">
      <c r="A4707" s="266">
        <v>92222</v>
      </c>
      <c r="B4707" s="267" t="s">
        <v>4113</v>
      </c>
      <c r="C4707" s="268" t="s">
        <v>2537</v>
      </c>
      <c r="D4707" s="269">
        <v>167.49</v>
      </c>
      <c r="E4707" s="269">
        <v>33.909999999999997</v>
      </c>
      <c r="F4707" s="269" t="s">
        <v>15496</v>
      </c>
    </row>
    <row r="4708" spans="1:6" ht="45" customHeight="1">
      <c r="A4708" s="266">
        <v>92213</v>
      </c>
      <c r="B4708" s="267" t="s">
        <v>4106</v>
      </c>
      <c r="C4708" s="268" t="s">
        <v>2537</v>
      </c>
      <c r="D4708" s="269">
        <v>161.03</v>
      </c>
      <c r="E4708" s="269">
        <v>28.3</v>
      </c>
      <c r="F4708" s="269" t="s">
        <v>15489</v>
      </c>
    </row>
    <row r="4709" spans="1:6" ht="45" customHeight="1">
      <c r="A4709" s="266">
        <v>92223</v>
      </c>
      <c r="B4709" s="267" t="s">
        <v>4114</v>
      </c>
      <c r="C4709" s="268" t="s">
        <v>2537</v>
      </c>
      <c r="D4709" s="269">
        <v>190.9</v>
      </c>
      <c r="E4709" s="269">
        <v>38.72</v>
      </c>
      <c r="F4709" s="269" t="s">
        <v>15497</v>
      </c>
    </row>
    <row r="4710" spans="1:6" ht="45" customHeight="1">
      <c r="A4710" s="266">
        <v>92214</v>
      </c>
      <c r="B4710" s="267" t="s">
        <v>4107</v>
      </c>
      <c r="C4710" s="268" t="s">
        <v>2537</v>
      </c>
      <c r="D4710" s="269">
        <v>183.70999999999998</v>
      </c>
      <c r="E4710" s="269">
        <v>32.39</v>
      </c>
      <c r="F4710" s="269" t="s">
        <v>15490</v>
      </c>
    </row>
    <row r="4711" spans="1:6" ht="45" customHeight="1">
      <c r="A4711" s="266">
        <v>92224</v>
      </c>
      <c r="B4711" s="267" t="s">
        <v>4481</v>
      </c>
      <c r="C4711" s="268" t="s">
        <v>2537</v>
      </c>
      <c r="D4711" s="269">
        <v>231.51000000000002</v>
      </c>
      <c r="E4711" s="269">
        <v>43.59</v>
      </c>
      <c r="F4711" s="269" t="s">
        <v>15498</v>
      </c>
    </row>
    <row r="4712" spans="1:6" ht="45" customHeight="1">
      <c r="A4712" s="266">
        <v>92215</v>
      </c>
      <c r="B4712" s="267" t="s">
        <v>4108</v>
      </c>
      <c r="C4712" s="268" t="s">
        <v>2537</v>
      </c>
      <c r="D4712" s="269">
        <v>223.51</v>
      </c>
      <c r="E4712" s="269">
        <v>36.57</v>
      </c>
      <c r="F4712" s="269" t="s">
        <v>15491</v>
      </c>
    </row>
    <row r="4713" spans="1:6">
      <c r="A4713" s="261"/>
      <c r="B4713" s="265" t="s">
        <v>2178</v>
      </c>
      <c r="C4713" s="263"/>
      <c r="D4713" s="264" t="s">
        <v>2552</v>
      </c>
      <c r="E4713" s="264" t="s">
        <v>2552</v>
      </c>
      <c r="F4713" s="264"/>
    </row>
    <row r="4714" spans="1:6" ht="30" customHeight="1">
      <c r="A4714" s="266">
        <v>83690</v>
      </c>
      <c r="B4714" s="267" t="s">
        <v>4138</v>
      </c>
      <c r="C4714" s="268" t="s">
        <v>2533</v>
      </c>
      <c r="D4714" s="269">
        <v>205.14999999999998</v>
      </c>
      <c r="E4714" s="269">
        <v>292.37</v>
      </c>
      <c r="F4714" s="269" t="s">
        <v>16271</v>
      </c>
    </row>
    <row r="4715" spans="1:6">
      <c r="A4715" s="261"/>
      <c r="B4715" s="265" t="s">
        <v>2179</v>
      </c>
      <c r="C4715" s="263"/>
      <c r="D4715" s="264" t="s">
        <v>2552</v>
      </c>
      <c r="E4715" s="264" t="s">
        <v>2552</v>
      </c>
      <c r="F4715" s="264"/>
    </row>
    <row r="4716" spans="1:6" ht="30" customHeight="1">
      <c r="A4716" s="266" t="s">
        <v>2180</v>
      </c>
      <c r="B4716" s="267" t="s">
        <v>4139</v>
      </c>
      <c r="C4716" s="268" t="s">
        <v>2535</v>
      </c>
      <c r="D4716" s="269">
        <v>266.84000000000003</v>
      </c>
      <c r="E4716" s="269">
        <v>296.10000000000002</v>
      </c>
      <c r="F4716" s="269" t="s">
        <v>16273</v>
      </c>
    </row>
    <row r="4717" spans="1:6" ht="45" customHeight="1">
      <c r="A4717" s="266" t="s">
        <v>2181</v>
      </c>
      <c r="B4717" s="267" t="s">
        <v>4140</v>
      </c>
      <c r="C4717" s="268" t="s">
        <v>2535</v>
      </c>
      <c r="D4717" s="269">
        <v>440.32999999999993</v>
      </c>
      <c r="E4717" s="269">
        <v>477.97</v>
      </c>
      <c r="F4717" s="269" t="s">
        <v>16274</v>
      </c>
    </row>
    <row r="4718" spans="1:6" ht="45" customHeight="1">
      <c r="A4718" s="266" t="s">
        <v>2182</v>
      </c>
      <c r="B4718" s="267" t="s">
        <v>4141</v>
      </c>
      <c r="C4718" s="268" t="s">
        <v>2535</v>
      </c>
      <c r="D4718" s="269">
        <v>663.18000000000006</v>
      </c>
      <c r="E4718" s="269">
        <v>708.03</v>
      </c>
      <c r="F4718" s="269" t="s">
        <v>16275</v>
      </c>
    </row>
    <row r="4719" spans="1:6" ht="45" customHeight="1">
      <c r="A4719" s="266" t="s">
        <v>2183</v>
      </c>
      <c r="B4719" s="267" t="s">
        <v>4142</v>
      </c>
      <c r="C4719" s="268" t="s">
        <v>2535</v>
      </c>
      <c r="D4719" s="269">
        <v>939.79</v>
      </c>
      <c r="E4719" s="269">
        <v>988.06</v>
      </c>
      <c r="F4719" s="269" t="s">
        <v>16276</v>
      </c>
    </row>
    <row r="4720" spans="1:6" ht="45" customHeight="1">
      <c r="A4720" s="266" t="s">
        <v>2184</v>
      </c>
      <c r="B4720" s="267" t="s">
        <v>4143</v>
      </c>
      <c r="C4720" s="268" t="s">
        <v>2535</v>
      </c>
      <c r="D4720" s="269">
        <v>1272.18</v>
      </c>
      <c r="E4720" s="269">
        <v>1320.89</v>
      </c>
      <c r="F4720" s="269" t="s">
        <v>16277</v>
      </c>
    </row>
    <row r="4721" spans="1:6" ht="45" customHeight="1">
      <c r="A4721" s="266" t="s">
        <v>2185</v>
      </c>
      <c r="B4721" s="267" t="s">
        <v>4144</v>
      </c>
      <c r="C4721" s="268" t="s">
        <v>2535</v>
      </c>
      <c r="D4721" s="269">
        <v>378.25999999999993</v>
      </c>
      <c r="E4721" s="269">
        <v>414.67</v>
      </c>
      <c r="F4721" s="269" t="s">
        <v>16278</v>
      </c>
    </row>
    <row r="4722" spans="1:6" ht="45" customHeight="1">
      <c r="A4722" s="266" t="s">
        <v>2186</v>
      </c>
      <c r="B4722" s="267" t="s">
        <v>4145</v>
      </c>
      <c r="C4722" s="268" t="s">
        <v>2535</v>
      </c>
      <c r="D4722" s="269">
        <v>627.36</v>
      </c>
      <c r="E4722" s="269">
        <v>674.17</v>
      </c>
      <c r="F4722" s="269" t="s">
        <v>16279</v>
      </c>
    </row>
    <row r="4723" spans="1:6" ht="45" customHeight="1">
      <c r="A4723" s="266" t="s">
        <v>2187</v>
      </c>
      <c r="B4723" s="267" t="s">
        <v>4146</v>
      </c>
      <c r="C4723" s="268" t="s">
        <v>2535</v>
      </c>
      <c r="D4723" s="269">
        <v>946.31</v>
      </c>
      <c r="E4723" s="269">
        <v>1001.27</v>
      </c>
      <c r="F4723" s="269" t="s">
        <v>16280</v>
      </c>
    </row>
    <row r="4724" spans="1:6" ht="45" customHeight="1">
      <c r="A4724" s="266" t="s">
        <v>2188</v>
      </c>
      <c r="B4724" s="267" t="s">
        <v>4147</v>
      </c>
      <c r="C4724" s="268" t="s">
        <v>2535</v>
      </c>
      <c r="D4724" s="269">
        <v>1211.95</v>
      </c>
      <c r="E4724" s="269">
        <v>1249.1400000000001</v>
      </c>
      <c r="F4724" s="269" t="s">
        <v>16281</v>
      </c>
    </row>
    <row r="4725" spans="1:6" ht="45" customHeight="1">
      <c r="A4725" s="266" t="s">
        <v>2189</v>
      </c>
      <c r="B4725" s="267" t="s">
        <v>4148</v>
      </c>
      <c r="C4725" s="268" t="s">
        <v>2535</v>
      </c>
      <c r="D4725" s="269">
        <v>1809.1499999999999</v>
      </c>
      <c r="E4725" s="269">
        <v>1869.82</v>
      </c>
      <c r="F4725" s="269" t="s">
        <v>16282</v>
      </c>
    </row>
    <row r="4726" spans="1:6" ht="45" customHeight="1">
      <c r="A4726" s="266" t="s">
        <v>2190</v>
      </c>
      <c r="B4726" s="267" t="s">
        <v>5230</v>
      </c>
      <c r="C4726" s="268" t="s">
        <v>2535</v>
      </c>
      <c r="D4726" s="269">
        <v>489.6</v>
      </c>
      <c r="E4726" s="269">
        <v>532.91999999999996</v>
      </c>
      <c r="F4726" s="269" t="s">
        <v>16283</v>
      </c>
    </row>
    <row r="4727" spans="1:6" ht="45" customHeight="1">
      <c r="A4727" s="266" t="s">
        <v>2191</v>
      </c>
      <c r="B4727" s="267" t="s">
        <v>5231</v>
      </c>
      <c r="C4727" s="268" t="s">
        <v>2535</v>
      </c>
      <c r="D4727" s="269">
        <v>814.27</v>
      </c>
      <c r="E4727" s="269">
        <v>870.06</v>
      </c>
      <c r="F4727" s="269" t="s">
        <v>16284</v>
      </c>
    </row>
    <row r="4728" spans="1:6" ht="45" customHeight="1">
      <c r="A4728" s="266" t="s">
        <v>2192</v>
      </c>
      <c r="B4728" s="267" t="s">
        <v>5232</v>
      </c>
      <c r="C4728" s="268" t="s">
        <v>2535</v>
      </c>
      <c r="D4728" s="269">
        <v>1229.0500000000002</v>
      </c>
      <c r="E4728" s="269">
        <v>1294.54</v>
      </c>
      <c r="F4728" s="269" t="s">
        <v>16285</v>
      </c>
    </row>
    <row r="4729" spans="1:6" ht="45" customHeight="1">
      <c r="A4729" s="266" t="s">
        <v>2237</v>
      </c>
      <c r="B4729" s="267" t="s">
        <v>5233</v>
      </c>
      <c r="C4729" s="268" t="s">
        <v>2535</v>
      </c>
      <c r="D4729" s="269">
        <v>1738.15</v>
      </c>
      <c r="E4729" s="269">
        <v>1809.83</v>
      </c>
      <c r="F4729" s="269" t="s">
        <v>16286</v>
      </c>
    </row>
    <row r="4730" spans="1:6" ht="45" customHeight="1">
      <c r="A4730" s="266" t="s">
        <v>2238</v>
      </c>
      <c r="B4730" s="267" t="s">
        <v>5234</v>
      </c>
      <c r="C4730" s="268" t="s">
        <v>2535</v>
      </c>
      <c r="D4730" s="269">
        <v>2346.1999999999998</v>
      </c>
      <c r="E4730" s="269">
        <v>2418.75</v>
      </c>
      <c r="F4730" s="269" t="s">
        <v>16287</v>
      </c>
    </row>
    <row r="4731" spans="1:6" ht="30" customHeight="1">
      <c r="A4731" s="266">
        <v>83659</v>
      </c>
      <c r="B4731" s="267" t="s">
        <v>5235</v>
      </c>
      <c r="C4731" s="268" t="s">
        <v>2535</v>
      </c>
      <c r="D4731" s="269">
        <v>360.89000000000004</v>
      </c>
      <c r="E4731" s="269">
        <v>379.82</v>
      </c>
      <c r="F4731" s="269" t="s">
        <v>16289</v>
      </c>
    </row>
    <row r="4732" spans="1:6">
      <c r="A4732" s="261"/>
      <c r="B4732" s="265" t="s">
        <v>88</v>
      </c>
      <c r="C4732" s="263"/>
      <c r="D4732" s="264" t="s">
        <v>2552</v>
      </c>
      <c r="E4732" s="264" t="s">
        <v>2552</v>
      </c>
      <c r="F4732" s="264"/>
    </row>
    <row r="4733" spans="1:6" ht="45" customHeight="1">
      <c r="A4733" s="266" t="s">
        <v>2170</v>
      </c>
      <c r="B4733" s="267" t="s">
        <v>4945</v>
      </c>
      <c r="C4733" s="268" t="s">
        <v>2535</v>
      </c>
      <c r="D4733" s="269">
        <v>831.62000000000012</v>
      </c>
      <c r="E4733" s="269">
        <v>464.53</v>
      </c>
      <c r="F4733" s="269" t="s">
        <v>16288</v>
      </c>
    </row>
    <row r="4734" spans="1:6" ht="45" customHeight="1">
      <c r="A4734" s="266">
        <v>97976</v>
      </c>
      <c r="B4734" s="267" t="s">
        <v>16291</v>
      </c>
      <c r="C4734" s="268" t="s">
        <v>2535</v>
      </c>
      <c r="D4734" s="269">
        <v>459.94999999999993</v>
      </c>
      <c r="E4734" s="269">
        <v>348.23</v>
      </c>
      <c r="F4734" s="269" t="s">
        <v>16292</v>
      </c>
    </row>
    <row r="4735" spans="1:6" ht="45" customHeight="1">
      <c r="A4735" s="266">
        <v>97977</v>
      </c>
      <c r="B4735" s="267" t="s">
        <v>16293</v>
      </c>
      <c r="C4735" s="268" t="s">
        <v>2535</v>
      </c>
      <c r="D4735" s="269">
        <v>659.29</v>
      </c>
      <c r="E4735" s="269">
        <v>521.51</v>
      </c>
      <c r="F4735" s="269" t="s">
        <v>16294</v>
      </c>
    </row>
    <row r="4736" spans="1:6" ht="45" customHeight="1">
      <c r="A4736" s="266">
        <v>97980</v>
      </c>
      <c r="B4736" s="267" t="s">
        <v>16295</v>
      </c>
      <c r="C4736" s="268" t="s">
        <v>2535</v>
      </c>
      <c r="D4736" s="269">
        <v>863.65000000000009</v>
      </c>
      <c r="E4736" s="269">
        <v>648.29999999999995</v>
      </c>
      <c r="F4736" s="269" t="s">
        <v>16296</v>
      </c>
    </row>
    <row r="4737" spans="1:6" ht="30" customHeight="1">
      <c r="A4737" s="266">
        <v>97981</v>
      </c>
      <c r="B4737" s="267" t="s">
        <v>16297</v>
      </c>
      <c r="C4737" s="268" t="s">
        <v>2537</v>
      </c>
      <c r="D4737" s="269">
        <v>482.41999999999996</v>
      </c>
      <c r="E4737" s="269">
        <v>432.75</v>
      </c>
      <c r="F4737" s="269" t="s">
        <v>16298</v>
      </c>
    </row>
    <row r="4738" spans="1:6" ht="30" customHeight="1">
      <c r="A4738" s="266">
        <v>97983</v>
      </c>
      <c r="B4738" s="267" t="s">
        <v>16299</v>
      </c>
      <c r="C4738" s="268" t="s">
        <v>2537</v>
      </c>
      <c r="D4738" s="269">
        <v>257.44</v>
      </c>
      <c r="E4738" s="269">
        <v>41.42</v>
      </c>
      <c r="F4738" s="269" t="s">
        <v>16300</v>
      </c>
    </row>
    <row r="4739" spans="1:6" ht="30" customHeight="1">
      <c r="A4739" s="266">
        <v>97985</v>
      </c>
      <c r="B4739" s="267" t="s">
        <v>16301</v>
      </c>
      <c r="C4739" s="268" t="s">
        <v>2537</v>
      </c>
      <c r="D4739" s="269">
        <v>579.63000000000011</v>
      </c>
      <c r="E4739" s="269">
        <v>530.05999999999995</v>
      </c>
      <c r="F4739" s="269" t="s">
        <v>16302</v>
      </c>
    </row>
    <row r="4740" spans="1:6" ht="30" customHeight="1">
      <c r="A4740" s="266">
        <v>97987</v>
      </c>
      <c r="B4740" s="267" t="s">
        <v>16303</v>
      </c>
      <c r="C4740" s="268" t="s">
        <v>2537</v>
      </c>
      <c r="D4740" s="269">
        <v>287.31</v>
      </c>
      <c r="E4740" s="269">
        <v>49.05</v>
      </c>
      <c r="F4740" s="269" t="s">
        <v>16304</v>
      </c>
    </row>
    <row r="4741" spans="1:6" ht="45" customHeight="1">
      <c r="A4741" s="266">
        <v>97988</v>
      </c>
      <c r="B4741" s="267" t="s">
        <v>16305</v>
      </c>
      <c r="C4741" s="268" t="s">
        <v>2535</v>
      </c>
      <c r="D4741" s="269">
        <v>1271.6499999999999</v>
      </c>
      <c r="E4741" s="269">
        <v>911.53</v>
      </c>
      <c r="F4741" s="269" t="s">
        <v>16306</v>
      </c>
    </row>
    <row r="4742" spans="1:6" ht="30" customHeight="1">
      <c r="A4742" s="266">
        <v>97989</v>
      </c>
      <c r="B4742" s="267" t="s">
        <v>16307</v>
      </c>
      <c r="C4742" s="268" t="s">
        <v>2537</v>
      </c>
      <c r="D4742" s="269">
        <v>676.89</v>
      </c>
      <c r="E4742" s="269">
        <v>627.33000000000004</v>
      </c>
      <c r="F4742" s="269" t="s">
        <v>16308</v>
      </c>
    </row>
    <row r="4743" spans="1:6" ht="30" customHeight="1">
      <c r="A4743" s="266">
        <v>97991</v>
      </c>
      <c r="B4743" s="267" t="s">
        <v>16309</v>
      </c>
      <c r="C4743" s="268" t="s">
        <v>2537</v>
      </c>
      <c r="D4743" s="269">
        <v>459.42</v>
      </c>
      <c r="E4743" s="269">
        <v>62.46</v>
      </c>
      <c r="F4743" s="269" t="s">
        <v>16310</v>
      </c>
    </row>
    <row r="4744" spans="1:6" ht="45" customHeight="1">
      <c r="A4744" s="266">
        <v>97992</v>
      </c>
      <c r="B4744" s="267" t="s">
        <v>16311</v>
      </c>
      <c r="C4744" s="268" t="s">
        <v>2535</v>
      </c>
      <c r="D4744" s="269">
        <v>1637.34</v>
      </c>
      <c r="E4744" s="269">
        <v>1126.82</v>
      </c>
      <c r="F4744" s="269" t="s">
        <v>16312</v>
      </c>
    </row>
    <row r="4745" spans="1:6" ht="30" customHeight="1">
      <c r="A4745" s="266">
        <v>97993</v>
      </c>
      <c r="B4745" s="267" t="s">
        <v>16313</v>
      </c>
      <c r="C4745" s="268" t="s">
        <v>2537</v>
      </c>
      <c r="D4745" s="269">
        <v>822.8</v>
      </c>
      <c r="E4745" s="269">
        <v>773.23</v>
      </c>
      <c r="F4745" s="269" t="s">
        <v>16314</v>
      </c>
    </row>
    <row r="4746" spans="1:6" ht="45" customHeight="1">
      <c r="A4746" s="266">
        <v>97994</v>
      </c>
      <c r="B4746" s="267" t="s">
        <v>16315</v>
      </c>
      <c r="C4746" s="268" t="s">
        <v>2535</v>
      </c>
      <c r="D4746" s="269">
        <v>1144.4099999999999</v>
      </c>
      <c r="E4746" s="269">
        <v>790.12</v>
      </c>
      <c r="F4746" s="269" t="s">
        <v>16316</v>
      </c>
    </row>
    <row r="4747" spans="1:6" ht="30" customHeight="1">
      <c r="A4747" s="266">
        <v>97995</v>
      </c>
      <c r="B4747" s="267" t="s">
        <v>16317</v>
      </c>
      <c r="C4747" s="268" t="s">
        <v>2537</v>
      </c>
      <c r="D4747" s="269">
        <v>552.55000000000007</v>
      </c>
      <c r="E4747" s="269">
        <v>465.4</v>
      </c>
      <c r="F4747" s="269" t="s">
        <v>16318</v>
      </c>
    </row>
    <row r="4748" spans="1:6" ht="45" customHeight="1">
      <c r="A4748" s="266">
        <v>97996</v>
      </c>
      <c r="B4748" s="267" t="s">
        <v>16319</v>
      </c>
      <c r="C4748" s="268" t="s">
        <v>2535</v>
      </c>
      <c r="D4748" s="269">
        <v>1452.9</v>
      </c>
      <c r="E4748" s="269">
        <v>990.71</v>
      </c>
      <c r="F4748" s="269" t="s">
        <v>16320</v>
      </c>
    </row>
    <row r="4749" spans="1:6" ht="30" customHeight="1">
      <c r="A4749" s="266">
        <v>97997</v>
      </c>
      <c r="B4749" s="267" t="s">
        <v>16321</v>
      </c>
      <c r="C4749" s="268" t="s">
        <v>2537</v>
      </c>
      <c r="D4749" s="269">
        <v>661.17</v>
      </c>
      <c r="E4749" s="269">
        <v>558.65</v>
      </c>
      <c r="F4749" s="269" t="s">
        <v>16322</v>
      </c>
    </row>
    <row r="4750" spans="1:6" ht="30" customHeight="1">
      <c r="A4750" s="266">
        <v>97999</v>
      </c>
      <c r="B4750" s="267" t="s">
        <v>16323</v>
      </c>
      <c r="C4750" s="268" t="s">
        <v>2537</v>
      </c>
      <c r="D4750" s="269">
        <v>769.81000000000006</v>
      </c>
      <c r="E4750" s="269">
        <v>651.91</v>
      </c>
      <c r="F4750" s="269" t="s">
        <v>16324</v>
      </c>
    </row>
    <row r="4751" spans="1:6" ht="30" customHeight="1">
      <c r="A4751" s="266">
        <v>98001</v>
      </c>
      <c r="B4751" s="267" t="s">
        <v>16325</v>
      </c>
      <c r="C4751" s="268" t="s">
        <v>2537</v>
      </c>
      <c r="D4751" s="269">
        <v>878.45999999999992</v>
      </c>
      <c r="E4751" s="269">
        <v>745.15</v>
      </c>
      <c r="F4751" s="269" t="s">
        <v>16326</v>
      </c>
    </row>
    <row r="4752" spans="1:6" ht="45" customHeight="1">
      <c r="A4752" s="266">
        <v>98002</v>
      </c>
      <c r="B4752" s="267" t="s">
        <v>16327</v>
      </c>
      <c r="C4752" s="268" t="s">
        <v>2535</v>
      </c>
      <c r="D4752" s="269">
        <v>2402.06</v>
      </c>
      <c r="E4752" s="269">
        <v>1592.19</v>
      </c>
      <c r="F4752" s="269" t="s">
        <v>16328</v>
      </c>
    </row>
    <row r="4753" spans="1:6" ht="30" customHeight="1">
      <c r="A4753" s="266">
        <v>98003</v>
      </c>
      <c r="B4753" s="267" t="s">
        <v>16329</v>
      </c>
      <c r="C4753" s="268" t="s">
        <v>2537</v>
      </c>
      <c r="D4753" s="269">
        <v>987.16</v>
      </c>
      <c r="E4753" s="269">
        <v>838.36</v>
      </c>
      <c r="F4753" s="269" t="s">
        <v>16330</v>
      </c>
    </row>
    <row r="4754" spans="1:6" ht="30" customHeight="1">
      <c r="A4754" s="266">
        <v>98005</v>
      </c>
      <c r="B4754" s="267" t="s">
        <v>16331</v>
      </c>
      <c r="C4754" s="268" t="s">
        <v>2537</v>
      </c>
      <c r="D4754" s="269">
        <v>1095.79</v>
      </c>
      <c r="E4754" s="269">
        <v>931.64</v>
      </c>
      <c r="F4754" s="269" t="s">
        <v>16332</v>
      </c>
    </row>
    <row r="4755" spans="1:6" ht="45" customHeight="1">
      <c r="A4755" s="266">
        <v>98006</v>
      </c>
      <c r="B4755" s="267" t="s">
        <v>16333</v>
      </c>
      <c r="C4755" s="268" t="s">
        <v>2535</v>
      </c>
      <c r="D4755" s="269">
        <v>3024.9</v>
      </c>
      <c r="E4755" s="269">
        <v>1993.31</v>
      </c>
      <c r="F4755" s="269" t="s">
        <v>16334</v>
      </c>
    </row>
    <row r="4756" spans="1:6" ht="30" customHeight="1">
      <c r="A4756" s="266">
        <v>98007</v>
      </c>
      <c r="B4756" s="267" t="s">
        <v>16335</v>
      </c>
      <c r="C4756" s="268" t="s">
        <v>2537</v>
      </c>
      <c r="D4756" s="269">
        <v>1204.3799999999999</v>
      </c>
      <c r="E4756" s="269">
        <v>1024.93</v>
      </c>
      <c r="F4756" s="269" t="s">
        <v>16336</v>
      </c>
    </row>
    <row r="4757" spans="1:6" ht="45" customHeight="1">
      <c r="A4757" s="266">
        <v>98008</v>
      </c>
      <c r="B4757" s="267" t="s">
        <v>16337</v>
      </c>
      <c r="C4757" s="268" t="s">
        <v>2535</v>
      </c>
      <c r="D4757" s="269">
        <v>1823.8600000000001</v>
      </c>
      <c r="E4757" s="269">
        <v>1193.83</v>
      </c>
      <c r="F4757" s="269" t="s">
        <v>16338</v>
      </c>
    </row>
    <row r="4758" spans="1:6" ht="30" customHeight="1">
      <c r="A4758" s="266">
        <v>98009</v>
      </c>
      <c r="B4758" s="267" t="s">
        <v>16339</v>
      </c>
      <c r="C4758" s="268" t="s">
        <v>2537</v>
      </c>
      <c r="D4758" s="269">
        <v>769.81000000000006</v>
      </c>
      <c r="E4758" s="269">
        <v>651.91</v>
      </c>
      <c r="F4758" s="269" t="s">
        <v>16324</v>
      </c>
    </row>
    <row r="4759" spans="1:6" ht="45" customHeight="1">
      <c r="A4759" s="266">
        <v>98010</v>
      </c>
      <c r="B4759" s="267" t="s">
        <v>16340</v>
      </c>
      <c r="C4759" s="268" t="s">
        <v>2535</v>
      </c>
      <c r="D4759" s="269">
        <v>2242.5100000000002</v>
      </c>
      <c r="E4759" s="269">
        <v>1430.41</v>
      </c>
      <c r="F4759" s="269" t="s">
        <v>16341</v>
      </c>
    </row>
    <row r="4760" spans="1:6" ht="30" customHeight="1">
      <c r="A4760" s="266">
        <v>98011</v>
      </c>
      <c r="B4760" s="267" t="s">
        <v>16342</v>
      </c>
      <c r="C4760" s="268" t="s">
        <v>2537</v>
      </c>
      <c r="D4760" s="269">
        <v>878.45999999999992</v>
      </c>
      <c r="E4760" s="269">
        <v>745.15</v>
      </c>
      <c r="F4760" s="269" t="s">
        <v>16326</v>
      </c>
    </row>
    <row r="4761" spans="1:6" ht="45" customHeight="1">
      <c r="A4761" s="266">
        <v>98012</v>
      </c>
      <c r="B4761" s="267" t="s">
        <v>16343</v>
      </c>
      <c r="C4761" s="268" t="s">
        <v>2535</v>
      </c>
      <c r="D4761" s="269">
        <v>2642.4999999999995</v>
      </c>
      <c r="E4761" s="269">
        <v>1666.98</v>
      </c>
      <c r="F4761" s="269" t="s">
        <v>16344</v>
      </c>
    </row>
    <row r="4762" spans="1:6" ht="30" customHeight="1">
      <c r="A4762" s="266">
        <v>98013</v>
      </c>
      <c r="B4762" s="267" t="s">
        <v>16345</v>
      </c>
      <c r="C4762" s="268" t="s">
        <v>2537</v>
      </c>
      <c r="D4762" s="269">
        <v>987.16</v>
      </c>
      <c r="E4762" s="269">
        <v>838.36</v>
      </c>
      <c r="F4762" s="269" t="s">
        <v>16330</v>
      </c>
    </row>
    <row r="4763" spans="1:6" ht="45" customHeight="1">
      <c r="A4763" s="266">
        <v>98014</v>
      </c>
      <c r="B4763" s="267" t="s">
        <v>16346</v>
      </c>
      <c r="C4763" s="268" t="s">
        <v>2535</v>
      </c>
      <c r="D4763" s="269">
        <v>3042.4200000000005</v>
      </c>
      <c r="E4763" s="269">
        <v>1903.6</v>
      </c>
      <c r="F4763" s="269" t="s">
        <v>16347</v>
      </c>
    </row>
    <row r="4764" spans="1:6" ht="30" customHeight="1">
      <c r="A4764" s="266">
        <v>98015</v>
      </c>
      <c r="B4764" s="267" t="s">
        <v>16348</v>
      </c>
      <c r="C4764" s="268" t="s">
        <v>2537</v>
      </c>
      <c r="D4764" s="269">
        <v>1095.79</v>
      </c>
      <c r="E4764" s="269">
        <v>931.64</v>
      </c>
      <c r="F4764" s="269" t="s">
        <v>16332</v>
      </c>
    </row>
    <row r="4765" spans="1:6" ht="45" customHeight="1">
      <c r="A4765" s="266">
        <v>98016</v>
      </c>
      <c r="B4765" s="267" t="s">
        <v>16349</v>
      </c>
      <c r="C4765" s="268" t="s">
        <v>2535</v>
      </c>
      <c r="D4765" s="269">
        <v>3442.3700000000003</v>
      </c>
      <c r="E4765" s="269">
        <v>2140.23</v>
      </c>
      <c r="F4765" s="269" t="s">
        <v>16350</v>
      </c>
    </row>
    <row r="4766" spans="1:6" ht="30" customHeight="1">
      <c r="A4766" s="266">
        <v>98017</v>
      </c>
      <c r="B4766" s="267" t="s">
        <v>16351</v>
      </c>
      <c r="C4766" s="268" t="s">
        <v>2537</v>
      </c>
      <c r="D4766" s="269">
        <v>1204.3799999999999</v>
      </c>
      <c r="E4766" s="269">
        <v>1024.93</v>
      </c>
      <c r="F4766" s="269" t="s">
        <v>16336</v>
      </c>
    </row>
    <row r="4767" spans="1:6" ht="45" customHeight="1">
      <c r="A4767" s="266">
        <v>98018</v>
      </c>
      <c r="B4767" s="267" t="s">
        <v>16352</v>
      </c>
      <c r="C4767" s="268" t="s">
        <v>2535</v>
      </c>
      <c r="D4767" s="269">
        <v>3842.18</v>
      </c>
      <c r="E4767" s="269">
        <v>2376.9699999999998</v>
      </c>
      <c r="F4767" s="269" t="s">
        <v>16353</v>
      </c>
    </row>
    <row r="4768" spans="1:6" ht="30" customHeight="1">
      <c r="A4768" s="266">
        <v>98019</v>
      </c>
      <c r="B4768" s="267" t="s">
        <v>16354</v>
      </c>
      <c r="C4768" s="268" t="s">
        <v>2537</v>
      </c>
      <c r="D4768" s="269">
        <v>1330.26</v>
      </c>
      <c r="E4768" s="269">
        <v>1126.47</v>
      </c>
      <c r="F4768" s="269" t="s">
        <v>16355</v>
      </c>
    </row>
    <row r="4769" spans="1:6" ht="45" customHeight="1">
      <c r="A4769" s="266">
        <v>98020</v>
      </c>
      <c r="B4769" s="267" t="s">
        <v>16356</v>
      </c>
      <c r="C4769" s="268" t="s">
        <v>2535</v>
      </c>
      <c r="D4769" s="269">
        <v>2727.21</v>
      </c>
      <c r="E4769" s="269">
        <v>1708.47</v>
      </c>
      <c r="F4769" s="269" t="s">
        <v>16357</v>
      </c>
    </row>
    <row r="4770" spans="1:6" ht="30" customHeight="1">
      <c r="A4770" s="266">
        <v>98021</v>
      </c>
      <c r="B4770" s="267" t="s">
        <v>16358</v>
      </c>
      <c r="C4770" s="268" t="s">
        <v>2537</v>
      </c>
      <c r="D4770" s="269">
        <v>1004.37</v>
      </c>
      <c r="E4770" s="269">
        <v>846.67</v>
      </c>
      <c r="F4770" s="269" t="s">
        <v>16359</v>
      </c>
    </row>
    <row r="4771" spans="1:6" ht="45" customHeight="1">
      <c r="A4771" s="266">
        <v>98022</v>
      </c>
      <c r="B4771" s="267" t="s">
        <v>16360</v>
      </c>
      <c r="C4771" s="268" t="s">
        <v>2535</v>
      </c>
      <c r="D4771" s="269">
        <v>3209.09</v>
      </c>
      <c r="E4771" s="269">
        <v>1980.8</v>
      </c>
      <c r="F4771" s="269" t="s">
        <v>16361</v>
      </c>
    </row>
    <row r="4772" spans="1:6" ht="30" customHeight="1">
      <c r="A4772" s="266">
        <v>98023</v>
      </c>
      <c r="B4772" s="267" t="s">
        <v>16362</v>
      </c>
      <c r="C4772" s="268" t="s">
        <v>2537</v>
      </c>
      <c r="D4772" s="269">
        <v>1113.02</v>
      </c>
      <c r="E4772" s="269">
        <v>939.93</v>
      </c>
      <c r="F4772" s="269" t="s">
        <v>16363</v>
      </c>
    </row>
    <row r="4773" spans="1:6" ht="45" customHeight="1">
      <c r="A4773" s="266">
        <v>98024</v>
      </c>
      <c r="B4773" s="267" t="s">
        <v>16364</v>
      </c>
      <c r="C4773" s="268" t="s">
        <v>2535</v>
      </c>
      <c r="D4773" s="269">
        <v>3732.73</v>
      </c>
      <c r="E4773" s="269">
        <v>2253.7800000000002</v>
      </c>
      <c r="F4773" s="269" t="s">
        <v>16365</v>
      </c>
    </row>
    <row r="4774" spans="1:6" ht="30" customHeight="1">
      <c r="A4774" s="266">
        <v>98025</v>
      </c>
      <c r="B4774" s="267" t="s">
        <v>16366</v>
      </c>
      <c r="C4774" s="268" t="s">
        <v>2537</v>
      </c>
      <c r="D4774" s="269">
        <v>1221.6299999999999</v>
      </c>
      <c r="E4774" s="269">
        <v>1033.22</v>
      </c>
      <c r="F4774" s="269" t="s">
        <v>16367</v>
      </c>
    </row>
    <row r="4775" spans="1:6" ht="45" customHeight="1">
      <c r="A4775" s="266">
        <v>98026</v>
      </c>
      <c r="B4775" s="267" t="s">
        <v>16368</v>
      </c>
      <c r="C4775" s="268" t="s">
        <v>2535</v>
      </c>
      <c r="D4775" s="269">
        <v>4219.45</v>
      </c>
      <c r="E4775" s="269">
        <v>2526.4899999999998</v>
      </c>
      <c r="F4775" s="269" t="s">
        <v>16369</v>
      </c>
    </row>
    <row r="4776" spans="1:6" ht="30" customHeight="1">
      <c r="A4776" s="266">
        <v>98027</v>
      </c>
      <c r="B4776" s="267" t="s">
        <v>16370</v>
      </c>
      <c r="C4776" s="268" t="s">
        <v>2537</v>
      </c>
      <c r="D4776" s="269">
        <v>1330.26</v>
      </c>
      <c r="E4776" s="269">
        <v>1126.47</v>
      </c>
      <c r="F4776" s="269" t="s">
        <v>16355</v>
      </c>
    </row>
    <row r="4777" spans="1:6" ht="45" customHeight="1">
      <c r="A4777" s="266">
        <v>98028</v>
      </c>
      <c r="B4777" s="267" t="s">
        <v>16371</v>
      </c>
      <c r="C4777" s="268" t="s">
        <v>2535</v>
      </c>
      <c r="D4777" s="269">
        <v>4706.2000000000007</v>
      </c>
      <c r="E4777" s="269">
        <v>2799.15</v>
      </c>
      <c r="F4777" s="269" t="s">
        <v>16372</v>
      </c>
    </row>
    <row r="4778" spans="1:6" ht="30" customHeight="1">
      <c r="A4778" s="266">
        <v>98029</v>
      </c>
      <c r="B4778" s="267" t="s">
        <v>16373</v>
      </c>
      <c r="C4778" s="268" t="s">
        <v>2537</v>
      </c>
      <c r="D4778" s="269">
        <v>1442.4499999999998</v>
      </c>
      <c r="E4778" s="269">
        <v>1221.44</v>
      </c>
      <c r="F4778" s="269" t="s">
        <v>16374</v>
      </c>
    </row>
    <row r="4779" spans="1:6" ht="45" customHeight="1">
      <c r="A4779" s="266">
        <v>98030</v>
      </c>
      <c r="B4779" s="267" t="s">
        <v>16375</v>
      </c>
      <c r="C4779" s="268" t="s">
        <v>2535</v>
      </c>
      <c r="D4779" s="269">
        <v>3869.88</v>
      </c>
      <c r="E4779" s="269">
        <v>2245.66</v>
      </c>
      <c r="F4779" s="269" t="s">
        <v>16376</v>
      </c>
    </row>
    <row r="4780" spans="1:6" ht="30" customHeight="1">
      <c r="A4780" s="266">
        <v>98031</v>
      </c>
      <c r="B4780" s="267" t="s">
        <v>16377</v>
      </c>
      <c r="C4780" s="268" t="s">
        <v>2537</v>
      </c>
      <c r="D4780" s="269">
        <v>1225.2299999999998</v>
      </c>
      <c r="E4780" s="269">
        <v>1034.95</v>
      </c>
      <c r="F4780" s="269" t="s">
        <v>16378</v>
      </c>
    </row>
    <row r="4781" spans="1:6" ht="45" customHeight="1">
      <c r="A4781" s="266">
        <v>98032</v>
      </c>
      <c r="B4781" s="267" t="s">
        <v>16379</v>
      </c>
      <c r="C4781" s="268" t="s">
        <v>2535</v>
      </c>
      <c r="D4781" s="269">
        <v>4469.4699999999993</v>
      </c>
      <c r="E4781" s="269">
        <v>2555.36</v>
      </c>
      <c r="F4781" s="269" t="s">
        <v>16380</v>
      </c>
    </row>
    <row r="4782" spans="1:6" ht="30" customHeight="1">
      <c r="A4782" s="266">
        <v>98033</v>
      </c>
      <c r="B4782" s="267" t="s">
        <v>16381</v>
      </c>
      <c r="C4782" s="268" t="s">
        <v>2537</v>
      </c>
      <c r="D4782" s="269">
        <v>1333.7900000000002</v>
      </c>
      <c r="E4782" s="269">
        <v>1128.28</v>
      </c>
      <c r="F4782" s="269" t="s">
        <v>16382</v>
      </c>
    </row>
    <row r="4783" spans="1:6" ht="45" customHeight="1">
      <c r="A4783" s="266">
        <v>98034</v>
      </c>
      <c r="B4783" s="267" t="s">
        <v>16383</v>
      </c>
      <c r="C4783" s="268" t="s">
        <v>2535</v>
      </c>
      <c r="D4783" s="269">
        <v>5069.1499999999996</v>
      </c>
      <c r="E4783" s="269">
        <v>2865.02</v>
      </c>
      <c r="F4783" s="269" t="s">
        <v>16384</v>
      </c>
    </row>
    <row r="4784" spans="1:6" ht="30" customHeight="1">
      <c r="A4784" s="266">
        <v>98035</v>
      </c>
      <c r="B4784" s="267" t="s">
        <v>16385</v>
      </c>
      <c r="C4784" s="268" t="s">
        <v>2537</v>
      </c>
      <c r="D4784" s="269">
        <v>1442.4499999999998</v>
      </c>
      <c r="E4784" s="269">
        <v>1221.44</v>
      </c>
      <c r="F4784" s="269" t="s">
        <v>16374</v>
      </c>
    </row>
    <row r="4785" spans="1:6" ht="45" customHeight="1">
      <c r="A4785" s="266">
        <v>98036</v>
      </c>
      <c r="B4785" s="267" t="s">
        <v>16386</v>
      </c>
      <c r="C4785" s="268" t="s">
        <v>2535</v>
      </c>
      <c r="D4785" s="269">
        <v>5668.83</v>
      </c>
      <c r="E4785" s="269">
        <v>3174.68</v>
      </c>
      <c r="F4785" s="269" t="s">
        <v>16387</v>
      </c>
    </row>
    <row r="4786" spans="1:6" ht="30" customHeight="1">
      <c r="A4786" s="266">
        <v>98037</v>
      </c>
      <c r="B4786" s="267" t="s">
        <v>16388</v>
      </c>
      <c r="C4786" s="268" t="s">
        <v>2537</v>
      </c>
      <c r="D4786" s="269">
        <v>1554.73</v>
      </c>
      <c r="E4786" s="269">
        <v>1316.37</v>
      </c>
      <c r="F4786" s="269" t="s">
        <v>16389</v>
      </c>
    </row>
    <row r="4787" spans="1:6" ht="45" customHeight="1">
      <c r="A4787" s="266">
        <v>98038</v>
      </c>
      <c r="B4787" s="267" t="s">
        <v>16390</v>
      </c>
      <c r="C4787" s="268" t="s">
        <v>2535</v>
      </c>
      <c r="D4787" s="269">
        <v>5207.1399999999994</v>
      </c>
      <c r="E4787" s="269">
        <v>2902.64</v>
      </c>
      <c r="F4787" s="269" t="s">
        <v>16391</v>
      </c>
    </row>
    <row r="4788" spans="1:6" ht="30" customHeight="1">
      <c r="A4788" s="266">
        <v>98039</v>
      </c>
      <c r="B4788" s="267" t="s">
        <v>16392</v>
      </c>
      <c r="C4788" s="268" t="s">
        <v>2537</v>
      </c>
      <c r="D4788" s="269">
        <v>1446.0599999999997</v>
      </c>
      <c r="E4788" s="269">
        <v>1223.1600000000001</v>
      </c>
      <c r="F4788" s="269" t="s">
        <v>16393</v>
      </c>
    </row>
    <row r="4789" spans="1:6" ht="45" customHeight="1">
      <c r="A4789" s="266">
        <v>98040</v>
      </c>
      <c r="B4789" s="267" t="s">
        <v>16394</v>
      </c>
      <c r="C4789" s="268" t="s">
        <v>2535</v>
      </c>
      <c r="D4789" s="269">
        <v>5905.4900000000007</v>
      </c>
      <c r="E4789" s="269">
        <v>3248.8</v>
      </c>
      <c r="F4789" s="269" t="s">
        <v>16395</v>
      </c>
    </row>
    <row r="4790" spans="1:6" ht="30" customHeight="1">
      <c r="A4790" s="266">
        <v>98041</v>
      </c>
      <c r="B4790" s="267" t="s">
        <v>16396</v>
      </c>
      <c r="C4790" s="268" t="s">
        <v>2537</v>
      </c>
      <c r="D4790" s="269">
        <v>1554.73</v>
      </c>
      <c r="E4790" s="269">
        <v>1316.37</v>
      </c>
      <c r="F4790" s="269" t="s">
        <v>16389</v>
      </c>
    </row>
    <row r="4791" spans="1:6" ht="45" customHeight="1">
      <c r="A4791" s="266">
        <v>98042</v>
      </c>
      <c r="B4791" s="267" t="s">
        <v>16397</v>
      </c>
      <c r="C4791" s="268" t="s">
        <v>2535</v>
      </c>
      <c r="D4791" s="269">
        <v>6604.0499999999993</v>
      </c>
      <c r="E4791" s="269">
        <v>3594.78</v>
      </c>
      <c r="F4791" s="269" t="s">
        <v>16398</v>
      </c>
    </row>
    <row r="4792" spans="1:6" ht="30" customHeight="1">
      <c r="A4792" s="266">
        <v>98043</v>
      </c>
      <c r="B4792" s="267" t="s">
        <v>16399</v>
      </c>
      <c r="C4792" s="268" t="s">
        <v>2537</v>
      </c>
      <c r="D4792" s="269">
        <v>1666.93</v>
      </c>
      <c r="E4792" s="269">
        <v>1411.39</v>
      </c>
      <c r="F4792" s="269" t="s">
        <v>16400</v>
      </c>
    </row>
    <row r="4793" spans="1:6" ht="45" customHeight="1">
      <c r="A4793" s="266">
        <v>98044</v>
      </c>
      <c r="B4793" s="267" t="s">
        <v>16401</v>
      </c>
      <c r="C4793" s="268" t="s">
        <v>2535</v>
      </c>
      <c r="D4793" s="269">
        <v>6748.9800000000005</v>
      </c>
      <c r="E4793" s="269">
        <v>3632.7</v>
      </c>
      <c r="F4793" s="269" t="s">
        <v>16402</v>
      </c>
    </row>
    <row r="4794" spans="1:6" ht="30" customHeight="1">
      <c r="A4794" s="266">
        <v>98045</v>
      </c>
      <c r="B4794" s="267" t="s">
        <v>16403</v>
      </c>
      <c r="C4794" s="268" t="s">
        <v>2537</v>
      </c>
      <c r="D4794" s="269">
        <v>1666.93</v>
      </c>
      <c r="E4794" s="269">
        <v>1411.39</v>
      </c>
      <c r="F4794" s="269" t="s">
        <v>16400</v>
      </c>
    </row>
    <row r="4795" spans="1:6" ht="45" customHeight="1">
      <c r="A4795" s="266">
        <v>98046</v>
      </c>
      <c r="B4795" s="267" t="s">
        <v>16404</v>
      </c>
      <c r="C4795" s="268" t="s">
        <v>2535</v>
      </c>
      <c r="D4795" s="269">
        <v>7547.3099999999995</v>
      </c>
      <c r="E4795" s="269">
        <v>4015.19</v>
      </c>
      <c r="F4795" s="269" t="s">
        <v>16405</v>
      </c>
    </row>
    <row r="4796" spans="1:6" ht="30" customHeight="1">
      <c r="A4796" s="266">
        <v>98047</v>
      </c>
      <c r="B4796" s="267" t="s">
        <v>16406</v>
      </c>
      <c r="C4796" s="268" t="s">
        <v>2537</v>
      </c>
      <c r="D4796" s="269">
        <v>1779.1600000000003</v>
      </c>
      <c r="E4796" s="269">
        <v>1506.37</v>
      </c>
      <c r="F4796" s="269" t="s">
        <v>16407</v>
      </c>
    </row>
    <row r="4797" spans="1:6" ht="45" customHeight="1">
      <c r="A4797" s="266">
        <v>98048</v>
      </c>
      <c r="B4797" s="267" t="s">
        <v>16408</v>
      </c>
      <c r="C4797" s="268" t="s">
        <v>2535</v>
      </c>
      <c r="D4797" s="269">
        <v>8498.57</v>
      </c>
      <c r="E4797" s="269">
        <v>4436.01</v>
      </c>
      <c r="F4797" s="269" t="s">
        <v>16409</v>
      </c>
    </row>
    <row r="4798" spans="1:6" ht="30" customHeight="1">
      <c r="A4798" s="266">
        <v>98049</v>
      </c>
      <c r="B4798" s="267" t="s">
        <v>16410</v>
      </c>
      <c r="C4798" s="268" t="s">
        <v>2537</v>
      </c>
      <c r="D4798" s="269">
        <v>1856.2199999999998</v>
      </c>
      <c r="E4798" s="269">
        <v>1584.4</v>
      </c>
      <c r="F4798" s="269" t="s">
        <v>16411</v>
      </c>
    </row>
    <row r="4799" spans="1:6" ht="30" customHeight="1">
      <c r="A4799" s="266">
        <v>98050</v>
      </c>
      <c r="B4799" s="267" t="s">
        <v>16412</v>
      </c>
      <c r="C4799" s="268" t="s">
        <v>2537</v>
      </c>
      <c r="D4799" s="269">
        <v>138.94999999999999</v>
      </c>
      <c r="E4799" s="269">
        <v>21.72</v>
      </c>
      <c r="F4799" s="269" t="s">
        <v>16413</v>
      </c>
    </row>
    <row r="4800" spans="1:6" ht="30" customHeight="1">
      <c r="A4800" s="266">
        <v>98051</v>
      </c>
      <c r="B4800" s="267" t="s">
        <v>16414</v>
      </c>
      <c r="C4800" s="268" t="s">
        <v>2537</v>
      </c>
      <c r="D4800" s="269">
        <v>384.56000000000006</v>
      </c>
      <c r="E4800" s="269">
        <v>335.26</v>
      </c>
      <c r="F4800" s="269" t="s">
        <v>16415</v>
      </c>
    </row>
    <row r="4801" spans="1:6" ht="45" customHeight="1">
      <c r="A4801" s="266">
        <v>98405</v>
      </c>
      <c r="B4801" s="267" t="s">
        <v>16416</v>
      </c>
      <c r="C4801" s="268" t="s">
        <v>2535</v>
      </c>
      <c r="D4801" s="269">
        <v>1066.69</v>
      </c>
      <c r="E4801" s="269">
        <v>784.68</v>
      </c>
      <c r="F4801" s="269" t="s">
        <v>16417</v>
      </c>
    </row>
    <row r="4802" spans="1:6" ht="45" customHeight="1">
      <c r="A4802" s="266">
        <v>98406</v>
      </c>
      <c r="B4802" s="267" t="s">
        <v>16418</v>
      </c>
      <c r="C4802" s="268" t="s">
        <v>2535</v>
      </c>
      <c r="D4802" s="269">
        <v>2713.45</v>
      </c>
      <c r="E4802" s="269">
        <v>1792.72</v>
      </c>
      <c r="F4802" s="269" t="s">
        <v>16419</v>
      </c>
    </row>
    <row r="4803" spans="1:6" ht="45" customHeight="1">
      <c r="A4803" s="266">
        <v>98407</v>
      </c>
      <c r="B4803" s="267" t="s">
        <v>16420</v>
      </c>
      <c r="C4803" s="268" t="s">
        <v>2535</v>
      </c>
      <c r="D4803" s="269">
        <v>1761.33</v>
      </c>
      <c r="E4803" s="269">
        <v>1191.23</v>
      </c>
      <c r="F4803" s="269" t="s">
        <v>16421</v>
      </c>
    </row>
    <row r="4804" spans="1:6" ht="45" customHeight="1">
      <c r="A4804" s="266">
        <v>98408</v>
      </c>
      <c r="B4804" s="267" t="s">
        <v>16422</v>
      </c>
      <c r="C4804" s="268" t="s">
        <v>2535</v>
      </c>
      <c r="D4804" s="269">
        <v>2069.84</v>
      </c>
      <c r="E4804" s="269">
        <v>1391.74</v>
      </c>
      <c r="F4804" s="269" t="s">
        <v>16423</v>
      </c>
    </row>
    <row r="4805" spans="1:6" ht="30" customHeight="1">
      <c r="A4805" s="266">
        <v>98409</v>
      </c>
      <c r="B4805" s="267" t="s">
        <v>16424</v>
      </c>
      <c r="C4805" s="268" t="s">
        <v>2537</v>
      </c>
      <c r="D4805" s="269">
        <v>212.72</v>
      </c>
      <c r="E4805" s="269">
        <v>34.270000000000003</v>
      </c>
      <c r="F4805" s="269" t="s">
        <v>16425</v>
      </c>
    </row>
    <row r="4806" spans="1:6" ht="30" customHeight="1">
      <c r="A4806" s="266">
        <v>98414</v>
      </c>
      <c r="B4806" s="267" t="s">
        <v>16426</v>
      </c>
      <c r="C4806" s="268" t="s">
        <v>2535</v>
      </c>
      <c r="D4806" s="269">
        <v>606.99</v>
      </c>
      <c r="E4806" s="269">
        <v>208.23</v>
      </c>
      <c r="F4806" s="269" t="s">
        <v>16427</v>
      </c>
    </row>
    <row r="4807" spans="1:6" ht="45" customHeight="1">
      <c r="A4807" s="266">
        <v>98415</v>
      </c>
      <c r="B4807" s="267" t="s">
        <v>16428</v>
      </c>
      <c r="C4807" s="268" t="s">
        <v>2535</v>
      </c>
      <c r="D4807" s="269">
        <v>606.99</v>
      </c>
      <c r="E4807" s="269">
        <v>208.23</v>
      </c>
      <c r="F4807" s="269" t="s">
        <v>16427</v>
      </c>
    </row>
    <row r="4808" spans="1:6" ht="45" customHeight="1">
      <c r="A4808" s="266">
        <v>98416</v>
      </c>
      <c r="B4808" s="267" t="s">
        <v>16429</v>
      </c>
      <c r="C4808" s="268" t="s">
        <v>2535</v>
      </c>
      <c r="D4808" s="269">
        <v>735.74</v>
      </c>
      <c r="E4808" s="269">
        <v>228.91</v>
      </c>
      <c r="F4808" s="269" t="s">
        <v>16430</v>
      </c>
    </row>
    <row r="4809" spans="1:6" ht="45" customHeight="1">
      <c r="A4809" s="266">
        <v>98417</v>
      </c>
      <c r="B4809" s="267" t="s">
        <v>16431</v>
      </c>
      <c r="C4809" s="268" t="s">
        <v>2535</v>
      </c>
      <c r="D4809" s="269">
        <v>864.52</v>
      </c>
      <c r="E4809" s="269">
        <v>249.56</v>
      </c>
      <c r="F4809" s="269" t="s">
        <v>16432</v>
      </c>
    </row>
    <row r="4810" spans="1:6" ht="45" customHeight="1">
      <c r="A4810" s="266">
        <v>98418</v>
      </c>
      <c r="B4810" s="267" t="s">
        <v>16433</v>
      </c>
      <c r="C4810" s="268" t="s">
        <v>2535</v>
      </c>
      <c r="D4810" s="269">
        <v>933.98</v>
      </c>
      <c r="E4810" s="269">
        <v>260.43</v>
      </c>
      <c r="F4810" s="269" t="s">
        <v>16434</v>
      </c>
    </row>
    <row r="4811" spans="1:6" ht="45" customHeight="1">
      <c r="A4811" s="266">
        <v>98419</v>
      </c>
      <c r="B4811" s="267" t="s">
        <v>16435</v>
      </c>
      <c r="C4811" s="268" t="s">
        <v>2535</v>
      </c>
      <c r="D4811" s="269">
        <v>1003.5</v>
      </c>
      <c r="E4811" s="269">
        <v>271.25</v>
      </c>
      <c r="F4811" s="269" t="s">
        <v>16436</v>
      </c>
    </row>
    <row r="4812" spans="1:6" ht="45" customHeight="1">
      <c r="A4812" s="266">
        <v>98420</v>
      </c>
      <c r="B4812" s="267" t="s">
        <v>16437</v>
      </c>
      <c r="C4812" s="268" t="s">
        <v>2535</v>
      </c>
      <c r="D4812" s="269">
        <v>991.83</v>
      </c>
      <c r="E4812" s="269">
        <v>247.91</v>
      </c>
      <c r="F4812" s="269" t="s">
        <v>16438</v>
      </c>
    </row>
    <row r="4813" spans="1:6" ht="45" customHeight="1">
      <c r="A4813" s="266">
        <v>98421</v>
      </c>
      <c r="B4813" s="267" t="s">
        <v>16439</v>
      </c>
      <c r="C4813" s="268" t="s">
        <v>2535</v>
      </c>
      <c r="D4813" s="269">
        <v>1120.5500000000002</v>
      </c>
      <c r="E4813" s="269">
        <v>268.62</v>
      </c>
      <c r="F4813" s="269" t="s">
        <v>16440</v>
      </c>
    </row>
    <row r="4814" spans="1:6" ht="45" customHeight="1">
      <c r="A4814" s="266">
        <v>98422</v>
      </c>
      <c r="B4814" s="267" t="s">
        <v>16441</v>
      </c>
      <c r="C4814" s="268" t="s">
        <v>2535</v>
      </c>
      <c r="D4814" s="269">
        <v>1249.29</v>
      </c>
      <c r="E4814" s="269">
        <v>289.31</v>
      </c>
      <c r="F4814" s="269" t="s">
        <v>16442</v>
      </c>
    </row>
    <row r="4815" spans="1:6" ht="45" customHeight="1">
      <c r="A4815" s="266">
        <v>98423</v>
      </c>
      <c r="B4815" s="267" t="s">
        <v>16443</v>
      </c>
      <c r="C4815" s="268" t="s">
        <v>2535</v>
      </c>
      <c r="D4815" s="269">
        <v>1318.75</v>
      </c>
      <c r="E4815" s="269">
        <v>300.18</v>
      </c>
      <c r="F4815" s="269" t="s">
        <v>16444</v>
      </c>
    </row>
    <row r="4816" spans="1:6" ht="45" customHeight="1">
      <c r="A4816" s="266">
        <v>98424</v>
      </c>
      <c r="B4816" s="267" t="s">
        <v>16445</v>
      </c>
      <c r="C4816" s="268" t="s">
        <v>2535</v>
      </c>
      <c r="D4816" s="269">
        <v>1388.25</v>
      </c>
      <c r="E4816" s="269">
        <v>311.02</v>
      </c>
      <c r="F4816" s="269" t="s">
        <v>16446</v>
      </c>
    </row>
    <row r="4817" spans="1:6" ht="45" customHeight="1">
      <c r="A4817" s="266">
        <v>98425</v>
      </c>
      <c r="B4817" s="267" t="s">
        <v>16447</v>
      </c>
      <c r="C4817" s="268" t="s">
        <v>2535</v>
      </c>
      <c r="D4817" s="269">
        <v>1271.6499999999999</v>
      </c>
      <c r="E4817" s="269">
        <v>911.53</v>
      </c>
      <c r="F4817" s="269" t="s">
        <v>16306</v>
      </c>
    </row>
    <row r="4818" spans="1:6" ht="45" customHeight="1">
      <c r="A4818" s="266">
        <v>98426</v>
      </c>
      <c r="B4818" s="267" t="s">
        <v>16448</v>
      </c>
      <c r="C4818" s="268" t="s">
        <v>2535</v>
      </c>
      <c r="D4818" s="269">
        <v>1609.77</v>
      </c>
      <c r="E4818" s="269">
        <v>1225.52</v>
      </c>
      <c r="F4818" s="269" t="s">
        <v>16449</v>
      </c>
    </row>
    <row r="4819" spans="1:6" ht="45" customHeight="1">
      <c r="A4819" s="266">
        <v>98427</v>
      </c>
      <c r="B4819" s="267" t="s">
        <v>16450</v>
      </c>
      <c r="C4819" s="268" t="s">
        <v>2535</v>
      </c>
      <c r="D4819" s="269">
        <v>1948.3100000000002</v>
      </c>
      <c r="E4819" s="269">
        <v>1539.09</v>
      </c>
      <c r="F4819" s="269" t="s">
        <v>16451</v>
      </c>
    </row>
    <row r="4820" spans="1:6" ht="45" customHeight="1">
      <c r="A4820" s="266">
        <v>98428</v>
      </c>
      <c r="B4820" s="267" t="s">
        <v>16452</v>
      </c>
      <c r="C4820" s="268" t="s">
        <v>2535</v>
      </c>
      <c r="D4820" s="269">
        <v>2140.41</v>
      </c>
      <c r="E4820" s="269">
        <v>1706.9</v>
      </c>
      <c r="F4820" s="269" t="s">
        <v>16453</v>
      </c>
    </row>
    <row r="4821" spans="1:6" ht="45" customHeight="1">
      <c r="A4821" s="266">
        <v>98429</v>
      </c>
      <c r="B4821" s="267" t="s">
        <v>16454</v>
      </c>
      <c r="C4821" s="268" t="s">
        <v>2535</v>
      </c>
      <c r="D4821" s="269">
        <v>2332.83</v>
      </c>
      <c r="E4821" s="269">
        <v>1874.39</v>
      </c>
      <c r="F4821" s="269" t="s">
        <v>16455</v>
      </c>
    </row>
    <row r="4822" spans="1:6" ht="45" customHeight="1">
      <c r="A4822" s="266">
        <v>98430</v>
      </c>
      <c r="B4822" s="267" t="s">
        <v>16456</v>
      </c>
      <c r="C4822" s="268" t="s">
        <v>2535</v>
      </c>
      <c r="D4822" s="269">
        <v>1656.7799999999997</v>
      </c>
      <c r="E4822" s="269">
        <v>950.92</v>
      </c>
      <c r="F4822" s="269" t="s">
        <v>16457</v>
      </c>
    </row>
    <row r="4823" spans="1:6" ht="45" customHeight="1">
      <c r="A4823" s="266">
        <v>98431</v>
      </c>
      <c r="B4823" s="267" t="s">
        <v>16458</v>
      </c>
      <c r="C4823" s="268" t="s">
        <v>2535</v>
      </c>
      <c r="D4823" s="269">
        <v>1994.83</v>
      </c>
      <c r="E4823" s="269">
        <v>1264.98</v>
      </c>
      <c r="F4823" s="269" t="s">
        <v>16459</v>
      </c>
    </row>
    <row r="4824" spans="1:6" ht="45" customHeight="1">
      <c r="A4824" s="266">
        <v>98432</v>
      </c>
      <c r="B4824" s="267" t="s">
        <v>16460</v>
      </c>
      <c r="C4824" s="268" t="s">
        <v>2535</v>
      </c>
      <c r="D4824" s="269">
        <v>2333.29</v>
      </c>
      <c r="E4824" s="269">
        <v>1578.63</v>
      </c>
      <c r="F4824" s="269" t="s">
        <v>16461</v>
      </c>
    </row>
    <row r="4825" spans="1:6" ht="45" customHeight="1">
      <c r="A4825" s="266">
        <v>98433</v>
      </c>
      <c r="B4825" s="267" t="s">
        <v>16462</v>
      </c>
      <c r="C4825" s="268" t="s">
        <v>2535</v>
      </c>
      <c r="D4825" s="269">
        <v>2525.38</v>
      </c>
      <c r="E4825" s="269">
        <v>1746.45</v>
      </c>
      <c r="F4825" s="269" t="s">
        <v>16463</v>
      </c>
    </row>
    <row r="4826" spans="1:6" ht="45" customHeight="1">
      <c r="A4826" s="266">
        <v>98434</v>
      </c>
      <c r="B4826" s="267" t="s">
        <v>16464</v>
      </c>
      <c r="C4826" s="268" t="s">
        <v>2535</v>
      </c>
      <c r="D4826" s="269">
        <v>2717.7799999999997</v>
      </c>
      <c r="E4826" s="269">
        <v>1913.96</v>
      </c>
      <c r="F4826" s="269" t="s">
        <v>16465</v>
      </c>
    </row>
    <row r="4827" spans="1:6" ht="30" customHeight="1">
      <c r="A4827" s="266">
        <v>99240</v>
      </c>
      <c r="B4827" s="267" t="s">
        <v>16466</v>
      </c>
      <c r="C4827" s="268" t="s">
        <v>2537</v>
      </c>
      <c r="D4827" s="269">
        <v>280.2</v>
      </c>
      <c r="E4827" s="269">
        <v>49.05</v>
      </c>
      <c r="F4827" s="269" t="s">
        <v>16467</v>
      </c>
    </row>
    <row r="4828" spans="1:6" ht="30" customHeight="1">
      <c r="A4828" s="266">
        <v>99241</v>
      </c>
      <c r="B4828" s="267" t="s">
        <v>16468</v>
      </c>
      <c r="C4828" s="268" t="s">
        <v>2537</v>
      </c>
      <c r="D4828" s="269">
        <v>732.57</v>
      </c>
      <c r="E4828" s="269">
        <v>651.92999999999995</v>
      </c>
      <c r="F4828" s="269" t="s">
        <v>16469</v>
      </c>
    </row>
    <row r="4829" spans="1:6" ht="45" customHeight="1">
      <c r="A4829" s="266">
        <v>99242</v>
      </c>
      <c r="B4829" s="267" t="s">
        <v>16470</v>
      </c>
      <c r="C4829" s="268" t="s">
        <v>2535</v>
      </c>
      <c r="D4829" s="269">
        <v>1211.71</v>
      </c>
      <c r="E4829" s="269">
        <v>911.66</v>
      </c>
      <c r="F4829" s="269" t="s">
        <v>16471</v>
      </c>
    </row>
    <row r="4830" spans="1:6" ht="30" customHeight="1">
      <c r="A4830" s="266">
        <v>99243</v>
      </c>
      <c r="B4830" s="267" t="s">
        <v>16472</v>
      </c>
      <c r="C4830" s="268" t="s">
        <v>2537</v>
      </c>
      <c r="D4830" s="269">
        <v>628.91999999999996</v>
      </c>
      <c r="E4830" s="269">
        <v>627.38</v>
      </c>
      <c r="F4830" s="269" t="s">
        <v>16473</v>
      </c>
    </row>
    <row r="4831" spans="1:6" ht="45" customHeight="1">
      <c r="A4831" s="266">
        <v>99244</v>
      </c>
      <c r="B4831" s="267" t="s">
        <v>16474</v>
      </c>
      <c r="C4831" s="268" t="s">
        <v>2535</v>
      </c>
      <c r="D4831" s="269">
        <v>2165.7399999999998</v>
      </c>
      <c r="E4831" s="269">
        <v>1430.59</v>
      </c>
      <c r="F4831" s="269" t="s">
        <v>16475</v>
      </c>
    </row>
    <row r="4832" spans="1:6" ht="30" customHeight="1">
      <c r="A4832" s="266">
        <v>99246</v>
      </c>
      <c r="B4832" s="267" t="s">
        <v>16476</v>
      </c>
      <c r="C4832" s="268" t="s">
        <v>2537</v>
      </c>
      <c r="D4832" s="269">
        <v>449.73000000000008</v>
      </c>
      <c r="E4832" s="269">
        <v>62.46</v>
      </c>
      <c r="F4832" s="269" t="s">
        <v>16477</v>
      </c>
    </row>
    <row r="4833" spans="1:6" ht="30" customHeight="1">
      <c r="A4833" s="266">
        <v>99247</v>
      </c>
      <c r="B4833" s="267" t="s">
        <v>16478</v>
      </c>
      <c r="C4833" s="268" t="s">
        <v>2537</v>
      </c>
      <c r="D4833" s="269">
        <v>835.75000000000011</v>
      </c>
      <c r="E4833" s="269">
        <v>745.18</v>
      </c>
      <c r="F4833" s="269" t="s">
        <v>16479</v>
      </c>
    </row>
    <row r="4834" spans="1:6" ht="45" customHeight="1">
      <c r="A4834" s="266">
        <v>99248</v>
      </c>
      <c r="B4834" s="267" t="s">
        <v>16480</v>
      </c>
      <c r="C4834" s="268" t="s">
        <v>2535</v>
      </c>
      <c r="D4834" s="269">
        <v>1562.9199999999998</v>
      </c>
      <c r="E4834" s="269">
        <v>1126.99</v>
      </c>
      <c r="F4834" s="269" t="s">
        <v>16481</v>
      </c>
    </row>
    <row r="4835" spans="1:6" ht="30" customHeight="1">
      <c r="A4835" s="266">
        <v>99249</v>
      </c>
      <c r="B4835" s="267" t="s">
        <v>16482</v>
      </c>
      <c r="C4835" s="268" t="s">
        <v>2537</v>
      </c>
      <c r="D4835" s="269">
        <v>767.37000000000012</v>
      </c>
      <c r="E4835" s="269">
        <v>773.27</v>
      </c>
      <c r="F4835" s="269" t="s">
        <v>16483</v>
      </c>
    </row>
    <row r="4836" spans="1:6" ht="45" customHeight="1">
      <c r="A4836" s="266">
        <v>99252</v>
      </c>
      <c r="B4836" s="267" t="s">
        <v>16484</v>
      </c>
      <c r="C4836" s="268" t="s">
        <v>2535</v>
      </c>
      <c r="D4836" s="269">
        <v>1105.04</v>
      </c>
      <c r="E4836" s="269">
        <v>790.23</v>
      </c>
      <c r="F4836" s="269" t="s">
        <v>16485</v>
      </c>
    </row>
    <row r="4837" spans="1:6" ht="30" customHeight="1">
      <c r="A4837" s="266">
        <v>99254</v>
      </c>
      <c r="B4837" s="267" t="s">
        <v>16486</v>
      </c>
      <c r="C4837" s="268" t="s">
        <v>2537</v>
      </c>
      <c r="D4837" s="269">
        <v>526.26</v>
      </c>
      <c r="E4837" s="269">
        <v>465.42</v>
      </c>
      <c r="F4837" s="269" t="s">
        <v>16487</v>
      </c>
    </row>
    <row r="4838" spans="1:6" ht="45" customHeight="1">
      <c r="A4838" s="266">
        <v>99256</v>
      </c>
      <c r="B4838" s="267" t="s">
        <v>16488</v>
      </c>
      <c r="C4838" s="268" t="s">
        <v>2535</v>
      </c>
      <c r="D4838" s="269">
        <v>2551.85</v>
      </c>
      <c r="E4838" s="269">
        <v>1667.19</v>
      </c>
      <c r="F4838" s="269" t="s">
        <v>16489</v>
      </c>
    </row>
    <row r="4839" spans="1:6" ht="45" customHeight="1">
      <c r="A4839" s="266">
        <v>99259</v>
      </c>
      <c r="B4839" s="267" t="s">
        <v>16490</v>
      </c>
      <c r="C4839" s="268" t="s">
        <v>2535</v>
      </c>
      <c r="D4839" s="269">
        <v>1402.9500000000003</v>
      </c>
      <c r="E4839" s="269">
        <v>990.83</v>
      </c>
      <c r="F4839" s="269" t="s">
        <v>16491</v>
      </c>
    </row>
    <row r="4840" spans="1:6" ht="30" customHeight="1">
      <c r="A4840" s="266">
        <v>99261</v>
      </c>
      <c r="B4840" s="267" t="s">
        <v>16492</v>
      </c>
      <c r="C4840" s="268" t="s">
        <v>2537</v>
      </c>
      <c r="D4840" s="269">
        <v>629.41</v>
      </c>
      <c r="E4840" s="269">
        <v>558.66999999999996</v>
      </c>
      <c r="F4840" s="269" t="s">
        <v>16493</v>
      </c>
    </row>
    <row r="4841" spans="1:6" ht="30" customHeight="1">
      <c r="A4841" s="266">
        <v>99263</v>
      </c>
      <c r="B4841" s="267" t="s">
        <v>16494</v>
      </c>
      <c r="C4841" s="268" t="s">
        <v>2537</v>
      </c>
      <c r="D4841" s="269">
        <v>938.9799999999999</v>
      </c>
      <c r="E4841" s="269">
        <v>838.38</v>
      </c>
      <c r="F4841" s="269" t="s">
        <v>16495</v>
      </c>
    </row>
    <row r="4842" spans="1:6" ht="45" customHeight="1">
      <c r="A4842" s="266">
        <v>99265</v>
      </c>
      <c r="B4842" s="267" t="s">
        <v>16496</v>
      </c>
      <c r="C4842" s="268" t="s">
        <v>2535</v>
      </c>
      <c r="D4842" s="269">
        <v>1700.81</v>
      </c>
      <c r="E4842" s="269">
        <v>1191.3699999999999</v>
      </c>
      <c r="F4842" s="269" t="s">
        <v>16497</v>
      </c>
    </row>
    <row r="4843" spans="1:6" ht="30" customHeight="1">
      <c r="A4843" s="266">
        <v>99266</v>
      </c>
      <c r="B4843" s="267" t="s">
        <v>16498</v>
      </c>
      <c r="C4843" s="268" t="s">
        <v>2537</v>
      </c>
      <c r="D4843" s="269">
        <v>732.57</v>
      </c>
      <c r="E4843" s="269">
        <v>651.92999999999995</v>
      </c>
      <c r="F4843" s="269" t="s">
        <v>16469</v>
      </c>
    </row>
    <row r="4844" spans="1:6" ht="45" customHeight="1">
      <c r="A4844" s="266">
        <v>99267</v>
      </c>
      <c r="B4844" s="267" t="s">
        <v>16499</v>
      </c>
      <c r="C4844" s="268" t="s">
        <v>2535</v>
      </c>
      <c r="D4844" s="269">
        <v>1998.7299999999998</v>
      </c>
      <c r="E4844" s="269">
        <v>1391.91</v>
      </c>
      <c r="F4844" s="269" t="s">
        <v>16500</v>
      </c>
    </row>
    <row r="4845" spans="1:6" ht="30" customHeight="1">
      <c r="A4845" s="266">
        <v>99269</v>
      </c>
      <c r="B4845" s="267" t="s">
        <v>16501</v>
      </c>
      <c r="C4845" s="268" t="s">
        <v>2537</v>
      </c>
      <c r="D4845" s="269">
        <v>835.75000000000011</v>
      </c>
      <c r="E4845" s="269">
        <v>745.18</v>
      </c>
      <c r="F4845" s="269" t="s">
        <v>16479</v>
      </c>
    </row>
    <row r="4846" spans="1:6" ht="45" customHeight="1">
      <c r="A4846" s="266">
        <v>99271</v>
      </c>
      <c r="B4846" s="267" t="s">
        <v>16502</v>
      </c>
      <c r="C4846" s="268" t="s">
        <v>2535</v>
      </c>
      <c r="D4846" s="269">
        <v>2937.8899999999994</v>
      </c>
      <c r="E4846" s="269">
        <v>1903.84</v>
      </c>
      <c r="F4846" s="269" t="s">
        <v>16503</v>
      </c>
    </row>
    <row r="4847" spans="1:6" ht="45" customHeight="1">
      <c r="A4847" s="266">
        <v>99272</v>
      </c>
      <c r="B4847" s="267" t="s">
        <v>16504</v>
      </c>
      <c r="C4847" s="268" t="s">
        <v>2535</v>
      </c>
      <c r="D4847" s="269">
        <v>434.60999999999996</v>
      </c>
      <c r="E4847" s="269">
        <v>348.3</v>
      </c>
      <c r="F4847" s="269" t="s">
        <v>16505</v>
      </c>
    </row>
    <row r="4848" spans="1:6" ht="45" customHeight="1">
      <c r="A4848" s="266">
        <v>99273</v>
      </c>
      <c r="B4848" s="267" t="s">
        <v>16506</v>
      </c>
      <c r="C4848" s="268" t="s">
        <v>2535</v>
      </c>
      <c r="D4848" s="269">
        <v>616.32000000000005</v>
      </c>
      <c r="E4848" s="269">
        <v>521.6</v>
      </c>
      <c r="F4848" s="269" t="s">
        <v>16507</v>
      </c>
    </row>
    <row r="4849" spans="1:6" ht="45" customHeight="1">
      <c r="A4849" s="266">
        <v>99274</v>
      </c>
      <c r="B4849" s="267" t="s">
        <v>16508</v>
      </c>
      <c r="C4849" s="268" t="s">
        <v>2535</v>
      </c>
      <c r="D4849" s="269">
        <v>2320.38</v>
      </c>
      <c r="E4849" s="269">
        <v>1592.37</v>
      </c>
      <c r="F4849" s="269" t="s">
        <v>16509</v>
      </c>
    </row>
    <row r="4850" spans="1:6" ht="30" customHeight="1">
      <c r="A4850" s="266">
        <v>99276</v>
      </c>
      <c r="B4850" s="267" t="s">
        <v>16510</v>
      </c>
      <c r="C4850" s="268" t="s">
        <v>2537</v>
      </c>
      <c r="D4850" s="269">
        <v>1042.1300000000001</v>
      </c>
      <c r="E4850" s="269">
        <v>931.66</v>
      </c>
      <c r="F4850" s="269" t="s">
        <v>16511</v>
      </c>
    </row>
    <row r="4851" spans="1:6" ht="30" customHeight="1">
      <c r="A4851" s="266">
        <v>99277</v>
      </c>
      <c r="B4851" s="267" t="s">
        <v>16512</v>
      </c>
      <c r="C4851" s="268" t="s">
        <v>2537</v>
      </c>
      <c r="D4851" s="269">
        <v>938.9799999999999</v>
      </c>
      <c r="E4851" s="269">
        <v>838.38</v>
      </c>
      <c r="F4851" s="269" t="s">
        <v>16495</v>
      </c>
    </row>
    <row r="4852" spans="1:6" ht="30" customHeight="1">
      <c r="A4852" s="266">
        <v>99278</v>
      </c>
      <c r="B4852" s="267" t="s">
        <v>16513</v>
      </c>
      <c r="C4852" s="268" t="s">
        <v>2537</v>
      </c>
      <c r="D4852" s="269">
        <v>208.42</v>
      </c>
      <c r="E4852" s="269">
        <v>34.270000000000003</v>
      </c>
      <c r="F4852" s="269" t="s">
        <v>16514</v>
      </c>
    </row>
    <row r="4853" spans="1:6" ht="45" customHeight="1">
      <c r="A4853" s="266">
        <v>99279</v>
      </c>
      <c r="B4853" s="267" t="s">
        <v>16515</v>
      </c>
      <c r="C4853" s="268" t="s">
        <v>2535</v>
      </c>
      <c r="D4853" s="269">
        <v>2621.1999999999998</v>
      </c>
      <c r="E4853" s="269">
        <v>1792.93</v>
      </c>
      <c r="F4853" s="269" t="s">
        <v>16516</v>
      </c>
    </row>
    <row r="4854" spans="1:6" ht="45" customHeight="1">
      <c r="A4854" s="266">
        <v>99280</v>
      </c>
      <c r="B4854" s="267" t="s">
        <v>16517</v>
      </c>
      <c r="C4854" s="268" t="s">
        <v>2535</v>
      </c>
      <c r="D4854" s="269">
        <v>818.07</v>
      </c>
      <c r="E4854" s="269">
        <v>648.41999999999996</v>
      </c>
      <c r="F4854" s="269" t="s">
        <v>16518</v>
      </c>
    </row>
    <row r="4855" spans="1:6" ht="30" customHeight="1">
      <c r="A4855" s="266">
        <v>99281</v>
      </c>
      <c r="B4855" s="267" t="s">
        <v>16519</v>
      </c>
      <c r="C4855" s="268" t="s">
        <v>2537</v>
      </c>
      <c r="D4855" s="269">
        <v>1042.1300000000001</v>
      </c>
      <c r="E4855" s="269">
        <v>931.66</v>
      </c>
      <c r="F4855" s="269" t="s">
        <v>16511</v>
      </c>
    </row>
    <row r="4856" spans="1:6" ht="30" customHeight="1">
      <c r="A4856" s="266">
        <v>99282</v>
      </c>
      <c r="B4856" s="267" t="s">
        <v>16520</v>
      </c>
      <c r="C4856" s="268" t="s">
        <v>2537</v>
      </c>
      <c r="D4856" s="269">
        <v>1162.1100000000001</v>
      </c>
      <c r="E4856" s="269">
        <v>1034.98</v>
      </c>
      <c r="F4856" s="269" t="s">
        <v>16521</v>
      </c>
    </row>
    <row r="4857" spans="1:6" ht="30" customHeight="1">
      <c r="A4857" s="266">
        <v>99283</v>
      </c>
      <c r="B4857" s="267" t="s">
        <v>16522</v>
      </c>
      <c r="C4857" s="268" t="s">
        <v>2537</v>
      </c>
      <c r="D4857" s="269">
        <v>444.4</v>
      </c>
      <c r="E4857" s="269">
        <v>432.78</v>
      </c>
      <c r="F4857" s="269" t="s">
        <v>16523</v>
      </c>
    </row>
    <row r="4858" spans="1:6" ht="45" customHeight="1">
      <c r="A4858" s="266">
        <v>99284</v>
      </c>
      <c r="B4858" s="267" t="s">
        <v>16524</v>
      </c>
      <c r="C4858" s="268" t="s">
        <v>2535</v>
      </c>
      <c r="D4858" s="269">
        <v>3323.96</v>
      </c>
      <c r="E4858" s="269">
        <v>2140.5</v>
      </c>
      <c r="F4858" s="269" t="s">
        <v>16525</v>
      </c>
    </row>
    <row r="4859" spans="1:6" ht="45" customHeight="1">
      <c r="A4859" s="266">
        <v>99286</v>
      </c>
      <c r="B4859" s="267" t="s">
        <v>16526</v>
      </c>
      <c r="C4859" s="268" t="s">
        <v>2535</v>
      </c>
      <c r="D4859" s="269">
        <v>2922.0699999999997</v>
      </c>
      <c r="E4859" s="269">
        <v>1993.54</v>
      </c>
      <c r="F4859" s="269" t="s">
        <v>16527</v>
      </c>
    </row>
    <row r="4860" spans="1:6" ht="45" customHeight="1">
      <c r="A4860" s="266">
        <v>99287</v>
      </c>
      <c r="B4860" s="267" t="s">
        <v>16528</v>
      </c>
      <c r="C4860" s="268" t="s">
        <v>2535</v>
      </c>
      <c r="D4860" s="269">
        <v>4310.72</v>
      </c>
      <c r="E4860" s="269">
        <v>2555.71</v>
      </c>
      <c r="F4860" s="269" t="s">
        <v>16529</v>
      </c>
    </row>
    <row r="4861" spans="1:6" ht="30" customHeight="1">
      <c r="A4861" s="266">
        <v>99288</v>
      </c>
      <c r="B4861" s="267" t="s">
        <v>16530</v>
      </c>
      <c r="C4861" s="268" t="s">
        <v>2537</v>
      </c>
      <c r="D4861" s="269">
        <v>251.78999999999996</v>
      </c>
      <c r="E4861" s="269">
        <v>41.42</v>
      </c>
      <c r="F4861" s="269" t="s">
        <v>16531</v>
      </c>
    </row>
    <row r="4862" spans="1:6" ht="30" customHeight="1">
      <c r="A4862" s="266">
        <v>99289</v>
      </c>
      <c r="B4862" s="267" t="s">
        <v>16532</v>
      </c>
      <c r="C4862" s="268" t="s">
        <v>2537</v>
      </c>
      <c r="D4862" s="269">
        <v>1145.25</v>
      </c>
      <c r="E4862" s="269">
        <v>1024.96</v>
      </c>
      <c r="F4862" s="269" t="s">
        <v>16533</v>
      </c>
    </row>
    <row r="4863" spans="1:6" ht="45" customHeight="1">
      <c r="A4863" s="266">
        <v>99290</v>
      </c>
      <c r="B4863" s="267" t="s">
        <v>16534</v>
      </c>
      <c r="C4863" s="268" t="s">
        <v>2535</v>
      </c>
      <c r="D4863" s="269">
        <v>1760.9599999999998</v>
      </c>
      <c r="E4863" s="269">
        <v>1193.99</v>
      </c>
      <c r="F4863" s="269" t="s">
        <v>16535</v>
      </c>
    </row>
    <row r="4864" spans="1:6" ht="30" customHeight="1">
      <c r="A4864" s="266">
        <v>99291</v>
      </c>
      <c r="B4864" s="267" t="s">
        <v>16536</v>
      </c>
      <c r="C4864" s="268" t="s">
        <v>2537</v>
      </c>
      <c r="D4864" s="269">
        <v>1145.25</v>
      </c>
      <c r="E4864" s="269">
        <v>1024.96</v>
      </c>
      <c r="F4864" s="269" t="s">
        <v>16533</v>
      </c>
    </row>
    <row r="4865" spans="1:6" ht="45" customHeight="1">
      <c r="A4865" s="266">
        <v>99292</v>
      </c>
      <c r="B4865" s="267" t="s">
        <v>16537</v>
      </c>
      <c r="C4865" s="268" t="s">
        <v>2535</v>
      </c>
      <c r="D4865" s="269">
        <v>1013.81</v>
      </c>
      <c r="E4865" s="269">
        <v>784.81</v>
      </c>
      <c r="F4865" s="269" t="s">
        <v>16538</v>
      </c>
    </row>
    <row r="4866" spans="1:6" ht="30" customHeight="1">
      <c r="A4866" s="266">
        <v>99293</v>
      </c>
      <c r="B4866" s="267" t="s">
        <v>16539</v>
      </c>
      <c r="C4866" s="268" t="s">
        <v>2537</v>
      </c>
      <c r="D4866" s="269">
        <v>536.65</v>
      </c>
      <c r="E4866" s="269">
        <v>530.09</v>
      </c>
      <c r="F4866" s="269" t="s">
        <v>16540</v>
      </c>
    </row>
    <row r="4867" spans="1:6" ht="45" customHeight="1">
      <c r="A4867" s="266">
        <v>99294</v>
      </c>
      <c r="B4867" s="267" t="s">
        <v>16541</v>
      </c>
      <c r="C4867" s="268" t="s">
        <v>2535</v>
      </c>
      <c r="D4867" s="269">
        <v>3709.8999999999996</v>
      </c>
      <c r="E4867" s="269">
        <v>2377.2600000000002</v>
      </c>
      <c r="F4867" s="269" t="s">
        <v>16542</v>
      </c>
    </row>
    <row r="4868" spans="1:6" ht="30" customHeight="1">
      <c r="A4868" s="266">
        <v>99296</v>
      </c>
      <c r="B4868" s="267" t="s">
        <v>16543</v>
      </c>
      <c r="C4868" s="268" t="s">
        <v>2537</v>
      </c>
      <c r="D4868" s="269">
        <v>1265.2000000000003</v>
      </c>
      <c r="E4868" s="269">
        <v>1128.31</v>
      </c>
      <c r="F4868" s="269" t="s">
        <v>16544</v>
      </c>
    </row>
    <row r="4869" spans="1:6" ht="30" customHeight="1">
      <c r="A4869" s="266">
        <v>99297</v>
      </c>
      <c r="B4869" s="267" t="s">
        <v>16545</v>
      </c>
      <c r="C4869" s="268" t="s">
        <v>2537</v>
      </c>
      <c r="D4869" s="269">
        <v>1262.3600000000001</v>
      </c>
      <c r="E4869" s="269">
        <v>1126.5</v>
      </c>
      <c r="F4869" s="269" t="s">
        <v>16546</v>
      </c>
    </row>
    <row r="4870" spans="1:6" ht="45" customHeight="1">
      <c r="A4870" s="266">
        <v>99298</v>
      </c>
      <c r="B4870" s="267" t="s">
        <v>16547</v>
      </c>
      <c r="C4870" s="268" t="s">
        <v>2535</v>
      </c>
      <c r="D4870" s="269">
        <v>4888.4599999999991</v>
      </c>
      <c r="E4870" s="269">
        <v>2865.4</v>
      </c>
      <c r="F4870" s="269" t="s">
        <v>16548</v>
      </c>
    </row>
    <row r="4871" spans="1:6" ht="30" customHeight="1">
      <c r="A4871" s="266">
        <v>99299</v>
      </c>
      <c r="B4871" s="267" t="s">
        <v>16549</v>
      </c>
      <c r="C4871" s="268" t="s">
        <v>2537</v>
      </c>
      <c r="D4871" s="269">
        <v>1368.4</v>
      </c>
      <c r="E4871" s="269">
        <v>1221.46</v>
      </c>
      <c r="F4871" s="269" t="s">
        <v>16550</v>
      </c>
    </row>
    <row r="4872" spans="1:6" ht="45" customHeight="1">
      <c r="A4872" s="266">
        <v>99300</v>
      </c>
      <c r="B4872" s="267" t="s">
        <v>16551</v>
      </c>
      <c r="C4872" s="268" t="s">
        <v>2535</v>
      </c>
      <c r="D4872" s="269">
        <v>5466.17</v>
      </c>
      <c r="E4872" s="269">
        <v>3175.11</v>
      </c>
      <c r="F4872" s="269" t="s">
        <v>16552</v>
      </c>
    </row>
    <row r="4873" spans="1:6" ht="45" customHeight="1">
      <c r="A4873" s="266">
        <v>99301</v>
      </c>
      <c r="B4873" s="267" t="s">
        <v>16553</v>
      </c>
      <c r="C4873" s="268" t="s">
        <v>2535</v>
      </c>
      <c r="D4873" s="269">
        <v>2632.31</v>
      </c>
      <c r="E4873" s="269">
        <v>1708.69</v>
      </c>
      <c r="F4873" s="269" t="s">
        <v>16554</v>
      </c>
    </row>
    <row r="4874" spans="1:6" ht="30" customHeight="1">
      <c r="A4874" s="266">
        <v>99302</v>
      </c>
      <c r="B4874" s="267" t="s">
        <v>16555</v>
      </c>
      <c r="C4874" s="268" t="s">
        <v>2537</v>
      </c>
      <c r="D4874" s="269">
        <v>1474.5099999999998</v>
      </c>
      <c r="E4874" s="269">
        <v>1316.4</v>
      </c>
      <c r="F4874" s="269" t="s">
        <v>16556</v>
      </c>
    </row>
    <row r="4875" spans="1:6" ht="45" customHeight="1">
      <c r="A4875" s="266">
        <v>99303</v>
      </c>
      <c r="B4875" s="267" t="s">
        <v>16557</v>
      </c>
      <c r="C4875" s="268" t="s">
        <v>2535</v>
      </c>
      <c r="D4875" s="269">
        <v>5020.05</v>
      </c>
      <c r="E4875" s="269">
        <v>2903.04</v>
      </c>
      <c r="F4875" s="269" t="s">
        <v>16558</v>
      </c>
    </row>
    <row r="4876" spans="1:6" ht="30" customHeight="1">
      <c r="A4876" s="266">
        <v>99304</v>
      </c>
      <c r="B4876" s="267" t="s">
        <v>16559</v>
      </c>
      <c r="C4876" s="268" t="s">
        <v>2537</v>
      </c>
      <c r="D4876" s="269">
        <v>1371.3200000000002</v>
      </c>
      <c r="E4876" s="269">
        <v>1223.19</v>
      </c>
      <c r="F4876" s="269" t="s">
        <v>16560</v>
      </c>
    </row>
    <row r="4877" spans="1:6" ht="45" customHeight="1">
      <c r="A4877" s="266">
        <v>99305</v>
      </c>
      <c r="B4877" s="267" t="s">
        <v>16561</v>
      </c>
      <c r="C4877" s="268" t="s">
        <v>2535</v>
      </c>
      <c r="D4877" s="269">
        <v>5692.5500000000011</v>
      </c>
      <c r="E4877" s="269">
        <v>3249.24</v>
      </c>
      <c r="F4877" s="269" t="s">
        <v>16562</v>
      </c>
    </row>
    <row r="4878" spans="1:6" ht="30" customHeight="1">
      <c r="A4878" s="266">
        <v>99306</v>
      </c>
      <c r="B4878" s="267" t="s">
        <v>16563</v>
      </c>
      <c r="C4878" s="268" t="s">
        <v>2537</v>
      </c>
      <c r="D4878" s="269">
        <v>1474.5099999999998</v>
      </c>
      <c r="E4878" s="269">
        <v>1316.4</v>
      </c>
      <c r="F4878" s="269" t="s">
        <v>16556</v>
      </c>
    </row>
    <row r="4879" spans="1:6" ht="30" customHeight="1">
      <c r="A4879" s="266">
        <v>99307</v>
      </c>
      <c r="B4879" s="267" t="s">
        <v>16564</v>
      </c>
      <c r="C4879" s="268" t="s">
        <v>2537</v>
      </c>
      <c r="D4879" s="269">
        <v>952.88999999999987</v>
      </c>
      <c r="E4879" s="269">
        <v>846.7</v>
      </c>
      <c r="F4879" s="269" t="s">
        <v>16565</v>
      </c>
    </row>
    <row r="4880" spans="1:6" ht="45" customHeight="1">
      <c r="A4880" s="266">
        <v>99308</v>
      </c>
      <c r="B4880" s="267" t="s">
        <v>16566</v>
      </c>
      <c r="C4880" s="268" t="s">
        <v>2535</v>
      </c>
      <c r="D4880" s="269">
        <v>6365.27</v>
      </c>
      <c r="E4880" s="269">
        <v>3595.27</v>
      </c>
      <c r="F4880" s="269" t="s">
        <v>16567</v>
      </c>
    </row>
    <row r="4881" spans="1:6" ht="30" customHeight="1">
      <c r="A4881" s="266">
        <v>99309</v>
      </c>
      <c r="B4881" s="267" t="s">
        <v>16568</v>
      </c>
      <c r="C4881" s="268" t="s">
        <v>2537</v>
      </c>
      <c r="D4881" s="269">
        <v>1580.55</v>
      </c>
      <c r="E4881" s="269">
        <v>1411.43</v>
      </c>
      <c r="F4881" s="269" t="s">
        <v>16569</v>
      </c>
    </row>
    <row r="4882" spans="1:6" ht="45" customHeight="1">
      <c r="A4882" s="266">
        <v>99310</v>
      </c>
      <c r="B4882" s="267" t="s">
        <v>16570</v>
      </c>
      <c r="C4882" s="268" t="s">
        <v>2535</v>
      </c>
      <c r="D4882" s="269">
        <v>6503.31</v>
      </c>
      <c r="E4882" s="269">
        <v>3633.2</v>
      </c>
      <c r="F4882" s="269" t="s">
        <v>16571</v>
      </c>
    </row>
    <row r="4883" spans="1:6" ht="30" customHeight="1">
      <c r="A4883" s="266">
        <v>99311</v>
      </c>
      <c r="B4883" s="267" t="s">
        <v>16572</v>
      </c>
      <c r="C4883" s="268" t="s">
        <v>2537</v>
      </c>
      <c r="D4883" s="269">
        <v>1580.55</v>
      </c>
      <c r="E4883" s="269">
        <v>1411.43</v>
      </c>
      <c r="F4883" s="269" t="s">
        <v>16569</v>
      </c>
    </row>
    <row r="4884" spans="1:6" ht="45" customHeight="1">
      <c r="A4884" s="266">
        <v>99312</v>
      </c>
      <c r="B4884" s="267" t="s">
        <v>16573</v>
      </c>
      <c r="C4884" s="268" t="s">
        <v>2535</v>
      </c>
      <c r="D4884" s="269">
        <v>3097.26</v>
      </c>
      <c r="E4884" s="269">
        <v>1981.04</v>
      </c>
      <c r="F4884" s="269" t="s">
        <v>16574</v>
      </c>
    </row>
    <row r="4885" spans="1:6" ht="45" customHeight="1">
      <c r="A4885" s="266">
        <v>99313</v>
      </c>
      <c r="B4885" s="267" t="s">
        <v>16575</v>
      </c>
      <c r="C4885" s="268" t="s">
        <v>2535</v>
      </c>
      <c r="D4885" s="269">
        <v>7271.82</v>
      </c>
      <c r="E4885" s="269">
        <v>4015.74</v>
      </c>
      <c r="F4885" s="269" t="s">
        <v>16576</v>
      </c>
    </row>
    <row r="4886" spans="1:6" ht="30" customHeight="1">
      <c r="A4886" s="266">
        <v>99314</v>
      </c>
      <c r="B4886" s="267" t="s">
        <v>16577</v>
      </c>
      <c r="C4886" s="268" t="s">
        <v>2537</v>
      </c>
      <c r="D4886" s="269">
        <v>1686.63</v>
      </c>
      <c r="E4886" s="269">
        <v>1506.4</v>
      </c>
      <c r="F4886" s="269" t="s">
        <v>16578</v>
      </c>
    </row>
    <row r="4887" spans="1:6" ht="45" customHeight="1">
      <c r="A4887" s="266">
        <v>99315</v>
      </c>
      <c r="B4887" s="267" t="s">
        <v>16579</v>
      </c>
      <c r="C4887" s="268" t="s">
        <v>2535</v>
      </c>
      <c r="D4887" s="269">
        <v>8185.8200000000006</v>
      </c>
      <c r="E4887" s="269">
        <v>4436.63</v>
      </c>
      <c r="F4887" s="269" t="s">
        <v>16580</v>
      </c>
    </row>
    <row r="4888" spans="1:6" ht="30" customHeight="1">
      <c r="A4888" s="266">
        <v>99317</v>
      </c>
      <c r="B4888" s="267" t="s">
        <v>16581</v>
      </c>
      <c r="C4888" s="268" t="s">
        <v>2537</v>
      </c>
      <c r="D4888" s="269">
        <v>1056.06</v>
      </c>
      <c r="E4888" s="269">
        <v>939.96</v>
      </c>
      <c r="F4888" s="269" t="s">
        <v>16582</v>
      </c>
    </row>
    <row r="4889" spans="1:6" ht="30" customHeight="1">
      <c r="A4889" s="266">
        <v>99318</v>
      </c>
      <c r="B4889" s="267" t="s">
        <v>16583</v>
      </c>
      <c r="C4889" s="268" t="s">
        <v>2537</v>
      </c>
      <c r="D4889" s="269">
        <v>137.02000000000001</v>
      </c>
      <c r="E4889" s="269">
        <v>21.72</v>
      </c>
      <c r="F4889" s="269" t="s">
        <v>11522</v>
      </c>
    </row>
    <row r="4890" spans="1:6" ht="30" customHeight="1">
      <c r="A4890" s="266">
        <v>99319</v>
      </c>
      <c r="B4890" s="267" t="s">
        <v>16584</v>
      </c>
      <c r="C4890" s="268" t="s">
        <v>2537</v>
      </c>
      <c r="D4890" s="269">
        <v>352.74999999999994</v>
      </c>
      <c r="E4890" s="269">
        <v>335.29</v>
      </c>
      <c r="F4890" s="269" t="s">
        <v>16585</v>
      </c>
    </row>
    <row r="4891" spans="1:6" ht="45" customHeight="1">
      <c r="A4891" s="266">
        <v>99320</v>
      </c>
      <c r="B4891" s="267" t="s">
        <v>16586</v>
      </c>
      <c r="C4891" s="268" t="s">
        <v>2535</v>
      </c>
      <c r="D4891" s="269">
        <v>3603.9500000000003</v>
      </c>
      <c r="E4891" s="269">
        <v>2254.06</v>
      </c>
      <c r="F4891" s="269" t="s">
        <v>16587</v>
      </c>
    </row>
    <row r="4892" spans="1:6" ht="30" customHeight="1">
      <c r="A4892" s="266">
        <v>99321</v>
      </c>
      <c r="B4892" s="267" t="s">
        <v>16588</v>
      </c>
      <c r="C4892" s="268" t="s">
        <v>2537</v>
      </c>
      <c r="D4892" s="269">
        <v>1159.1999999999998</v>
      </c>
      <c r="E4892" s="269">
        <v>1033.25</v>
      </c>
      <c r="F4892" s="269" t="s">
        <v>16589</v>
      </c>
    </row>
    <row r="4893" spans="1:6" ht="45" customHeight="1">
      <c r="A4893" s="266">
        <v>99322</v>
      </c>
      <c r="B4893" s="267" t="s">
        <v>16590</v>
      </c>
      <c r="C4893" s="268" t="s">
        <v>2535</v>
      </c>
      <c r="D4893" s="269">
        <v>4073.72</v>
      </c>
      <c r="E4893" s="269">
        <v>2526.81</v>
      </c>
      <c r="F4893" s="269" t="s">
        <v>16591</v>
      </c>
    </row>
    <row r="4894" spans="1:6" ht="30" customHeight="1">
      <c r="A4894" s="266">
        <v>99323</v>
      </c>
      <c r="B4894" s="267" t="s">
        <v>16592</v>
      </c>
      <c r="C4894" s="268" t="s">
        <v>2537</v>
      </c>
      <c r="D4894" s="269">
        <v>1262.3600000000001</v>
      </c>
      <c r="E4894" s="269">
        <v>1126.5</v>
      </c>
      <c r="F4894" s="269" t="s">
        <v>16546</v>
      </c>
    </row>
    <row r="4895" spans="1:6" ht="45" customHeight="1">
      <c r="A4895" s="266">
        <v>99324</v>
      </c>
      <c r="B4895" s="267" t="s">
        <v>16593</v>
      </c>
      <c r="C4895" s="268" t="s">
        <v>2535</v>
      </c>
      <c r="D4895" s="269">
        <v>4543.54</v>
      </c>
      <c r="E4895" s="269">
        <v>2799.5</v>
      </c>
      <c r="F4895" s="269" t="s">
        <v>16594</v>
      </c>
    </row>
    <row r="4896" spans="1:6" ht="30" customHeight="1">
      <c r="A4896" s="266">
        <v>99325</v>
      </c>
      <c r="B4896" s="267" t="s">
        <v>16595</v>
      </c>
      <c r="C4896" s="268" t="s">
        <v>2537</v>
      </c>
      <c r="D4896" s="269">
        <v>1368.4</v>
      </c>
      <c r="E4896" s="269">
        <v>1221.46</v>
      </c>
      <c r="F4896" s="269" t="s">
        <v>16550</v>
      </c>
    </row>
    <row r="4897" spans="1:6" ht="45" customHeight="1">
      <c r="A4897" s="266">
        <v>99326</v>
      </c>
      <c r="B4897" s="267" t="s">
        <v>16596</v>
      </c>
      <c r="C4897" s="268" t="s">
        <v>2535</v>
      </c>
      <c r="D4897" s="269">
        <v>3733.08</v>
      </c>
      <c r="E4897" s="269">
        <v>2245.96</v>
      </c>
      <c r="F4897" s="269" t="s">
        <v>16597</v>
      </c>
    </row>
    <row r="4898" spans="1:6" ht="30" customHeight="1">
      <c r="A4898" s="266">
        <v>99327</v>
      </c>
      <c r="B4898" s="267" t="s">
        <v>16598</v>
      </c>
      <c r="C4898" s="268" t="s">
        <v>2537</v>
      </c>
      <c r="D4898" s="269">
        <v>1764.24</v>
      </c>
      <c r="E4898" s="269">
        <v>1584.43</v>
      </c>
      <c r="F4898" s="269" t="s">
        <v>16599</v>
      </c>
    </row>
    <row r="4899" spans="1:6">
      <c r="A4899" s="261"/>
      <c r="B4899" s="262" t="s">
        <v>89</v>
      </c>
      <c r="C4899" s="263"/>
      <c r="D4899" s="264" t="s">
        <v>2552</v>
      </c>
      <c r="E4899" s="264" t="s">
        <v>2552</v>
      </c>
      <c r="F4899" s="264"/>
    </row>
    <row r="4900" spans="1:6">
      <c r="A4900" s="261"/>
      <c r="B4900" s="265" t="s">
        <v>90</v>
      </c>
      <c r="C4900" s="263"/>
      <c r="D4900" s="264" t="s">
        <v>2552</v>
      </c>
      <c r="E4900" s="264" t="s">
        <v>2552</v>
      </c>
      <c r="F4900" s="264"/>
    </row>
    <row r="4901" spans="1:6" ht="15" customHeight="1">
      <c r="A4901" s="266">
        <v>97631</v>
      </c>
      <c r="B4901" s="267" t="s">
        <v>20626</v>
      </c>
      <c r="C4901" s="268" t="s">
        <v>2538</v>
      </c>
      <c r="D4901" s="269">
        <v>0.62000000000000011</v>
      </c>
      <c r="E4901" s="269">
        <v>1.94</v>
      </c>
      <c r="F4901" s="269" t="s">
        <v>20627</v>
      </c>
    </row>
    <row r="4902" spans="1:6">
      <c r="A4902" s="261"/>
      <c r="B4902" s="265" t="s">
        <v>91</v>
      </c>
      <c r="C4902" s="263"/>
      <c r="D4902" s="264" t="s">
        <v>2552</v>
      </c>
      <c r="E4902" s="264" t="s">
        <v>2552</v>
      </c>
      <c r="F4902" s="264"/>
    </row>
    <row r="4903" spans="1:6" ht="30" customHeight="1">
      <c r="A4903" s="266">
        <v>98560</v>
      </c>
      <c r="B4903" s="267" t="s">
        <v>17542</v>
      </c>
      <c r="C4903" s="268" t="s">
        <v>2538</v>
      </c>
      <c r="D4903" s="269">
        <v>15.810000000000002</v>
      </c>
      <c r="E4903" s="269">
        <v>19.79</v>
      </c>
      <c r="F4903" s="269" t="s">
        <v>17543</v>
      </c>
    </row>
    <row r="4904" spans="1:6" ht="30" customHeight="1">
      <c r="A4904" s="266">
        <v>98561</v>
      </c>
      <c r="B4904" s="267" t="s">
        <v>17544</v>
      </c>
      <c r="C4904" s="268" t="s">
        <v>2538</v>
      </c>
      <c r="D4904" s="269">
        <v>12.650000000000002</v>
      </c>
      <c r="E4904" s="269">
        <v>16.559999999999999</v>
      </c>
      <c r="F4904" s="269" t="s">
        <v>16717</v>
      </c>
    </row>
    <row r="4905" spans="1:6" ht="30" customHeight="1">
      <c r="A4905" s="266">
        <v>98562</v>
      </c>
      <c r="B4905" s="267" t="s">
        <v>17545</v>
      </c>
      <c r="C4905" s="268" t="s">
        <v>2538</v>
      </c>
      <c r="D4905" s="269">
        <v>15.590000000000002</v>
      </c>
      <c r="E4905" s="269">
        <v>15.17</v>
      </c>
      <c r="F4905" s="269" t="s">
        <v>17546</v>
      </c>
    </row>
    <row r="4906" spans="1:6">
      <c r="A4906" s="261"/>
      <c r="B4906" s="265" t="s">
        <v>92</v>
      </c>
      <c r="C4906" s="263"/>
      <c r="D4906" s="264" t="s">
        <v>2552</v>
      </c>
      <c r="E4906" s="264" t="s">
        <v>2552</v>
      </c>
      <c r="F4906" s="264"/>
    </row>
    <row r="4907" spans="1:6" ht="30" customHeight="1">
      <c r="A4907" s="266">
        <v>68053</v>
      </c>
      <c r="B4907" s="267" t="s">
        <v>4269</v>
      </c>
      <c r="C4907" s="268" t="s">
        <v>2538</v>
      </c>
      <c r="D4907" s="269">
        <v>2.0099999999999998</v>
      </c>
      <c r="E4907" s="269">
        <v>3.37</v>
      </c>
      <c r="F4907" s="269" t="s">
        <v>17553</v>
      </c>
    </row>
    <row r="4908" spans="1:6">
      <c r="A4908" s="261"/>
      <c r="B4908" s="265" t="s">
        <v>93</v>
      </c>
      <c r="C4908" s="263"/>
      <c r="D4908" s="264" t="s">
        <v>2552</v>
      </c>
      <c r="E4908" s="264" t="s">
        <v>2552</v>
      </c>
      <c r="F4908" s="264"/>
    </row>
    <row r="4909" spans="1:6" ht="15" customHeight="1">
      <c r="A4909" s="266" t="s">
        <v>2171</v>
      </c>
      <c r="B4909" s="267" t="s">
        <v>4270</v>
      </c>
      <c r="C4909" s="268" t="s">
        <v>2538</v>
      </c>
      <c r="D4909" s="269">
        <v>32.849999999999994</v>
      </c>
      <c r="E4909" s="269">
        <v>1.59</v>
      </c>
      <c r="F4909" s="269" t="s">
        <v>16168</v>
      </c>
    </row>
    <row r="4910" spans="1:6" ht="30" customHeight="1">
      <c r="A4910" s="266" t="s">
        <v>2172</v>
      </c>
      <c r="B4910" s="267" t="s">
        <v>4271</v>
      </c>
      <c r="C4910" s="268" t="s">
        <v>2538</v>
      </c>
      <c r="D4910" s="269">
        <v>38.17</v>
      </c>
      <c r="E4910" s="269">
        <v>5.53</v>
      </c>
      <c r="F4910" s="269" t="s">
        <v>17554</v>
      </c>
    </row>
    <row r="4911" spans="1:6">
      <c r="A4911" s="261"/>
      <c r="B4911" s="265" t="s">
        <v>94</v>
      </c>
      <c r="C4911" s="263"/>
      <c r="D4911" s="264" t="s">
        <v>2552</v>
      </c>
      <c r="E4911" s="264" t="s">
        <v>2552</v>
      </c>
      <c r="F4911" s="264"/>
    </row>
    <row r="4912" spans="1:6" ht="30" customHeight="1">
      <c r="A4912" s="266">
        <v>83735</v>
      </c>
      <c r="B4912" s="267" t="s">
        <v>4272</v>
      </c>
      <c r="C4912" s="268" t="s">
        <v>2538</v>
      </c>
      <c r="D4912" s="269">
        <v>38.200000000000003</v>
      </c>
      <c r="E4912" s="269">
        <v>16.62</v>
      </c>
      <c r="F4912" s="269" t="s">
        <v>17547</v>
      </c>
    </row>
    <row r="4913" spans="1:6">
      <c r="A4913" s="261"/>
      <c r="B4913" s="265" t="s">
        <v>95</v>
      </c>
      <c r="C4913" s="263"/>
      <c r="D4913" s="264" t="s">
        <v>2552</v>
      </c>
      <c r="E4913" s="264" t="s">
        <v>2552</v>
      </c>
      <c r="F4913" s="264"/>
    </row>
    <row r="4914" spans="1:6" ht="30" customHeight="1">
      <c r="A4914" s="266">
        <v>98546</v>
      </c>
      <c r="B4914" s="267" t="s">
        <v>17555</v>
      </c>
      <c r="C4914" s="268" t="s">
        <v>2538</v>
      </c>
      <c r="D4914" s="269">
        <v>44.54</v>
      </c>
      <c r="E4914" s="269">
        <v>18.64</v>
      </c>
      <c r="F4914" s="269" t="s">
        <v>16162</v>
      </c>
    </row>
    <row r="4915" spans="1:6" ht="30" customHeight="1">
      <c r="A4915" s="266">
        <v>98547</v>
      </c>
      <c r="B4915" s="267" t="s">
        <v>17556</v>
      </c>
      <c r="C4915" s="268" t="s">
        <v>2538</v>
      </c>
      <c r="D4915" s="269">
        <v>85.38</v>
      </c>
      <c r="E4915" s="269">
        <v>26.96</v>
      </c>
      <c r="F4915" s="269" t="s">
        <v>17176</v>
      </c>
    </row>
    <row r="4916" spans="1:6" ht="15" customHeight="1">
      <c r="A4916" s="266">
        <v>98557</v>
      </c>
      <c r="B4916" s="267" t="s">
        <v>17559</v>
      </c>
      <c r="C4916" s="268" t="s">
        <v>2538</v>
      </c>
      <c r="D4916" s="269">
        <v>15.75</v>
      </c>
      <c r="E4916" s="269">
        <v>8.32</v>
      </c>
      <c r="F4916" s="269" t="s">
        <v>12020</v>
      </c>
    </row>
    <row r="4917" spans="1:6" ht="30" customHeight="1">
      <c r="A4917" s="266" t="s">
        <v>1069</v>
      </c>
      <c r="B4917" s="267" t="s">
        <v>4273</v>
      </c>
      <c r="C4917" s="268" t="s">
        <v>2538</v>
      </c>
      <c r="D4917" s="269">
        <v>85.4</v>
      </c>
      <c r="E4917" s="269">
        <v>33.68</v>
      </c>
      <c r="F4917" s="269" t="s">
        <v>17557</v>
      </c>
    </row>
    <row r="4918" spans="1:6" ht="30" customHeight="1">
      <c r="A4918" s="266">
        <v>98555</v>
      </c>
      <c r="B4918" s="267" t="s">
        <v>17548</v>
      </c>
      <c r="C4918" s="268" t="s">
        <v>2538</v>
      </c>
      <c r="D4918" s="269">
        <v>17.759999999999998</v>
      </c>
      <c r="E4918" s="269">
        <v>10.49</v>
      </c>
      <c r="F4918" s="269" t="s">
        <v>14733</v>
      </c>
    </row>
    <row r="4919" spans="1:6" ht="30" customHeight="1">
      <c r="A4919" s="266">
        <v>98556</v>
      </c>
      <c r="B4919" s="267" t="s">
        <v>17549</v>
      </c>
      <c r="C4919" s="268" t="s">
        <v>2538</v>
      </c>
      <c r="D4919" s="269">
        <v>29.18</v>
      </c>
      <c r="E4919" s="269">
        <v>17.329999999999998</v>
      </c>
      <c r="F4919" s="269" t="s">
        <v>17550</v>
      </c>
    </row>
    <row r="4920" spans="1:6" ht="15" customHeight="1">
      <c r="A4920" s="266" t="s">
        <v>1070</v>
      </c>
      <c r="B4920" s="267" t="s">
        <v>4274</v>
      </c>
      <c r="C4920" s="268" t="s">
        <v>2538</v>
      </c>
      <c r="D4920" s="269">
        <v>45.54</v>
      </c>
      <c r="E4920" s="269">
        <v>31.32</v>
      </c>
      <c r="F4920" s="269" t="s">
        <v>17558</v>
      </c>
    </row>
    <row r="4921" spans="1:6" ht="15" customHeight="1">
      <c r="A4921" s="266" t="s">
        <v>1071</v>
      </c>
      <c r="B4921" s="267" t="s">
        <v>4275</v>
      </c>
      <c r="C4921" s="268" t="s">
        <v>2538</v>
      </c>
      <c r="D4921" s="269">
        <v>4.29</v>
      </c>
      <c r="E4921" s="269">
        <v>4.63</v>
      </c>
      <c r="F4921" s="269" t="s">
        <v>15896</v>
      </c>
    </row>
    <row r="4922" spans="1:6" ht="15" customHeight="1">
      <c r="A4922" s="266" t="s">
        <v>1072</v>
      </c>
      <c r="B4922" s="267" t="s">
        <v>4276</v>
      </c>
      <c r="C4922" s="268" t="s">
        <v>2538</v>
      </c>
      <c r="D4922" s="269">
        <v>14.66</v>
      </c>
      <c r="E4922" s="269">
        <v>13.46</v>
      </c>
      <c r="F4922" s="269" t="s">
        <v>15322</v>
      </c>
    </row>
    <row r="4923" spans="1:6" ht="15" customHeight="1">
      <c r="A4923" s="266" t="s">
        <v>1073</v>
      </c>
      <c r="B4923" s="267" t="s">
        <v>4277</v>
      </c>
      <c r="C4923" s="268" t="s">
        <v>2538</v>
      </c>
      <c r="D4923" s="269">
        <v>27.98</v>
      </c>
      <c r="E4923" s="269">
        <v>26.84</v>
      </c>
      <c r="F4923" s="269" t="s">
        <v>17547</v>
      </c>
    </row>
    <row r="4924" spans="1:6" ht="30" customHeight="1">
      <c r="A4924" s="266">
        <v>98558</v>
      </c>
      <c r="B4924" s="267" t="s">
        <v>17551</v>
      </c>
      <c r="C4924" s="268" t="s">
        <v>2535</v>
      </c>
      <c r="D4924" s="269">
        <v>4.67</v>
      </c>
      <c r="E4924" s="269">
        <v>2.38</v>
      </c>
      <c r="F4924" s="269" t="s">
        <v>12115</v>
      </c>
    </row>
    <row r="4925" spans="1:6" ht="15" customHeight="1">
      <c r="A4925" s="266">
        <v>98559</v>
      </c>
      <c r="B4925" s="267" t="s">
        <v>17552</v>
      </c>
      <c r="C4925" s="268" t="s">
        <v>2537</v>
      </c>
      <c r="D4925" s="269">
        <v>1.72</v>
      </c>
      <c r="E4925" s="269">
        <v>1.1599999999999999</v>
      </c>
      <c r="F4925" s="269" t="s">
        <v>13049</v>
      </c>
    </row>
    <row r="4926" spans="1:6">
      <c r="A4926" s="261"/>
      <c r="B4926" s="265" t="s">
        <v>2875</v>
      </c>
      <c r="C4926" s="263"/>
      <c r="D4926" s="264" t="s">
        <v>2552</v>
      </c>
      <c r="E4926" s="264" t="s">
        <v>2552</v>
      </c>
      <c r="F4926" s="264"/>
    </row>
    <row r="4927" spans="1:6" ht="15" customHeight="1">
      <c r="A4927" s="266" t="s">
        <v>2876</v>
      </c>
      <c r="B4927" s="267" t="s">
        <v>4278</v>
      </c>
      <c r="C4927" s="268" t="s">
        <v>2537</v>
      </c>
      <c r="D4927" s="269">
        <v>28.08</v>
      </c>
      <c r="E4927" s="269">
        <v>15.68</v>
      </c>
      <c r="F4927" s="269" t="s">
        <v>17561</v>
      </c>
    </row>
    <row r="4928" spans="1:6" ht="15" customHeight="1">
      <c r="A4928" s="266" t="s">
        <v>2877</v>
      </c>
      <c r="B4928" s="267" t="s">
        <v>4279</v>
      </c>
      <c r="C4928" s="268" t="s">
        <v>2538</v>
      </c>
      <c r="D4928" s="269">
        <v>93.38</v>
      </c>
      <c r="E4928" s="269">
        <v>52.07</v>
      </c>
      <c r="F4928" s="269" t="s">
        <v>17562</v>
      </c>
    </row>
    <row r="4929" spans="1:6" ht="30" customHeight="1">
      <c r="A4929" s="266">
        <v>72124</v>
      </c>
      <c r="B4929" s="267" t="s">
        <v>4280</v>
      </c>
      <c r="C4929" s="268" t="s">
        <v>1288</v>
      </c>
      <c r="D4929" s="269">
        <v>90.220000000000013</v>
      </c>
      <c r="E4929" s="269">
        <v>5.46</v>
      </c>
      <c r="F4929" s="269" t="s">
        <v>17560</v>
      </c>
    </row>
    <row r="4930" spans="1:6">
      <c r="A4930" s="261"/>
      <c r="B4930" s="265" t="s">
        <v>2878</v>
      </c>
      <c r="C4930" s="263"/>
      <c r="D4930" s="264" t="s">
        <v>2552</v>
      </c>
      <c r="E4930" s="264" t="s">
        <v>2552</v>
      </c>
      <c r="F4930" s="264"/>
    </row>
    <row r="4931" spans="1:6" ht="15" customHeight="1">
      <c r="A4931" s="266" t="s">
        <v>2879</v>
      </c>
      <c r="B4931" s="267" t="s">
        <v>4281</v>
      </c>
      <c r="C4931" s="268" t="s">
        <v>2537</v>
      </c>
      <c r="D4931" s="269">
        <v>205.69</v>
      </c>
      <c r="E4931" s="269">
        <v>3.29</v>
      </c>
      <c r="F4931" s="269" t="s">
        <v>17442</v>
      </c>
    </row>
    <row r="4932" spans="1:6" ht="30" customHeight="1">
      <c r="A4932" s="266">
        <v>98576</v>
      </c>
      <c r="B4932" s="267" t="s">
        <v>17444</v>
      </c>
      <c r="C4932" s="268" t="s">
        <v>2537</v>
      </c>
      <c r="D4932" s="269">
        <v>11.09</v>
      </c>
      <c r="E4932" s="269">
        <v>0.49</v>
      </c>
      <c r="F4932" s="269" t="s">
        <v>15648</v>
      </c>
    </row>
    <row r="4933" spans="1:6">
      <c r="A4933" s="261"/>
      <c r="B4933" s="265" t="s">
        <v>96</v>
      </c>
      <c r="C4933" s="263"/>
      <c r="D4933" s="264" t="s">
        <v>2552</v>
      </c>
      <c r="E4933" s="264" t="s">
        <v>2552</v>
      </c>
      <c r="F4933" s="264"/>
    </row>
    <row r="4934" spans="1:6" s="320" customFormat="1" ht="30" customHeight="1">
      <c r="A4934" s="319">
        <v>98563</v>
      </c>
      <c r="B4934" s="267" t="s">
        <v>17563</v>
      </c>
      <c r="C4934" s="268" t="s">
        <v>2538</v>
      </c>
      <c r="D4934" s="269">
        <v>12.85</v>
      </c>
      <c r="E4934" s="269">
        <v>11.19</v>
      </c>
      <c r="F4934" s="269" t="s">
        <v>17564</v>
      </c>
    </row>
    <row r="4935" spans="1:6" s="320" customFormat="1" ht="30" customHeight="1">
      <c r="A4935" s="319">
        <v>98564</v>
      </c>
      <c r="B4935" s="267" t="s">
        <v>17565</v>
      </c>
      <c r="C4935" s="268" t="s">
        <v>2538</v>
      </c>
      <c r="D4935" s="269">
        <v>21.89</v>
      </c>
      <c r="E4935" s="269">
        <v>12.04</v>
      </c>
      <c r="F4935" s="269" t="s">
        <v>17566</v>
      </c>
    </row>
    <row r="4936" spans="1:6" s="320" customFormat="1" ht="30" customHeight="1">
      <c r="A4936" s="319">
        <v>98565</v>
      </c>
      <c r="B4936" s="267" t="s">
        <v>17567</v>
      </c>
      <c r="C4936" s="268" t="s">
        <v>2538</v>
      </c>
      <c r="D4936" s="269">
        <v>18.040000000000003</v>
      </c>
      <c r="E4936" s="269">
        <v>16.98</v>
      </c>
      <c r="F4936" s="269" t="s">
        <v>17568</v>
      </c>
    </row>
    <row r="4937" spans="1:6" s="320" customFormat="1" ht="30" customHeight="1">
      <c r="A4937" s="319">
        <v>98566</v>
      </c>
      <c r="B4937" s="267" t="s">
        <v>17569</v>
      </c>
      <c r="C4937" s="268" t="s">
        <v>2538</v>
      </c>
      <c r="D4937" s="269">
        <v>27.110000000000003</v>
      </c>
      <c r="E4937" s="269">
        <v>17.809999999999999</v>
      </c>
      <c r="F4937" s="269" t="s">
        <v>17570</v>
      </c>
    </row>
    <row r="4938" spans="1:6" s="320" customFormat="1" ht="30" customHeight="1">
      <c r="A4938" s="319">
        <v>98567</v>
      </c>
      <c r="B4938" s="267" t="s">
        <v>17571</v>
      </c>
      <c r="C4938" s="268" t="s">
        <v>2538</v>
      </c>
      <c r="D4938" s="269">
        <v>22.91</v>
      </c>
      <c r="E4938" s="269">
        <v>22.63</v>
      </c>
      <c r="F4938" s="269" t="s">
        <v>11440</v>
      </c>
    </row>
    <row r="4939" spans="1:6" s="320" customFormat="1" ht="30" customHeight="1">
      <c r="A4939" s="319">
        <v>98568</v>
      </c>
      <c r="B4939" s="267" t="s">
        <v>17572</v>
      </c>
      <c r="C4939" s="268" t="s">
        <v>2538</v>
      </c>
      <c r="D4939" s="269">
        <v>31.939999999999998</v>
      </c>
      <c r="E4939" s="269">
        <v>23.47</v>
      </c>
      <c r="F4939" s="269" t="s">
        <v>17573</v>
      </c>
    </row>
    <row r="4940" spans="1:6" s="320" customFormat="1" ht="30" customHeight="1">
      <c r="A4940" s="319">
        <v>98569</v>
      </c>
      <c r="B4940" s="267" t="s">
        <v>17574</v>
      </c>
      <c r="C4940" s="268" t="s">
        <v>2538</v>
      </c>
      <c r="D4940" s="269">
        <v>28.17</v>
      </c>
      <c r="E4940" s="269">
        <v>28.33</v>
      </c>
      <c r="F4940" s="269" t="s">
        <v>17575</v>
      </c>
    </row>
    <row r="4941" spans="1:6" s="320" customFormat="1" ht="30" customHeight="1">
      <c r="A4941" s="319">
        <v>98570</v>
      </c>
      <c r="B4941" s="267" t="s">
        <v>17576</v>
      </c>
      <c r="C4941" s="268" t="s">
        <v>2538</v>
      </c>
      <c r="D4941" s="269">
        <v>37.199999999999996</v>
      </c>
      <c r="E4941" s="269">
        <v>29.21</v>
      </c>
      <c r="F4941" s="269" t="s">
        <v>17577</v>
      </c>
    </row>
    <row r="4942" spans="1:6" s="320" customFormat="1" ht="30" customHeight="1">
      <c r="A4942" s="319">
        <v>98571</v>
      </c>
      <c r="B4942" s="267" t="s">
        <v>17578</v>
      </c>
      <c r="C4942" s="268" t="s">
        <v>2538</v>
      </c>
      <c r="D4942" s="269">
        <v>14.18</v>
      </c>
      <c r="E4942" s="269">
        <v>11.89</v>
      </c>
      <c r="F4942" s="269" t="s">
        <v>17579</v>
      </c>
    </row>
    <row r="4943" spans="1:6" s="320" customFormat="1" ht="30" customHeight="1">
      <c r="A4943" s="319">
        <v>98572</v>
      </c>
      <c r="B4943" s="267" t="s">
        <v>17580</v>
      </c>
      <c r="C4943" s="268" t="s">
        <v>2538</v>
      </c>
      <c r="D4943" s="269">
        <v>17.330000000000005</v>
      </c>
      <c r="E4943" s="269">
        <v>15.01</v>
      </c>
      <c r="F4943" s="269" t="s">
        <v>12961</v>
      </c>
    </row>
    <row r="4944" spans="1:6" s="320" customFormat="1" ht="15" customHeight="1">
      <c r="A4944" s="319">
        <v>98573</v>
      </c>
      <c r="B4944" s="267" t="s">
        <v>17581</v>
      </c>
      <c r="C4944" s="268" t="s">
        <v>2538</v>
      </c>
      <c r="D4944" s="269">
        <v>26.259999999999998</v>
      </c>
      <c r="E4944" s="269">
        <v>15.63</v>
      </c>
      <c r="F4944" s="269" t="s">
        <v>17582</v>
      </c>
    </row>
    <row r="4945" spans="1:6">
      <c r="A4945" s="261"/>
      <c r="B4945" s="265" t="s">
        <v>2256</v>
      </c>
      <c r="C4945" s="263"/>
      <c r="D4945" s="264" t="s">
        <v>2552</v>
      </c>
      <c r="E4945" s="264" t="s">
        <v>2552</v>
      </c>
      <c r="F4945" s="264"/>
    </row>
    <row r="4946" spans="1:6" ht="15" customHeight="1">
      <c r="A4946" s="266">
        <v>40675</v>
      </c>
      <c r="B4946" s="267" t="s">
        <v>173</v>
      </c>
      <c r="C4946" s="268" t="s">
        <v>2537</v>
      </c>
      <c r="D4946" s="269">
        <v>1.1000000000000001</v>
      </c>
      <c r="E4946" s="269">
        <v>3.4</v>
      </c>
      <c r="F4946" s="269" t="s">
        <v>13588</v>
      </c>
    </row>
    <row r="4947" spans="1:6" ht="30" customHeight="1">
      <c r="A4947" s="266">
        <v>84088</v>
      </c>
      <c r="B4947" s="267" t="s">
        <v>4282</v>
      </c>
      <c r="C4947" s="268" t="s">
        <v>2537</v>
      </c>
      <c r="D4947" s="269">
        <v>50.709999999999994</v>
      </c>
      <c r="E4947" s="269">
        <v>12.7</v>
      </c>
      <c r="F4947" s="269" t="s">
        <v>20382</v>
      </c>
    </row>
    <row r="4948" spans="1:6" ht="30" customHeight="1">
      <c r="A4948" s="266">
        <v>84089</v>
      </c>
      <c r="B4948" s="267" t="s">
        <v>4283</v>
      </c>
      <c r="C4948" s="268" t="s">
        <v>2537</v>
      </c>
      <c r="D4948" s="269">
        <v>71.240000000000009</v>
      </c>
      <c r="E4948" s="269">
        <v>19.13</v>
      </c>
      <c r="F4948" s="269" t="s">
        <v>20383</v>
      </c>
    </row>
    <row r="4949" spans="1:6" ht="30" customHeight="1">
      <c r="A4949" s="266">
        <v>71623</v>
      </c>
      <c r="B4949" s="267" t="s">
        <v>827</v>
      </c>
      <c r="C4949" s="268" t="s">
        <v>2537</v>
      </c>
      <c r="D4949" s="269">
        <v>13.7</v>
      </c>
      <c r="E4949" s="269">
        <v>12.84</v>
      </c>
      <c r="F4949" s="269" t="s">
        <v>12572</v>
      </c>
    </row>
    <row r="4950" spans="1:6">
      <c r="A4950" s="261"/>
      <c r="B4950" s="262" t="s">
        <v>1077</v>
      </c>
      <c r="C4950" s="263"/>
      <c r="D4950" s="264" t="s">
        <v>2552</v>
      </c>
      <c r="E4950" s="264" t="s">
        <v>2552</v>
      </c>
      <c r="F4950" s="264"/>
    </row>
    <row r="4951" spans="1:6">
      <c r="A4951" s="261"/>
      <c r="B4951" s="265" t="s">
        <v>97</v>
      </c>
      <c r="C4951" s="263"/>
      <c r="D4951" s="264" t="s">
        <v>2552</v>
      </c>
      <c r="E4951" s="264" t="s">
        <v>2552</v>
      </c>
      <c r="F4951" s="264"/>
    </row>
    <row r="4952" spans="1:6" ht="30" customHeight="1">
      <c r="A4952" s="266">
        <v>97640</v>
      </c>
      <c r="B4952" s="267" t="s">
        <v>20637</v>
      </c>
      <c r="C4952" s="268" t="s">
        <v>2538</v>
      </c>
      <c r="D4952" s="269">
        <v>0.30000000000000004</v>
      </c>
      <c r="E4952" s="269">
        <v>1.06</v>
      </c>
      <c r="F4952" s="269" t="s">
        <v>11320</v>
      </c>
    </row>
    <row r="4953" spans="1:6" ht="15" customHeight="1">
      <c r="A4953" s="266">
        <v>97641</v>
      </c>
      <c r="B4953" s="267" t="s">
        <v>20638</v>
      </c>
      <c r="C4953" s="268" t="s">
        <v>2538</v>
      </c>
      <c r="D4953" s="269">
        <v>0.98</v>
      </c>
      <c r="E4953" s="269">
        <v>2.88</v>
      </c>
      <c r="F4953" s="269" t="s">
        <v>12011</v>
      </c>
    </row>
    <row r="4954" spans="1:6" ht="30" customHeight="1">
      <c r="A4954" s="266">
        <v>97642</v>
      </c>
      <c r="B4954" s="267" t="s">
        <v>20639</v>
      </c>
      <c r="C4954" s="268" t="s">
        <v>2538</v>
      </c>
      <c r="D4954" s="269">
        <v>0.60000000000000009</v>
      </c>
      <c r="E4954" s="269">
        <v>1.85</v>
      </c>
      <c r="F4954" s="269" t="s">
        <v>11350</v>
      </c>
    </row>
    <row r="4955" spans="1:6" ht="30" customHeight="1">
      <c r="A4955" s="266">
        <v>72201</v>
      </c>
      <c r="B4955" s="267" t="s">
        <v>4284</v>
      </c>
      <c r="C4955" s="268" t="s">
        <v>2538</v>
      </c>
      <c r="D4955" s="269">
        <v>3.04</v>
      </c>
      <c r="E4955" s="269">
        <v>7.61</v>
      </c>
      <c r="F4955" s="269" t="s">
        <v>20401</v>
      </c>
    </row>
    <row r="4956" spans="1:6" ht="30" customHeight="1">
      <c r="A4956" s="266">
        <v>97632</v>
      </c>
      <c r="B4956" s="267" t="s">
        <v>20628</v>
      </c>
      <c r="C4956" s="268" t="s">
        <v>2537</v>
      </c>
      <c r="D4956" s="269">
        <v>0.48</v>
      </c>
      <c r="E4956" s="269">
        <v>1.52</v>
      </c>
      <c r="F4956" s="269" t="s">
        <v>11152</v>
      </c>
    </row>
    <row r="4957" spans="1:6" ht="30" customHeight="1">
      <c r="A4957" s="266">
        <v>97633</v>
      </c>
      <c r="B4957" s="267" t="s">
        <v>20629</v>
      </c>
      <c r="C4957" s="268" t="s">
        <v>2538</v>
      </c>
      <c r="D4957" s="269">
        <v>5.0199999999999996</v>
      </c>
      <c r="E4957" s="269">
        <v>12.5</v>
      </c>
      <c r="F4957" s="269" t="s">
        <v>20630</v>
      </c>
    </row>
    <row r="4958" spans="1:6" ht="30" customHeight="1">
      <c r="A4958" s="266">
        <v>97634</v>
      </c>
      <c r="B4958" s="267" t="s">
        <v>20631</v>
      </c>
      <c r="C4958" s="268" t="s">
        <v>2538</v>
      </c>
      <c r="D4958" s="269">
        <v>2.7400000000000011</v>
      </c>
      <c r="E4958" s="269">
        <v>6.89</v>
      </c>
      <c r="F4958" s="269" t="s">
        <v>13249</v>
      </c>
    </row>
    <row r="4959" spans="1:6" ht="15" customHeight="1">
      <c r="A4959" s="266">
        <v>40780</v>
      </c>
      <c r="B4959" s="267" t="s">
        <v>5395</v>
      </c>
      <c r="C4959" s="268" t="s">
        <v>2538</v>
      </c>
      <c r="D4959" s="269">
        <v>2.7800000000000002</v>
      </c>
      <c r="E4959" s="269">
        <v>7.28</v>
      </c>
      <c r="F4959" s="269" t="s">
        <v>14320</v>
      </c>
    </row>
    <row r="4960" spans="1:6">
      <c r="A4960" s="261"/>
      <c r="B4960" s="265" t="s">
        <v>1078</v>
      </c>
      <c r="C4960" s="263"/>
      <c r="D4960" s="264" t="s">
        <v>2552</v>
      </c>
      <c r="E4960" s="264" t="s">
        <v>2552</v>
      </c>
      <c r="F4960" s="264"/>
    </row>
    <row r="4961" spans="1:6" ht="45" customHeight="1">
      <c r="A4961" s="266">
        <v>87871</v>
      </c>
      <c r="B4961" s="267" t="s">
        <v>4285</v>
      </c>
      <c r="C4961" s="268" t="s">
        <v>2538</v>
      </c>
      <c r="D4961" s="269">
        <v>11.510000000000002</v>
      </c>
      <c r="E4961" s="269">
        <v>3.12</v>
      </c>
      <c r="F4961" s="269" t="s">
        <v>13787</v>
      </c>
    </row>
    <row r="4962" spans="1:6" ht="45" customHeight="1">
      <c r="A4962" s="266">
        <v>87872</v>
      </c>
      <c r="B4962" s="267" t="s">
        <v>4286</v>
      </c>
      <c r="C4962" s="268" t="s">
        <v>2538</v>
      </c>
      <c r="D4962" s="269">
        <v>11.299999999999999</v>
      </c>
      <c r="E4962" s="269">
        <v>2.65</v>
      </c>
      <c r="F4962" s="269" t="s">
        <v>20264</v>
      </c>
    </row>
    <row r="4963" spans="1:6" ht="45" customHeight="1">
      <c r="A4963" s="266">
        <v>87873</v>
      </c>
      <c r="B4963" s="267" t="s">
        <v>4287</v>
      </c>
      <c r="C4963" s="268" t="s">
        <v>2538</v>
      </c>
      <c r="D4963" s="269">
        <v>2.52</v>
      </c>
      <c r="E4963" s="269">
        <v>0.92</v>
      </c>
      <c r="F4963" s="269" t="s">
        <v>15874</v>
      </c>
    </row>
    <row r="4964" spans="1:6" ht="45" customHeight="1">
      <c r="A4964" s="266">
        <v>87874</v>
      </c>
      <c r="B4964" s="267" t="s">
        <v>4288</v>
      </c>
      <c r="C4964" s="268" t="s">
        <v>2538</v>
      </c>
      <c r="D4964" s="269">
        <v>2.4900000000000002</v>
      </c>
      <c r="E4964" s="269">
        <v>0.82</v>
      </c>
      <c r="F4964" s="269" t="s">
        <v>14291</v>
      </c>
    </row>
    <row r="4965" spans="1:6" ht="45" customHeight="1">
      <c r="A4965" s="266">
        <v>87876</v>
      </c>
      <c r="B4965" s="267" t="s">
        <v>4289</v>
      </c>
      <c r="C4965" s="268" t="s">
        <v>2538</v>
      </c>
      <c r="D4965" s="269">
        <v>6.6099999999999994</v>
      </c>
      <c r="E4965" s="269">
        <v>1.03</v>
      </c>
      <c r="F4965" s="269" t="s">
        <v>20265</v>
      </c>
    </row>
    <row r="4966" spans="1:6" ht="45" customHeight="1">
      <c r="A4966" s="266">
        <v>87877</v>
      </c>
      <c r="B4966" s="267" t="s">
        <v>4290</v>
      </c>
      <c r="C4966" s="268" t="s">
        <v>2538</v>
      </c>
      <c r="D4966" s="269">
        <v>6.52</v>
      </c>
      <c r="E4966" s="269">
        <v>0.81</v>
      </c>
      <c r="F4966" s="269" t="s">
        <v>13500</v>
      </c>
    </row>
    <row r="4967" spans="1:6" ht="30" customHeight="1">
      <c r="A4967" s="266">
        <v>87878</v>
      </c>
      <c r="B4967" s="267" t="s">
        <v>4291</v>
      </c>
      <c r="C4967" s="268" t="s">
        <v>2538</v>
      </c>
      <c r="D4967" s="269">
        <v>1.5199999999999998</v>
      </c>
      <c r="E4967" s="269">
        <v>1.82</v>
      </c>
      <c r="F4967" s="269" t="s">
        <v>12183</v>
      </c>
    </row>
    <row r="4968" spans="1:6" ht="30" customHeight="1">
      <c r="A4968" s="266">
        <v>87879</v>
      </c>
      <c r="B4968" s="267" t="s">
        <v>4292</v>
      </c>
      <c r="C4968" s="268" t="s">
        <v>2538</v>
      </c>
      <c r="D4968" s="269">
        <v>1.4000000000000001</v>
      </c>
      <c r="E4968" s="269">
        <v>1.49</v>
      </c>
      <c r="F4968" s="269" t="s">
        <v>13288</v>
      </c>
    </row>
    <row r="4969" spans="1:6" ht="30" customHeight="1">
      <c r="A4969" s="266">
        <v>87881</v>
      </c>
      <c r="B4969" s="267" t="s">
        <v>314</v>
      </c>
      <c r="C4969" s="268" t="s">
        <v>2538</v>
      </c>
      <c r="D4969" s="269">
        <v>2.48</v>
      </c>
      <c r="E4969" s="269">
        <v>0.86</v>
      </c>
      <c r="F4969" s="269" t="s">
        <v>12183</v>
      </c>
    </row>
    <row r="4970" spans="1:6" ht="30" customHeight="1">
      <c r="A4970" s="266">
        <v>87882</v>
      </c>
      <c r="B4970" s="267" t="s">
        <v>315</v>
      </c>
      <c r="C4970" s="268" t="s">
        <v>2538</v>
      </c>
      <c r="D4970" s="269">
        <v>2.46</v>
      </c>
      <c r="E4970" s="269">
        <v>0.75</v>
      </c>
      <c r="F4970" s="269" t="s">
        <v>11840</v>
      </c>
    </row>
    <row r="4971" spans="1:6" ht="30" customHeight="1">
      <c r="A4971" s="266">
        <v>87884</v>
      </c>
      <c r="B4971" s="267" t="s">
        <v>316</v>
      </c>
      <c r="C4971" s="268" t="s">
        <v>2538</v>
      </c>
      <c r="D4971" s="269">
        <v>6.58</v>
      </c>
      <c r="E4971" s="269">
        <v>0.96</v>
      </c>
      <c r="F4971" s="269" t="s">
        <v>12107</v>
      </c>
    </row>
    <row r="4972" spans="1:6" ht="30" customHeight="1">
      <c r="A4972" s="266">
        <v>87885</v>
      </c>
      <c r="B4972" s="267" t="s">
        <v>4293</v>
      </c>
      <c r="C4972" s="268" t="s">
        <v>2538</v>
      </c>
      <c r="D4972" s="269">
        <v>6.48</v>
      </c>
      <c r="E4972" s="269">
        <v>0.75</v>
      </c>
      <c r="F4972" s="269" t="s">
        <v>12291</v>
      </c>
    </row>
    <row r="4973" spans="1:6" ht="30" customHeight="1">
      <c r="A4973" s="266">
        <v>87886</v>
      </c>
      <c r="B4973" s="267" t="s">
        <v>317</v>
      </c>
      <c r="C4973" s="268" t="s">
        <v>2538</v>
      </c>
      <c r="D4973" s="269">
        <v>12.85</v>
      </c>
      <c r="E4973" s="269">
        <v>7.42</v>
      </c>
      <c r="F4973" s="269" t="s">
        <v>18454</v>
      </c>
    </row>
    <row r="4974" spans="1:6" ht="30" customHeight="1">
      <c r="A4974" s="266">
        <v>87887</v>
      </c>
      <c r="B4974" s="267" t="s">
        <v>318</v>
      </c>
      <c r="C4974" s="268" t="s">
        <v>2538</v>
      </c>
      <c r="D4974" s="269">
        <v>12.649999999999999</v>
      </c>
      <c r="E4974" s="269">
        <v>6.94</v>
      </c>
      <c r="F4974" s="269" t="s">
        <v>20266</v>
      </c>
    </row>
    <row r="4975" spans="1:6" ht="45" customHeight="1">
      <c r="A4975" s="266">
        <v>87888</v>
      </c>
      <c r="B4975" s="267" t="s">
        <v>4294</v>
      </c>
      <c r="C4975" s="268" t="s">
        <v>2538</v>
      </c>
      <c r="D4975" s="269">
        <v>2.8099999999999996</v>
      </c>
      <c r="E4975" s="269">
        <v>1.83</v>
      </c>
      <c r="F4975" s="269" t="s">
        <v>13048</v>
      </c>
    </row>
    <row r="4976" spans="1:6" ht="45" customHeight="1">
      <c r="A4976" s="266">
        <v>87889</v>
      </c>
      <c r="B4976" s="267" t="s">
        <v>4295</v>
      </c>
      <c r="C4976" s="268" t="s">
        <v>2538</v>
      </c>
      <c r="D4976" s="269">
        <v>2.79</v>
      </c>
      <c r="E4976" s="269">
        <v>1.72</v>
      </c>
      <c r="F4976" s="269" t="s">
        <v>11428</v>
      </c>
    </row>
    <row r="4977" spans="1:6" ht="45" customHeight="1">
      <c r="A4977" s="266">
        <v>87891</v>
      </c>
      <c r="B4977" s="267" t="s">
        <v>4296</v>
      </c>
      <c r="C4977" s="268" t="s">
        <v>2538</v>
      </c>
      <c r="D4977" s="269">
        <v>6.92</v>
      </c>
      <c r="E4977" s="269">
        <v>1.92</v>
      </c>
      <c r="F4977" s="269" t="s">
        <v>11137</v>
      </c>
    </row>
    <row r="4978" spans="1:6" ht="45" customHeight="1">
      <c r="A4978" s="266">
        <v>87892</v>
      </c>
      <c r="B4978" s="267" t="s">
        <v>4297</v>
      </c>
      <c r="C4978" s="268" t="s">
        <v>2538</v>
      </c>
      <c r="D4978" s="269">
        <v>6.8299999999999992</v>
      </c>
      <c r="E4978" s="269">
        <v>1.7</v>
      </c>
      <c r="F4978" s="269" t="s">
        <v>12204</v>
      </c>
    </row>
    <row r="4979" spans="1:6" ht="45" customHeight="1">
      <c r="A4979" s="266">
        <v>87893</v>
      </c>
      <c r="B4979" s="267" t="s">
        <v>4298</v>
      </c>
      <c r="C4979" s="268" t="s">
        <v>2538</v>
      </c>
      <c r="D4979" s="269">
        <v>2.04</v>
      </c>
      <c r="E4979" s="269">
        <v>3.38</v>
      </c>
      <c r="F4979" s="269" t="s">
        <v>11197</v>
      </c>
    </row>
    <row r="4980" spans="1:6" ht="45" customHeight="1">
      <c r="A4980" s="266">
        <v>87894</v>
      </c>
      <c r="B4980" s="267" t="s">
        <v>4299</v>
      </c>
      <c r="C4980" s="268" t="s">
        <v>2538</v>
      </c>
      <c r="D4980" s="269">
        <v>1.92</v>
      </c>
      <c r="E4980" s="269">
        <v>3.05</v>
      </c>
      <c r="F4980" s="269" t="s">
        <v>19819</v>
      </c>
    </row>
    <row r="4981" spans="1:6" ht="45" customHeight="1">
      <c r="A4981" s="266">
        <v>87896</v>
      </c>
      <c r="B4981" s="267" t="s">
        <v>4300</v>
      </c>
      <c r="C4981" s="268" t="s">
        <v>2538</v>
      </c>
      <c r="D4981" s="269">
        <v>2.1399999999999997</v>
      </c>
      <c r="E4981" s="269">
        <v>2.62</v>
      </c>
      <c r="F4981" s="269" t="s">
        <v>11175</v>
      </c>
    </row>
    <row r="4982" spans="1:6" ht="45" customHeight="1">
      <c r="A4982" s="266">
        <v>87897</v>
      </c>
      <c r="B4982" s="267" t="s">
        <v>4301</v>
      </c>
      <c r="C4982" s="268" t="s">
        <v>2538</v>
      </c>
      <c r="D4982" s="269">
        <v>2.0199999999999996</v>
      </c>
      <c r="E4982" s="269">
        <v>2.29</v>
      </c>
      <c r="F4982" s="269" t="s">
        <v>11578</v>
      </c>
    </row>
    <row r="4983" spans="1:6" ht="45" customHeight="1">
      <c r="A4983" s="266">
        <v>87899</v>
      </c>
      <c r="B4983" s="267" t="s">
        <v>4302</v>
      </c>
      <c r="C4983" s="268" t="s">
        <v>2538</v>
      </c>
      <c r="D4983" s="269">
        <v>3.0500000000000003</v>
      </c>
      <c r="E4983" s="269">
        <v>2.64</v>
      </c>
      <c r="F4983" s="269" t="s">
        <v>14900</v>
      </c>
    </row>
    <row r="4984" spans="1:6" ht="45" customHeight="1">
      <c r="A4984" s="266">
        <v>87900</v>
      </c>
      <c r="B4984" s="267" t="s">
        <v>4303</v>
      </c>
      <c r="C4984" s="268" t="s">
        <v>2538</v>
      </c>
      <c r="D4984" s="269">
        <v>3.03</v>
      </c>
      <c r="E4984" s="269">
        <v>2.5299999999999998</v>
      </c>
      <c r="F4984" s="269" t="s">
        <v>17300</v>
      </c>
    </row>
    <row r="4985" spans="1:6" ht="45" customHeight="1">
      <c r="A4985" s="266">
        <v>87902</v>
      </c>
      <c r="B4985" s="267" t="s">
        <v>5352</v>
      </c>
      <c r="C4985" s="268" t="s">
        <v>2538</v>
      </c>
      <c r="D4985" s="269">
        <v>7.17</v>
      </c>
      <c r="E4985" s="269">
        <v>2.72</v>
      </c>
      <c r="F4985" s="269" t="s">
        <v>20267</v>
      </c>
    </row>
    <row r="4986" spans="1:6" ht="45" customHeight="1">
      <c r="A4986" s="266">
        <v>87903</v>
      </c>
      <c r="B4986" s="267" t="s">
        <v>5353</v>
      </c>
      <c r="C4986" s="268" t="s">
        <v>2538</v>
      </c>
      <c r="D4986" s="269">
        <v>7.08</v>
      </c>
      <c r="E4986" s="269">
        <v>2.5</v>
      </c>
      <c r="F4986" s="269" t="s">
        <v>18524</v>
      </c>
    </row>
    <row r="4987" spans="1:6" ht="45" customHeight="1">
      <c r="A4987" s="266">
        <v>87904</v>
      </c>
      <c r="B4987" s="267" t="s">
        <v>5354</v>
      </c>
      <c r="C4987" s="268" t="s">
        <v>2538</v>
      </c>
      <c r="D4987" s="269">
        <v>2.4699999999999998</v>
      </c>
      <c r="E4987" s="269">
        <v>4.71</v>
      </c>
      <c r="F4987" s="269" t="s">
        <v>13982</v>
      </c>
    </row>
    <row r="4988" spans="1:6" ht="45" customHeight="1">
      <c r="A4988" s="266">
        <v>87905</v>
      </c>
      <c r="B4988" s="267" t="s">
        <v>5355</v>
      </c>
      <c r="C4988" s="268" t="s">
        <v>2538</v>
      </c>
      <c r="D4988" s="269">
        <v>2.3500000000000005</v>
      </c>
      <c r="E4988" s="269">
        <v>4.38</v>
      </c>
      <c r="F4988" s="269" t="s">
        <v>17308</v>
      </c>
    </row>
    <row r="4989" spans="1:6" ht="45" customHeight="1">
      <c r="A4989" s="266">
        <v>87907</v>
      </c>
      <c r="B4989" s="267" t="s">
        <v>5356</v>
      </c>
      <c r="C4989" s="268" t="s">
        <v>2538</v>
      </c>
      <c r="D4989" s="269">
        <v>2.6300000000000003</v>
      </c>
      <c r="E4989" s="269">
        <v>3.61</v>
      </c>
      <c r="F4989" s="269" t="s">
        <v>11263</v>
      </c>
    </row>
    <row r="4990" spans="1:6" ht="45" customHeight="1">
      <c r="A4990" s="266">
        <v>87908</v>
      </c>
      <c r="B4990" s="267" t="s">
        <v>5357</v>
      </c>
      <c r="C4990" s="268" t="s">
        <v>2538</v>
      </c>
      <c r="D4990" s="269">
        <v>2.52</v>
      </c>
      <c r="E4990" s="269">
        <v>3.27</v>
      </c>
      <c r="F4990" s="269" t="s">
        <v>16630</v>
      </c>
    </row>
    <row r="4991" spans="1:6" ht="45" customHeight="1">
      <c r="A4991" s="266">
        <v>87910</v>
      </c>
      <c r="B4991" s="267" t="s">
        <v>763</v>
      </c>
      <c r="C4991" s="268" t="s">
        <v>2538</v>
      </c>
      <c r="D4991" s="269">
        <v>12.93</v>
      </c>
      <c r="E4991" s="269">
        <v>7.16</v>
      </c>
      <c r="F4991" s="269" t="s">
        <v>12774</v>
      </c>
    </row>
    <row r="4992" spans="1:6" ht="45" customHeight="1">
      <c r="A4992" s="266">
        <v>87911</v>
      </c>
      <c r="B4992" s="267" t="s">
        <v>764</v>
      </c>
      <c r="C4992" s="268" t="s">
        <v>2538</v>
      </c>
      <c r="D4992" s="269">
        <v>12.73</v>
      </c>
      <c r="E4992" s="269">
        <v>6.68</v>
      </c>
      <c r="F4992" s="269" t="s">
        <v>11970</v>
      </c>
    </row>
    <row r="4993" spans="1:6">
      <c r="A4993" s="261"/>
      <c r="B4993" s="265" t="s">
        <v>98</v>
      </c>
      <c r="C4993" s="263"/>
      <c r="D4993" s="264" t="s">
        <v>2552</v>
      </c>
      <c r="E4993" s="264" t="s">
        <v>2552</v>
      </c>
      <c r="F4993" s="264"/>
    </row>
    <row r="4994" spans="1:6" ht="60" customHeight="1">
      <c r="A4994" s="266">
        <v>89173</v>
      </c>
      <c r="B4994" s="267" t="s">
        <v>452</v>
      </c>
      <c r="C4994" s="268" t="s">
        <v>2538</v>
      </c>
      <c r="D4994" s="269">
        <v>11.69</v>
      </c>
      <c r="E4994" s="269">
        <v>12.24</v>
      </c>
      <c r="F4994" s="269" t="s">
        <v>11240</v>
      </c>
    </row>
    <row r="4995" spans="1:6" ht="60" customHeight="1">
      <c r="A4995" s="266">
        <v>89048</v>
      </c>
      <c r="B4995" s="267" t="s">
        <v>811</v>
      </c>
      <c r="C4995" s="268" t="s">
        <v>2538</v>
      </c>
      <c r="D4995" s="269">
        <v>11.820000000000002</v>
      </c>
      <c r="E4995" s="269">
        <v>12.6</v>
      </c>
      <c r="F4995" s="269" t="s">
        <v>18502</v>
      </c>
    </row>
    <row r="4996" spans="1:6" ht="15" customHeight="1">
      <c r="A4996" s="266">
        <v>94224</v>
      </c>
      <c r="B4996" s="267" t="s">
        <v>5358</v>
      </c>
      <c r="C4996" s="268" t="s">
        <v>2537</v>
      </c>
      <c r="D4996" s="269">
        <v>6.4699999999999989</v>
      </c>
      <c r="E4996" s="269">
        <v>12.11</v>
      </c>
      <c r="F4996" s="269" t="s">
        <v>16098</v>
      </c>
    </row>
    <row r="4997" spans="1:6" ht="60" customHeight="1">
      <c r="A4997" s="266">
        <v>87527</v>
      </c>
      <c r="B4997" s="267" t="s">
        <v>5359</v>
      </c>
      <c r="C4997" s="268" t="s">
        <v>2538</v>
      </c>
      <c r="D4997" s="269">
        <v>12.719999999999999</v>
      </c>
      <c r="E4997" s="269">
        <v>14.09</v>
      </c>
      <c r="F4997" s="269" t="s">
        <v>16843</v>
      </c>
    </row>
    <row r="4998" spans="1:6" ht="45" customHeight="1">
      <c r="A4998" s="266">
        <v>87528</v>
      </c>
      <c r="B4998" s="267" t="s">
        <v>5360</v>
      </c>
      <c r="C4998" s="268" t="s">
        <v>2538</v>
      </c>
      <c r="D4998" s="269">
        <v>13.82</v>
      </c>
      <c r="E4998" s="269">
        <v>16.899999999999999</v>
      </c>
      <c r="F4998" s="269" t="s">
        <v>12557</v>
      </c>
    </row>
    <row r="4999" spans="1:6" ht="60" customHeight="1">
      <c r="A4999" s="266">
        <v>87531</v>
      </c>
      <c r="B4999" s="267" t="s">
        <v>5361</v>
      </c>
      <c r="C4999" s="268" t="s">
        <v>2538</v>
      </c>
      <c r="D4999" s="269">
        <v>11.660000000000002</v>
      </c>
      <c r="E4999" s="269">
        <v>11.03</v>
      </c>
      <c r="F4999" s="269" t="s">
        <v>20283</v>
      </c>
    </row>
    <row r="5000" spans="1:6" ht="45" customHeight="1">
      <c r="A5000" s="266">
        <v>87532</v>
      </c>
      <c r="B5000" s="267" t="s">
        <v>5362</v>
      </c>
      <c r="C5000" s="268" t="s">
        <v>2538</v>
      </c>
      <c r="D5000" s="269">
        <v>12.760000000000002</v>
      </c>
      <c r="E5000" s="269">
        <v>13.84</v>
      </c>
      <c r="F5000" s="269" t="s">
        <v>19140</v>
      </c>
    </row>
    <row r="5001" spans="1:6" ht="60" customHeight="1">
      <c r="A5001" s="266">
        <v>87535</v>
      </c>
      <c r="B5001" s="267" t="s">
        <v>5363</v>
      </c>
      <c r="C5001" s="268" t="s">
        <v>2538</v>
      </c>
      <c r="D5001" s="269">
        <v>10.879999999999999</v>
      </c>
      <c r="E5001" s="269">
        <v>8.77</v>
      </c>
      <c r="F5001" s="269" t="s">
        <v>11528</v>
      </c>
    </row>
    <row r="5002" spans="1:6" ht="45" customHeight="1">
      <c r="A5002" s="266">
        <v>87536</v>
      </c>
      <c r="B5002" s="267" t="s">
        <v>5364</v>
      </c>
      <c r="C5002" s="268" t="s">
        <v>2538</v>
      </c>
      <c r="D5002" s="269">
        <v>11.979999999999999</v>
      </c>
      <c r="E5002" s="269">
        <v>11.58</v>
      </c>
      <c r="F5002" s="269" t="s">
        <v>20284</v>
      </c>
    </row>
    <row r="5003" spans="1:6" ht="60" customHeight="1">
      <c r="A5003" s="266">
        <v>87537</v>
      </c>
      <c r="B5003" s="267" t="s">
        <v>5365</v>
      </c>
      <c r="C5003" s="268" t="s">
        <v>2538</v>
      </c>
      <c r="D5003" s="269">
        <v>34.830000000000005</v>
      </c>
      <c r="E5003" s="269">
        <v>11.44</v>
      </c>
      <c r="F5003" s="269" t="s">
        <v>12716</v>
      </c>
    </row>
    <row r="5004" spans="1:6" ht="60" customHeight="1">
      <c r="A5004" s="266">
        <v>87539</v>
      </c>
      <c r="B5004" s="267" t="s">
        <v>5366</v>
      </c>
      <c r="C5004" s="268" t="s">
        <v>2538</v>
      </c>
      <c r="D5004" s="269">
        <v>33.94</v>
      </c>
      <c r="E5004" s="269">
        <v>8.8000000000000007</v>
      </c>
      <c r="F5004" s="269" t="s">
        <v>20285</v>
      </c>
    </row>
    <row r="5005" spans="1:6" ht="60" customHeight="1">
      <c r="A5005" s="266">
        <v>87541</v>
      </c>
      <c r="B5005" s="267" t="s">
        <v>5367</v>
      </c>
      <c r="C5005" s="268" t="s">
        <v>2538</v>
      </c>
      <c r="D5005" s="269">
        <v>33.290000000000006</v>
      </c>
      <c r="E5005" s="269">
        <v>6.84</v>
      </c>
      <c r="F5005" s="269" t="s">
        <v>18379</v>
      </c>
    </row>
    <row r="5006" spans="1:6" ht="60" customHeight="1">
      <c r="A5006" s="266">
        <v>87545</v>
      </c>
      <c r="B5006" s="267" t="s">
        <v>4319</v>
      </c>
      <c r="C5006" s="268" t="s">
        <v>2538</v>
      </c>
      <c r="D5006" s="269">
        <v>8.0499999999999989</v>
      </c>
      <c r="E5006" s="269">
        <v>10.76</v>
      </c>
      <c r="F5006" s="269" t="s">
        <v>12935</v>
      </c>
    </row>
    <row r="5007" spans="1:6" ht="45" customHeight="1">
      <c r="A5007" s="266">
        <v>87546</v>
      </c>
      <c r="B5007" s="267" t="s">
        <v>4320</v>
      </c>
      <c r="C5007" s="268" t="s">
        <v>2538</v>
      </c>
      <c r="D5007" s="269">
        <v>8.66</v>
      </c>
      <c r="E5007" s="269">
        <v>12.36</v>
      </c>
      <c r="F5007" s="269" t="s">
        <v>12350</v>
      </c>
    </row>
    <row r="5008" spans="1:6" ht="60" customHeight="1">
      <c r="A5008" s="266">
        <v>87549</v>
      </c>
      <c r="B5008" s="267" t="s">
        <v>4321</v>
      </c>
      <c r="C5008" s="268" t="s">
        <v>2538</v>
      </c>
      <c r="D5008" s="269">
        <v>7.0099999999999989</v>
      </c>
      <c r="E5008" s="269">
        <v>7.69</v>
      </c>
      <c r="F5008" s="269" t="s">
        <v>13750</v>
      </c>
    </row>
    <row r="5009" spans="1:6" ht="45" customHeight="1">
      <c r="A5009" s="266">
        <v>87550</v>
      </c>
      <c r="B5009" s="267" t="s">
        <v>5056</v>
      </c>
      <c r="C5009" s="268" t="s">
        <v>2538</v>
      </c>
      <c r="D5009" s="269">
        <v>7.6099999999999994</v>
      </c>
      <c r="E5009" s="269">
        <v>9.3000000000000007</v>
      </c>
      <c r="F5009" s="269" t="s">
        <v>20288</v>
      </c>
    </row>
    <row r="5010" spans="1:6" ht="60" customHeight="1">
      <c r="A5010" s="266">
        <v>87553</v>
      </c>
      <c r="B5010" s="267" t="s">
        <v>5057</v>
      </c>
      <c r="C5010" s="268" t="s">
        <v>2538</v>
      </c>
      <c r="D5010" s="269">
        <v>6.28</v>
      </c>
      <c r="E5010" s="269">
        <v>5.38</v>
      </c>
      <c r="F5010" s="269" t="s">
        <v>13144</v>
      </c>
    </row>
    <row r="5011" spans="1:6" ht="45" customHeight="1">
      <c r="A5011" s="266">
        <v>87554</v>
      </c>
      <c r="B5011" s="267" t="s">
        <v>5058</v>
      </c>
      <c r="C5011" s="268" t="s">
        <v>2538</v>
      </c>
      <c r="D5011" s="269">
        <v>6.8699999999999992</v>
      </c>
      <c r="E5011" s="269">
        <v>7</v>
      </c>
      <c r="F5011" s="269" t="s">
        <v>20289</v>
      </c>
    </row>
    <row r="5012" spans="1:6" ht="60" customHeight="1">
      <c r="A5012" s="266">
        <v>87555</v>
      </c>
      <c r="B5012" s="267" t="s">
        <v>5059</v>
      </c>
      <c r="C5012" s="268" t="s">
        <v>2538</v>
      </c>
      <c r="D5012" s="269">
        <v>20.380000000000003</v>
      </c>
      <c r="E5012" s="269">
        <v>8.5299999999999994</v>
      </c>
      <c r="F5012" s="269" t="s">
        <v>12671</v>
      </c>
    </row>
    <row r="5013" spans="1:6" ht="60" customHeight="1">
      <c r="A5013" s="266">
        <v>87557</v>
      </c>
      <c r="B5013" s="267" t="s">
        <v>5060</v>
      </c>
      <c r="C5013" s="268" t="s">
        <v>2538</v>
      </c>
      <c r="D5013" s="269">
        <v>19.510000000000002</v>
      </c>
      <c r="E5013" s="269">
        <v>5.86</v>
      </c>
      <c r="F5013" s="269" t="s">
        <v>20290</v>
      </c>
    </row>
    <row r="5014" spans="1:6" ht="60" customHeight="1">
      <c r="A5014" s="266">
        <v>87559</v>
      </c>
      <c r="B5014" s="267" t="s">
        <v>5061</v>
      </c>
      <c r="C5014" s="268" t="s">
        <v>2538</v>
      </c>
      <c r="D5014" s="269">
        <v>18.86</v>
      </c>
      <c r="E5014" s="269">
        <v>3.91</v>
      </c>
      <c r="F5014" s="269" t="s">
        <v>13252</v>
      </c>
    </row>
    <row r="5015" spans="1:6" ht="45" customHeight="1">
      <c r="A5015" s="266">
        <v>87775</v>
      </c>
      <c r="B5015" s="267" t="s">
        <v>1343</v>
      </c>
      <c r="C5015" s="268" t="s">
        <v>2538</v>
      </c>
      <c r="D5015" s="269">
        <v>17.29</v>
      </c>
      <c r="E5015" s="269">
        <v>23.53</v>
      </c>
      <c r="F5015" s="269" t="s">
        <v>20292</v>
      </c>
    </row>
    <row r="5016" spans="1:6" ht="45" customHeight="1">
      <c r="A5016" s="266">
        <v>87777</v>
      </c>
      <c r="B5016" s="267" t="s">
        <v>1344</v>
      </c>
      <c r="C5016" s="268" t="s">
        <v>2538</v>
      </c>
      <c r="D5016" s="269">
        <v>18.209999999999997</v>
      </c>
      <c r="E5016" s="269">
        <v>25.87</v>
      </c>
      <c r="F5016" s="269" t="s">
        <v>14748</v>
      </c>
    </row>
    <row r="5017" spans="1:6" ht="45" customHeight="1">
      <c r="A5017" s="266">
        <v>87778</v>
      </c>
      <c r="B5017" s="267" t="s">
        <v>1345</v>
      </c>
      <c r="C5017" s="268" t="s">
        <v>2538</v>
      </c>
      <c r="D5017" s="269">
        <v>35.18</v>
      </c>
      <c r="E5017" s="269">
        <v>19.64</v>
      </c>
      <c r="F5017" s="269" t="s">
        <v>17547</v>
      </c>
    </row>
    <row r="5018" spans="1:6" ht="45" customHeight="1">
      <c r="A5018" s="266">
        <v>87779</v>
      </c>
      <c r="B5018" s="267" t="s">
        <v>1346</v>
      </c>
      <c r="C5018" s="268" t="s">
        <v>2538</v>
      </c>
      <c r="D5018" s="269">
        <v>20.590000000000003</v>
      </c>
      <c r="E5018" s="269">
        <v>26.36</v>
      </c>
      <c r="F5018" s="269" t="s">
        <v>15760</v>
      </c>
    </row>
    <row r="5019" spans="1:6" ht="45" customHeight="1">
      <c r="A5019" s="266">
        <v>87781</v>
      </c>
      <c r="B5019" s="267" t="s">
        <v>1347</v>
      </c>
      <c r="C5019" s="268" t="s">
        <v>2538</v>
      </c>
      <c r="D5019" s="269">
        <v>21.84</v>
      </c>
      <c r="E5019" s="269">
        <v>29.49</v>
      </c>
      <c r="F5019" s="269" t="s">
        <v>20293</v>
      </c>
    </row>
    <row r="5020" spans="1:6" ht="45" customHeight="1">
      <c r="A5020" s="266">
        <v>87783</v>
      </c>
      <c r="B5020" s="267" t="s">
        <v>1348</v>
      </c>
      <c r="C5020" s="268" t="s">
        <v>2538</v>
      </c>
      <c r="D5020" s="269">
        <v>45.030000000000008</v>
      </c>
      <c r="E5020" s="269">
        <v>22.4</v>
      </c>
      <c r="F5020" s="269" t="s">
        <v>15397</v>
      </c>
    </row>
    <row r="5021" spans="1:6" ht="45" customHeight="1">
      <c r="A5021" s="266">
        <v>87784</v>
      </c>
      <c r="B5021" s="267" t="s">
        <v>1349</v>
      </c>
      <c r="C5021" s="268" t="s">
        <v>2538</v>
      </c>
      <c r="D5021" s="269">
        <v>23.92</v>
      </c>
      <c r="E5021" s="269">
        <v>29.17</v>
      </c>
      <c r="F5021" s="269" t="s">
        <v>20294</v>
      </c>
    </row>
    <row r="5022" spans="1:6" ht="45" customHeight="1">
      <c r="A5022" s="266">
        <v>87786</v>
      </c>
      <c r="B5022" s="267" t="s">
        <v>1350</v>
      </c>
      <c r="C5022" s="268" t="s">
        <v>2538</v>
      </c>
      <c r="D5022" s="269">
        <v>25.450000000000003</v>
      </c>
      <c r="E5022" s="269">
        <v>33.119999999999997</v>
      </c>
      <c r="F5022" s="269" t="s">
        <v>20295</v>
      </c>
    </row>
    <row r="5023" spans="1:6" ht="45" customHeight="1">
      <c r="A5023" s="266">
        <v>87787</v>
      </c>
      <c r="B5023" s="267" t="s">
        <v>1351</v>
      </c>
      <c r="C5023" s="268" t="s">
        <v>2538</v>
      </c>
      <c r="D5023" s="269">
        <v>54.93</v>
      </c>
      <c r="E5023" s="269">
        <v>25.1</v>
      </c>
      <c r="F5023" s="269" t="s">
        <v>20296</v>
      </c>
    </row>
    <row r="5024" spans="1:6" ht="45" customHeight="1">
      <c r="A5024" s="266">
        <v>87788</v>
      </c>
      <c r="B5024" s="267" t="s">
        <v>1352</v>
      </c>
      <c r="C5024" s="268" t="s">
        <v>2538</v>
      </c>
      <c r="D5024" s="269">
        <v>29.309999999999995</v>
      </c>
      <c r="E5024" s="269">
        <v>40.24</v>
      </c>
      <c r="F5024" s="269" t="s">
        <v>14995</v>
      </c>
    </row>
    <row r="5025" spans="1:6" ht="45" customHeight="1">
      <c r="A5025" s="266">
        <v>87790</v>
      </c>
      <c r="B5025" s="267" t="s">
        <v>1353</v>
      </c>
      <c r="C5025" s="268" t="s">
        <v>2538</v>
      </c>
      <c r="D5025" s="269">
        <v>31</v>
      </c>
      <c r="E5025" s="269">
        <v>44.59</v>
      </c>
      <c r="F5025" s="269" t="s">
        <v>17193</v>
      </c>
    </row>
    <row r="5026" spans="1:6" ht="60" customHeight="1">
      <c r="A5026" s="266">
        <v>87791</v>
      </c>
      <c r="B5026" s="267" t="s">
        <v>1354</v>
      </c>
      <c r="C5026" s="268" t="s">
        <v>2538</v>
      </c>
      <c r="D5026" s="269">
        <v>62.56</v>
      </c>
      <c r="E5026" s="269">
        <v>33.69</v>
      </c>
      <c r="F5026" s="269" t="s">
        <v>20297</v>
      </c>
    </row>
    <row r="5027" spans="1:6" ht="45" customHeight="1">
      <c r="A5027" s="266">
        <v>87792</v>
      </c>
      <c r="B5027" s="267" t="s">
        <v>1355</v>
      </c>
      <c r="C5027" s="268" t="s">
        <v>2538</v>
      </c>
      <c r="D5027" s="269">
        <v>13.12</v>
      </c>
      <c r="E5027" s="269">
        <v>12.81</v>
      </c>
      <c r="F5027" s="269" t="s">
        <v>19098</v>
      </c>
    </row>
    <row r="5028" spans="1:6" ht="45" customHeight="1">
      <c r="A5028" s="266">
        <v>87794</v>
      </c>
      <c r="B5028" s="267" t="s">
        <v>1356</v>
      </c>
      <c r="C5028" s="268" t="s">
        <v>2538</v>
      </c>
      <c r="D5028" s="269">
        <v>13.940000000000001</v>
      </c>
      <c r="E5028" s="269">
        <v>15.04</v>
      </c>
      <c r="F5028" s="269" t="s">
        <v>20298</v>
      </c>
    </row>
    <row r="5029" spans="1:6" ht="45" customHeight="1">
      <c r="A5029" s="266">
        <v>87795</v>
      </c>
      <c r="B5029" s="267" t="s">
        <v>1357</v>
      </c>
      <c r="C5029" s="268" t="s">
        <v>2538</v>
      </c>
      <c r="D5029" s="269">
        <v>29.71</v>
      </c>
      <c r="E5029" s="269">
        <v>8.9600000000000009</v>
      </c>
      <c r="F5029" s="269" t="s">
        <v>20299</v>
      </c>
    </row>
    <row r="5030" spans="1:6" ht="45" customHeight="1">
      <c r="A5030" s="266">
        <v>87797</v>
      </c>
      <c r="B5030" s="267" t="s">
        <v>1358</v>
      </c>
      <c r="C5030" s="268" t="s">
        <v>2538</v>
      </c>
      <c r="D5030" s="269">
        <v>16.23</v>
      </c>
      <c r="E5030" s="269">
        <v>15.64</v>
      </c>
      <c r="F5030" s="269" t="s">
        <v>20300</v>
      </c>
    </row>
    <row r="5031" spans="1:6" ht="45" customHeight="1">
      <c r="A5031" s="266">
        <v>87799</v>
      </c>
      <c r="B5031" s="267" t="s">
        <v>1359</v>
      </c>
      <c r="C5031" s="268" t="s">
        <v>2538</v>
      </c>
      <c r="D5031" s="269">
        <v>17.380000000000003</v>
      </c>
      <c r="E5031" s="269">
        <v>18.57</v>
      </c>
      <c r="F5031" s="269" t="s">
        <v>20301</v>
      </c>
    </row>
    <row r="5032" spans="1:6" ht="45" customHeight="1">
      <c r="A5032" s="266">
        <v>87800</v>
      </c>
      <c r="B5032" s="267" t="s">
        <v>1360</v>
      </c>
      <c r="C5032" s="268" t="s">
        <v>2538</v>
      </c>
      <c r="D5032" s="269">
        <v>38.97</v>
      </c>
      <c r="E5032" s="269">
        <v>11.68</v>
      </c>
      <c r="F5032" s="269" t="s">
        <v>18888</v>
      </c>
    </row>
    <row r="5033" spans="1:6" ht="45" customHeight="1">
      <c r="A5033" s="266">
        <v>87801</v>
      </c>
      <c r="B5033" s="267" t="s">
        <v>1361</v>
      </c>
      <c r="C5033" s="268" t="s">
        <v>2538</v>
      </c>
      <c r="D5033" s="269">
        <v>19.419999999999998</v>
      </c>
      <c r="E5033" s="269">
        <v>18.38</v>
      </c>
      <c r="F5033" s="269" t="s">
        <v>11583</v>
      </c>
    </row>
    <row r="5034" spans="1:6" ht="45" customHeight="1">
      <c r="A5034" s="266">
        <v>87803</v>
      </c>
      <c r="B5034" s="267" t="s">
        <v>1362</v>
      </c>
      <c r="C5034" s="268" t="s">
        <v>2538</v>
      </c>
      <c r="D5034" s="269">
        <v>20.85</v>
      </c>
      <c r="E5034" s="269">
        <v>22.07</v>
      </c>
      <c r="F5034" s="269" t="s">
        <v>20302</v>
      </c>
    </row>
    <row r="5035" spans="1:6" ht="45" customHeight="1">
      <c r="A5035" s="266">
        <v>87804</v>
      </c>
      <c r="B5035" s="267" t="s">
        <v>349</v>
      </c>
      <c r="C5035" s="268" t="s">
        <v>2538</v>
      </c>
      <c r="D5035" s="269">
        <v>48.230000000000004</v>
      </c>
      <c r="E5035" s="269">
        <v>14.4</v>
      </c>
      <c r="F5035" s="269" t="s">
        <v>20303</v>
      </c>
    </row>
    <row r="5036" spans="1:6" ht="45" customHeight="1">
      <c r="A5036" s="266">
        <v>87805</v>
      </c>
      <c r="B5036" s="267" t="s">
        <v>350</v>
      </c>
      <c r="C5036" s="268" t="s">
        <v>2538</v>
      </c>
      <c r="D5036" s="269">
        <v>21.860000000000003</v>
      </c>
      <c r="E5036" s="269">
        <v>21.98</v>
      </c>
      <c r="F5036" s="269" t="s">
        <v>18203</v>
      </c>
    </row>
    <row r="5037" spans="1:6" ht="45" customHeight="1">
      <c r="A5037" s="266">
        <v>87807</v>
      </c>
      <c r="B5037" s="267" t="s">
        <v>351</v>
      </c>
      <c r="C5037" s="268" t="s">
        <v>2538</v>
      </c>
      <c r="D5037" s="269">
        <v>23.449999999999996</v>
      </c>
      <c r="E5037" s="269">
        <v>26.03</v>
      </c>
      <c r="F5037" s="269" t="s">
        <v>11286</v>
      </c>
    </row>
    <row r="5038" spans="1:6" ht="60" customHeight="1">
      <c r="A5038" s="266">
        <v>87808</v>
      </c>
      <c r="B5038" s="267" t="s">
        <v>352</v>
      </c>
      <c r="C5038" s="268" t="s">
        <v>2538</v>
      </c>
      <c r="D5038" s="269">
        <v>52.749999999999993</v>
      </c>
      <c r="E5038" s="269">
        <v>15.49</v>
      </c>
      <c r="F5038" s="269" t="s">
        <v>14490</v>
      </c>
    </row>
    <row r="5039" spans="1:6" ht="60" customHeight="1">
      <c r="A5039" s="266">
        <v>87809</v>
      </c>
      <c r="B5039" s="267" t="s">
        <v>126</v>
      </c>
      <c r="C5039" s="268" t="s">
        <v>2538</v>
      </c>
      <c r="D5039" s="269">
        <v>23.049999999999997</v>
      </c>
      <c r="E5039" s="269">
        <v>44.7</v>
      </c>
      <c r="F5039" s="269" t="s">
        <v>20304</v>
      </c>
    </row>
    <row r="5040" spans="1:6" ht="45" customHeight="1">
      <c r="A5040" s="266">
        <v>87811</v>
      </c>
      <c r="B5040" s="267" t="s">
        <v>127</v>
      </c>
      <c r="C5040" s="268" t="s">
        <v>2538</v>
      </c>
      <c r="D5040" s="269">
        <v>23.869999999999997</v>
      </c>
      <c r="E5040" s="269">
        <v>46.93</v>
      </c>
      <c r="F5040" s="269" t="s">
        <v>20305</v>
      </c>
    </row>
    <row r="5041" spans="1:6" ht="45" customHeight="1">
      <c r="A5041" s="266">
        <v>87812</v>
      </c>
      <c r="B5041" s="267" t="s">
        <v>128</v>
      </c>
      <c r="C5041" s="268" t="s">
        <v>2538</v>
      </c>
      <c r="D5041" s="269">
        <v>39.51</v>
      </c>
      <c r="E5041" s="269">
        <v>40.6</v>
      </c>
      <c r="F5041" s="269" t="s">
        <v>20306</v>
      </c>
    </row>
    <row r="5042" spans="1:6" ht="60" customHeight="1">
      <c r="A5042" s="266">
        <v>87813</v>
      </c>
      <c r="B5042" s="267" t="s">
        <v>129</v>
      </c>
      <c r="C5042" s="268" t="s">
        <v>2538</v>
      </c>
      <c r="D5042" s="269">
        <v>26.199999999999996</v>
      </c>
      <c r="E5042" s="269">
        <v>47.49</v>
      </c>
      <c r="F5042" s="269" t="s">
        <v>20307</v>
      </c>
    </row>
    <row r="5043" spans="1:6" ht="45" customHeight="1">
      <c r="A5043" s="266">
        <v>87815</v>
      </c>
      <c r="B5043" s="267" t="s">
        <v>130</v>
      </c>
      <c r="C5043" s="268" t="s">
        <v>2538</v>
      </c>
      <c r="D5043" s="269">
        <v>27.369999999999997</v>
      </c>
      <c r="E5043" s="269">
        <v>50.4</v>
      </c>
      <c r="F5043" s="269" t="s">
        <v>20308</v>
      </c>
    </row>
    <row r="5044" spans="1:6" ht="45" customHeight="1">
      <c r="A5044" s="266">
        <v>87816</v>
      </c>
      <c r="B5044" s="267" t="s">
        <v>131</v>
      </c>
      <c r="C5044" s="268" t="s">
        <v>2538</v>
      </c>
      <c r="D5044" s="269">
        <v>48.77</v>
      </c>
      <c r="E5044" s="269">
        <v>43.32</v>
      </c>
      <c r="F5044" s="269" t="s">
        <v>20309</v>
      </c>
    </row>
    <row r="5045" spans="1:6" ht="60" customHeight="1">
      <c r="A5045" s="266">
        <v>87817</v>
      </c>
      <c r="B5045" s="267" t="s">
        <v>132</v>
      </c>
      <c r="C5045" s="268" t="s">
        <v>2538</v>
      </c>
      <c r="D5045" s="269">
        <v>29.28</v>
      </c>
      <c r="E5045" s="269">
        <v>49.97</v>
      </c>
      <c r="F5045" s="269" t="s">
        <v>13469</v>
      </c>
    </row>
    <row r="5046" spans="1:6" ht="45" customHeight="1">
      <c r="A5046" s="266">
        <v>87819</v>
      </c>
      <c r="B5046" s="267" t="s">
        <v>824</v>
      </c>
      <c r="C5046" s="268" t="s">
        <v>2538</v>
      </c>
      <c r="D5046" s="269">
        <v>30.720000000000006</v>
      </c>
      <c r="E5046" s="269">
        <v>53.65</v>
      </c>
      <c r="F5046" s="269" t="s">
        <v>17095</v>
      </c>
    </row>
    <row r="5047" spans="1:6" ht="45" customHeight="1">
      <c r="A5047" s="266">
        <v>87820</v>
      </c>
      <c r="B5047" s="267" t="s">
        <v>558</v>
      </c>
      <c r="C5047" s="268" t="s">
        <v>2538</v>
      </c>
      <c r="D5047" s="269">
        <v>58.08</v>
      </c>
      <c r="E5047" s="269">
        <v>46</v>
      </c>
      <c r="F5047" s="269" t="s">
        <v>20310</v>
      </c>
    </row>
    <row r="5048" spans="1:6" ht="60" customHeight="1">
      <c r="A5048" s="266">
        <v>87821</v>
      </c>
      <c r="B5048" s="267" t="s">
        <v>559</v>
      </c>
      <c r="C5048" s="268" t="s">
        <v>2538</v>
      </c>
      <c r="D5048" s="269">
        <v>40.340000000000003</v>
      </c>
      <c r="E5048" s="269">
        <v>75.95</v>
      </c>
      <c r="F5048" s="269" t="s">
        <v>20311</v>
      </c>
    </row>
    <row r="5049" spans="1:6" ht="45" customHeight="1">
      <c r="A5049" s="266">
        <v>87823</v>
      </c>
      <c r="B5049" s="267" t="s">
        <v>560</v>
      </c>
      <c r="C5049" s="268" t="s">
        <v>2538</v>
      </c>
      <c r="D5049" s="269">
        <v>41.940000000000012</v>
      </c>
      <c r="E5049" s="269">
        <v>79.989999999999995</v>
      </c>
      <c r="F5049" s="269" t="s">
        <v>20312</v>
      </c>
    </row>
    <row r="5050" spans="1:6" ht="60" customHeight="1">
      <c r="A5050" s="266">
        <v>87824</v>
      </c>
      <c r="B5050" s="267" t="s">
        <v>561</v>
      </c>
      <c r="C5050" s="268" t="s">
        <v>2538</v>
      </c>
      <c r="D5050" s="269">
        <v>71.13</v>
      </c>
      <c r="E5050" s="269">
        <v>69.19</v>
      </c>
      <c r="F5050" s="269" t="s">
        <v>20313</v>
      </c>
    </row>
    <row r="5051" spans="1:6" ht="45" customHeight="1">
      <c r="A5051" s="266">
        <v>87825</v>
      </c>
      <c r="B5051" s="267" t="s">
        <v>562</v>
      </c>
      <c r="C5051" s="268" t="s">
        <v>2538</v>
      </c>
      <c r="D5051" s="269">
        <v>19.71</v>
      </c>
      <c r="E5051" s="269">
        <v>32.32</v>
      </c>
      <c r="F5051" s="269" t="s">
        <v>13292</v>
      </c>
    </row>
    <row r="5052" spans="1:6" ht="45" customHeight="1">
      <c r="A5052" s="266">
        <v>87827</v>
      </c>
      <c r="B5052" s="267" t="s">
        <v>563</v>
      </c>
      <c r="C5052" s="268" t="s">
        <v>2538</v>
      </c>
      <c r="D5052" s="269">
        <v>20.78</v>
      </c>
      <c r="E5052" s="269">
        <v>34.979999999999997</v>
      </c>
      <c r="F5052" s="269" t="s">
        <v>13676</v>
      </c>
    </row>
    <row r="5053" spans="1:6" ht="45" customHeight="1">
      <c r="A5053" s="266">
        <v>87828</v>
      </c>
      <c r="B5053" s="267" t="s">
        <v>564</v>
      </c>
      <c r="C5053" s="268" t="s">
        <v>2538</v>
      </c>
      <c r="D5053" s="269">
        <v>40.25</v>
      </c>
      <c r="E5053" s="269">
        <v>28.51</v>
      </c>
      <c r="F5053" s="269" t="s">
        <v>12546</v>
      </c>
    </row>
    <row r="5054" spans="1:6" ht="45" customHeight="1">
      <c r="A5054" s="266">
        <v>87829</v>
      </c>
      <c r="B5054" s="267" t="s">
        <v>565</v>
      </c>
      <c r="C5054" s="268" t="s">
        <v>2538</v>
      </c>
      <c r="D5054" s="269">
        <v>23.36</v>
      </c>
      <c r="E5054" s="269">
        <v>35.25</v>
      </c>
      <c r="F5054" s="269" t="s">
        <v>20314</v>
      </c>
    </row>
    <row r="5055" spans="1:6" ht="45" customHeight="1">
      <c r="A5055" s="266">
        <v>87831</v>
      </c>
      <c r="B5055" s="267" t="s">
        <v>353</v>
      </c>
      <c r="C5055" s="268" t="s">
        <v>2538</v>
      </c>
      <c r="D5055" s="269">
        <v>24.759999999999998</v>
      </c>
      <c r="E5055" s="269">
        <v>38.840000000000003</v>
      </c>
      <c r="F5055" s="269" t="s">
        <v>13553</v>
      </c>
    </row>
    <row r="5056" spans="1:6" ht="45" customHeight="1">
      <c r="A5056" s="266">
        <v>87832</v>
      </c>
      <c r="B5056" s="267" t="s">
        <v>809</v>
      </c>
      <c r="C5056" s="268" t="s">
        <v>2538</v>
      </c>
      <c r="D5056" s="269">
        <v>51.51</v>
      </c>
      <c r="E5056" s="269">
        <v>31.21</v>
      </c>
      <c r="F5056" s="269" t="s">
        <v>20315</v>
      </c>
    </row>
    <row r="5057" spans="1:6">
      <c r="A5057" s="261"/>
      <c r="B5057" s="265" t="s">
        <v>2653</v>
      </c>
      <c r="C5057" s="263"/>
      <c r="D5057" s="264" t="s">
        <v>2552</v>
      </c>
      <c r="E5057" s="264" t="s">
        <v>2552</v>
      </c>
      <c r="F5057" s="264"/>
    </row>
    <row r="5058" spans="1:6" ht="15" customHeight="1">
      <c r="A5058" s="266">
        <v>5998</v>
      </c>
      <c r="B5058" s="267" t="s">
        <v>230</v>
      </c>
      <c r="C5058" s="268" t="s">
        <v>2538</v>
      </c>
      <c r="D5058" s="269">
        <v>0.6</v>
      </c>
      <c r="E5058" s="269">
        <v>0.11</v>
      </c>
      <c r="F5058" s="269" t="s">
        <v>11718</v>
      </c>
    </row>
    <row r="5059" spans="1:6">
      <c r="A5059" s="261"/>
      <c r="B5059" s="265" t="s">
        <v>1081</v>
      </c>
      <c r="C5059" s="263"/>
      <c r="D5059" s="264" t="s">
        <v>2552</v>
      </c>
      <c r="E5059" s="264" t="s">
        <v>2552</v>
      </c>
      <c r="F5059" s="264"/>
    </row>
    <row r="5060" spans="1:6" ht="30" customHeight="1">
      <c r="A5060" s="266">
        <v>84027</v>
      </c>
      <c r="B5060" s="267" t="s">
        <v>5062</v>
      </c>
      <c r="C5060" s="268" t="s">
        <v>2538</v>
      </c>
      <c r="D5060" s="269">
        <v>10.250000000000004</v>
      </c>
      <c r="E5060" s="269">
        <v>22.77</v>
      </c>
      <c r="F5060" s="269" t="s">
        <v>12134</v>
      </c>
    </row>
    <row r="5061" spans="1:6" ht="30" customHeight="1">
      <c r="A5061" s="266">
        <v>84072</v>
      </c>
      <c r="B5061" s="267" t="s">
        <v>5063</v>
      </c>
      <c r="C5061" s="268" t="s">
        <v>2538</v>
      </c>
      <c r="D5061" s="269">
        <v>10.639999999999997</v>
      </c>
      <c r="E5061" s="269">
        <v>22.77</v>
      </c>
      <c r="F5061" s="269" t="s">
        <v>17670</v>
      </c>
    </row>
    <row r="5062" spans="1:6" ht="30" customHeight="1">
      <c r="A5062" s="266">
        <v>84024</v>
      </c>
      <c r="B5062" s="267" t="s">
        <v>5064</v>
      </c>
      <c r="C5062" s="268" t="s">
        <v>2538</v>
      </c>
      <c r="D5062" s="269">
        <v>12.73</v>
      </c>
      <c r="E5062" s="269">
        <v>26.09</v>
      </c>
      <c r="F5062" s="269" t="s">
        <v>13595</v>
      </c>
    </row>
    <row r="5063" spans="1:6" ht="30" customHeight="1">
      <c r="A5063" s="266">
        <v>84023</v>
      </c>
      <c r="B5063" s="267" t="s">
        <v>5065</v>
      </c>
      <c r="C5063" s="268" t="s">
        <v>2538</v>
      </c>
      <c r="D5063" s="269">
        <v>14.219999999999999</v>
      </c>
      <c r="E5063" s="269">
        <v>26.57</v>
      </c>
      <c r="F5063" s="269" t="s">
        <v>20268</v>
      </c>
    </row>
    <row r="5064" spans="1:6" ht="30" customHeight="1">
      <c r="A5064" s="266">
        <v>84026</v>
      </c>
      <c r="B5064" s="267" t="s">
        <v>5066</v>
      </c>
      <c r="C5064" s="268" t="s">
        <v>2538</v>
      </c>
      <c r="D5064" s="269">
        <v>17.589999999999996</v>
      </c>
      <c r="E5064" s="269">
        <v>30.35</v>
      </c>
      <c r="F5064" s="269" t="s">
        <v>12663</v>
      </c>
    </row>
    <row r="5065" spans="1:6" ht="30" customHeight="1">
      <c r="A5065" s="266">
        <v>84028</v>
      </c>
      <c r="B5065" s="267" t="s">
        <v>5067</v>
      </c>
      <c r="C5065" s="268" t="s">
        <v>2538</v>
      </c>
      <c r="D5065" s="269">
        <v>22.849999999999998</v>
      </c>
      <c r="E5065" s="269">
        <v>30.34</v>
      </c>
      <c r="F5065" s="269" t="s">
        <v>20269</v>
      </c>
    </row>
    <row r="5066" spans="1:6" ht="30" customHeight="1">
      <c r="A5066" s="266">
        <v>5991</v>
      </c>
      <c r="B5066" s="267" t="s">
        <v>5068</v>
      </c>
      <c r="C5066" s="268" t="s">
        <v>2538</v>
      </c>
      <c r="D5066" s="269">
        <v>16.149999999999999</v>
      </c>
      <c r="E5066" s="269">
        <v>26.54</v>
      </c>
      <c r="F5066" s="269" t="s">
        <v>17913</v>
      </c>
    </row>
    <row r="5067" spans="1:6">
      <c r="A5067" s="261"/>
      <c r="B5067" s="265" t="s">
        <v>99</v>
      </c>
      <c r="C5067" s="263"/>
      <c r="D5067" s="264" t="s">
        <v>2552</v>
      </c>
      <c r="E5067" s="264" t="s">
        <v>2552</v>
      </c>
      <c r="F5067" s="264"/>
    </row>
    <row r="5068" spans="1:6">
      <c r="A5068" s="261"/>
      <c r="B5068" s="265" t="s">
        <v>100</v>
      </c>
      <c r="C5068" s="263"/>
      <c r="D5068" s="264" t="s">
        <v>2552</v>
      </c>
      <c r="E5068" s="264" t="s">
        <v>2552</v>
      </c>
      <c r="F5068" s="264"/>
    </row>
    <row r="5069" spans="1:6">
      <c r="A5069" s="261"/>
      <c r="B5069" s="265" t="s">
        <v>1082</v>
      </c>
      <c r="C5069" s="263"/>
      <c r="D5069" s="264" t="s">
        <v>2552</v>
      </c>
      <c r="E5069" s="264" t="s">
        <v>2552</v>
      </c>
      <c r="F5069" s="264"/>
    </row>
    <row r="5070" spans="1:6" ht="30" customHeight="1">
      <c r="A5070" s="266">
        <v>87242</v>
      </c>
      <c r="B5070" s="267" t="s">
        <v>231</v>
      </c>
      <c r="C5070" s="268" t="s">
        <v>2538</v>
      </c>
      <c r="D5070" s="269">
        <v>158.6</v>
      </c>
      <c r="E5070" s="269">
        <v>28.25</v>
      </c>
      <c r="F5070" s="269" t="s">
        <v>20341</v>
      </c>
    </row>
    <row r="5071" spans="1:6" ht="30" customHeight="1">
      <c r="A5071" s="266">
        <v>87243</v>
      </c>
      <c r="B5071" s="267" t="s">
        <v>232</v>
      </c>
      <c r="C5071" s="268" t="s">
        <v>2538</v>
      </c>
      <c r="D5071" s="269">
        <v>148.56</v>
      </c>
      <c r="E5071" s="269">
        <v>22.43</v>
      </c>
      <c r="F5071" s="269" t="s">
        <v>20342</v>
      </c>
    </row>
    <row r="5072" spans="1:6" ht="45" customHeight="1">
      <c r="A5072" s="266">
        <v>87244</v>
      </c>
      <c r="B5072" s="267" t="s">
        <v>233</v>
      </c>
      <c r="C5072" s="268" t="s">
        <v>2538</v>
      </c>
      <c r="D5072" s="269">
        <v>151.35</v>
      </c>
      <c r="E5072" s="269">
        <v>30.16</v>
      </c>
      <c r="F5072" s="269" t="s">
        <v>20343</v>
      </c>
    </row>
    <row r="5073" spans="1:6" ht="45" customHeight="1">
      <c r="A5073" s="266">
        <v>87245</v>
      </c>
      <c r="B5073" s="267" t="s">
        <v>234</v>
      </c>
      <c r="C5073" s="268" t="s">
        <v>2538</v>
      </c>
      <c r="D5073" s="269">
        <v>181.13</v>
      </c>
      <c r="E5073" s="269">
        <v>37.15</v>
      </c>
      <c r="F5073" s="269" t="s">
        <v>20344</v>
      </c>
    </row>
    <row r="5074" spans="1:6" ht="45" customHeight="1">
      <c r="A5074" s="266">
        <v>88786</v>
      </c>
      <c r="B5074" s="267" t="s">
        <v>167</v>
      </c>
      <c r="C5074" s="268" t="s">
        <v>2538</v>
      </c>
      <c r="D5074" s="269">
        <v>178.96</v>
      </c>
      <c r="E5074" s="269">
        <v>28.25</v>
      </c>
      <c r="F5074" s="269" t="s">
        <v>20364</v>
      </c>
    </row>
    <row r="5075" spans="1:6" ht="45" customHeight="1">
      <c r="A5075" s="266">
        <v>88787</v>
      </c>
      <c r="B5075" s="267" t="s">
        <v>168</v>
      </c>
      <c r="C5075" s="268" t="s">
        <v>2538</v>
      </c>
      <c r="D5075" s="269">
        <v>167.97</v>
      </c>
      <c r="E5075" s="269">
        <v>22.43</v>
      </c>
      <c r="F5075" s="269" t="s">
        <v>20365</v>
      </c>
    </row>
    <row r="5076" spans="1:6" ht="45" customHeight="1">
      <c r="A5076" s="266">
        <v>88788</v>
      </c>
      <c r="B5076" s="267" t="s">
        <v>169</v>
      </c>
      <c r="C5076" s="268" t="s">
        <v>2538</v>
      </c>
      <c r="D5076" s="269">
        <v>170.76</v>
      </c>
      <c r="E5076" s="269">
        <v>30.16</v>
      </c>
      <c r="F5076" s="269" t="s">
        <v>20366</v>
      </c>
    </row>
    <row r="5077" spans="1:6" ht="45" customHeight="1">
      <c r="A5077" s="266">
        <v>88789</v>
      </c>
      <c r="B5077" s="267" t="s">
        <v>170</v>
      </c>
      <c r="C5077" s="268" t="s">
        <v>2538</v>
      </c>
      <c r="D5077" s="269">
        <v>203.79</v>
      </c>
      <c r="E5077" s="269">
        <v>37.15</v>
      </c>
      <c r="F5077" s="269" t="s">
        <v>20367</v>
      </c>
    </row>
    <row r="5078" spans="1:6">
      <c r="A5078" s="261"/>
      <c r="B5078" s="265" t="s">
        <v>1083</v>
      </c>
      <c r="C5078" s="263"/>
      <c r="D5078" s="264" t="s">
        <v>2552</v>
      </c>
      <c r="E5078" s="264" t="s">
        <v>2552</v>
      </c>
      <c r="F5078" s="264"/>
    </row>
    <row r="5079" spans="1:6" ht="60" customHeight="1">
      <c r="A5079" s="266">
        <v>89170</v>
      </c>
      <c r="B5079" s="267" t="s">
        <v>172</v>
      </c>
      <c r="C5079" s="268" t="s">
        <v>2538</v>
      </c>
      <c r="D5079" s="269">
        <v>29.04</v>
      </c>
      <c r="E5079" s="269">
        <v>14.92</v>
      </c>
      <c r="F5079" s="269" t="s">
        <v>15423</v>
      </c>
    </row>
    <row r="5080" spans="1:6" ht="60" customHeight="1">
      <c r="A5080" s="266">
        <v>89045</v>
      </c>
      <c r="B5080" s="267" t="s">
        <v>171</v>
      </c>
      <c r="C5080" s="268" t="s">
        <v>2538</v>
      </c>
      <c r="D5080" s="269">
        <v>29.529999999999998</v>
      </c>
      <c r="E5080" s="269">
        <v>16.09</v>
      </c>
      <c r="F5080" s="269" t="s">
        <v>20368</v>
      </c>
    </row>
    <row r="5081" spans="1:6" ht="45" customHeight="1">
      <c r="A5081" s="266">
        <v>87267</v>
      </c>
      <c r="B5081" s="267" t="s">
        <v>20350</v>
      </c>
      <c r="C5081" s="268" t="s">
        <v>2538</v>
      </c>
      <c r="D5081" s="269">
        <v>29.610000000000003</v>
      </c>
      <c r="E5081" s="269">
        <v>15.59</v>
      </c>
      <c r="F5081" s="269" t="s">
        <v>14346</v>
      </c>
    </row>
    <row r="5082" spans="1:6" ht="45" customHeight="1">
      <c r="A5082" s="266">
        <v>87265</v>
      </c>
      <c r="B5082" s="267" t="s">
        <v>20347</v>
      </c>
      <c r="C5082" s="268" t="s">
        <v>2538</v>
      </c>
      <c r="D5082" s="269">
        <v>27.89</v>
      </c>
      <c r="E5082" s="269">
        <v>11.28</v>
      </c>
      <c r="F5082" s="269" t="s">
        <v>15813</v>
      </c>
    </row>
    <row r="5083" spans="1:6" ht="45" customHeight="1">
      <c r="A5083" s="266">
        <v>87266</v>
      </c>
      <c r="B5083" s="267" t="s">
        <v>20348</v>
      </c>
      <c r="C5083" s="268" t="s">
        <v>2538</v>
      </c>
      <c r="D5083" s="269">
        <v>30.43</v>
      </c>
      <c r="E5083" s="269">
        <v>17.75</v>
      </c>
      <c r="F5083" s="269" t="s">
        <v>20349</v>
      </c>
    </row>
    <row r="5084" spans="1:6" ht="45" customHeight="1">
      <c r="A5084" s="266">
        <v>87264</v>
      </c>
      <c r="B5084" s="267" t="s">
        <v>20345</v>
      </c>
      <c r="C5084" s="268" t="s">
        <v>2538</v>
      </c>
      <c r="D5084" s="269">
        <v>29.759999999999998</v>
      </c>
      <c r="E5084" s="269">
        <v>16.03</v>
      </c>
      <c r="F5084" s="269" t="s">
        <v>20346</v>
      </c>
    </row>
    <row r="5085" spans="1:6" ht="45" customHeight="1">
      <c r="A5085" s="266">
        <v>87271</v>
      </c>
      <c r="B5085" s="267" t="s">
        <v>20355</v>
      </c>
      <c r="C5085" s="268" t="s">
        <v>2538</v>
      </c>
      <c r="D5085" s="269">
        <v>30.31</v>
      </c>
      <c r="E5085" s="269">
        <v>18.09</v>
      </c>
      <c r="F5085" s="269" t="s">
        <v>20356</v>
      </c>
    </row>
    <row r="5086" spans="1:6" ht="45" customHeight="1">
      <c r="A5086" s="266">
        <v>87269</v>
      </c>
      <c r="B5086" s="267" t="s">
        <v>20352</v>
      </c>
      <c r="C5086" s="268" t="s">
        <v>2538</v>
      </c>
      <c r="D5086" s="269">
        <v>28.779999999999998</v>
      </c>
      <c r="E5086" s="269">
        <v>13.77</v>
      </c>
      <c r="F5086" s="269" t="s">
        <v>20353</v>
      </c>
    </row>
    <row r="5087" spans="1:6" ht="45" customHeight="1">
      <c r="A5087" s="266">
        <v>87270</v>
      </c>
      <c r="B5087" s="267" t="s">
        <v>20354</v>
      </c>
      <c r="C5087" s="268" t="s">
        <v>2538</v>
      </c>
      <c r="D5087" s="269">
        <v>31.32</v>
      </c>
      <c r="E5087" s="269">
        <v>20.46</v>
      </c>
      <c r="F5087" s="269" t="s">
        <v>13342</v>
      </c>
    </row>
    <row r="5088" spans="1:6" ht="45" customHeight="1">
      <c r="A5088" s="266">
        <v>87268</v>
      </c>
      <c r="B5088" s="267" t="s">
        <v>20351</v>
      </c>
      <c r="C5088" s="268" t="s">
        <v>2538</v>
      </c>
      <c r="D5088" s="269">
        <v>30.8</v>
      </c>
      <c r="E5088" s="269">
        <v>18.98</v>
      </c>
      <c r="F5088" s="269" t="s">
        <v>13437</v>
      </c>
    </row>
    <row r="5089" spans="1:6" ht="45" customHeight="1">
      <c r="A5089" s="266">
        <v>87273</v>
      </c>
      <c r="B5089" s="267" t="s">
        <v>20359</v>
      </c>
      <c r="C5089" s="268" t="s">
        <v>2538</v>
      </c>
      <c r="D5089" s="269">
        <v>29.740000000000002</v>
      </c>
      <c r="E5089" s="269">
        <v>14.82</v>
      </c>
      <c r="F5089" s="269" t="s">
        <v>20360</v>
      </c>
    </row>
    <row r="5090" spans="1:6" ht="45" customHeight="1">
      <c r="A5090" s="266">
        <v>87274</v>
      </c>
      <c r="B5090" s="267" t="s">
        <v>20361</v>
      </c>
      <c r="C5090" s="268" t="s">
        <v>2538</v>
      </c>
      <c r="D5090" s="269">
        <v>32.629999999999995</v>
      </c>
      <c r="E5090" s="269">
        <v>22.19</v>
      </c>
      <c r="F5090" s="269" t="s">
        <v>17547</v>
      </c>
    </row>
    <row r="5091" spans="1:6" ht="45" customHeight="1">
      <c r="A5091" s="266">
        <v>87272</v>
      </c>
      <c r="B5091" s="267" t="s">
        <v>20357</v>
      </c>
      <c r="C5091" s="268" t="s">
        <v>2538</v>
      </c>
      <c r="D5091" s="269">
        <v>32.17</v>
      </c>
      <c r="E5091" s="269">
        <v>21.24</v>
      </c>
      <c r="F5091" s="269" t="s">
        <v>20358</v>
      </c>
    </row>
    <row r="5092" spans="1:6" ht="45" customHeight="1">
      <c r="A5092" s="266">
        <v>87275</v>
      </c>
      <c r="B5092" s="267" t="s">
        <v>20362</v>
      </c>
      <c r="C5092" s="268" t="s">
        <v>2538</v>
      </c>
      <c r="D5092" s="269">
        <v>31.759999999999998</v>
      </c>
      <c r="E5092" s="269">
        <v>20.03</v>
      </c>
      <c r="F5092" s="269" t="s">
        <v>20363</v>
      </c>
    </row>
    <row r="5093" spans="1:6" ht="45" customHeight="1">
      <c r="A5093" s="266">
        <v>93392</v>
      </c>
      <c r="B5093" s="267" t="s">
        <v>20369</v>
      </c>
      <c r="C5093" s="268" t="s">
        <v>2538</v>
      </c>
      <c r="D5093" s="269">
        <v>21.38</v>
      </c>
      <c r="E5093" s="269">
        <v>16.05</v>
      </c>
      <c r="F5093" s="269" t="s">
        <v>20370</v>
      </c>
    </row>
    <row r="5094" spans="1:6" ht="45" customHeight="1">
      <c r="A5094" s="266">
        <v>93393</v>
      </c>
      <c r="B5094" s="267" t="s">
        <v>20371</v>
      </c>
      <c r="C5094" s="268" t="s">
        <v>2538</v>
      </c>
      <c r="D5094" s="269">
        <v>19.579999999999998</v>
      </c>
      <c r="E5094" s="269">
        <v>11.3</v>
      </c>
      <c r="F5094" s="269" t="s">
        <v>14443</v>
      </c>
    </row>
    <row r="5095" spans="1:6" ht="45" customHeight="1">
      <c r="A5095" s="266">
        <v>93394</v>
      </c>
      <c r="B5095" s="267" t="s">
        <v>20372</v>
      </c>
      <c r="C5095" s="268" t="s">
        <v>2538</v>
      </c>
      <c r="D5095" s="269">
        <v>22.05</v>
      </c>
      <c r="E5095" s="269">
        <v>17.77</v>
      </c>
      <c r="F5095" s="269" t="s">
        <v>12563</v>
      </c>
    </row>
    <row r="5096" spans="1:6" ht="45" customHeight="1">
      <c r="A5096" s="266">
        <v>93395</v>
      </c>
      <c r="B5096" s="267" t="s">
        <v>20373</v>
      </c>
      <c r="C5096" s="268" t="s">
        <v>2538</v>
      </c>
      <c r="D5096" s="269">
        <v>21.230000000000004</v>
      </c>
      <c r="E5096" s="269">
        <v>15.61</v>
      </c>
      <c r="F5096" s="269" t="s">
        <v>20374</v>
      </c>
    </row>
    <row r="5097" spans="1:6" ht="45" customHeight="1">
      <c r="A5097" s="266">
        <v>99194</v>
      </c>
      <c r="B5097" s="267" t="s">
        <v>20375</v>
      </c>
      <c r="C5097" s="268" t="s">
        <v>2538</v>
      </c>
      <c r="D5097" s="269">
        <v>26.15</v>
      </c>
      <c r="E5097" s="269">
        <v>16.04</v>
      </c>
      <c r="F5097" s="269" t="s">
        <v>20376</v>
      </c>
    </row>
    <row r="5098" spans="1:6" ht="45" customHeight="1">
      <c r="A5098" s="266">
        <v>99195</v>
      </c>
      <c r="B5098" s="267" t="s">
        <v>20377</v>
      </c>
      <c r="C5098" s="268" t="s">
        <v>2538</v>
      </c>
      <c r="D5098" s="269">
        <v>24.36</v>
      </c>
      <c r="E5098" s="269">
        <v>11.28</v>
      </c>
      <c r="F5098" s="269" t="s">
        <v>17735</v>
      </c>
    </row>
    <row r="5099" spans="1:6" ht="45" customHeight="1">
      <c r="A5099" s="266">
        <v>99196</v>
      </c>
      <c r="B5099" s="267" t="s">
        <v>20378</v>
      </c>
      <c r="C5099" s="268" t="s">
        <v>2538</v>
      </c>
      <c r="D5099" s="269">
        <v>26.819999999999997</v>
      </c>
      <c r="E5099" s="269">
        <v>17.760000000000002</v>
      </c>
      <c r="F5099" s="269" t="s">
        <v>20379</v>
      </c>
    </row>
    <row r="5100" spans="1:6" ht="45" customHeight="1">
      <c r="A5100" s="266">
        <v>99198</v>
      </c>
      <c r="B5100" s="267" t="s">
        <v>20380</v>
      </c>
      <c r="C5100" s="268" t="s">
        <v>2538</v>
      </c>
      <c r="D5100" s="269">
        <v>26</v>
      </c>
      <c r="E5100" s="269">
        <v>15.6</v>
      </c>
      <c r="F5100" s="269" t="s">
        <v>20381</v>
      </c>
    </row>
    <row r="5101" spans="1:6">
      <c r="A5101" s="261"/>
      <c r="B5101" s="265" t="s">
        <v>101</v>
      </c>
      <c r="C5101" s="263"/>
      <c r="D5101" s="264" t="s">
        <v>2552</v>
      </c>
      <c r="E5101" s="264" t="s">
        <v>2552</v>
      </c>
      <c r="F5101" s="264"/>
    </row>
    <row r="5102" spans="1:6" ht="45" customHeight="1">
      <c r="A5102" s="266">
        <v>87834</v>
      </c>
      <c r="B5102" s="267" t="s">
        <v>810</v>
      </c>
      <c r="C5102" s="268" t="s">
        <v>2538</v>
      </c>
      <c r="D5102" s="269">
        <v>114.07</v>
      </c>
      <c r="E5102" s="269">
        <v>13.37</v>
      </c>
      <c r="F5102" s="269" t="s">
        <v>20316</v>
      </c>
    </row>
    <row r="5103" spans="1:6" ht="45" customHeight="1">
      <c r="A5103" s="266">
        <v>87835</v>
      </c>
      <c r="B5103" s="267" t="s">
        <v>5217</v>
      </c>
      <c r="C5103" s="268" t="s">
        <v>2538</v>
      </c>
      <c r="D5103" s="269">
        <v>76</v>
      </c>
      <c r="E5103" s="269">
        <v>10.93</v>
      </c>
      <c r="F5103" s="269" t="s">
        <v>18222</v>
      </c>
    </row>
    <row r="5104" spans="1:6" ht="45" customHeight="1">
      <c r="A5104" s="266">
        <v>87836</v>
      </c>
      <c r="B5104" s="267" t="s">
        <v>5218</v>
      </c>
      <c r="C5104" s="268" t="s">
        <v>2538</v>
      </c>
      <c r="D5104" s="269">
        <v>111.58000000000001</v>
      </c>
      <c r="E5104" s="269">
        <v>8.85</v>
      </c>
      <c r="F5104" s="269" t="s">
        <v>20317</v>
      </c>
    </row>
    <row r="5105" spans="1:6" ht="45" customHeight="1">
      <c r="A5105" s="266">
        <v>87837</v>
      </c>
      <c r="B5105" s="267" t="s">
        <v>5219</v>
      </c>
      <c r="C5105" s="268" t="s">
        <v>2538</v>
      </c>
      <c r="D5105" s="269">
        <v>73.98</v>
      </c>
      <c r="E5105" s="269">
        <v>6.8</v>
      </c>
      <c r="F5105" s="269" t="s">
        <v>19185</v>
      </c>
    </row>
    <row r="5106" spans="1:6" ht="45" customHeight="1">
      <c r="A5106" s="266">
        <v>87838</v>
      </c>
      <c r="B5106" s="267" t="s">
        <v>5220</v>
      </c>
      <c r="C5106" s="268" t="s">
        <v>2538</v>
      </c>
      <c r="D5106" s="269">
        <v>118.03</v>
      </c>
      <c r="E5106" s="269">
        <v>16.46</v>
      </c>
      <c r="F5106" s="269" t="s">
        <v>20318</v>
      </c>
    </row>
    <row r="5107" spans="1:6" ht="45" customHeight="1">
      <c r="A5107" s="266">
        <v>87839</v>
      </c>
      <c r="B5107" s="267" t="s">
        <v>5221</v>
      </c>
      <c r="C5107" s="268" t="s">
        <v>2538</v>
      </c>
      <c r="D5107" s="269">
        <v>77.75</v>
      </c>
      <c r="E5107" s="269">
        <v>14.02</v>
      </c>
      <c r="F5107" s="269" t="s">
        <v>20319</v>
      </c>
    </row>
    <row r="5108" spans="1:6" ht="45" customHeight="1">
      <c r="A5108" s="266">
        <v>87840</v>
      </c>
      <c r="B5108" s="267" t="s">
        <v>5222</v>
      </c>
      <c r="C5108" s="268" t="s">
        <v>2538</v>
      </c>
      <c r="D5108" s="269">
        <v>115.07000000000001</v>
      </c>
      <c r="E5108" s="269">
        <v>10.88</v>
      </c>
      <c r="F5108" s="269" t="s">
        <v>20320</v>
      </c>
    </row>
    <row r="5109" spans="1:6" ht="45" customHeight="1">
      <c r="A5109" s="266">
        <v>87841</v>
      </c>
      <c r="B5109" s="267" t="s">
        <v>5223</v>
      </c>
      <c r="C5109" s="268" t="s">
        <v>2538</v>
      </c>
      <c r="D5109" s="269">
        <v>75.239999999999995</v>
      </c>
      <c r="E5109" s="269">
        <v>8.83</v>
      </c>
      <c r="F5109" s="269" t="s">
        <v>20321</v>
      </c>
    </row>
    <row r="5110" spans="1:6" ht="45" customHeight="1">
      <c r="A5110" s="266">
        <v>87842</v>
      </c>
      <c r="B5110" s="267" t="s">
        <v>5224</v>
      </c>
      <c r="C5110" s="268" t="s">
        <v>2538</v>
      </c>
      <c r="D5110" s="269">
        <v>108.24</v>
      </c>
      <c r="E5110" s="269">
        <v>24.48</v>
      </c>
      <c r="F5110" s="269" t="s">
        <v>20322</v>
      </c>
    </row>
    <row r="5111" spans="1:6" ht="45" customHeight="1">
      <c r="A5111" s="266">
        <v>87843</v>
      </c>
      <c r="B5111" s="267" t="s">
        <v>5225</v>
      </c>
      <c r="C5111" s="268" t="s">
        <v>2538</v>
      </c>
      <c r="D5111" s="269">
        <v>77.319999999999993</v>
      </c>
      <c r="E5111" s="269">
        <v>22.01</v>
      </c>
      <c r="F5111" s="269" t="s">
        <v>20323</v>
      </c>
    </row>
    <row r="5112" spans="1:6" ht="45" customHeight="1">
      <c r="A5112" s="266">
        <v>87844</v>
      </c>
      <c r="B5112" s="267" t="s">
        <v>5226</v>
      </c>
      <c r="C5112" s="268" t="s">
        <v>2538</v>
      </c>
      <c r="D5112" s="269">
        <v>104.00999999999999</v>
      </c>
      <c r="E5112" s="269">
        <v>16.09</v>
      </c>
      <c r="F5112" s="269" t="s">
        <v>20324</v>
      </c>
    </row>
    <row r="5113" spans="1:6" ht="45" customHeight="1">
      <c r="A5113" s="266">
        <v>87845</v>
      </c>
      <c r="B5113" s="267" t="s">
        <v>5227</v>
      </c>
      <c r="C5113" s="268" t="s">
        <v>2538</v>
      </c>
      <c r="D5113" s="269">
        <v>73.53</v>
      </c>
      <c r="E5113" s="269">
        <v>14.07</v>
      </c>
      <c r="F5113" s="269" t="s">
        <v>20325</v>
      </c>
    </row>
    <row r="5114" spans="1:6" ht="45" customHeight="1">
      <c r="A5114" s="266">
        <v>87846</v>
      </c>
      <c r="B5114" s="267" t="s">
        <v>5228</v>
      </c>
      <c r="C5114" s="268" t="s">
        <v>2538</v>
      </c>
      <c r="D5114" s="269">
        <v>122.03999999999999</v>
      </c>
      <c r="E5114" s="269">
        <v>16.399999999999999</v>
      </c>
      <c r="F5114" s="269" t="s">
        <v>20326</v>
      </c>
    </row>
    <row r="5115" spans="1:6" ht="45" customHeight="1">
      <c r="A5115" s="266">
        <v>87847</v>
      </c>
      <c r="B5115" s="267" t="s">
        <v>5229</v>
      </c>
      <c r="C5115" s="268" t="s">
        <v>2538</v>
      </c>
      <c r="D5115" s="269">
        <v>83.97</v>
      </c>
      <c r="E5115" s="269">
        <v>13.95</v>
      </c>
      <c r="F5115" s="269" t="s">
        <v>20327</v>
      </c>
    </row>
    <row r="5116" spans="1:6" ht="45" customHeight="1">
      <c r="A5116" s="266">
        <v>87848</v>
      </c>
      <c r="B5116" s="267" t="s">
        <v>4974</v>
      </c>
      <c r="C5116" s="268" t="s">
        <v>2538</v>
      </c>
      <c r="D5116" s="269">
        <v>119.29999999999998</v>
      </c>
      <c r="E5116" s="269">
        <v>10.93</v>
      </c>
      <c r="F5116" s="269" t="s">
        <v>20328</v>
      </c>
    </row>
    <row r="5117" spans="1:6" ht="45" customHeight="1">
      <c r="A5117" s="266">
        <v>87849</v>
      </c>
      <c r="B5117" s="267" t="s">
        <v>4581</v>
      </c>
      <c r="C5117" s="268" t="s">
        <v>2538</v>
      </c>
      <c r="D5117" s="269">
        <v>81.669999999999987</v>
      </c>
      <c r="E5117" s="269">
        <v>8.9</v>
      </c>
      <c r="F5117" s="269" t="s">
        <v>20329</v>
      </c>
    </row>
    <row r="5118" spans="1:6" ht="45" customHeight="1">
      <c r="A5118" s="266">
        <v>87850</v>
      </c>
      <c r="B5118" s="267" t="s">
        <v>4582</v>
      </c>
      <c r="C5118" s="268" t="s">
        <v>2538</v>
      </c>
      <c r="D5118" s="269">
        <v>126.00999999999999</v>
      </c>
      <c r="E5118" s="269">
        <v>19.5</v>
      </c>
      <c r="F5118" s="269" t="s">
        <v>20330</v>
      </c>
    </row>
    <row r="5119" spans="1:6" ht="45" customHeight="1">
      <c r="A5119" s="266">
        <v>87851</v>
      </c>
      <c r="B5119" s="267" t="s">
        <v>4583</v>
      </c>
      <c r="C5119" s="268" t="s">
        <v>2538</v>
      </c>
      <c r="D5119" s="269">
        <v>85.73</v>
      </c>
      <c r="E5119" s="269">
        <v>17.059999999999999</v>
      </c>
      <c r="F5119" s="269" t="s">
        <v>20331</v>
      </c>
    </row>
    <row r="5120" spans="1:6" ht="45" customHeight="1">
      <c r="A5120" s="266">
        <v>87852</v>
      </c>
      <c r="B5120" s="267" t="s">
        <v>4584</v>
      </c>
      <c r="C5120" s="268" t="s">
        <v>2538</v>
      </c>
      <c r="D5120" s="269">
        <v>122.75999999999999</v>
      </c>
      <c r="E5120" s="269">
        <v>12.96</v>
      </c>
      <c r="F5120" s="269" t="s">
        <v>20332</v>
      </c>
    </row>
    <row r="5121" spans="1:6" ht="45" customHeight="1">
      <c r="A5121" s="266">
        <v>87853</v>
      </c>
      <c r="B5121" s="267" t="s">
        <v>4585</v>
      </c>
      <c r="C5121" s="268" t="s">
        <v>2538</v>
      </c>
      <c r="D5121" s="269">
        <v>82.93</v>
      </c>
      <c r="E5121" s="269">
        <v>10.91</v>
      </c>
      <c r="F5121" s="269" t="s">
        <v>16760</v>
      </c>
    </row>
    <row r="5122" spans="1:6" ht="45" customHeight="1">
      <c r="A5122" s="266">
        <v>87854</v>
      </c>
      <c r="B5122" s="267" t="s">
        <v>4586</v>
      </c>
      <c r="C5122" s="268" t="s">
        <v>2538</v>
      </c>
      <c r="D5122" s="269">
        <v>116.23</v>
      </c>
      <c r="E5122" s="269">
        <v>27.48</v>
      </c>
      <c r="F5122" s="269" t="s">
        <v>20333</v>
      </c>
    </row>
    <row r="5123" spans="1:6" ht="45" customHeight="1">
      <c r="A5123" s="266">
        <v>87855</v>
      </c>
      <c r="B5123" s="267" t="s">
        <v>4587</v>
      </c>
      <c r="C5123" s="268" t="s">
        <v>2538</v>
      </c>
      <c r="D5123" s="269">
        <v>85.3</v>
      </c>
      <c r="E5123" s="269">
        <v>25.05</v>
      </c>
      <c r="F5123" s="269" t="s">
        <v>20334</v>
      </c>
    </row>
    <row r="5124" spans="1:6" ht="45" customHeight="1">
      <c r="A5124" s="266">
        <v>87856</v>
      </c>
      <c r="B5124" s="267" t="s">
        <v>4588</v>
      </c>
      <c r="C5124" s="268" t="s">
        <v>2538</v>
      </c>
      <c r="D5124" s="269">
        <v>111.69999999999999</v>
      </c>
      <c r="E5124" s="269">
        <v>18.190000000000001</v>
      </c>
      <c r="F5124" s="269" t="s">
        <v>20335</v>
      </c>
    </row>
    <row r="5125" spans="1:6" ht="45" customHeight="1">
      <c r="A5125" s="266">
        <v>87857</v>
      </c>
      <c r="B5125" s="267" t="s">
        <v>4589</v>
      </c>
      <c r="C5125" s="268" t="s">
        <v>2538</v>
      </c>
      <c r="D5125" s="269">
        <v>81.22</v>
      </c>
      <c r="E5125" s="269">
        <v>16.149999999999999</v>
      </c>
      <c r="F5125" s="269" t="s">
        <v>20336</v>
      </c>
    </row>
    <row r="5126" spans="1:6" ht="30" customHeight="1">
      <c r="A5126" s="266">
        <v>87858</v>
      </c>
      <c r="B5126" s="267" t="s">
        <v>4590</v>
      </c>
      <c r="C5126" s="268" t="s">
        <v>2538</v>
      </c>
      <c r="D5126" s="269">
        <v>77.150000000000006</v>
      </c>
      <c r="E5126" s="269">
        <v>17.96</v>
      </c>
      <c r="F5126" s="269" t="s">
        <v>20337</v>
      </c>
    </row>
    <row r="5127" spans="1:6" ht="30" customHeight="1">
      <c r="A5127" s="266">
        <v>87859</v>
      </c>
      <c r="B5127" s="267" t="s">
        <v>4591</v>
      </c>
      <c r="C5127" s="268" t="s">
        <v>2538</v>
      </c>
      <c r="D5127" s="269">
        <v>86.47</v>
      </c>
      <c r="E5127" s="269">
        <v>24.64</v>
      </c>
      <c r="F5127" s="269" t="s">
        <v>20338</v>
      </c>
    </row>
    <row r="5128" spans="1:6" ht="15" customHeight="1">
      <c r="A5128" s="266">
        <v>95305</v>
      </c>
      <c r="B5128" s="267" t="s">
        <v>4592</v>
      </c>
      <c r="C5128" s="268" t="s">
        <v>2538</v>
      </c>
      <c r="D5128" s="269">
        <v>7.36</v>
      </c>
      <c r="E5128" s="269">
        <v>3.88</v>
      </c>
      <c r="F5128" s="269" t="s">
        <v>13387</v>
      </c>
    </row>
    <row r="5129" spans="1:6" ht="15" customHeight="1">
      <c r="A5129" s="266">
        <v>95306</v>
      </c>
      <c r="B5129" s="267" t="s">
        <v>4593</v>
      </c>
      <c r="C5129" s="268" t="s">
        <v>2538</v>
      </c>
      <c r="D5129" s="269">
        <v>7.870000000000001</v>
      </c>
      <c r="E5129" s="269">
        <v>5.34</v>
      </c>
      <c r="F5129" s="269" t="s">
        <v>15542</v>
      </c>
    </row>
    <row r="5130" spans="1:6">
      <c r="A5130" s="261"/>
      <c r="B5130" s="265" t="s">
        <v>1084</v>
      </c>
      <c r="C5130" s="263"/>
      <c r="D5130" s="264" t="s">
        <v>2552</v>
      </c>
      <c r="E5130" s="264" t="s">
        <v>2552</v>
      </c>
      <c r="F5130" s="264"/>
    </row>
    <row r="5131" spans="1:6" ht="30" customHeight="1">
      <c r="A5131" s="266">
        <v>87261</v>
      </c>
      <c r="B5131" s="267" t="s">
        <v>398</v>
      </c>
      <c r="C5131" s="268" t="s">
        <v>2538</v>
      </c>
      <c r="D5131" s="269">
        <v>76.259999999999991</v>
      </c>
      <c r="E5131" s="269">
        <v>21.35</v>
      </c>
      <c r="F5131" s="269" t="s">
        <v>20153</v>
      </c>
    </row>
    <row r="5132" spans="1:6" ht="30" customHeight="1">
      <c r="A5132" s="266">
        <v>87262</v>
      </c>
      <c r="B5132" s="267" t="s">
        <v>399</v>
      </c>
      <c r="C5132" s="268" t="s">
        <v>2538</v>
      </c>
      <c r="D5132" s="269">
        <v>71.84</v>
      </c>
      <c r="E5132" s="269">
        <v>14.38</v>
      </c>
      <c r="F5132" s="269" t="s">
        <v>20154</v>
      </c>
    </row>
    <row r="5133" spans="1:6" ht="30" customHeight="1">
      <c r="A5133" s="266">
        <v>87263</v>
      </c>
      <c r="B5133" s="267" t="s">
        <v>400</v>
      </c>
      <c r="C5133" s="268" t="s">
        <v>2538</v>
      </c>
      <c r="D5133" s="269">
        <v>69.61</v>
      </c>
      <c r="E5133" s="269">
        <v>9.3800000000000008</v>
      </c>
      <c r="F5133" s="269" t="s">
        <v>20155</v>
      </c>
    </row>
    <row r="5134" spans="1:6" ht="15" customHeight="1">
      <c r="A5134" s="266" t="s">
        <v>1085</v>
      </c>
      <c r="B5134" s="267" t="s">
        <v>5394</v>
      </c>
      <c r="C5134" s="268" t="s">
        <v>2537</v>
      </c>
      <c r="D5134" s="269">
        <v>32.350000000000009</v>
      </c>
      <c r="E5134" s="269">
        <v>69.33</v>
      </c>
      <c r="F5134" s="269" t="s">
        <v>20400</v>
      </c>
    </row>
    <row r="5135" spans="1:6">
      <c r="A5135" s="261"/>
      <c r="B5135" s="265" t="s">
        <v>102</v>
      </c>
      <c r="C5135" s="263"/>
      <c r="D5135" s="264" t="s">
        <v>2552</v>
      </c>
      <c r="E5135" s="264" t="s">
        <v>2552</v>
      </c>
      <c r="F5135" s="264"/>
    </row>
    <row r="5136" spans="1:6" ht="30" customHeight="1">
      <c r="A5136" s="266">
        <v>91514</v>
      </c>
      <c r="B5136" s="267" t="s">
        <v>176</v>
      </c>
      <c r="C5136" s="268" t="s">
        <v>2538</v>
      </c>
      <c r="D5136" s="269">
        <v>1.3600000000000003</v>
      </c>
      <c r="E5136" s="269">
        <v>4.25</v>
      </c>
      <c r="F5136" s="269" t="s">
        <v>12627</v>
      </c>
    </row>
    <row r="5137" spans="1:6" ht="30" customHeight="1">
      <c r="A5137" s="266">
        <v>91515</v>
      </c>
      <c r="B5137" s="267" t="s">
        <v>177</v>
      </c>
      <c r="C5137" s="268" t="s">
        <v>2538</v>
      </c>
      <c r="D5137" s="269">
        <v>1.8099999999999996</v>
      </c>
      <c r="E5137" s="269">
        <v>5.61</v>
      </c>
      <c r="F5137" s="269" t="s">
        <v>12365</v>
      </c>
    </row>
    <row r="5138" spans="1:6" ht="30" customHeight="1">
      <c r="A5138" s="266">
        <v>91516</v>
      </c>
      <c r="B5138" s="267" t="s">
        <v>178</v>
      </c>
      <c r="C5138" s="268" t="s">
        <v>2538</v>
      </c>
      <c r="D5138" s="269">
        <v>2.6899999999999995</v>
      </c>
      <c r="E5138" s="269">
        <v>8.17</v>
      </c>
      <c r="F5138" s="269" t="s">
        <v>20414</v>
      </c>
    </row>
    <row r="5139" spans="1:6" ht="30" customHeight="1">
      <c r="A5139" s="266">
        <v>91517</v>
      </c>
      <c r="B5139" s="267" t="s">
        <v>179</v>
      </c>
      <c r="C5139" s="268" t="s">
        <v>2538</v>
      </c>
      <c r="D5139" s="269">
        <v>2.99</v>
      </c>
      <c r="E5139" s="269">
        <v>9.1</v>
      </c>
      <c r="F5139" s="269" t="s">
        <v>11481</v>
      </c>
    </row>
    <row r="5140" spans="1:6" ht="30" customHeight="1">
      <c r="A5140" s="266">
        <v>91519</v>
      </c>
      <c r="B5140" s="267" t="s">
        <v>180</v>
      </c>
      <c r="C5140" s="268" t="s">
        <v>2538</v>
      </c>
      <c r="D5140" s="269">
        <v>3.4800000000000004</v>
      </c>
      <c r="E5140" s="269">
        <v>10.41</v>
      </c>
      <c r="F5140" s="269" t="s">
        <v>20415</v>
      </c>
    </row>
    <row r="5141" spans="1:6" ht="30" customHeight="1">
      <c r="A5141" s="266">
        <v>91520</v>
      </c>
      <c r="B5141" s="267" t="s">
        <v>181</v>
      </c>
      <c r="C5141" s="268" t="s">
        <v>2538</v>
      </c>
      <c r="D5141" s="269">
        <v>0.47999999999999976</v>
      </c>
      <c r="E5141" s="269">
        <v>1.53</v>
      </c>
      <c r="F5141" s="269" t="s">
        <v>14576</v>
      </c>
    </row>
    <row r="5142" spans="1:6" ht="30" customHeight="1">
      <c r="A5142" s="266">
        <v>91522</v>
      </c>
      <c r="B5142" s="267" t="s">
        <v>182</v>
      </c>
      <c r="C5142" s="268" t="s">
        <v>2538</v>
      </c>
      <c r="D5142" s="269">
        <v>0.57000000000000006</v>
      </c>
      <c r="E5142" s="269">
        <v>1.86</v>
      </c>
      <c r="F5142" s="269" t="s">
        <v>13225</v>
      </c>
    </row>
    <row r="5143" spans="1:6" ht="30" customHeight="1">
      <c r="A5143" s="266">
        <v>91525</v>
      </c>
      <c r="B5143" s="267" t="s">
        <v>183</v>
      </c>
      <c r="C5143" s="268" t="s">
        <v>2538</v>
      </c>
      <c r="D5143" s="269">
        <v>1.38</v>
      </c>
      <c r="E5143" s="269">
        <v>3</v>
      </c>
      <c r="F5143" s="269" t="s">
        <v>11157</v>
      </c>
    </row>
    <row r="5144" spans="1:6">
      <c r="A5144" s="261"/>
      <c r="B5144" s="265" t="s">
        <v>103</v>
      </c>
      <c r="C5144" s="263"/>
      <c r="D5144" s="264" t="s">
        <v>2552</v>
      </c>
      <c r="E5144" s="264" t="s">
        <v>2552</v>
      </c>
      <c r="F5144" s="264"/>
    </row>
    <row r="5145" spans="1:6" ht="45" customHeight="1">
      <c r="A5145" s="266">
        <v>89049</v>
      </c>
      <c r="B5145" s="267" t="s">
        <v>451</v>
      </c>
      <c r="C5145" s="268" t="s">
        <v>2538</v>
      </c>
      <c r="D5145" s="269">
        <v>8.7800000000000011</v>
      </c>
      <c r="E5145" s="269">
        <v>9.6999999999999993</v>
      </c>
      <c r="F5145" s="269" t="s">
        <v>20339</v>
      </c>
    </row>
    <row r="5146" spans="1:6" ht="30" customHeight="1">
      <c r="A5146" s="266">
        <v>87418</v>
      </c>
      <c r="B5146" s="267" t="s">
        <v>772</v>
      </c>
      <c r="C5146" s="268" t="s">
        <v>2538</v>
      </c>
      <c r="D5146" s="269">
        <v>7.9599999999999991</v>
      </c>
      <c r="E5146" s="269">
        <v>6.49</v>
      </c>
      <c r="F5146" s="269" t="s">
        <v>12498</v>
      </c>
    </row>
    <row r="5147" spans="1:6" ht="30" customHeight="1">
      <c r="A5147" s="266">
        <v>87421</v>
      </c>
      <c r="B5147" s="267" t="s">
        <v>775</v>
      </c>
      <c r="C5147" s="268" t="s">
        <v>2538</v>
      </c>
      <c r="D5147" s="269">
        <v>13.069999999999999</v>
      </c>
      <c r="E5147" s="269">
        <v>8.33</v>
      </c>
      <c r="F5147" s="269" t="s">
        <v>13318</v>
      </c>
    </row>
    <row r="5148" spans="1:6" ht="30" customHeight="1">
      <c r="A5148" s="266">
        <v>87417</v>
      </c>
      <c r="B5148" s="267" t="s">
        <v>771</v>
      </c>
      <c r="C5148" s="268" t="s">
        <v>2538</v>
      </c>
      <c r="D5148" s="269">
        <v>7.8299999999999992</v>
      </c>
      <c r="E5148" s="269">
        <v>6.19</v>
      </c>
      <c r="F5148" s="269" t="s">
        <v>20273</v>
      </c>
    </row>
    <row r="5149" spans="1:6" ht="30" customHeight="1">
      <c r="A5149" s="266">
        <v>87420</v>
      </c>
      <c r="B5149" s="267" t="s">
        <v>774</v>
      </c>
      <c r="C5149" s="268" t="s">
        <v>2538</v>
      </c>
      <c r="D5149" s="269">
        <v>12.959999999999999</v>
      </c>
      <c r="E5149" s="269">
        <v>8.01</v>
      </c>
      <c r="F5149" s="269" t="s">
        <v>20275</v>
      </c>
    </row>
    <row r="5150" spans="1:6" ht="30" customHeight="1">
      <c r="A5150" s="266">
        <v>87419</v>
      </c>
      <c r="B5150" s="267" t="s">
        <v>773</v>
      </c>
      <c r="C5150" s="268" t="s">
        <v>2538</v>
      </c>
      <c r="D5150" s="269">
        <v>8.27</v>
      </c>
      <c r="E5150" s="269">
        <v>7.42</v>
      </c>
      <c r="F5150" s="269" t="s">
        <v>20274</v>
      </c>
    </row>
    <row r="5151" spans="1:6" ht="30" customHeight="1">
      <c r="A5151" s="266">
        <v>87422</v>
      </c>
      <c r="B5151" s="267" t="s">
        <v>776</v>
      </c>
      <c r="C5151" s="268" t="s">
        <v>2538</v>
      </c>
      <c r="D5151" s="269">
        <v>13.4</v>
      </c>
      <c r="E5151" s="269">
        <v>9.24</v>
      </c>
      <c r="F5151" s="269" t="s">
        <v>20276</v>
      </c>
    </row>
    <row r="5152" spans="1:6" ht="30" customHeight="1">
      <c r="A5152" s="266">
        <v>87412</v>
      </c>
      <c r="B5152" s="267" t="s">
        <v>766</v>
      </c>
      <c r="C5152" s="268" t="s">
        <v>2538</v>
      </c>
      <c r="D5152" s="269">
        <v>9.0699999999999985</v>
      </c>
      <c r="E5152" s="269">
        <v>9.9</v>
      </c>
      <c r="F5152" s="269" t="s">
        <v>20270</v>
      </c>
    </row>
    <row r="5153" spans="1:6" ht="30" customHeight="1">
      <c r="A5153" s="266">
        <v>87415</v>
      </c>
      <c r="B5153" s="267" t="s">
        <v>769</v>
      </c>
      <c r="C5153" s="268" t="s">
        <v>2538</v>
      </c>
      <c r="D5153" s="269">
        <v>14.040000000000001</v>
      </c>
      <c r="E5153" s="269">
        <v>11.08</v>
      </c>
      <c r="F5153" s="269" t="s">
        <v>20272</v>
      </c>
    </row>
    <row r="5154" spans="1:6" ht="30" customHeight="1">
      <c r="A5154" s="266">
        <v>87411</v>
      </c>
      <c r="B5154" s="267" t="s">
        <v>765</v>
      </c>
      <c r="C5154" s="268" t="s">
        <v>2538</v>
      </c>
      <c r="D5154" s="269">
        <v>7.6300000000000008</v>
      </c>
      <c r="E5154" s="269">
        <v>5.58</v>
      </c>
      <c r="F5154" s="269" t="s">
        <v>15542</v>
      </c>
    </row>
    <row r="5155" spans="1:6" ht="30" customHeight="1">
      <c r="A5155" s="266">
        <v>87414</v>
      </c>
      <c r="B5155" s="267" t="s">
        <v>768</v>
      </c>
      <c r="C5155" s="268" t="s">
        <v>2538</v>
      </c>
      <c r="D5155" s="269">
        <v>12.59</v>
      </c>
      <c r="E5155" s="269">
        <v>6.93</v>
      </c>
      <c r="F5155" s="269" t="s">
        <v>15852</v>
      </c>
    </row>
    <row r="5156" spans="1:6" ht="30" customHeight="1">
      <c r="A5156" s="266">
        <v>87413</v>
      </c>
      <c r="B5156" s="267" t="s">
        <v>767</v>
      </c>
      <c r="C5156" s="268" t="s">
        <v>2538</v>
      </c>
      <c r="D5156" s="269">
        <v>9.91</v>
      </c>
      <c r="E5156" s="269">
        <v>12.34</v>
      </c>
      <c r="F5156" s="269" t="s">
        <v>20271</v>
      </c>
    </row>
    <row r="5157" spans="1:6" ht="30" customHeight="1">
      <c r="A5157" s="266">
        <v>87416</v>
      </c>
      <c r="B5157" s="267" t="s">
        <v>770</v>
      </c>
      <c r="C5157" s="268" t="s">
        <v>2538</v>
      </c>
      <c r="D5157" s="269">
        <v>14.91</v>
      </c>
      <c r="E5157" s="269">
        <v>13.7</v>
      </c>
      <c r="F5157" s="269" t="s">
        <v>19581</v>
      </c>
    </row>
    <row r="5158" spans="1:6" ht="30" customHeight="1">
      <c r="A5158" s="266">
        <v>87424</v>
      </c>
      <c r="B5158" s="267" t="s">
        <v>778</v>
      </c>
      <c r="C5158" s="268" t="s">
        <v>2538</v>
      </c>
      <c r="D5158" s="269">
        <v>14.91</v>
      </c>
      <c r="E5158" s="269">
        <v>13.7</v>
      </c>
      <c r="F5158" s="269" t="s">
        <v>19581</v>
      </c>
    </row>
    <row r="5159" spans="1:6" ht="30" customHeight="1">
      <c r="A5159" s="266">
        <v>87427</v>
      </c>
      <c r="B5159" s="267" t="s">
        <v>781</v>
      </c>
      <c r="C5159" s="268" t="s">
        <v>2538</v>
      </c>
      <c r="D5159" s="269">
        <v>18.520000000000003</v>
      </c>
      <c r="E5159" s="269">
        <v>14.94</v>
      </c>
      <c r="F5159" s="269" t="s">
        <v>13568</v>
      </c>
    </row>
    <row r="5160" spans="1:6" ht="30" customHeight="1">
      <c r="A5160" s="266">
        <v>87423</v>
      </c>
      <c r="B5160" s="267" t="s">
        <v>777</v>
      </c>
      <c r="C5160" s="268" t="s">
        <v>2538</v>
      </c>
      <c r="D5160" s="269">
        <v>14.759999999999998</v>
      </c>
      <c r="E5160" s="269">
        <v>13.21</v>
      </c>
      <c r="F5160" s="269" t="s">
        <v>12908</v>
      </c>
    </row>
    <row r="5161" spans="1:6" ht="30" customHeight="1">
      <c r="A5161" s="266">
        <v>87426</v>
      </c>
      <c r="B5161" s="267" t="s">
        <v>780</v>
      </c>
      <c r="C5161" s="268" t="s">
        <v>2538</v>
      </c>
      <c r="D5161" s="269">
        <v>18.350000000000001</v>
      </c>
      <c r="E5161" s="269">
        <v>14.47</v>
      </c>
      <c r="F5161" s="269" t="s">
        <v>20278</v>
      </c>
    </row>
    <row r="5162" spans="1:6" ht="30" customHeight="1">
      <c r="A5162" s="266">
        <v>87425</v>
      </c>
      <c r="B5162" s="267" t="s">
        <v>779</v>
      </c>
      <c r="C5162" s="268" t="s">
        <v>2538</v>
      </c>
      <c r="D5162" s="269">
        <v>15.16</v>
      </c>
      <c r="E5162" s="269">
        <v>14.48</v>
      </c>
      <c r="F5162" s="269" t="s">
        <v>20277</v>
      </c>
    </row>
    <row r="5163" spans="1:6" ht="30" customHeight="1">
      <c r="A5163" s="266">
        <v>87428</v>
      </c>
      <c r="B5163" s="267" t="s">
        <v>782</v>
      </c>
      <c r="C5163" s="268" t="s">
        <v>2538</v>
      </c>
      <c r="D5163" s="269">
        <v>18.759999999999998</v>
      </c>
      <c r="E5163" s="269">
        <v>15.72</v>
      </c>
      <c r="F5163" s="269" t="s">
        <v>15421</v>
      </c>
    </row>
    <row r="5164" spans="1:6" ht="45" customHeight="1">
      <c r="A5164" s="266">
        <v>87429</v>
      </c>
      <c r="B5164" s="267" t="s">
        <v>783</v>
      </c>
      <c r="C5164" s="268" t="s">
        <v>2538</v>
      </c>
      <c r="D5164" s="269">
        <v>8.94</v>
      </c>
      <c r="E5164" s="269">
        <v>6.9</v>
      </c>
      <c r="F5164" s="269" t="s">
        <v>20279</v>
      </c>
    </row>
    <row r="5165" spans="1:6" ht="45" customHeight="1">
      <c r="A5165" s="266">
        <v>87430</v>
      </c>
      <c r="B5165" s="267" t="s">
        <v>784</v>
      </c>
      <c r="C5165" s="268" t="s">
        <v>2538</v>
      </c>
      <c r="D5165" s="269">
        <v>9.0599999999999987</v>
      </c>
      <c r="E5165" s="269">
        <v>7.21</v>
      </c>
      <c r="F5165" s="269" t="s">
        <v>13594</v>
      </c>
    </row>
    <row r="5166" spans="1:6" ht="45" customHeight="1">
      <c r="A5166" s="266">
        <v>87431</v>
      </c>
      <c r="B5166" s="267" t="s">
        <v>785</v>
      </c>
      <c r="C5166" s="268" t="s">
        <v>2538</v>
      </c>
      <c r="D5166" s="269">
        <v>9.11</v>
      </c>
      <c r="E5166" s="269">
        <v>7.37</v>
      </c>
      <c r="F5166" s="269" t="s">
        <v>11151</v>
      </c>
    </row>
    <row r="5167" spans="1:6" ht="45" customHeight="1">
      <c r="A5167" s="266">
        <v>87432</v>
      </c>
      <c r="B5167" s="267" t="s">
        <v>786</v>
      </c>
      <c r="C5167" s="268" t="s">
        <v>2538</v>
      </c>
      <c r="D5167" s="269">
        <v>14.59</v>
      </c>
      <c r="E5167" s="269">
        <v>8.16</v>
      </c>
      <c r="F5167" s="269" t="s">
        <v>13766</v>
      </c>
    </row>
    <row r="5168" spans="1:6" ht="45" customHeight="1">
      <c r="A5168" s="266">
        <v>87433</v>
      </c>
      <c r="B5168" s="267" t="s">
        <v>787</v>
      </c>
      <c r="C5168" s="268" t="s">
        <v>2538</v>
      </c>
      <c r="D5168" s="269">
        <v>14.809999999999999</v>
      </c>
      <c r="E5168" s="269">
        <v>8.8000000000000007</v>
      </c>
      <c r="F5168" s="269" t="s">
        <v>11687</v>
      </c>
    </row>
    <row r="5169" spans="1:6" ht="45" customHeight="1">
      <c r="A5169" s="266">
        <v>87434</v>
      </c>
      <c r="B5169" s="267" t="s">
        <v>788</v>
      </c>
      <c r="C5169" s="268" t="s">
        <v>2538</v>
      </c>
      <c r="D5169" s="269">
        <v>14.959999999999999</v>
      </c>
      <c r="E5169" s="269">
        <v>9.24</v>
      </c>
      <c r="F5169" s="269" t="s">
        <v>18647</v>
      </c>
    </row>
    <row r="5170" spans="1:6" ht="45" customHeight="1">
      <c r="A5170" s="266">
        <v>87435</v>
      </c>
      <c r="B5170" s="267" t="s">
        <v>789</v>
      </c>
      <c r="C5170" s="268" t="s">
        <v>2538</v>
      </c>
      <c r="D5170" s="269">
        <v>15.270000000000001</v>
      </c>
      <c r="E5170" s="269">
        <v>10.17</v>
      </c>
      <c r="F5170" s="269" t="s">
        <v>14286</v>
      </c>
    </row>
    <row r="5171" spans="1:6" ht="45" customHeight="1">
      <c r="A5171" s="266">
        <v>87436</v>
      </c>
      <c r="B5171" s="267" t="s">
        <v>790</v>
      </c>
      <c r="C5171" s="268" t="s">
        <v>2538</v>
      </c>
      <c r="D5171" s="269">
        <v>15.63</v>
      </c>
      <c r="E5171" s="269">
        <v>11.26</v>
      </c>
      <c r="F5171" s="269" t="s">
        <v>13253</v>
      </c>
    </row>
    <row r="5172" spans="1:6" ht="45" customHeight="1">
      <c r="A5172" s="266">
        <v>87437</v>
      </c>
      <c r="B5172" s="267" t="s">
        <v>791</v>
      </c>
      <c r="C5172" s="268" t="s">
        <v>2538</v>
      </c>
      <c r="D5172" s="269">
        <v>15.890000000000002</v>
      </c>
      <c r="E5172" s="269">
        <v>12.03</v>
      </c>
      <c r="F5172" s="269" t="s">
        <v>20280</v>
      </c>
    </row>
    <row r="5173" spans="1:6" ht="45" customHeight="1">
      <c r="A5173" s="266">
        <v>87438</v>
      </c>
      <c r="B5173" s="267" t="s">
        <v>792</v>
      </c>
      <c r="C5173" s="268" t="s">
        <v>2538</v>
      </c>
      <c r="D5173" s="269">
        <v>19.580000000000002</v>
      </c>
      <c r="E5173" s="269">
        <v>11.77</v>
      </c>
      <c r="F5173" s="269" t="s">
        <v>14635</v>
      </c>
    </row>
    <row r="5174" spans="1:6" ht="45" customHeight="1">
      <c r="A5174" s="266">
        <v>87439</v>
      </c>
      <c r="B5174" s="267" t="s">
        <v>793</v>
      </c>
      <c r="C5174" s="268" t="s">
        <v>2538</v>
      </c>
      <c r="D5174" s="269">
        <v>20.050000000000004</v>
      </c>
      <c r="E5174" s="269">
        <v>13.12</v>
      </c>
      <c r="F5174" s="269" t="s">
        <v>20281</v>
      </c>
    </row>
    <row r="5175" spans="1:6" ht="45" customHeight="1">
      <c r="A5175" s="266">
        <v>87440</v>
      </c>
      <c r="B5175" s="267" t="s">
        <v>794</v>
      </c>
      <c r="C5175" s="268" t="s">
        <v>2538</v>
      </c>
      <c r="D5175" s="269">
        <v>20.240000000000002</v>
      </c>
      <c r="E5175" s="269">
        <v>13.79</v>
      </c>
      <c r="F5175" s="269" t="s">
        <v>20282</v>
      </c>
    </row>
    <row r="5176" spans="1:6">
      <c r="A5176" s="261"/>
      <c r="B5176" s="265" t="s">
        <v>2117</v>
      </c>
      <c r="C5176" s="263"/>
      <c r="D5176" s="264" t="s">
        <v>2552</v>
      </c>
      <c r="E5176" s="264" t="s">
        <v>2552</v>
      </c>
      <c r="F5176" s="264"/>
    </row>
    <row r="5177" spans="1:6" ht="15" customHeight="1">
      <c r="A5177" s="266">
        <v>84093</v>
      </c>
      <c r="B5177" s="267" t="s">
        <v>174</v>
      </c>
      <c r="C5177" s="268" t="s">
        <v>2537</v>
      </c>
      <c r="D5177" s="269">
        <v>23.67</v>
      </c>
      <c r="E5177" s="269">
        <v>7.52</v>
      </c>
      <c r="F5177" s="269" t="s">
        <v>13204</v>
      </c>
    </row>
    <row r="5178" spans="1:6" ht="30" customHeight="1">
      <c r="A5178" s="266">
        <v>96112</v>
      </c>
      <c r="B5178" s="267" t="s">
        <v>20384</v>
      </c>
      <c r="C5178" s="268" t="s">
        <v>2538</v>
      </c>
      <c r="D5178" s="269">
        <v>52.969999999999992</v>
      </c>
      <c r="E5178" s="269">
        <v>41.24</v>
      </c>
      <c r="F5178" s="269" t="s">
        <v>20385</v>
      </c>
    </row>
    <row r="5179" spans="1:6" ht="30" customHeight="1">
      <c r="A5179" s="266">
        <v>96117</v>
      </c>
      <c r="B5179" s="267" t="s">
        <v>20386</v>
      </c>
      <c r="C5179" s="268" t="s">
        <v>2538</v>
      </c>
      <c r="D5179" s="269">
        <v>76.66</v>
      </c>
      <c r="E5179" s="269">
        <v>32.65</v>
      </c>
      <c r="F5179" s="269" t="s">
        <v>20387</v>
      </c>
    </row>
    <row r="5180" spans="1:6" ht="15" customHeight="1">
      <c r="A5180" s="266">
        <v>96122</v>
      </c>
      <c r="B5180" s="267" t="s">
        <v>20388</v>
      </c>
      <c r="C5180" s="268" t="s">
        <v>2537</v>
      </c>
      <c r="D5180" s="269">
        <v>18.709999999999997</v>
      </c>
      <c r="E5180" s="269">
        <v>7.19</v>
      </c>
      <c r="F5180" s="269" t="s">
        <v>11532</v>
      </c>
    </row>
    <row r="5181" spans="1:6">
      <c r="A5181" s="261"/>
      <c r="B5181" s="265" t="s">
        <v>2850</v>
      </c>
      <c r="C5181" s="263"/>
      <c r="D5181" s="264" t="s">
        <v>2552</v>
      </c>
      <c r="E5181" s="264" t="s">
        <v>2552</v>
      </c>
      <c r="F5181" s="264"/>
    </row>
    <row r="5182" spans="1:6" ht="15" customHeight="1">
      <c r="A5182" s="266">
        <v>96109</v>
      </c>
      <c r="B5182" s="267" t="s">
        <v>20389</v>
      </c>
      <c r="C5182" s="268" t="s">
        <v>2538</v>
      </c>
      <c r="D5182" s="269">
        <v>21.859999999999996</v>
      </c>
      <c r="E5182" s="269">
        <v>17.510000000000002</v>
      </c>
      <c r="F5182" s="269" t="s">
        <v>20390</v>
      </c>
    </row>
    <row r="5183" spans="1:6" ht="15" customHeight="1">
      <c r="A5183" s="266">
        <v>96113</v>
      </c>
      <c r="B5183" s="267" t="s">
        <v>20393</v>
      </c>
      <c r="C5183" s="268" t="s">
        <v>2538</v>
      </c>
      <c r="D5183" s="269">
        <v>21.190000000000005</v>
      </c>
      <c r="E5183" s="269">
        <v>13.83</v>
      </c>
      <c r="F5183" s="269" t="s">
        <v>17568</v>
      </c>
    </row>
    <row r="5184" spans="1:6" ht="15" customHeight="1">
      <c r="A5184" s="266">
        <v>96120</v>
      </c>
      <c r="B5184" s="267" t="s">
        <v>20395</v>
      </c>
      <c r="C5184" s="268" t="s">
        <v>2537</v>
      </c>
      <c r="D5184" s="269">
        <v>1.7000000000000002</v>
      </c>
      <c r="E5184" s="269">
        <v>1</v>
      </c>
      <c r="F5184" s="269" t="s">
        <v>13442</v>
      </c>
    </row>
    <row r="5185" spans="1:6" ht="15" customHeight="1">
      <c r="A5185" s="266">
        <v>99054</v>
      </c>
      <c r="B5185" s="267" t="s">
        <v>20397</v>
      </c>
      <c r="C5185" s="268" t="s">
        <v>2538</v>
      </c>
      <c r="D5185" s="269">
        <v>24.749999999999996</v>
      </c>
      <c r="E5185" s="269">
        <v>23.51</v>
      </c>
      <c r="F5185" s="269" t="s">
        <v>20398</v>
      </c>
    </row>
    <row r="5186" spans="1:6">
      <c r="A5186" s="261"/>
      <c r="B5186" s="265" t="s">
        <v>2851</v>
      </c>
      <c r="C5186" s="263"/>
      <c r="D5186" s="264" t="s">
        <v>2552</v>
      </c>
      <c r="E5186" s="264" t="s">
        <v>2552</v>
      </c>
      <c r="F5186" s="264"/>
    </row>
    <row r="5187" spans="1:6" ht="30" customHeight="1">
      <c r="A5187" s="266">
        <v>96111</v>
      </c>
      <c r="B5187" s="267" t="s">
        <v>20402</v>
      </c>
      <c r="C5187" s="268" t="s">
        <v>2538</v>
      </c>
      <c r="D5187" s="269">
        <v>28.35</v>
      </c>
      <c r="E5187" s="269">
        <v>8.61</v>
      </c>
      <c r="F5187" s="269" t="s">
        <v>20403</v>
      </c>
    </row>
    <row r="5188" spans="1:6" ht="30" customHeight="1">
      <c r="A5188" s="266">
        <v>96116</v>
      </c>
      <c r="B5188" s="267" t="s">
        <v>20404</v>
      </c>
      <c r="C5188" s="268" t="s">
        <v>2538</v>
      </c>
      <c r="D5188" s="269">
        <v>32.33</v>
      </c>
      <c r="E5188" s="269">
        <v>7.59</v>
      </c>
      <c r="F5188" s="269" t="s">
        <v>12586</v>
      </c>
    </row>
    <row r="5189" spans="1:6" ht="15" customHeight="1">
      <c r="A5189" s="266">
        <v>96121</v>
      </c>
      <c r="B5189" s="267" t="s">
        <v>20405</v>
      </c>
      <c r="C5189" s="268" t="s">
        <v>2537</v>
      </c>
      <c r="D5189" s="269">
        <v>5.56</v>
      </c>
      <c r="E5189" s="269">
        <v>2.2400000000000002</v>
      </c>
      <c r="F5189" s="269" t="s">
        <v>12038</v>
      </c>
    </row>
    <row r="5190" spans="1:6" ht="30" customHeight="1">
      <c r="A5190" s="266">
        <v>96485</v>
      </c>
      <c r="B5190" s="267" t="s">
        <v>20406</v>
      </c>
      <c r="C5190" s="268" t="s">
        <v>2538</v>
      </c>
      <c r="D5190" s="269">
        <v>33.21</v>
      </c>
      <c r="E5190" s="269">
        <v>8.6</v>
      </c>
      <c r="F5190" s="269" t="s">
        <v>20407</v>
      </c>
    </row>
    <row r="5191" spans="1:6" ht="30" customHeight="1">
      <c r="A5191" s="266">
        <v>96486</v>
      </c>
      <c r="B5191" s="267" t="s">
        <v>20408</v>
      </c>
      <c r="C5191" s="268" t="s">
        <v>2538</v>
      </c>
      <c r="D5191" s="269">
        <v>37.47</v>
      </c>
      <c r="E5191" s="269">
        <v>7.58</v>
      </c>
      <c r="F5191" s="269" t="s">
        <v>20409</v>
      </c>
    </row>
    <row r="5192" spans="1:6">
      <c r="A5192" s="261"/>
      <c r="B5192" s="318" t="s">
        <v>20823</v>
      </c>
      <c r="C5192" s="263"/>
      <c r="D5192" s="264" t="s">
        <v>2552</v>
      </c>
      <c r="E5192" s="264" t="s">
        <v>2552</v>
      </c>
      <c r="F5192" s="264"/>
    </row>
    <row r="5193" spans="1:6" ht="30" customHeight="1">
      <c r="A5193" s="266">
        <v>96110</v>
      </c>
      <c r="B5193" s="267" t="s">
        <v>20391</v>
      </c>
      <c r="C5193" s="268" t="s">
        <v>2538</v>
      </c>
      <c r="D5193" s="269">
        <v>46.089999999999996</v>
      </c>
      <c r="E5193" s="269">
        <v>12.17</v>
      </c>
      <c r="F5193" s="269" t="s">
        <v>20392</v>
      </c>
    </row>
    <row r="5194" spans="1:6" ht="30" customHeight="1">
      <c r="A5194" s="266">
        <v>96114</v>
      </c>
      <c r="B5194" s="267" t="s">
        <v>20394</v>
      </c>
      <c r="C5194" s="268" t="s">
        <v>2538</v>
      </c>
      <c r="D5194" s="269">
        <v>49.349999999999994</v>
      </c>
      <c r="E5194" s="269">
        <v>9.66</v>
      </c>
      <c r="F5194" s="269" t="s">
        <v>19782</v>
      </c>
    </row>
    <row r="5195" spans="1:6" ht="30" customHeight="1">
      <c r="A5195" s="266">
        <v>96123</v>
      </c>
      <c r="B5195" s="267" t="s">
        <v>20396</v>
      </c>
      <c r="C5195" s="268" t="s">
        <v>2537</v>
      </c>
      <c r="D5195" s="269">
        <v>18.38</v>
      </c>
      <c r="E5195" s="269">
        <v>5.59</v>
      </c>
      <c r="F5195" s="269" t="s">
        <v>15864</v>
      </c>
    </row>
    <row r="5196" spans="1:6">
      <c r="A5196" s="261"/>
      <c r="B5196" s="265" t="s">
        <v>2852</v>
      </c>
      <c r="C5196" s="263"/>
      <c r="D5196" s="264" t="s">
        <v>2552</v>
      </c>
      <c r="E5196" s="264" t="s">
        <v>2552</v>
      </c>
      <c r="F5196" s="264"/>
    </row>
    <row r="5197" spans="1:6">
      <c r="A5197" s="261"/>
      <c r="B5197" s="265" t="s">
        <v>2853</v>
      </c>
      <c r="C5197" s="263"/>
      <c r="D5197" s="264" t="s">
        <v>2552</v>
      </c>
      <c r="E5197" s="264" t="s">
        <v>2552</v>
      </c>
      <c r="F5197" s="264"/>
    </row>
    <row r="5198" spans="1:6">
      <c r="A5198" s="261"/>
      <c r="B5198" s="265" t="s">
        <v>104</v>
      </c>
      <c r="C5198" s="263"/>
      <c r="D5198" s="264" t="s">
        <v>2552</v>
      </c>
      <c r="E5198" s="264" t="s">
        <v>2552</v>
      </c>
      <c r="F5198" s="264"/>
    </row>
    <row r="5199" spans="1:6" ht="45" customHeight="1">
      <c r="A5199" s="266">
        <v>72198</v>
      </c>
      <c r="B5199" s="267" t="s">
        <v>5396</v>
      </c>
      <c r="C5199" s="268" t="s">
        <v>2538</v>
      </c>
      <c r="D5199" s="269">
        <v>64.16</v>
      </c>
      <c r="E5199" s="269">
        <v>44.59</v>
      </c>
      <c r="F5199" s="269" t="s">
        <v>20410</v>
      </c>
    </row>
    <row r="5200" spans="1:6" ht="15" customHeight="1">
      <c r="A5200" s="266" t="s">
        <v>2854</v>
      </c>
      <c r="B5200" s="267" t="s">
        <v>5397</v>
      </c>
      <c r="C5200" s="268" t="s">
        <v>2538</v>
      </c>
      <c r="D5200" s="269">
        <v>42.61</v>
      </c>
      <c r="E5200" s="269">
        <v>16.850000000000001</v>
      </c>
      <c r="F5200" s="269" t="s">
        <v>20411</v>
      </c>
    </row>
    <row r="5201" spans="1:6">
      <c r="A5201" s="261"/>
      <c r="B5201" s="262" t="s">
        <v>2855</v>
      </c>
      <c r="C5201" s="263"/>
      <c r="D5201" s="264" t="s">
        <v>2552</v>
      </c>
      <c r="E5201" s="264" t="s">
        <v>2552</v>
      </c>
      <c r="F5201" s="264"/>
    </row>
    <row r="5202" spans="1:6">
      <c r="A5202" s="261"/>
      <c r="B5202" s="265" t="s">
        <v>105</v>
      </c>
      <c r="C5202" s="263"/>
      <c r="D5202" s="264" t="s">
        <v>2552</v>
      </c>
      <c r="E5202" s="264" t="s">
        <v>2552</v>
      </c>
      <c r="F5202" s="264"/>
    </row>
    <row r="5203" spans="1:6" ht="30" customHeight="1">
      <c r="A5203" s="266">
        <v>97643</v>
      </c>
      <c r="B5203" s="267" t="s">
        <v>20640</v>
      </c>
      <c r="C5203" s="268" t="s">
        <v>2538</v>
      </c>
      <c r="D5203" s="269">
        <v>5.3500000000000014</v>
      </c>
      <c r="E5203" s="269">
        <v>13.66</v>
      </c>
      <c r="F5203" s="269" t="s">
        <v>14511</v>
      </c>
    </row>
    <row r="5204" spans="1:6" ht="30" customHeight="1">
      <c r="A5204" s="266">
        <v>72192</v>
      </c>
      <c r="B5204" s="267" t="s">
        <v>5399</v>
      </c>
      <c r="C5204" s="268" t="s">
        <v>2538</v>
      </c>
      <c r="D5204" s="269">
        <v>7.759999999999998</v>
      </c>
      <c r="E5204" s="269">
        <v>12.55</v>
      </c>
      <c r="F5204" s="269" t="s">
        <v>19096</v>
      </c>
    </row>
    <row r="5205" spans="1:6" ht="30" customHeight="1">
      <c r="A5205" s="266">
        <v>72193</v>
      </c>
      <c r="B5205" s="267" t="s">
        <v>5079</v>
      </c>
      <c r="C5205" s="268" t="s">
        <v>2538</v>
      </c>
      <c r="D5205" s="269">
        <v>18.39</v>
      </c>
      <c r="E5205" s="269">
        <v>37.46</v>
      </c>
      <c r="F5205" s="269" t="s">
        <v>20131</v>
      </c>
    </row>
    <row r="5206" spans="1:6" ht="15" customHeight="1">
      <c r="A5206" s="266">
        <v>84117</v>
      </c>
      <c r="B5206" s="267" t="s">
        <v>5080</v>
      </c>
      <c r="C5206" s="268" t="s">
        <v>2538</v>
      </c>
      <c r="D5206" s="269">
        <v>5.9</v>
      </c>
      <c r="E5206" s="269">
        <v>14.63</v>
      </c>
      <c r="F5206" s="269" t="s">
        <v>14295</v>
      </c>
    </row>
    <row r="5207" spans="1:6" ht="15" customHeight="1">
      <c r="A5207" s="266">
        <v>84120</v>
      </c>
      <c r="B5207" s="267" t="s">
        <v>5081</v>
      </c>
      <c r="C5207" s="268" t="s">
        <v>2538</v>
      </c>
      <c r="D5207" s="269">
        <v>7.61</v>
      </c>
      <c r="E5207" s="269">
        <v>4.4400000000000004</v>
      </c>
      <c r="F5207" s="269" t="s">
        <v>13386</v>
      </c>
    </row>
    <row r="5208" spans="1:6" ht="30" customHeight="1">
      <c r="A5208" s="266">
        <v>84663</v>
      </c>
      <c r="B5208" s="267" t="s">
        <v>5082</v>
      </c>
      <c r="C5208" s="268" t="s">
        <v>2538</v>
      </c>
      <c r="D5208" s="269">
        <v>10.48</v>
      </c>
      <c r="E5208" s="269">
        <v>10.89</v>
      </c>
      <c r="F5208" s="269" t="s">
        <v>20129</v>
      </c>
    </row>
    <row r="5209" spans="1:6" ht="15" customHeight="1">
      <c r="A5209" s="266">
        <v>84084</v>
      </c>
      <c r="B5209" s="267" t="s">
        <v>3228</v>
      </c>
      <c r="C5209" s="268" t="s">
        <v>2538</v>
      </c>
      <c r="D5209" s="269">
        <v>2.0600000000000005</v>
      </c>
      <c r="E5209" s="269">
        <v>4.6399999999999997</v>
      </c>
      <c r="F5209" s="269" t="s">
        <v>15661</v>
      </c>
    </row>
    <row r="5210" spans="1:6">
      <c r="A5210" s="261"/>
      <c r="B5210" s="265" t="s">
        <v>106</v>
      </c>
      <c r="C5210" s="263"/>
      <c r="D5210" s="264" t="s">
        <v>2552</v>
      </c>
      <c r="E5210" s="264" t="s">
        <v>2552</v>
      </c>
      <c r="F5210" s="264"/>
    </row>
    <row r="5211" spans="1:6" ht="60" customHeight="1">
      <c r="A5211" s="266">
        <v>94438</v>
      </c>
      <c r="B5211" s="267" t="s">
        <v>5083</v>
      </c>
      <c r="C5211" s="268" t="s">
        <v>2538</v>
      </c>
      <c r="D5211" s="269">
        <v>18.87</v>
      </c>
      <c r="E5211" s="269">
        <v>12.64</v>
      </c>
      <c r="F5211" s="269" t="s">
        <v>19106</v>
      </c>
    </row>
    <row r="5212" spans="1:6" ht="60" customHeight="1">
      <c r="A5212" s="266">
        <v>94439</v>
      </c>
      <c r="B5212" s="267" t="s">
        <v>20261</v>
      </c>
      <c r="C5212" s="268" t="s">
        <v>2538</v>
      </c>
      <c r="D5212" s="269">
        <v>21.449999999999996</v>
      </c>
      <c r="E5212" s="269">
        <v>13.63</v>
      </c>
      <c r="F5212" s="269" t="s">
        <v>14856</v>
      </c>
    </row>
    <row r="5213" spans="1:6" ht="60" customHeight="1">
      <c r="A5213" s="266">
        <v>94782</v>
      </c>
      <c r="B5213" s="267" t="s">
        <v>5084</v>
      </c>
      <c r="C5213" s="268" t="s">
        <v>2538</v>
      </c>
      <c r="D5213" s="269">
        <v>21.61</v>
      </c>
      <c r="E5213" s="269">
        <v>12.74</v>
      </c>
      <c r="F5213" s="269" t="s">
        <v>20263</v>
      </c>
    </row>
    <row r="5214" spans="1:6" ht="45" customHeight="1">
      <c r="A5214" s="266">
        <v>94779</v>
      </c>
      <c r="B5214" s="267" t="s">
        <v>5085</v>
      </c>
      <c r="C5214" s="268" t="s">
        <v>2538</v>
      </c>
      <c r="D5214" s="269">
        <v>18.759999999999998</v>
      </c>
      <c r="E5214" s="269">
        <v>11.63</v>
      </c>
      <c r="F5214" s="269" t="s">
        <v>20262</v>
      </c>
    </row>
    <row r="5215" spans="1:6" ht="45" customHeight="1">
      <c r="A5215" s="266">
        <v>87620</v>
      </c>
      <c r="B5215" s="267" t="s">
        <v>5086</v>
      </c>
      <c r="C5215" s="268" t="s">
        <v>2538</v>
      </c>
      <c r="D5215" s="269">
        <v>14.8</v>
      </c>
      <c r="E5215" s="269">
        <v>8.2899999999999991</v>
      </c>
      <c r="F5215" s="269" t="s">
        <v>20208</v>
      </c>
    </row>
    <row r="5216" spans="1:6" ht="30" customHeight="1">
      <c r="A5216" s="266">
        <v>87622</v>
      </c>
      <c r="B5216" s="267" t="s">
        <v>5087</v>
      </c>
      <c r="C5216" s="268" t="s">
        <v>2538</v>
      </c>
      <c r="D5216" s="269">
        <v>15.689999999999998</v>
      </c>
      <c r="E5216" s="269">
        <v>10.55</v>
      </c>
      <c r="F5216" s="269" t="s">
        <v>14949</v>
      </c>
    </row>
    <row r="5217" spans="1:6" ht="45" customHeight="1">
      <c r="A5217" s="266">
        <v>87630</v>
      </c>
      <c r="B5217" s="267" t="s">
        <v>5088</v>
      </c>
      <c r="C5217" s="268" t="s">
        <v>2538</v>
      </c>
      <c r="D5217" s="269">
        <v>18.75</v>
      </c>
      <c r="E5217" s="269">
        <v>9.8800000000000008</v>
      </c>
      <c r="F5217" s="269" t="s">
        <v>20211</v>
      </c>
    </row>
    <row r="5218" spans="1:6" ht="30" customHeight="1">
      <c r="A5218" s="266">
        <v>87632</v>
      </c>
      <c r="B5218" s="267" t="s">
        <v>5089</v>
      </c>
      <c r="C5218" s="268" t="s">
        <v>2538</v>
      </c>
      <c r="D5218" s="269">
        <v>19.97</v>
      </c>
      <c r="E5218" s="269">
        <v>13.04</v>
      </c>
      <c r="F5218" s="269" t="s">
        <v>15994</v>
      </c>
    </row>
    <row r="5219" spans="1:6" ht="45" customHeight="1">
      <c r="A5219" s="266">
        <v>87640</v>
      </c>
      <c r="B5219" s="267" t="s">
        <v>5090</v>
      </c>
      <c r="C5219" s="268" t="s">
        <v>2538</v>
      </c>
      <c r="D5219" s="269">
        <v>21.970000000000006</v>
      </c>
      <c r="E5219" s="269">
        <v>11.12</v>
      </c>
      <c r="F5219" s="269" t="s">
        <v>20213</v>
      </c>
    </row>
    <row r="5220" spans="1:6" ht="30" customHeight="1">
      <c r="A5220" s="266">
        <v>87642</v>
      </c>
      <c r="B5220" s="267" t="s">
        <v>5091</v>
      </c>
      <c r="C5220" s="268" t="s">
        <v>2538</v>
      </c>
      <c r="D5220" s="269">
        <v>23.509999999999998</v>
      </c>
      <c r="E5220" s="269">
        <v>14.97</v>
      </c>
      <c r="F5220" s="269" t="s">
        <v>18006</v>
      </c>
    </row>
    <row r="5221" spans="1:6" ht="45" customHeight="1">
      <c r="A5221" s="266">
        <v>87680</v>
      </c>
      <c r="B5221" s="267" t="s">
        <v>5092</v>
      </c>
      <c r="C5221" s="268" t="s">
        <v>2538</v>
      </c>
      <c r="D5221" s="269">
        <v>18.13</v>
      </c>
      <c r="E5221" s="269">
        <v>9.59</v>
      </c>
      <c r="F5221" s="269" t="s">
        <v>16639</v>
      </c>
    </row>
    <row r="5222" spans="1:6" ht="30" customHeight="1">
      <c r="A5222" s="266">
        <v>87682</v>
      </c>
      <c r="B5222" s="267" t="s">
        <v>5093</v>
      </c>
      <c r="C5222" s="268" t="s">
        <v>2538</v>
      </c>
      <c r="D5222" s="269">
        <v>19.670000000000002</v>
      </c>
      <c r="E5222" s="269">
        <v>13.44</v>
      </c>
      <c r="F5222" s="269" t="s">
        <v>20216</v>
      </c>
    </row>
    <row r="5223" spans="1:6" ht="45" customHeight="1">
      <c r="A5223" s="266">
        <v>87690</v>
      </c>
      <c r="B5223" s="267" t="s">
        <v>5094</v>
      </c>
      <c r="C5223" s="268" t="s">
        <v>2538</v>
      </c>
      <c r="D5223" s="269">
        <v>20.910000000000004</v>
      </c>
      <c r="E5223" s="269">
        <v>11.37</v>
      </c>
      <c r="F5223" s="269" t="s">
        <v>20219</v>
      </c>
    </row>
    <row r="5224" spans="1:6" ht="30" customHeight="1">
      <c r="A5224" s="266">
        <v>87692</v>
      </c>
      <c r="B5224" s="267" t="s">
        <v>5095</v>
      </c>
      <c r="C5224" s="268" t="s">
        <v>2538</v>
      </c>
      <c r="D5224" s="269">
        <v>22.660000000000004</v>
      </c>
      <c r="E5224" s="269">
        <v>15.79</v>
      </c>
      <c r="F5224" s="269" t="s">
        <v>14459</v>
      </c>
    </row>
    <row r="5225" spans="1:6" ht="45" customHeight="1">
      <c r="A5225" s="266">
        <v>87700</v>
      </c>
      <c r="B5225" s="267" t="s">
        <v>5096</v>
      </c>
      <c r="C5225" s="268" t="s">
        <v>2538</v>
      </c>
      <c r="D5225" s="269">
        <v>22.689999999999998</v>
      </c>
      <c r="E5225" s="269">
        <v>12.14</v>
      </c>
      <c r="F5225" s="269" t="s">
        <v>13209</v>
      </c>
    </row>
    <row r="5226" spans="1:6" ht="30" customHeight="1">
      <c r="A5226" s="266">
        <v>87702</v>
      </c>
      <c r="B5226" s="267" t="s">
        <v>5097</v>
      </c>
      <c r="C5226" s="268" t="s">
        <v>2538</v>
      </c>
      <c r="D5226" s="269">
        <v>24.57</v>
      </c>
      <c r="E5226" s="269">
        <v>16.97</v>
      </c>
      <c r="F5226" s="269" t="s">
        <v>20222</v>
      </c>
    </row>
    <row r="5227" spans="1:6" ht="45" customHeight="1">
      <c r="A5227" s="266">
        <v>87735</v>
      </c>
      <c r="B5227" s="267" t="s">
        <v>5098</v>
      </c>
      <c r="C5227" s="268" t="s">
        <v>2538</v>
      </c>
      <c r="D5227" s="269">
        <v>17.160000000000004</v>
      </c>
      <c r="E5227" s="269">
        <v>14.9</v>
      </c>
      <c r="F5227" s="269" t="s">
        <v>20225</v>
      </c>
    </row>
    <row r="5228" spans="1:6" ht="30" customHeight="1">
      <c r="A5228" s="266">
        <v>87737</v>
      </c>
      <c r="B5228" s="267" t="s">
        <v>5099</v>
      </c>
      <c r="C5228" s="268" t="s">
        <v>2538</v>
      </c>
      <c r="D5228" s="269">
        <v>18.05</v>
      </c>
      <c r="E5228" s="269">
        <v>17.16</v>
      </c>
      <c r="F5228" s="269" t="s">
        <v>19227</v>
      </c>
    </row>
    <row r="5229" spans="1:6" ht="45" customHeight="1">
      <c r="A5229" s="266">
        <v>87745</v>
      </c>
      <c r="B5229" s="267" t="s">
        <v>5100</v>
      </c>
      <c r="C5229" s="268" t="s">
        <v>2538</v>
      </c>
      <c r="D5229" s="269">
        <v>21.12</v>
      </c>
      <c r="E5229" s="269">
        <v>16.48</v>
      </c>
      <c r="F5229" s="269" t="s">
        <v>20227</v>
      </c>
    </row>
    <row r="5230" spans="1:6" ht="30" customHeight="1">
      <c r="A5230" s="266">
        <v>87747</v>
      </c>
      <c r="B5230" s="267" t="s">
        <v>4410</v>
      </c>
      <c r="C5230" s="268" t="s">
        <v>2538</v>
      </c>
      <c r="D5230" s="269">
        <v>22.339999999999996</v>
      </c>
      <c r="E5230" s="269">
        <v>19.64</v>
      </c>
      <c r="F5230" s="269" t="s">
        <v>20228</v>
      </c>
    </row>
    <row r="5231" spans="1:6" ht="45" customHeight="1">
      <c r="A5231" s="266">
        <v>87755</v>
      </c>
      <c r="B5231" s="267" t="s">
        <v>4411</v>
      </c>
      <c r="C5231" s="268" t="s">
        <v>2538</v>
      </c>
      <c r="D5231" s="269">
        <v>18.25</v>
      </c>
      <c r="E5231" s="269">
        <v>17.18</v>
      </c>
      <c r="F5231" s="269" t="s">
        <v>20231</v>
      </c>
    </row>
    <row r="5232" spans="1:6" ht="30" customHeight="1">
      <c r="A5232" s="266">
        <v>87757</v>
      </c>
      <c r="B5232" s="267" t="s">
        <v>4412</v>
      </c>
      <c r="C5232" s="268" t="s">
        <v>2538</v>
      </c>
      <c r="D5232" s="269">
        <v>19.450000000000003</v>
      </c>
      <c r="E5232" s="269">
        <v>20.36</v>
      </c>
      <c r="F5232" s="269" t="s">
        <v>20232</v>
      </c>
    </row>
    <row r="5233" spans="1:6" ht="45" customHeight="1">
      <c r="A5233" s="266">
        <v>87765</v>
      </c>
      <c r="B5233" s="267" t="s">
        <v>4413</v>
      </c>
      <c r="C5233" s="268" t="s">
        <v>2538</v>
      </c>
      <c r="D5233" s="269">
        <v>21.490000000000002</v>
      </c>
      <c r="E5233" s="269">
        <v>18.399999999999999</v>
      </c>
      <c r="F5233" s="269" t="s">
        <v>20235</v>
      </c>
    </row>
    <row r="5234" spans="1:6" ht="30" customHeight="1">
      <c r="A5234" s="266">
        <v>87767</v>
      </c>
      <c r="B5234" s="267" t="s">
        <v>4414</v>
      </c>
      <c r="C5234" s="268" t="s">
        <v>2538</v>
      </c>
      <c r="D5234" s="269">
        <v>23.040000000000003</v>
      </c>
      <c r="E5234" s="269">
        <v>22.24</v>
      </c>
      <c r="F5234" s="269" t="s">
        <v>20236</v>
      </c>
    </row>
    <row r="5235" spans="1:6">
      <c r="A5235" s="261"/>
      <c r="B5235" s="265" t="s">
        <v>107</v>
      </c>
      <c r="C5235" s="263"/>
      <c r="D5235" s="264" t="s">
        <v>2552</v>
      </c>
      <c r="E5235" s="264" t="s">
        <v>2552</v>
      </c>
      <c r="F5235" s="264"/>
    </row>
    <row r="5236" spans="1:6" ht="30" customHeight="1">
      <c r="A5236" s="266">
        <v>87623</v>
      </c>
      <c r="B5236" s="267" t="s">
        <v>4415</v>
      </c>
      <c r="C5236" s="268" t="s">
        <v>2538</v>
      </c>
      <c r="D5236" s="269">
        <v>42.48</v>
      </c>
      <c r="E5236" s="269">
        <v>7.96</v>
      </c>
      <c r="F5236" s="269" t="s">
        <v>20209</v>
      </c>
    </row>
    <row r="5237" spans="1:6" ht="30" customHeight="1">
      <c r="A5237" s="266">
        <v>87624</v>
      </c>
      <c r="B5237" s="267" t="s">
        <v>4416</v>
      </c>
      <c r="C5237" s="268" t="s">
        <v>2538</v>
      </c>
      <c r="D5237" s="269">
        <v>44.5</v>
      </c>
      <c r="E5237" s="269">
        <v>11.66</v>
      </c>
      <c r="F5237" s="269" t="s">
        <v>20210</v>
      </c>
    </row>
    <row r="5238" spans="1:6" ht="30" customHeight="1">
      <c r="A5238" s="266">
        <v>87633</v>
      </c>
      <c r="B5238" s="267" t="s">
        <v>4417</v>
      </c>
      <c r="C5238" s="268" t="s">
        <v>2538</v>
      </c>
      <c r="D5238" s="269">
        <v>57.19</v>
      </c>
      <c r="E5238" s="269">
        <v>9.4700000000000006</v>
      </c>
      <c r="F5238" s="269" t="s">
        <v>20212</v>
      </c>
    </row>
    <row r="5239" spans="1:6" ht="30" customHeight="1">
      <c r="A5239" s="266">
        <v>87634</v>
      </c>
      <c r="B5239" s="267" t="s">
        <v>4418</v>
      </c>
      <c r="C5239" s="268" t="s">
        <v>2538</v>
      </c>
      <c r="D5239" s="269">
        <v>60.01</v>
      </c>
      <c r="E5239" s="269">
        <v>14.6</v>
      </c>
      <c r="F5239" s="269" t="s">
        <v>19615</v>
      </c>
    </row>
    <row r="5240" spans="1:6" ht="30" customHeight="1">
      <c r="A5240" s="266">
        <v>87643</v>
      </c>
      <c r="B5240" s="267" t="s">
        <v>4419</v>
      </c>
      <c r="C5240" s="268" t="s">
        <v>2538</v>
      </c>
      <c r="D5240" s="269">
        <v>69.239999999999995</v>
      </c>
      <c r="E5240" s="269">
        <v>10.61</v>
      </c>
      <c r="F5240" s="269" t="s">
        <v>20214</v>
      </c>
    </row>
    <row r="5241" spans="1:6" ht="30" customHeight="1">
      <c r="A5241" s="266">
        <v>87644</v>
      </c>
      <c r="B5241" s="267" t="s">
        <v>4420</v>
      </c>
      <c r="C5241" s="268" t="s">
        <v>2538</v>
      </c>
      <c r="D5241" s="269">
        <v>72.72</v>
      </c>
      <c r="E5241" s="269">
        <v>16.91</v>
      </c>
      <c r="F5241" s="269" t="s">
        <v>20215</v>
      </c>
    </row>
    <row r="5242" spans="1:6" ht="30" customHeight="1">
      <c r="A5242" s="266">
        <v>87683</v>
      </c>
      <c r="B5242" s="267" t="s">
        <v>4421</v>
      </c>
      <c r="C5242" s="268" t="s">
        <v>2538</v>
      </c>
      <c r="D5242" s="269">
        <v>65.400000000000006</v>
      </c>
      <c r="E5242" s="269">
        <v>9.08</v>
      </c>
      <c r="F5242" s="269" t="s">
        <v>20217</v>
      </c>
    </row>
    <row r="5243" spans="1:6" ht="30" customHeight="1">
      <c r="A5243" s="266">
        <v>87684</v>
      </c>
      <c r="B5243" s="267" t="s">
        <v>4422</v>
      </c>
      <c r="C5243" s="268" t="s">
        <v>2538</v>
      </c>
      <c r="D5243" s="269">
        <v>68.88000000000001</v>
      </c>
      <c r="E5243" s="269">
        <v>15.38</v>
      </c>
      <c r="F5243" s="269" t="s">
        <v>20218</v>
      </c>
    </row>
    <row r="5244" spans="1:6" ht="30" customHeight="1">
      <c r="A5244" s="266">
        <v>87693</v>
      </c>
      <c r="B5244" s="267" t="s">
        <v>4423</v>
      </c>
      <c r="C5244" s="268" t="s">
        <v>2538</v>
      </c>
      <c r="D5244" s="269">
        <v>75.06</v>
      </c>
      <c r="E5244" s="269">
        <v>10.78</v>
      </c>
      <c r="F5244" s="269" t="s">
        <v>20220</v>
      </c>
    </row>
    <row r="5245" spans="1:6" ht="30" customHeight="1">
      <c r="A5245" s="266">
        <v>87694</v>
      </c>
      <c r="B5245" s="267" t="s">
        <v>4424</v>
      </c>
      <c r="C5245" s="268" t="s">
        <v>2538</v>
      </c>
      <c r="D5245" s="269">
        <v>79.03</v>
      </c>
      <c r="E5245" s="269">
        <v>18</v>
      </c>
      <c r="F5245" s="269" t="s">
        <v>20221</v>
      </c>
    </row>
    <row r="5246" spans="1:6" ht="30" customHeight="1">
      <c r="A5246" s="266">
        <v>87703</v>
      </c>
      <c r="B5246" s="267" t="s">
        <v>4425</v>
      </c>
      <c r="C5246" s="268" t="s">
        <v>2538</v>
      </c>
      <c r="D5246" s="269">
        <v>81.64</v>
      </c>
      <c r="E5246" s="269">
        <v>11.5</v>
      </c>
      <c r="F5246" s="269" t="s">
        <v>20223</v>
      </c>
    </row>
    <row r="5247" spans="1:6" ht="30" customHeight="1">
      <c r="A5247" s="266">
        <v>87704</v>
      </c>
      <c r="B5247" s="267" t="s">
        <v>4426</v>
      </c>
      <c r="C5247" s="268" t="s">
        <v>2538</v>
      </c>
      <c r="D5247" s="269">
        <v>85.96</v>
      </c>
      <c r="E5247" s="269">
        <v>19.37</v>
      </c>
      <c r="F5247" s="269" t="s">
        <v>20224</v>
      </c>
    </row>
    <row r="5248" spans="1:6" ht="30" customHeight="1">
      <c r="A5248" s="266">
        <v>87738</v>
      </c>
      <c r="B5248" s="267" t="s">
        <v>4427</v>
      </c>
      <c r="C5248" s="268" t="s">
        <v>2538</v>
      </c>
      <c r="D5248" s="269">
        <v>44.839999999999996</v>
      </c>
      <c r="E5248" s="269">
        <v>14.57</v>
      </c>
      <c r="F5248" s="269" t="s">
        <v>20226</v>
      </c>
    </row>
    <row r="5249" spans="1:6" ht="30" customHeight="1">
      <c r="A5249" s="266">
        <v>87739</v>
      </c>
      <c r="B5249" s="267" t="s">
        <v>4428</v>
      </c>
      <c r="C5249" s="268" t="s">
        <v>2538</v>
      </c>
      <c r="D5249" s="269">
        <v>46.86999999999999</v>
      </c>
      <c r="E5249" s="269">
        <v>18.260000000000002</v>
      </c>
      <c r="F5249" s="269" t="s">
        <v>19899</v>
      </c>
    </row>
    <row r="5250" spans="1:6" ht="30" customHeight="1">
      <c r="A5250" s="266">
        <v>87748</v>
      </c>
      <c r="B5250" s="267" t="s">
        <v>4429</v>
      </c>
      <c r="C5250" s="268" t="s">
        <v>2538</v>
      </c>
      <c r="D5250" s="269">
        <v>59.559999999999995</v>
      </c>
      <c r="E5250" s="269">
        <v>16.07</v>
      </c>
      <c r="F5250" s="269" t="s">
        <v>20229</v>
      </c>
    </row>
    <row r="5251" spans="1:6" ht="30" customHeight="1">
      <c r="A5251" s="266">
        <v>87749</v>
      </c>
      <c r="B5251" s="267" t="s">
        <v>4430</v>
      </c>
      <c r="C5251" s="268" t="s">
        <v>2538</v>
      </c>
      <c r="D5251" s="269">
        <v>62.39</v>
      </c>
      <c r="E5251" s="269">
        <v>21.19</v>
      </c>
      <c r="F5251" s="269" t="s">
        <v>20230</v>
      </c>
    </row>
    <row r="5252" spans="1:6" ht="30" customHeight="1">
      <c r="A5252" s="266">
        <v>87758</v>
      </c>
      <c r="B5252" s="267" t="s">
        <v>4431</v>
      </c>
      <c r="C5252" s="268" t="s">
        <v>2538</v>
      </c>
      <c r="D5252" s="269">
        <v>56.709999999999994</v>
      </c>
      <c r="E5252" s="269">
        <v>16.75</v>
      </c>
      <c r="F5252" s="269" t="s">
        <v>20233</v>
      </c>
    </row>
    <row r="5253" spans="1:6" ht="30" customHeight="1">
      <c r="A5253" s="266">
        <v>87759</v>
      </c>
      <c r="B5253" s="267" t="s">
        <v>4432</v>
      </c>
      <c r="C5253" s="268" t="s">
        <v>2538</v>
      </c>
      <c r="D5253" s="269">
        <v>59.539999999999992</v>
      </c>
      <c r="E5253" s="269">
        <v>21.87</v>
      </c>
      <c r="F5253" s="269" t="s">
        <v>20234</v>
      </c>
    </row>
    <row r="5254" spans="1:6" ht="30" customHeight="1">
      <c r="A5254" s="266">
        <v>87768</v>
      </c>
      <c r="B5254" s="267" t="s">
        <v>5120</v>
      </c>
      <c r="C5254" s="268" t="s">
        <v>2538</v>
      </c>
      <c r="D5254" s="269">
        <v>68.77000000000001</v>
      </c>
      <c r="E5254" s="269">
        <v>17.88</v>
      </c>
      <c r="F5254" s="269" t="s">
        <v>20237</v>
      </c>
    </row>
    <row r="5255" spans="1:6" ht="30" customHeight="1">
      <c r="A5255" s="266">
        <v>87769</v>
      </c>
      <c r="B5255" s="267" t="s">
        <v>5121</v>
      </c>
      <c r="C5255" s="268" t="s">
        <v>2538</v>
      </c>
      <c r="D5255" s="269">
        <v>72.25</v>
      </c>
      <c r="E5255" s="269">
        <v>24.18</v>
      </c>
      <c r="F5255" s="269" t="s">
        <v>20238</v>
      </c>
    </row>
    <row r="5256" spans="1:6">
      <c r="A5256" s="261"/>
      <c r="B5256" s="265" t="s">
        <v>108</v>
      </c>
      <c r="C5256" s="263"/>
      <c r="D5256" s="264" t="s">
        <v>2552</v>
      </c>
      <c r="E5256" s="264" t="s">
        <v>2552</v>
      </c>
      <c r="F5256" s="264"/>
    </row>
    <row r="5257" spans="1:6" ht="30" customHeight="1">
      <c r="A5257" s="266">
        <v>88470</v>
      </c>
      <c r="B5257" s="267" t="s">
        <v>5122</v>
      </c>
      <c r="C5257" s="268" t="s">
        <v>2538</v>
      </c>
      <c r="D5257" s="269">
        <v>13.36</v>
      </c>
      <c r="E5257" s="269">
        <v>3.05</v>
      </c>
      <c r="F5257" s="269" t="s">
        <v>13813</v>
      </c>
    </row>
    <row r="5258" spans="1:6" ht="30" customHeight="1">
      <c r="A5258" s="266">
        <v>88471</v>
      </c>
      <c r="B5258" s="267" t="s">
        <v>5123</v>
      </c>
      <c r="C5258" s="268" t="s">
        <v>2538</v>
      </c>
      <c r="D5258" s="269">
        <v>16.46</v>
      </c>
      <c r="E5258" s="269">
        <v>3.88</v>
      </c>
      <c r="F5258" s="269" t="s">
        <v>20130</v>
      </c>
    </row>
    <row r="5259" spans="1:6" ht="30" customHeight="1">
      <c r="A5259" s="266">
        <v>88472</v>
      </c>
      <c r="B5259" s="267" t="s">
        <v>5124</v>
      </c>
      <c r="C5259" s="268" t="s">
        <v>2538</v>
      </c>
      <c r="D5259" s="269">
        <v>18.909999999999997</v>
      </c>
      <c r="E5259" s="269">
        <v>4.49</v>
      </c>
      <c r="F5259" s="269" t="s">
        <v>20239</v>
      </c>
    </row>
    <row r="5260" spans="1:6" ht="15" customHeight="1">
      <c r="A5260" s="266">
        <v>88476</v>
      </c>
      <c r="B5260" s="267" t="s">
        <v>5125</v>
      </c>
      <c r="C5260" s="268" t="s">
        <v>2538</v>
      </c>
      <c r="D5260" s="269">
        <v>11.03</v>
      </c>
      <c r="E5260" s="269">
        <v>2.2599999999999998</v>
      </c>
      <c r="F5260" s="269" t="s">
        <v>11235</v>
      </c>
    </row>
    <row r="5261" spans="1:6" ht="15" customHeight="1">
      <c r="A5261" s="266">
        <v>88477</v>
      </c>
      <c r="B5261" s="267" t="s">
        <v>5126</v>
      </c>
      <c r="C5261" s="268" t="s">
        <v>2538</v>
      </c>
      <c r="D5261" s="269">
        <v>14.919999999999998</v>
      </c>
      <c r="E5261" s="269">
        <v>3.48</v>
      </c>
      <c r="F5261" s="269" t="s">
        <v>11614</v>
      </c>
    </row>
    <row r="5262" spans="1:6" ht="15" customHeight="1">
      <c r="A5262" s="266">
        <v>88478</v>
      </c>
      <c r="B5262" s="267" t="s">
        <v>5127</v>
      </c>
      <c r="C5262" s="268" t="s">
        <v>2538</v>
      </c>
      <c r="D5262" s="269">
        <v>18.100000000000001</v>
      </c>
      <c r="E5262" s="269">
        <v>4.45</v>
      </c>
      <c r="F5262" s="269" t="s">
        <v>12939</v>
      </c>
    </row>
    <row r="5263" spans="1:6">
      <c r="A5263" s="261"/>
      <c r="B5263" s="265" t="s">
        <v>109</v>
      </c>
      <c r="C5263" s="263"/>
      <c r="D5263" s="264" t="s">
        <v>2552</v>
      </c>
      <c r="E5263" s="264" t="s">
        <v>2552</v>
      </c>
      <c r="F5263" s="264"/>
    </row>
    <row r="5264" spans="1:6" ht="45" customHeight="1">
      <c r="A5264" s="266">
        <v>90900</v>
      </c>
      <c r="B5264" s="267" t="s">
        <v>5128</v>
      </c>
      <c r="C5264" s="268" t="s">
        <v>2538</v>
      </c>
      <c r="D5264" s="269">
        <v>38.629999999999995</v>
      </c>
      <c r="E5264" s="269">
        <v>17.41</v>
      </c>
      <c r="F5264" s="269" t="s">
        <v>20240</v>
      </c>
    </row>
    <row r="5265" spans="1:6" ht="30" customHeight="1">
      <c r="A5265" s="266">
        <v>90902</v>
      </c>
      <c r="B5265" s="267" t="s">
        <v>5129</v>
      </c>
      <c r="C5265" s="268" t="s">
        <v>2538</v>
      </c>
      <c r="D5265" s="269">
        <v>40.380000000000003</v>
      </c>
      <c r="E5265" s="269">
        <v>21.83</v>
      </c>
      <c r="F5265" s="269" t="s">
        <v>11784</v>
      </c>
    </row>
    <row r="5266" spans="1:6" ht="30" customHeight="1">
      <c r="A5266" s="266">
        <v>90903</v>
      </c>
      <c r="B5266" s="267" t="s">
        <v>5130</v>
      </c>
      <c r="C5266" s="268" t="s">
        <v>2538</v>
      </c>
      <c r="D5266" s="269">
        <v>92.74</v>
      </c>
      <c r="E5266" s="269">
        <v>16.86</v>
      </c>
      <c r="F5266" s="269" t="s">
        <v>20241</v>
      </c>
    </row>
    <row r="5267" spans="1:6" ht="30" customHeight="1">
      <c r="A5267" s="266">
        <v>90904</v>
      </c>
      <c r="B5267" s="267" t="s">
        <v>5131</v>
      </c>
      <c r="C5267" s="268" t="s">
        <v>2538</v>
      </c>
      <c r="D5267" s="269">
        <v>96.72</v>
      </c>
      <c r="E5267" s="269">
        <v>24.07</v>
      </c>
      <c r="F5267" s="269" t="s">
        <v>20242</v>
      </c>
    </row>
    <row r="5268" spans="1:6" ht="45" customHeight="1">
      <c r="A5268" s="266">
        <v>90910</v>
      </c>
      <c r="B5268" s="267" t="s">
        <v>5132</v>
      </c>
      <c r="C5268" s="268" t="s">
        <v>2538</v>
      </c>
      <c r="D5268" s="269">
        <v>40.619999999999997</v>
      </c>
      <c r="E5268" s="269">
        <v>18.78</v>
      </c>
      <c r="F5268" s="269" t="s">
        <v>20243</v>
      </c>
    </row>
    <row r="5269" spans="1:6" ht="30" customHeight="1">
      <c r="A5269" s="266">
        <v>90912</v>
      </c>
      <c r="B5269" s="267" t="s">
        <v>5133</v>
      </c>
      <c r="C5269" s="268" t="s">
        <v>2538</v>
      </c>
      <c r="D5269" s="269">
        <v>42.519999999999996</v>
      </c>
      <c r="E5269" s="269">
        <v>23.59</v>
      </c>
      <c r="F5269" s="269" t="s">
        <v>20244</v>
      </c>
    </row>
    <row r="5270" spans="1:6" ht="30" customHeight="1">
      <c r="A5270" s="266">
        <v>90913</v>
      </c>
      <c r="B5270" s="267" t="s">
        <v>5134</v>
      </c>
      <c r="C5270" s="268" t="s">
        <v>2538</v>
      </c>
      <c r="D5270" s="269">
        <v>99.539999999999992</v>
      </c>
      <c r="E5270" s="269">
        <v>18.170000000000002</v>
      </c>
      <c r="F5270" s="269" t="s">
        <v>20245</v>
      </c>
    </row>
    <row r="5271" spans="1:6" ht="30" customHeight="1">
      <c r="A5271" s="266">
        <v>90914</v>
      </c>
      <c r="B5271" s="267" t="s">
        <v>5135</v>
      </c>
      <c r="C5271" s="268" t="s">
        <v>2538</v>
      </c>
      <c r="D5271" s="269">
        <v>103.86000000000001</v>
      </c>
      <c r="E5271" s="269">
        <v>26.04</v>
      </c>
      <c r="F5271" s="269" t="s">
        <v>20246</v>
      </c>
    </row>
    <row r="5272" spans="1:6" ht="45" customHeight="1">
      <c r="A5272" s="266">
        <v>90920</v>
      </c>
      <c r="B5272" s="267" t="s">
        <v>5136</v>
      </c>
      <c r="C5272" s="268" t="s">
        <v>2538</v>
      </c>
      <c r="D5272" s="269">
        <v>44.28</v>
      </c>
      <c r="E5272" s="269">
        <v>21.31</v>
      </c>
      <c r="F5272" s="269" t="s">
        <v>20247</v>
      </c>
    </row>
    <row r="5273" spans="1:6" ht="30" customHeight="1">
      <c r="A5273" s="266">
        <v>90922</v>
      </c>
      <c r="B5273" s="267" t="s">
        <v>5137</v>
      </c>
      <c r="C5273" s="268" t="s">
        <v>2538</v>
      </c>
      <c r="D5273" s="269">
        <v>46.459999999999994</v>
      </c>
      <c r="E5273" s="269">
        <v>26.84</v>
      </c>
      <c r="F5273" s="269" t="s">
        <v>20248</v>
      </c>
    </row>
    <row r="5274" spans="1:6" ht="30" customHeight="1">
      <c r="A5274" s="266">
        <v>90923</v>
      </c>
      <c r="B5274" s="267" t="s">
        <v>5138</v>
      </c>
      <c r="C5274" s="268" t="s">
        <v>2538</v>
      </c>
      <c r="D5274" s="269">
        <v>112.00999999999999</v>
      </c>
      <c r="E5274" s="269">
        <v>20.63</v>
      </c>
      <c r="F5274" s="269" t="s">
        <v>20249</v>
      </c>
    </row>
    <row r="5275" spans="1:6" ht="30" customHeight="1">
      <c r="A5275" s="266">
        <v>90924</v>
      </c>
      <c r="B5275" s="267" t="s">
        <v>5139</v>
      </c>
      <c r="C5275" s="268" t="s">
        <v>2538</v>
      </c>
      <c r="D5275" s="269">
        <v>117.01</v>
      </c>
      <c r="E5275" s="269">
        <v>29.64</v>
      </c>
      <c r="F5275" s="269" t="s">
        <v>20250</v>
      </c>
    </row>
    <row r="5276" spans="1:6" ht="45" customHeight="1">
      <c r="A5276" s="266">
        <v>90930</v>
      </c>
      <c r="B5276" s="267" t="s">
        <v>5140</v>
      </c>
      <c r="C5276" s="268" t="s">
        <v>2538</v>
      </c>
      <c r="D5276" s="269">
        <v>36.840000000000003</v>
      </c>
      <c r="E5276" s="269">
        <v>13.62</v>
      </c>
      <c r="F5276" s="269" t="s">
        <v>20251</v>
      </c>
    </row>
    <row r="5277" spans="1:6" ht="30" customHeight="1">
      <c r="A5277" s="266">
        <v>90932</v>
      </c>
      <c r="B5277" s="267" t="s">
        <v>5141</v>
      </c>
      <c r="C5277" s="268" t="s">
        <v>2538</v>
      </c>
      <c r="D5277" s="269">
        <v>38.6</v>
      </c>
      <c r="E5277" s="269">
        <v>18.03</v>
      </c>
      <c r="F5277" s="269" t="s">
        <v>20252</v>
      </c>
    </row>
    <row r="5278" spans="1:6" ht="30" customHeight="1">
      <c r="A5278" s="266">
        <v>90933</v>
      </c>
      <c r="B5278" s="267" t="s">
        <v>5142</v>
      </c>
      <c r="C5278" s="268" t="s">
        <v>2538</v>
      </c>
      <c r="D5278" s="269">
        <v>90.949999999999989</v>
      </c>
      <c r="E5278" s="269">
        <v>13.07</v>
      </c>
      <c r="F5278" s="269" t="s">
        <v>20253</v>
      </c>
    </row>
    <row r="5279" spans="1:6" ht="30" customHeight="1">
      <c r="A5279" s="266">
        <v>90934</v>
      </c>
      <c r="B5279" s="267" t="s">
        <v>5143</v>
      </c>
      <c r="C5279" s="268" t="s">
        <v>2538</v>
      </c>
      <c r="D5279" s="269">
        <v>94.929999999999993</v>
      </c>
      <c r="E5279" s="269">
        <v>20.28</v>
      </c>
      <c r="F5279" s="269" t="s">
        <v>20254</v>
      </c>
    </row>
    <row r="5280" spans="1:6" ht="45" customHeight="1">
      <c r="A5280" s="266">
        <v>90940</v>
      </c>
      <c r="B5280" s="267" t="s">
        <v>5144</v>
      </c>
      <c r="C5280" s="268" t="s">
        <v>2538</v>
      </c>
      <c r="D5280" s="269">
        <v>38.85</v>
      </c>
      <c r="E5280" s="269">
        <v>14.99</v>
      </c>
      <c r="F5280" s="269" t="s">
        <v>15751</v>
      </c>
    </row>
    <row r="5281" spans="1:6" ht="30" customHeight="1">
      <c r="A5281" s="266">
        <v>90942</v>
      </c>
      <c r="B5281" s="267" t="s">
        <v>4455</v>
      </c>
      <c r="C5281" s="268" t="s">
        <v>2538</v>
      </c>
      <c r="D5281" s="269">
        <v>40.76</v>
      </c>
      <c r="E5281" s="269">
        <v>19.79</v>
      </c>
      <c r="F5281" s="269" t="s">
        <v>14802</v>
      </c>
    </row>
    <row r="5282" spans="1:6" ht="30" customHeight="1">
      <c r="A5282" s="266">
        <v>90943</v>
      </c>
      <c r="B5282" s="267" t="s">
        <v>4456</v>
      </c>
      <c r="C5282" s="268" t="s">
        <v>2538</v>
      </c>
      <c r="D5282" s="269">
        <v>97.77000000000001</v>
      </c>
      <c r="E5282" s="269">
        <v>14.38</v>
      </c>
      <c r="F5282" s="269" t="s">
        <v>20255</v>
      </c>
    </row>
    <row r="5283" spans="1:6" ht="30" customHeight="1">
      <c r="A5283" s="266">
        <v>90944</v>
      </c>
      <c r="B5283" s="267" t="s">
        <v>4457</v>
      </c>
      <c r="C5283" s="268" t="s">
        <v>2538</v>
      </c>
      <c r="D5283" s="269">
        <v>102.09</v>
      </c>
      <c r="E5283" s="269">
        <v>22.25</v>
      </c>
      <c r="F5283" s="269" t="s">
        <v>20256</v>
      </c>
    </row>
    <row r="5284" spans="1:6" ht="45" customHeight="1">
      <c r="A5284" s="266">
        <v>90950</v>
      </c>
      <c r="B5284" s="267" t="s">
        <v>4458</v>
      </c>
      <c r="C5284" s="268" t="s">
        <v>2538</v>
      </c>
      <c r="D5284" s="269">
        <v>42.519999999999996</v>
      </c>
      <c r="E5284" s="269">
        <v>17.489999999999998</v>
      </c>
      <c r="F5284" s="269" t="s">
        <v>20257</v>
      </c>
    </row>
    <row r="5285" spans="1:6" ht="30" customHeight="1">
      <c r="A5285" s="266">
        <v>90952</v>
      </c>
      <c r="B5285" s="267" t="s">
        <v>4459</v>
      </c>
      <c r="C5285" s="268" t="s">
        <v>2538</v>
      </c>
      <c r="D5285" s="269">
        <v>44.709999999999994</v>
      </c>
      <c r="E5285" s="269">
        <v>23.01</v>
      </c>
      <c r="F5285" s="269" t="s">
        <v>20258</v>
      </c>
    </row>
    <row r="5286" spans="1:6" ht="30" customHeight="1">
      <c r="A5286" s="266">
        <v>90953</v>
      </c>
      <c r="B5286" s="267" t="s">
        <v>4460</v>
      </c>
      <c r="C5286" s="268" t="s">
        <v>2538</v>
      </c>
      <c r="D5286" s="269">
        <v>110.24000000000001</v>
      </c>
      <c r="E5286" s="269">
        <v>16.82</v>
      </c>
      <c r="F5286" s="269" t="s">
        <v>20259</v>
      </c>
    </row>
    <row r="5287" spans="1:6" ht="30" customHeight="1">
      <c r="A5287" s="266">
        <v>90954</v>
      </c>
      <c r="B5287" s="267" t="s">
        <v>4461</v>
      </c>
      <c r="C5287" s="268" t="s">
        <v>2538</v>
      </c>
      <c r="D5287" s="269">
        <v>115.25</v>
      </c>
      <c r="E5287" s="269">
        <v>25.82</v>
      </c>
      <c r="F5287" s="269" t="s">
        <v>20260</v>
      </c>
    </row>
    <row r="5288" spans="1:6">
      <c r="A5288" s="261"/>
      <c r="B5288" s="265" t="s">
        <v>110</v>
      </c>
      <c r="C5288" s="263"/>
      <c r="D5288" s="264" t="s">
        <v>2552</v>
      </c>
      <c r="E5288" s="264" t="s">
        <v>2552</v>
      </c>
      <c r="F5288" s="264"/>
    </row>
    <row r="5289" spans="1:6">
      <c r="A5289" s="261"/>
      <c r="B5289" s="265" t="s">
        <v>2150</v>
      </c>
      <c r="C5289" s="263"/>
      <c r="D5289" s="264" t="s">
        <v>2552</v>
      </c>
      <c r="E5289" s="264" t="s">
        <v>2552</v>
      </c>
      <c r="F5289" s="264"/>
    </row>
    <row r="5290" spans="1:6" ht="30" customHeight="1">
      <c r="A5290" s="266">
        <v>98679</v>
      </c>
      <c r="B5290" s="267" t="s">
        <v>20168</v>
      </c>
      <c r="C5290" s="268" t="s">
        <v>2538</v>
      </c>
      <c r="D5290" s="269">
        <v>16.77</v>
      </c>
      <c r="E5290" s="269">
        <v>9.73</v>
      </c>
      <c r="F5290" s="269" t="s">
        <v>16008</v>
      </c>
    </row>
    <row r="5291" spans="1:6" ht="30" customHeight="1">
      <c r="A5291" s="266">
        <v>98680</v>
      </c>
      <c r="B5291" s="267" t="s">
        <v>20169</v>
      </c>
      <c r="C5291" s="268" t="s">
        <v>2538</v>
      </c>
      <c r="D5291" s="269">
        <v>21.179999999999996</v>
      </c>
      <c r="E5291" s="269">
        <v>11.23</v>
      </c>
      <c r="F5291" s="269" t="s">
        <v>14425</v>
      </c>
    </row>
    <row r="5292" spans="1:6" ht="30" customHeight="1">
      <c r="A5292" s="266">
        <v>98681</v>
      </c>
      <c r="B5292" s="267" t="s">
        <v>20170</v>
      </c>
      <c r="C5292" s="268" t="s">
        <v>2538</v>
      </c>
      <c r="D5292" s="269">
        <v>16.119999999999997</v>
      </c>
      <c r="E5292" s="269">
        <v>8.49</v>
      </c>
      <c r="F5292" s="269" t="s">
        <v>13795</v>
      </c>
    </row>
    <row r="5293" spans="1:6" ht="30" customHeight="1">
      <c r="A5293" s="266">
        <v>98682</v>
      </c>
      <c r="B5293" s="267" t="s">
        <v>20171</v>
      </c>
      <c r="C5293" s="268" t="s">
        <v>2538</v>
      </c>
      <c r="D5293" s="269">
        <v>20.54</v>
      </c>
      <c r="E5293" s="269">
        <v>9.98</v>
      </c>
      <c r="F5293" s="269" t="s">
        <v>20172</v>
      </c>
    </row>
    <row r="5294" spans="1:6">
      <c r="A5294" s="261"/>
      <c r="B5294" s="265" t="s">
        <v>2846</v>
      </c>
      <c r="C5294" s="263"/>
      <c r="D5294" s="264" t="s">
        <v>2552</v>
      </c>
      <c r="E5294" s="264" t="s">
        <v>2552</v>
      </c>
      <c r="F5294" s="264"/>
    </row>
    <row r="5295" spans="1:6" ht="30" customHeight="1">
      <c r="A5295" s="266">
        <v>73655</v>
      </c>
      <c r="B5295" s="267" t="s">
        <v>4462</v>
      </c>
      <c r="C5295" s="268" t="s">
        <v>2538</v>
      </c>
      <c r="D5295" s="269">
        <v>117.85</v>
      </c>
      <c r="E5295" s="269">
        <v>52.87</v>
      </c>
      <c r="F5295" s="269" t="s">
        <v>20132</v>
      </c>
    </row>
    <row r="5296" spans="1:6" ht="30" customHeight="1">
      <c r="A5296" s="266" t="s">
        <v>2847</v>
      </c>
      <c r="B5296" s="267" t="s">
        <v>4463</v>
      </c>
      <c r="C5296" s="268" t="s">
        <v>2538</v>
      </c>
      <c r="D5296" s="269">
        <v>96.69</v>
      </c>
      <c r="E5296" s="269">
        <v>28.85</v>
      </c>
      <c r="F5296" s="269" t="s">
        <v>20133</v>
      </c>
    </row>
    <row r="5297" spans="1:6" ht="15" customHeight="1">
      <c r="A5297" s="266">
        <v>84181</v>
      </c>
      <c r="B5297" s="267" t="s">
        <v>394</v>
      </c>
      <c r="C5297" s="268" t="s">
        <v>2538</v>
      </c>
      <c r="D5297" s="269">
        <v>87.75</v>
      </c>
      <c r="E5297" s="269">
        <v>12.63</v>
      </c>
      <c r="F5297" s="269" t="s">
        <v>20134</v>
      </c>
    </row>
    <row r="5298" spans="1:6">
      <c r="A5298" s="261"/>
      <c r="B5298" s="265" t="s">
        <v>111</v>
      </c>
      <c r="C5298" s="263"/>
      <c r="D5298" s="264" t="s">
        <v>2552</v>
      </c>
      <c r="E5298" s="264" t="s">
        <v>2552</v>
      </c>
      <c r="F5298" s="264"/>
    </row>
    <row r="5299" spans="1:6" ht="45" customHeight="1">
      <c r="A5299" s="266">
        <v>89171</v>
      </c>
      <c r="B5299" s="267" t="s">
        <v>402</v>
      </c>
      <c r="C5299" s="268" t="s">
        <v>2538</v>
      </c>
      <c r="D5299" s="269">
        <v>22.05</v>
      </c>
      <c r="E5299" s="269">
        <v>7.32</v>
      </c>
      <c r="F5299" s="269" t="s">
        <v>17820</v>
      </c>
    </row>
    <row r="5300" spans="1:6" ht="45" customHeight="1">
      <c r="A5300" s="266">
        <v>89046</v>
      </c>
      <c r="B5300" s="267" t="s">
        <v>401</v>
      </c>
      <c r="C5300" s="268" t="s">
        <v>2538</v>
      </c>
      <c r="D5300" s="269">
        <v>22.64</v>
      </c>
      <c r="E5300" s="269">
        <v>9.1</v>
      </c>
      <c r="F5300" s="269" t="s">
        <v>12262</v>
      </c>
    </row>
    <row r="5301" spans="1:6" ht="30" customHeight="1">
      <c r="A5301" s="266">
        <v>87246</v>
      </c>
      <c r="B5301" s="267" t="s">
        <v>20135</v>
      </c>
      <c r="C5301" s="268" t="s">
        <v>2538</v>
      </c>
      <c r="D5301" s="269">
        <v>24.509999999999998</v>
      </c>
      <c r="E5301" s="269">
        <v>13.36</v>
      </c>
      <c r="F5301" s="269" t="s">
        <v>18699</v>
      </c>
    </row>
    <row r="5302" spans="1:6" ht="30" customHeight="1">
      <c r="A5302" s="266">
        <v>87247</v>
      </c>
      <c r="B5302" s="267" t="s">
        <v>20136</v>
      </c>
      <c r="C5302" s="268" t="s">
        <v>2538</v>
      </c>
      <c r="D5302" s="269">
        <v>22.79</v>
      </c>
      <c r="E5302" s="269">
        <v>9.26</v>
      </c>
      <c r="F5302" s="269" t="s">
        <v>16677</v>
      </c>
    </row>
    <row r="5303" spans="1:6" ht="30" customHeight="1">
      <c r="A5303" s="266">
        <v>87248</v>
      </c>
      <c r="B5303" s="267" t="s">
        <v>20137</v>
      </c>
      <c r="C5303" s="268" t="s">
        <v>2538</v>
      </c>
      <c r="D5303" s="269">
        <v>21.54</v>
      </c>
      <c r="E5303" s="269">
        <v>5.6</v>
      </c>
      <c r="F5303" s="269" t="s">
        <v>12914</v>
      </c>
    </row>
    <row r="5304" spans="1:6" ht="30" customHeight="1">
      <c r="A5304" s="266">
        <v>87249</v>
      </c>
      <c r="B5304" s="267" t="s">
        <v>20138</v>
      </c>
      <c r="C5304" s="268" t="s">
        <v>2538</v>
      </c>
      <c r="D5304" s="269">
        <v>26.49</v>
      </c>
      <c r="E5304" s="269">
        <v>16.84</v>
      </c>
      <c r="F5304" s="269" t="s">
        <v>20139</v>
      </c>
    </row>
    <row r="5305" spans="1:6" ht="30" customHeight="1">
      <c r="A5305" s="266">
        <v>87250</v>
      </c>
      <c r="B5305" s="267" t="s">
        <v>20140</v>
      </c>
      <c r="C5305" s="268" t="s">
        <v>2538</v>
      </c>
      <c r="D5305" s="269">
        <v>23.75</v>
      </c>
      <c r="E5305" s="269">
        <v>10.35</v>
      </c>
      <c r="F5305" s="269" t="s">
        <v>20141</v>
      </c>
    </row>
    <row r="5306" spans="1:6" ht="30" customHeight="1">
      <c r="A5306" s="266">
        <v>87251</v>
      </c>
      <c r="B5306" s="267" t="s">
        <v>20142</v>
      </c>
      <c r="C5306" s="268" t="s">
        <v>2538</v>
      </c>
      <c r="D5306" s="269">
        <v>22.09</v>
      </c>
      <c r="E5306" s="269">
        <v>5.93</v>
      </c>
      <c r="F5306" s="269" t="s">
        <v>20143</v>
      </c>
    </row>
    <row r="5307" spans="1:6" ht="30" customHeight="1">
      <c r="A5307" s="266">
        <v>87255</v>
      </c>
      <c r="B5307" s="267" t="s">
        <v>20144</v>
      </c>
      <c r="C5307" s="268" t="s">
        <v>2538</v>
      </c>
      <c r="D5307" s="269">
        <v>46.61</v>
      </c>
      <c r="E5307" s="269">
        <v>18.940000000000001</v>
      </c>
      <c r="F5307" s="269" t="s">
        <v>20145</v>
      </c>
    </row>
    <row r="5308" spans="1:6" ht="30" customHeight="1">
      <c r="A5308" s="266">
        <v>87256</v>
      </c>
      <c r="B5308" s="267" t="s">
        <v>20146</v>
      </c>
      <c r="C5308" s="268" t="s">
        <v>2538</v>
      </c>
      <c r="D5308" s="269">
        <v>42.93</v>
      </c>
      <c r="E5308" s="269">
        <v>11.97</v>
      </c>
      <c r="F5308" s="269" t="s">
        <v>20147</v>
      </c>
    </row>
    <row r="5309" spans="1:6" ht="30" customHeight="1">
      <c r="A5309" s="266">
        <v>87257</v>
      </c>
      <c r="B5309" s="267" t="s">
        <v>20148</v>
      </c>
      <c r="C5309" s="268" t="s">
        <v>2538</v>
      </c>
      <c r="D5309" s="269">
        <v>40.869999999999997</v>
      </c>
      <c r="E5309" s="269">
        <v>6.96</v>
      </c>
      <c r="F5309" s="269" t="s">
        <v>20149</v>
      </c>
    </row>
    <row r="5310" spans="1:6" ht="30" customHeight="1">
      <c r="A5310" s="266">
        <v>87258</v>
      </c>
      <c r="B5310" s="267" t="s">
        <v>395</v>
      </c>
      <c r="C5310" s="268" t="s">
        <v>2538</v>
      </c>
      <c r="D5310" s="269">
        <v>66.430000000000007</v>
      </c>
      <c r="E5310" s="269">
        <v>19.25</v>
      </c>
      <c r="F5310" s="269" t="s">
        <v>20150</v>
      </c>
    </row>
    <row r="5311" spans="1:6" ht="30" customHeight="1">
      <c r="A5311" s="266">
        <v>87259</v>
      </c>
      <c r="B5311" s="267" t="s">
        <v>396</v>
      </c>
      <c r="C5311" s="268" t="s">
        <v>2538</v>
      </c>
      <c r="D5311" s="269">
        <v>62.92</v>
      </c>
      <c r="E5311" s="269">
        <v>12.7</v>
      </c>
      <c r="F5311" s="269" t="s">
        <v>20151</v>
      </c>
    </row>
    <row r="5312" spans="1:6" ht="30" customHeight="1">
      <c r="A5312" s="266">
        <v>87260</v>
      </c>
      <c r="B5312" s="267" t="s">
        <v>397</v>
      </c>
      <c r="C5312" s="268" t="s">
        <v>2538</v>
      </c>
      <c r="D5312" s="269">
        <v>61.010000000000005</v>
      </c>
      <c r="E5312" s="269">
        <v>8.4700000000000006</v>
      </c>
      <c r="F5312" s="269" t="s">
        <v>20152</v>
      </c>
    </row>
    <row r="5313" spans="1:6" ht="30" customHeight="1">
      <c r="A5313" s="266">
        <v>93389</v>
      </c>
      <c r="B5313" s="267" t="s">
        <v>20156</v>
      </c>
      <c r="C5313" s="268" t="s">
        <v>2538</v>
      </c>
      <c r="D5313" s="269">
        <v>21.630000000000003</v>
      </c>
      <c r="E5313" s="269">
        <v>13.37</v>
      </c>
      <c r="F5313" s="269" t="s">
        <v>13370</v>
      </c>
    </row>
    <row r="5314" spans="1:6" ht="30" customHeight="1">
      <c r="A5314" s="266">
        <v>93390</v>
      </c>
      <c r="B5314" s="267" t="s">
        <v>20157</v>
      </c>
      <c r="C5314" s="268" t="s">
        <v>2538</v>
      </c>
      <c r="D5314" s="269">
        <v>19.979999999999997</v>
      </c>
      <c r="E5314" s="269">
        <v>9.26</v>
      </c>
      <c r="F5314" s="269" t="s">
        <v>13231</v>
      </c>
    </row>
    <row r="5315" spans="1:6" ht="30" customHeight="1">
      <c r="A5315" s="266">
        <v>93391</v>
      </c>
      <c r="B5315" s="267" t="s">
        <v>20158</v>
      </c>
      <c r="C5315" s="268" t="s">
        <v>2538</v>
      </c>
      <c r="D5315" s="269">
        <v>18.729999999999997</v>
      </c>
      <c r="E5315" s="269">
        <v>5.6</v>
      </c>
      <c r="F5315" s="269" t="s">
        <v>12931</v>
      </c>
    </row>
    <row r="5316" spans="1:6">
      <c r="A5316" s="261"/>
      <c r="B5316" s="265" t="s">
        <v>2848</v>
      </c>
      <c r="C5316" s="263"/>
      <c r="D5316" s="264" t="s">
        <v>2552</v>
      </c>
      <c r="E5316" s="264" t="s">
        <v>2552</v>
      </c>
      <c r="F5316" s="264"/>
    </row>
    <row r="5317" spans="1:6" ht="30" customHeight="1">
      <c r="A5317" s="266">
        <v>84191</v>
      </c>
      <c r="B5317" s="267" t="s">
        <v>4464</v>
      </c>
      <c r="C5317" s="268" t="s">
        <v>2538</v>
      </c>
      <c r="D5317" s="269">
        <v>93.3</v>
      </c>
      <c r="E5317" s="269">
        <v>15.8</v>
      </c>
      <c r="F5317" s="269" t="s">
        <v>20186</v>
      </c>
    </row>
    <row r="5318" spans="1:6" ht="30" customHeight="1">
      <c r="A5318" s="266" t="s">
        <v>2849</v>
      </c>
      <c r="B5318" s="267" t="s">
        <v>403</v>
      </c>
      <c r="C5318" s="268" t="s">
        <v>2538</v>
      </c>
      <c r="D5318" s="269">
        <v>117.53</v>
      </c>
      <c r="E5318" s="269">
        <v>20.47</v>
      </c>
      <c r="F5318" s="269" t="s">
        <v>20159</v>
      </c>
    </row>
    <row r="5319" spans="1:6" ht="30" customHeight="1">
      <c r="A5319" s="266" t="s">
        <v>1173</v>
      </c>
      <c r="B5319" s="267" t="s">
        <v>4465</v>
      </c>
      <c r="C5319" s="268" t="s">
        <v>2538</v>
      </c>
      <c r="D5319" s="269">
        <v>23.66</v>
      </c>
      <c r="E5319" s="269">
        <v>7.18</v>
      </c>
      <c r="F5319" s="269" t="s">
        <v>13905</v>
      </c>
    </row>
    <row r="5320" spans="1:6" ht="30" customHeight="1">
      <c r="A5320" s="266">
        <v>84183</v>
      </c>
      <c r="B5320" s="267" t="s">
        <v>20160</v>
      </c>
      <c r="C5320" s="268" t="s">
        <v>2538</v>
      </c>
      <c r="D5320" s="269">
        <v>77.669999999999987</v>
      </c>
      <c r="E5320" s="269">
        <v>25.21</v>
      </c>
      <c r="F5320" s="269" t="s">
        <v>15991</v>
      </c>
    </row>
    <row r="5321" spans="1:6" ht="30" customHeight="1">
      <c r="A5321" s="266">
        <v>98670</v>
      </c>
      <c r="B5321" s="267" t="s">
        <v>20161</v>
      </c>
      <c r="C5321" s="268" t="s">
        <v>2538</v>
      </c>
      <c r="D5321" s="269">
        <v>72</v>
      </c>
      <c r="E5321" s="269">
        <v>48.11</v>
      </c>
      <c r="F5321" s="269" t="s">
        <v>14316</v>
      </c>
    </row>
    <row r="5322" spans="1:6" ht="15" customHeight="1">
      <c r="A5322" s="266">
        <v>98671</v>
      </c>
      <c r="B5322" s="267" t="s">
        <v>20162</v>
      </c>
      <c r="C5322" s="268" t="s">
        <v>2538</v>
      </c>
      <c r="D5322" s="269">
        <v>206.25</v>
      </c>
      <c r="E5322" s="269">
        <v>30</v>
      </c>
      <c r="F5322" s="269" t="s">
        <v>20163</v>
      </c>
    </row>
    <row r="5323" spans="1:6" ht="15" customHeight="1">
      <c r="A5323" s="266">
        <v>98672</v>
      </c>
      <c r="B5323" s="267" t="s">
        <v>20164</v>
      </c>
      <c r="C5323" s="268" t="s">
        <v>2538</v>
      </c>
      <c r="D5323" s="269">
        <v>231.20999999999998</v>
      </c>
      <c r="E5323" s="269">
        <v>30</v>
      </c>
      <c r="F5323" s="269" t="s">
        <v>20165</v>
      </c>
    </row>
    <row r="5324" spans="1:6">
      <c r="A5324" s="261"/>
      <c r="B5324" s="265" t="s">
        <v>112</v>
      </c>
      <c r="C5324" s="263"/>
      <c r="D5324" s="264" t="s">
        <v>2552</v>
      </c>
      <c r="E5324" s="264" t="s">
        <v>2552</v>
      </c>
      <c r="F5324" s="264"/>
    </row>
    <row r="5325" spans="1:6" ht="30" customHeight="1">
      <c r="A5325" s="266">
        <v>98673</v>
      </c>
      <c r="B5325" s="267" t="s">
        <v>20166</v>
      </c>
      <c r="C5325" s="268" t="s">
        <v>2538</v>
      </c>
      <c r="D5325" s="269">
        <v>168.5</v>
      </c>
      <c r="E5325" s="269">
        <v>5.71</v>
      </c>
      <c r="F5325" s="269" t="s">
        <v>20167</v>
      </c>
    </row>
    <row r="5326" spans="1:6" ht="30" customHeight="1">
      <c r="A5326" s="266">
        <v>72200</v>
      </c>
      <c r="B5326" s="267" t="s">
        <v>4466</v>
      </c>
      <c r="C5326" s="268" t="s">
        <v>2538</v>
      </c>
      <c r="D5326" s="269">
        <v>65.63</v>
      </c>
      <c r="E5326" s="269">
        <v>22.6</v>
      </c>
      <c r="F5326" s="269" t="s">
        <v>20399</v>
      </c>
    </row>
    <row r="5327" spans="1:6" ht="30" customHeight="1">
      <c r="A5327" s="266">
        <v>72187</v>
      </c>
      <c r="B5327" s="267" t="s">
        <v>4467</v>
      </c>
      <c r="C5327" s="268" t="s">
        <v>2538</v>
      </c>
      <c r="D5327" s="269">
        <v>209.99</v>
      </c>
      <c r="E5327" s="269">
        <v>13.39</v>
      </c>
      <c r="F5327" s="269" t="s">
        <v>20180</v>
      </c>
    </row>
    <row r="5328" spans="1:6" ht="15" customHeight="1">
      <c r="A5328" s="266">
        <v>84186</v>
      </c>
      <c r="B5328" s="267" t="s">
        <v>405</v>
      </c>
      <c r="C5328" s="268" t="s">
        <v>2538</v>
      </c>
      <c r="D5328" s="269">
        <v>82.72</v>
      </c>
      <c r="E5328" s="269">
        <v>4.6900000000000004</v>
      </c>
      <c r="F5328" s="269" t="s">
        <v>20182</v>
      </c>
    </row>
    <row r="5329" spans="1:6" ht="30" customHeight="1">
      <c r="A5329" s="266">
        <v>72188</v>
      </c>
      <c r="B5329" s="267" t="s">
        <v>4468</v>
      </c>
      <c r="C5329" s="268" t="s">
        <v>2538</v>
      </c>
      <c r="D5329" s="269">
        <v>209.99</v>
      </c>
      <c r="E5329" s="269">
        <v>13.39</v>
      </c>
      <c r="F5329" s="269" t="s">
        <v>20180</v>
      </c>
    </row>
    <row r="5330" spans="1:6" ht="15" customHeight="1">
      <c r="A5330" s="266">
        <v>84187</v>
      </c>
      <c r="B5330" s="267" t="s">
        <v>406</v>
      </c>
      <c r="C5330" s="268" t="s">
        <v>2538</v>
      </c>
      <c r="D5330" s="269">
        <v>9.9500000000000011</v>
      </c>
      <c r="E5330" s="269">
        <v>4.7699999999999996</v>
      </c>
      <c r="F5330" s="269" t="s">
        <v>11537</v>
      </c>
    </row>
    <row r="5331" spans="1:6" ht="15" customHeight="1">
      <c r="A5331" s="266" t="s">
        <v>1174</v>
      </c>
      <c r="B5331" s="267" t="s">
        <v>404</v>
      </c>
      <c r="C5331" s="268" t="s">
        <v>2538</v>
      </c>
      <c r="D5331" s="269">
        <v>200.95999999999998</v>
      </c>
      <c r="E5331" s="269">
        <v>4.68</v>
      </c>
      <c r="F5331" s="269" t="s">
        <v>20181</v>
      </c>
    </row>
    <row r="5332" spans="1:6">
      <c r="A5332" s="261"/>
      <c r="B5332" s="265" t="s">
        <v>113</v>
      </c>
      <c r="C5332" s="263"/>
      <c r="D5332" s="264" t="s">
        <v>2552</v>
      </c>
      <c r="E5332" s="264" t="s">
        <v>2552</v>
      </c>
      <c r="F5332" s="264"/>
    </row>
    <row r="5333" spans="1:6" ht="30" customHeight="1">
      <c r="A5333" s="266">
        <v>72136</v>
      </c>
      <c r="B5333" s="267" t="s">
        <v>4469</v>
      </c>
      <c r="C5333" s="268" t="s">
        <v>2538</v>
      </c>
      <c r="D5333" s="269">
        <v>38.289999999999992</v>
      </c>
      <c r="E5333" s="269">
        <v>44.09</v>
      </c>
      <c r="F5333" s="269" t="s">
        <v>20183</v>
      </c>
    </row>
    <row r="5334" spans="1:6" ht="30" customHeight="1">
      <c r="A5334" s="266">
        <v>72137</v>
      </c>
      <c r="B5334" s="267" t="s">
        <v>4470</v>
      </c>
      <c r="C5334" s="268" t="s">
        <v>2538</v>
      </c>
      <c r="D5334" s="269">
        <v>45.800000000000004</v>
      </c>
      <c r="E5334" s="269">
        <v>50.04</v>
      </c>
      <c r="F5334" s="269" t="s">
        <v>20184</v>
      </c>
    </row>
    <row r="5335" spans="1:6" ht="15" customHeight="1">
      <c r="A5335" s="266">
        <v>72815</v>
      </c>
      <c r="B5335" s="267" t="s">
        <v>4471</v>
      </c>
      <c r="C5335" s="268" t="s">
        <v>2538</v>
      </c>
      <c r="D5335" s="269">
        <v>33.809999999999995</v>
      </c>
      <c r="E5335" s="269">
        <v>13.85</v>
      </c>
      <c r="F5335" s="269" t="s">
        <v>20185</v>
      </c>
    </row>
    <row r="5336" spans="1:6">
      <c r="A5336" s="261"/>
      <c r="B5336" s="265" t="s">
        <v>4472</v>
      </c>
      <c r="C5336" s="263"/>
      <c r="D5336" s="264" t="s">
        <v>2552</v>
      </c>
      <c r="E5336" s="264" t="s">
        <v>2552</v>
      </c>
      <c r="F5336" s="264"/>
    </row>
    <row r="5337" spans="1:6" ht="30" customHeight="1">
      <c r="A5337" s="266">
        <v>92391</v>
      </c>
      <c r="B5337" s="267" t="s">
        <v>4473</v>
      </c>
      <c r="C5337" s="268" t="s">
        <v>2538</v>
      </c>
      <c r="D5337" s="269">
        <v>47.64</v>
      </c>
      <c r="E5337" s="269">
        <v>2.44</v>
      </c>
      <c r="F5337" s="269" t="s">
        <v>20024</v>
      </c>
    </row>
    <row r="5338" spans="1:6" ht="30" customHeight="1">
      <c r="A5338" s="266">
        <v>92392</v>
      </c>
      <c r="B5338" s="267" t="s">
        <v>4474</v>
      </c>
      <c r="C5338" s="268" t="s">
        <v>2538</v>
      </c>
      <c r="D5338" s="269">
        <v>49.88</v>
      </c>
      <c r="E5338" s="269">
        <v>2.72</v>
      </c>
      <c r="F5338" s="269" t="s">
        <v>20025</v>
      </c>
    </row>
    <row r="5339" spans="1:6" ht="30" customHeight="1">
      <c r="A5339" s="266">
        <v>92393</v>
      </c>
      <c r="B5339" s="267" t="s">
        <v>4475</v>
      </c>
      <c r="C5339" s="268" t="s">
        <v>2538</v>
      </c>
      <c r="D5339" s="269">
        <v>41.959999999999994</v>
      </c>
      <c r="E5339" s="269">
        <v>3.16</v>
      </c>
      <c r="F5339" s="269" t="s">
        <v>20026</v>
      </c>
    </row>
    <row r="5340" spans="1:6" ht="30" customHeight="1">
      <c r="A5340" s="266">
        <v>92394</v>
      </c>
      <c r="B5340" s="267" t="s">
        <v>4476</v>
      </c>
      <c r="C5340" s="268" t="s">
        <v>2538</v>
      </c>
      <c r="D5340" s="269">
        <v>44.19</v>
      </c>
      <c r="E5340" s="269">
        <v>4.68</v>
      </c>
      <c r="F5340" s="269" t="s">
        <v>20027</v>
      </c>
    </row>
    <row r="5341" spans="1:6" ht="30" customHeight="1">
      <c r="A5341" s="266">
        <v>92395</v>
      </c>
      <c r="B5341" s="267" t="s">
        <v>4477</v>
      </c>
      <c r="C5341" s="268" t="s">
        <v>2538</v>
      </c>
      <c r="D5341" s="269">
        <v>55.18</v>
      </c>
      <c r="E5341" s="269">
        <v>7.04</v>
      </c>
      <c r="F5341" s="269" t="s">
        <v>20028</v>
      </c>
    </row>
    <row r="5342" spans="1:6" ht="30" customHeight="1">
      <c r="A5342" s="266">
        <v>92396</v>
      </c>
      <c r="B5342" s="267" t="s">
        <v>4478</v>
      </c>
      <c r="C5342" s="268" t="s">
        <v>2538</v>
      </c>
      <c r="D5342" s="269">
        <v>45.39</v>
      </c>
      <c r="E5342" s="269">
        <v>10.06</v>
      </c>
      <c r="F5342" s="269" t="s">
        <v>20029</v>
      </c>
    </row>
    <row r="5343" spans="1:6" ht="30" customHeight="1">
      <c r="A5343" s="266">
        <v>92397</v>
      </c>
      <c r="B5343" s="267" t="s">
        <v>4479</v>
      </c>
      <c r="C5343" s="268" t="s">
        <v>2538</v>
      </c>
      <c r="D5343" s="269">
        <v>40.730000000000004</v>
      </c>
      <c r="E5343" s="269">
        <v>4.0199999999999996</v>
      </c>
      <c r="F5343" s="269" t="s">
        <v>20030</v>
      </c>
    </row>
    <row r="5344" spans="1:6" ht="30" customHeight="1">
      <c r="A5344" s="266">
        <v>92398</v>
      </c>
      <c r="B5344" s="267" t="s">
        <v>4480</v>
      </c>
      <c r="C5344" s="268" t="s">
        <v>2538</v>
      </c>
      <c r="D5344" s="269">
        <v>44.42</v>
      </c>
      <c r="E5344" s="269">
        <v>6.39</v>
      </c>
      <c r="F5344" s="269" t="s">
        <v>15804</v>
      </c>
    </row>
    <row r="5345" spans="1:6" ht="30" customHeight="1">
      <c r="A5345" s="266">
        <v>92399</v>
      </c>
      <c r="B5345" s="267" t="s">
        <v>5456</v>
      </c>
      <c r="C5345" s="268" t="s">
        <v>2538</v>
      </c>
      <c r="D5345" s="269">
        <v>45.08</v>
      </c>
      <c r="E5345" s="269">
        <v>6.83</v>
      </c>
      <c r="F5345" s="269" t="s">
        <v>20031</v>
      </c>
    </row>
    <row r="5346" spans="1:6" ht="30" customHeight="1">
      <c r="A5346" s="266">
        <v>92400</v>
      </c>
      <c r="B5346" s="267" t="s">
        <v>5457</v>
      </c>
      <c r="C5346" s="268" t="s">
        <v>2538</v>
      </c>
      <c r="D5346" s="269">
        <v>53.800000000000004</v>
      </c>
      <c r="E5346" s="269">
        <v>8.76</v>
      </c>
      <c r="F5346" s="269" t="s">
        <v>20032</v>
      </c>
    </row>
    <row r="5347" spans="1:6" ht="30" customHeight="1">
      <c r="A5347" s="266">
        <v>92401</v>
      </c>
      <c r="B5347" s="267" t="s">
        <v>5458</v>
      </c>
      <c r="C5347" s="268" t="s">
        <v>2538</v>
      </c>
      <c r="D5347" s="269">
        <v>54.54</v>
      </c>
      <c r="E5347" s="269">
        <v>9.19</v>
      </c>
      <c r="F5347" s="269" t="s">
        <v>20033</v>
      </c>
    </row>
    <row r="5348" spans="1:6" ht="30" customHeight="1">
      <c r="A5348" s="266">
        <v>92402</v>
      </c>
      <c r="B5348" s="267" t="s">
        <v>5459</v>
      </c>
      <c r="C5348" s="268" t="s">
        <v>2538</v>
      </c>
      <c r="D5348" s="269">
        <v>45.980000000000004</v>
      </c>
      <c r="E5348" s="269">
        <v>11.01</v>
      </c>
      <c r="F5348" s="269" t="s">
        <v>12441</v>
      </c>
    </row>
    <row r="5349" spans="1:6" ht="30" customHeight="1">
      <c r="A5349" s="266">
        <v>92403</v>
      </c>
      <c r="B5349" s="267" t="s">
        <v>5460</v>
      </c>
      <c r="C5349" s="268" t="s">
        <v>2538</v>
      </c>
      <c r="D5349" s="269">
        <v>41.209999999999994</v>
      </c>
      <c r="E5349" s="269">
        <v>4.9800000000000004</v>
      </c>
      <c r="F5349" s="269" t="s">
        <v>19887</v>
      </c>
    </row>
    <row r="5350" spans="1:6" ht="30" customHeight="1">
      <c r="A5350" s="266">
        <v>92404</v>
      </c>
      <c r="B5350" s="267" t="s">
        <v>5461</v>
      </c>
      <c r="C5350" s="268" t="s">
        <v>2538</v>
      </c>
      <c r="D5350" s="269">
        <v>44.9</v>
      </c>
      <c r="E5350" s="269">
        <v>7.35</v>
      </c>
      <c r="F5350" s="269" t="s">
        <v>20034</v>
      </c>
    </row>
    <row r="5351" spans="1:6" ht="30" customHeight="1">
      <c r="A5351" s="266">
        <v>92405</v>
      </c>
      <c r="B5351" s="267" t="s">
        <v>5462</v>
      </c>
      <c r="C5351" s="268" t="s">
        <v>2538</v>
      </c>
      <c r="D5351" s="269">
        <v>45.54</v>
      </c>
      <c r="E5351" s="269">
        <v>7.78</v>
      </c>
      <c r="F5351" s="269" t="s">
        <v>20035</v>
      </c>
    </row>
    <row r="5352" spans="1:6" ht="30" customHeight="1">
      <c r="A5352" s="266">
        <v>92406</v>
      </c>
      <c r="B5352" s="267" t="s">
        <v>5463</v>
      </c>
      <c r="C5352" s="268" t="s">
        <v>2538</v>
      </c>
      <c r="D5352" s="269">
        <v>54.290000000000006</v>
      </c>
      <c r="E5352" s="269">
        <v>9.7200000000000006</v>
      </c>
      <c r="F5352" s="269" t="s">
        <v>19836</v>
      </c>
    </row>
    <row r="5353" spans="1:6" ht="30" customHeight="1">
      <c r="A5353" s="266">
        <v>92407</v>
      </c>
      <c r="B5353" s="267" t="s">
        <v>5464</v>
      </c>
      <c r="C5353" s="268" t="s">
        <v>2538</v>
      </c>
      <c r="D5353" s="269">
        <v>55.019999999999996</v>
      </c>
      <c r="E5353" s="269">
        <v>10.14</v>
      </c>
      <c r="F5353" s="269" t="s">
        <v>20036</v>
      </c>
    </row>
    <row r="5354" spans="1:6" ht="30" customHeight="1">
      <c r="A5354" s="266">
        <v>93679</v>
      </c>
      <c r="B5354" s="267" t="s">
        <v>5465</v>
      </c>
      <c r="C5354" s="268" t="s">
        <v>2538</v>
      </c>
      <c r="D5354" s="269">
        <v>50.19</v>
      </c>
      <c r="E5354" s="269">
        <v>10.06</v>
      </c>
      <c r="F5354" s="269" t="s">
        <v>20037</v>
      </c>
    </row>
    <row r="5355" spans="1:6" ht="30" customHeight="1">
      <c r="A5355" s="266">
        <v>93680</v>
      </c>
      <c r="B5355" s="267" t="s">
        <v>5466</v>
      </c>
      <c r="C5355" s="268" t="s">
        <v>2538</v>
      </c>
      <c r="D5355" s="269">
        <v>45.320000000000007</v>
      </c>
      <c r="E5355" s="269">
        <v>4.0199999999999996</v>
      </c>
      <c r="F5355" s="269" t="s">
        <v>20038</v>
      </c>
    </row>
    <row r="5356" spans="1:6" ht="30" customHeight="1">
      <c r="A5356" s="266">
        <v>93681</v>
      </c>
      <c r="B5356" s="267" t="s">
        <v>5467</v>
      </c>
      <c r="C5356" s="268" t="s">
        <v>2538</v>
      </c>
      <c r="D5356" s="269">
        <v>53.589999999999996</v>
      </c>
      <c r="E5356" s="269">
        <v>6.39</v>
      </c>
      <c r="F5356" s="269" t="s">
        <v>20039</v>
      </c>
    </row>
    <row r="5357" spans="1:6" ht="30" customHeight="1">
      <c r="A5357" s="266">
        <v>93682</v>
      </c>
      <c r="B5357" s="267" t="s">
        <v>5468</v>
      </c>
      <c r="C5357" s="268" t="s">
        <v>2538</v>
      </c>
      <c r="D5357" s="269">
        <v>54.35</v>
      </c>
      <c r="E5357" s="269">
        <v>6.82</v>
      </c>
      <c r="F5357" s="269" t="s">
        <v>12524</v>
      </c>
    </row>
    <row r="5358" spans="1:6" ht="30" customHeight="1">
      <c r="A5358" s="266">
        <v>94294</v>
      </c>
      <c r="B5358" s="267" t="s">
        <v>5469</v>
      </c>
      <c r="C5358" s="268" t="s">
        <v>2537</v>
      </c>
      <c r="D5358" s="269">
        <v>3.7800000000000002</v>
      </c>
      <c r="E5358" s="269">
        <v>2.0099999999999998</v>
      </c>
      <c r="F5358" s="269" t="s">
        <v>16630</v>
      </c>
    </row>
    <row r="5359" spans="1:6">
      <c r="A5359" s="261"/>
      <c r="B5359" s="265" t="s">
        <v>1175</v>
      </c>
      <c r="C5359" s="263"/>
      <c r="D5359" s="264" t="s">
        <v>2552</v>
      </c>
      <c r="E5359" s="264" t="s">
        <v>2552</v>
      </c>
      <c r="F5359" s="264"/>
    </row>
    <row r="5360" spans="1:6" ht="30" customHeight="1">
      <c r="A5360" s="266">
        <v>68325</v>
      </c>
      <c r="B5360" s="267" t="s">
        <v>5470</v>
      </c>
      <c r="C5360" s="268" t="s">
        <v>2538</v>
      </c>
      <c r="D5360" s="269">
        <v>24.819999999999997</v>
      </c>
      <c r="E5360" s="269">
        <v>17.12</v>
      </c>
      <c r="F5360" s="269" t="s">
        <v>20197</v>
      </c>
    </row>
    <row r="5361" spans="1:6" ht="30" customHeight="1">
      <c r="A5361" s="266">
        <v>68333</v>
      </c>
      <c r="B5361" s="267" t="s">
        <v>5471</v>
      </c>
      <c r="C5361" s="268" t="s">
        <v>2538</v>
      </c>
      <c r="D5361" s="269">
        <v>25.560000000000002</v>
      </c>
      <c r="E5361" s="269">
        <v>18.29</v>
      </c>
      <c r="F5361" s="269" t="s">
        <v>20198</v>
      </c>
    </row>
    <row r="5362" spans="1:6" ht="30" customHeight="1">
      <c r="A5362" s="266">
        <v>72183</v>
      </c>
      <c r="B5362" s="267" t="s">
        <v>5472</v>
      </c>
      <c r="C5362" s="268" t="s">
        <v>2538</v>
      </c>
      <c r="D5362" s="269">
        <v>50.510000000000005</v>
      </c>
      <c r="E5362" s="269">
        <v>29.58</v>
      </c>
      <c r="F5362" s="269" t="s">
        <v>20199</v>
      </c>
    </row>
    <row r="5363" spans="1:6" ht="30" customHeight="1">
      <c r="A5363" s="266">
        <v>94990</v>
      </c>
      <c r="B5363" s="267" t="s">
        <v>5473</v>
      </c>
      <c r="C5363" s="268" t="s">
        <v>2533</v>
      </c>
      <c r="D5363" s="269">
        <v>343.42</v>
      </c>
      <c r="E5363" s="269">
        <v>175.18</v>
      </c>
      <c r="F5363" s="269" t="s">
        <v>20201</v>
      </c>
    </row>
    <row r="5364" spans="1:6" ht="30" customHeight="1">
      <c r="A5364" s="266">
        <v>94991</v>
      </c>
      <c r="B5364" s="267" t="s">
        <v>5474</v>
      </c>
      <c r="C5364" s="268" t="s">
        <v>2533</v>
      </c>
      <c r="D5364" s="269">
        <v>296.23</v>
      </c>
      <c r="E5364" s="269">
        <v>69.31</v>
      </c>
      <c r="F5364" s="269" t="s">
        <v>20202</v>
      </c>
    </row>
    <row r="5365" spans="1:6" ht="45" customHeight="1">
      <c r="A5365" s="266">
        <v>94992</v>
      </c>
      <c r="B5365" s="267" t="s">
        <v>5475</v>
      </c>
      <c r="C5365" s="268" t="s">
        <v>2538</v>
      </c>
      <c r="D5365" s="269">
        <v>46.4</v>
      </c>
      <c r="E5365" s="269">
        <v>13.4</v>
      </c>
      <c r="F5365" s="269" t="s">
        <v>18168</v>
      </c>
    </row>
    <row r="5366" spans="1:6" ht="30" customHeight="1">
      <c r="A5366" s="266">
        <v>94993</v>
      </c>
      <c r="B5366" s="267" t="s">
        <v>5476</v>
      </c>
      <c r="C5366" s="268" t="s">
        <v>2538</v>
      </c>
      <c r="D5366" s="269">
        <v>43.61</v>
      </c>
      <c r="E5366" s="269">
        <v>7</v>
      </c>
      <c r="F5366" s="269" t="s">
        <v>11534</v>
      </c>
    </row>
    <row r="5367" spans="1:6" ht="45" customHeight="1">
      <c r="A5367" s="266">
        <v>94994</v>
      </c>
      <c r="B5367" s="267" t="s">
        <v>5477</v>
      </c>
      <c r="C5367" s="268" t="s">
        <v>2538</v>
      </c>
      <c r="D5367" s="269">
        <v>54.45</v>
      </c>
      <c r="E5367" s="269">
        <v>17.36</v>
      </c>
      <c r="F5367" s="269" t="s">
        <v>20203</v>
      </c>
    </row>
    <row r="5368" spans="1:6" ht="30" customHeight="1">
      <c r="A5368" s="266">
        <v>94995</v>
      </c>
      <c r="B5368" s="267" t="s">
        <v>5478</v>
      </c>
      <c r="C5368" s="268" t="s">
        <v>2538</v>
      </c>
      <c r="D5368" s="269">
        <v>50.74</v>
      </c>
      <c r="E5368" s="269">
        <v>8.83</v>
      </c>
      <c r="F5368" s="269" t="s">
        <v>19838</v>
      </c>
    </row>
    <row r="5369" spans="1:6" ht="45" customHeight="1">
      <c r="A5369" s="266">
        <v>94996</v>
      </c>
      <c r="B5369" s="267" t="s">
        <v>5479</v>
      </c>
      <c r="C5369" s="268" t="s">
        <v>2538</v>
      </c>
      <c r="D5369" s="269">
        <v>61.110000000000007</v>
      </c>
      <c r="E5369" s="269">
        <v>21.29</v>
      </c>
      <c r="F5369" s="269" t="s">
        <v>20204</v>
      </c>
    </row>
    <row r="5370" spans="1:6" ht="30" customHeight="1">
      <c r="A5370" s="266">
        <v>94997</v>
      </c>
      <c r="B5370" s="267" t="s">
        <v>5480</v>
      </c>
      <c r="C5370" s="268" t="s">
        <v>2538</v>
      </c>
      <c r="D5370" s="269">
        <v>56.440000000000005</v>
      </c>
      <c r="E5370" s="269">
        <v>10.65</v>
      </c>
      <c r="F5370" s="269" t="s">
        <v>20205</v>
      </c>
    </row>
    <row r="5371" spans="1:6" ht="45" customHeight="1">
      <c r="A5371" s="266">
        <v>94998</v>
      </c>
      <c r="B5371" s="267" t="s">
        <v>5481</v>
      </c>
      <c r="C5371" s="268" t="s">
        <v>2538</v>
      </c>
      <c r="D5371" s="269">
        <v>67.44</v>
      </c>
      <c r="E5371" s="269">
        <v>25.22</v>
      </c>
      <c r="F5371" s="269" t="s">
        <v>20206</v>
      </c>
    </row>
    <row r="5372" spans="1:6" ht="30" customHeight="1">
      <c r="A5372" s="266">
        <v>94999</v>
      </c>
      <c r="B5372" s="267" t="s">
        <v>5482</v>
      </c>
      <c r="C5372" s="268" t="s">
        <v>2538</v>
      </c>
      <c r="D5372" s="269">
        <v>61.86</v>
      </c>
      <c r="E5372" s="269">
        <v>12.44</v>
      </c>
      <c r="F5372" s="269" t="s">
        <v>20207</v>
      </c>
    </row>
    <row r="5373" spans="1:6">
      <c r="A5373" s="261"/>
      <c r="B5373" s="265" t="s">
        <v>114</v>
      </c>
      <c r="C5373" s="263"/>
      <c r="D5373" s="264" t="s">
        <v>2552</v>
      </c>
      <c r="E5373" s="264" t="s">
        <v>2552</v>
      </c>
      <c r="F5373" s="264"/>
    </row>
    <row r="5374" spans="1:6" ht="30" customHeight="1">
      <c r="A5374" s="266" t="s">
        <v>2856</v>
      </c>
      <c r="B5374" s="267" t="s">
        <v>5199</v>
      </c>
      <c r="C5374" s="268" t="s">
        <v>2537</v>
      </c>
      <c r="D5374" s="269">
        <v>18.87</v>
      </c>
      <c r="E5374" s="269">
        <v>3.59</v>
      </c>
      <c r="F5374" s="269" t="s">
        <v>19649</v>
      </c>
    </row>
    <row r="5375" spans="1:6" ht="15" customHeight="1">
      <c r="A5375" s="266">
        <v>98695</v>
      </c>
      <c r="B5375" s="267" t="s">
        <v>20187</v>
      </c>
      <c r="C5375" s="268" t="s">
        <v>2537</v>
      </c>
      <c r="D5375" s="269">
        <v>38.17</v>
      </c>
      <c r="E5375" s="269">
        <v>13.84</v>
      </c>
      <c r="F5375" s="269" t="s">
        <v>19280</v>
      </c>
    </row>
    <row r="5376" spans="1:6" ht="15" customHeight="1">
      <c r="A5376" s="266">
        <v>98689</v>
      </c>
      <c r="B5376" s="267" t="s">
        <v>20178</v>
      </c>
      <c r="C5376" s="268" t="s">
        <v>2537</v>
      </c>
      <c r="D5376" s="269">
        <v>50.44</v>
      </c>
      <c r="E5376" s="269">
        <v>13.83</v>
      </c>
      <c r="F5376" s="269" t="s">
        <v>20179</v>
      </c>
    </row>
    <row r="5377" spans="1:6" ht="15" customHeight="1">
      <c r="A5377" s="266">
        <v>84162</v>
      </c>
      <c r="B5377" s="267" t="s">
        <v>5200</v>
      </c>
      <c r="C5377" s="268" t="s">
        <v>2537</v>
      </c>
      <c r="D5377" s="269">
        <v>9.64</v>
      </c>
      <c r="E5377" s="269">
        <v>4.26</v>
      </c>
      <c r="F5377" s="269" t="s">
        <v>19321</v>
      </c>
    </row>
    <row r="5378" spans="1:6" ht="15" customHeight="1">
      <c r="A5378" s="266" t="s">
        <v>1231</v>
      </c>
      <c r="B5378" s="267" t="s">
        <v>5201</v>
      </c>
      <c r="C5378" s="268" t="s">
        <v>2537</v>
      </c>
      <c r="D5378" s="269">
        <v>9.66</v>
      </c>
      <c r="E5378" s="269">
        <v>4.17</v>
      </c>
      <c r="F5378" s="269" t="s">
        <v>20189</v>
      </c>
    </row>
    <row r="5379" spans="1:6" ht="15" customHeight="1">
      <c r="A5379" s="266">
        <v>98697</v>
      </c>
      <c r="B5379" s="267" t="s">
        <v>20188</v>
      </c>
      <c r="C5379" s="268" t="s">
        <v>2537</v>
      </c>
      <c r="D5379" s="269">
        <v>25.740000000000002</v>
      </c>
      <c r="E5379" s="269">
        <v>7.58</v>
      </c>
      <c r="F5379" s="269" t="s">
        <v>12332</v>
      </c>
    </row>
    <row r="5380" spans="1:6" ht="15" customHeight="1">
      <c r="A5380" s="266" t="s">
        <v>1266</v>
      </c>
      <c r="B5380" s="267" t="s">
        <v>5202</v>
      </c>
      <c r="C5380" s="268" t="s">
        <v>2537</v>
      </c>
      <c r="D5380" s="269">
        <v>9.0899999999999981</v>
      </c>
      <c r="E5380" s="269">
        <v>15.72</v>
      </c>
      <c r="F5380" s="269" t="s">
        <v>20195</v>
      </c>
    </row>
    <row r="5381" spans="1:6" ht="15" customHeight="1">
      <c r="A5381" s="266">
        <v>98685</v>
      </c>
      <c r="B5381" s="267" t="s">
        <v>20173</v>
      </c>
      <c r="C5381" s="268" t="s">
        <v>2537</v>
      </c>
      <c r="D5381" s="269">
        <v>36.449999999999996</v>
      </c>
      <c r="E5381" s="269">
        <v>7.56</v>
      </c>
      <c r="F5381" s="269" t="s">
        <v>20174</v>
      </c>
    </row>
    <row r="5382" spans="1:6" ht="15" customHeight="1">
      <c r="A5382" s="266">
        <v>98686</v>
      </c>
      <c r="B5382" s="267" t="s">
        <v>20175</v>
      </c>
      <c r="C5382" s="268" t="s">
        <v>2537</v>
      </c>
      <c r="D5382" s="269">
        <v>12.670000000000002</v>
      </c>
      <c r="E5382" s="269">
        <v>18.059999999999999</v>
      </c>
      <c r="F5382" s="269" t="s">
        <v>14642</v>
      </c>
    </row>
    <row r="5383" spans="1:6" ht="15" customHeight="1">
      <c r="A5383" s="266">
        <v>98688</v>
      </c>
      <c r="B5383" s="267" t="s">
        <v>20176</v>
      </c>
      <c r="C5383" s="268" t="s">
        <v>2537</v>
      </c>
      <c r="D5383" s="269">
        <v>33.07</v>
      </c>
      <c r="E5383" s="269">
        <v>2.25</v>
      </c>
      <c r="F5383" s="269" t="s">
        <v>20177</v>
      </c>
    </row>
    <row r="5384" spans="1:6" ht="30" customHeight="1">
      <c r="A5384" s="266">
        <v>84168</v>
      </c>
      <c r="B5384" s="267" t="s">
        <v>5203</v>
      </c>
      <c r="C5384" s="268" t="s">
        <v>2537</v>
      </c>
      <c r="D5384" s="269">
        <v>9.61</v>
      </c>
      <c r="E5384" s="269">
        <v>5.31</v>
      </c>
      <c r="F5384" s="269" t="s">
        <v>20196</v>
      </c>
    </row>
    <row r="5385" spans="1:6" ht="15" customHeight="1">
      <c r="A5385" s="266">
        <v>72190</v>
      </c>
      <c r="B5385" s="267" t="s">
        <v>5204</v>
      </c>
      <c r="C5385" s="268" t="s">
        <v>2537</v>
      </c>
      <c r="D5385" s="269">
        <v>32.690000000000005</v>
      </c>
      <c r="E5385" s="269">
        <v>5.05</v>
      </c>
      <c r="F5385" s="269" t="s">
        <v>14221</v>
      </c>
    </row>
    <row r="5386" spans="1:6" ht="30" customHeight="1">
      <c r="A5386" s="266">
        <v>96467</v>
      </c>
      <c r="B5386" s="267" t="s">
        <v>20194</v>
      </c>
      <c r="C5386" s="268" t="s">
        <v>2537</v>
      </c>
      <c r="D5386" s="269">
        <v>2.6100000000000003</v>
      </c>
      <c r="E5386" s="269">
        <v>1.51</v>
      </c>
      <c r="F5386" s="269" t="s">
        <v>12480</v>
      </c>
    </row>
    <row r="5387" spans="1:6" ht="30" customHeight="1">
      <c r="A5387" s="266">
        <v>88648</v>
      </c>
      <c r="B5387" s="267" t="s">
        <v>20190</v>
      </c>
      <c r="C5387" s="268" t="s">
        <v>2537</v>
      </c>
      <c r="D5387" s="269">
        <v>2.9300000000000006</v>
      </c>
      <c r="E5387" s="269">
        <v>1.51</v>
      </c>
      <c r="F5387" s="269" t="s">
        <v>12870</v>
      </c>
    </row>
    <row r="5388" spans="1:6" ht="30" customHeight="1">
      <c r="A5388" s="266">
        <v>88649</v>
      </c>
      <c r="B5388" s="267" t="s">
        <v>20191</v>
      </c>
      <c r="C5388" s="268" t="s">
        <v>2537</v>
      </c>
      <c r="D5388" s="269">
        <v>3.37</v>
      </c>
      <c r="E5388" s="269">
        <v>1.57</v>
      </c>
      <c r="F5388" s="269" t="s">
        <v>13674</v>
      </c>
    </row>
    <row r="5389" spans="1:6" ht="30" customHeight="1">
      <c r="A5389" s="266">
        <v>88650</v>
      </c>
      <c r="B5389" s="267" t="s">
        <v>20192</v>
      </c>
      <c r="C5389" s="268" t="s">
        <v>2537</v>
      </c>
      <c r="D5389" s="269">
        <v>7.0599999999999987</v>
      </c>
      <c r="E5389" s="269">
        <v>1.73</v>
      </c>
      <c r="F5389" s="269" t="s">
        <v>20193</v>
      </c>
    </row>
    <row r="5390" spans="1:6">
      <c r="A5390" s="261"/>
      <c r="B5390" s="265" t="s">
        <v>1232</v>
      </c>
      <c r="C5390" s="263"/>
      <c r="D5390" s="264" t="s">
        <v>2552</v>
      </c>
      <c r="E5390" s="264" t="s">
        <v>2552</v>
      </c>
      <c r="F5390" s="264"/>
    </row>
    <row r="5391" spans="1:6" ht="15" customHeight="1">
      <c r="A5391" s="266">
        <v>84175</v>
      </c>
      <c r="B5391" s="267" t="s">
        <v>5205</v>
      </c>
      <c r="C5391" s="268" t="s">
        <v>2537</v>
      </c>
      <c r="D5391" s="269">
        <v>3.8600000000000012</v>
      </c>
      <c r="E5391" s="269">
        <v>8.61</v>
      </c>
      <c r="F5391" s="269" t="s">
        <v>13894</v>
      </c>
    </row>
    <row r="5392" spans="1:6" ht="30" customHeight="1">
      <c r="A5392" s="266">
        <v>84176</v>
      </c>
      <c r="B5392" s="267" t="s">
        <v>1489</v>
      </c>
      <c r="C5392" s="268" t="s">
        <v>2537</v>
      </c>
      <c r="D5392" s="269">
        <v>9.5899999999999981</v>
      </c>
      <c r="E5392" s="269">
        <v>12.31</v>
      </c>
      <c r="F5392" s="269" t="s">
        <v>20200</v>
      </c>
    </row>
    <row r="5393" spans="1:6">
      <c r="A5393" s="261"/>
      <c r="B5393" s="265" t="s">
        <v>1233</v>
      </c>
      <c r="C5393" s="263"/>
      <c r="D5393" s="264" t="s">
        <v>2552</v>
      </c>
      <c r="E5393" s="264" t="s">
        <v>2552</v>
      </c>
      <c r="F5393" s="264"/>
    </row>
    <row r="5394" spans="1:6">
      <c r="A5394" s="261"/>
      <c r="B5394" s="262" t="s">
        <v>1234</v>
      </c>
      <c r="C5394" s="263"/>
      <c r="D5394" s="264" t="s">
        <v>2552</v>
      </c>
      <c r="E5394" s="264" t="s">
        <v>2552</v>
      </c>
      <c r="F5394" s="264"/>
    </row>
    <row r="5395" spans="1:6">
      <c r="A5395" s="261"/>
      <c r="B5395" s="265" t="s">
        <v>115</v>
      </c>
      <c r="C5395" s="263"/>
      <c r="D5395" s="264" t="s">
        <v>2552</v>
      </c>
      <c r="E5395" s="264" t="s">
        <v>2552</v>
      </c>
      <c r="F5395" s="264"/>
    </row>
    <row r="5396" spans="1:6" ht="15" customHeight="1">
      <c r="A5396" s="266">
        <v>73656</v>
      </c>
      <c r="B5396" s="267" t="s">
        <v>5206</v>
      </c>
      <c r="C5396" s="268" t="s">
        <v>2538</v>
      </c>
      <c r="D5396" s="269">
        <v>9.43</v>
      </c>
      <c r="E5396" s="269">
        <v>5.15</v>
      </c>
      <c r="F5396" s="269" t="s">
        <v>17664</v>
      </c>
    </row>
    <row r="5397" spans="1:6">
      <c r="A5397" s="261"/>
      <c r="B5397" s="265" t="s">
        <v>2935</v>
      </c>
      <c r="C5397" s="263"/>
      <c r="D5397" s="264" t="s">
        <v>2552</v>
      </c>
      <c r="E5397" s="264" t="s">
        <v>2552</v>
      </c>
      <c r="F5397" s="264"/>
    </row>
    <row r="5398" spans="1:6" ht="15" customHeight="1">
      <c r="A5398" s="266" t="s">
        <v>2936</v>
      </c>
      <c r="B5398" s="267" t="s">
        <v>5207</v>
      </c>
      <c r="C5398" s="268" t="s">
        <v>2538</v>
      </c>
      <c r="D5398" s="269">
        <v>11.04</v>
      </c>
      <c r="E5398" s="269">
        <v>7.18</v>
      </c>
      <c r="F5398" s="269" t="s">
        <v>20096</v>
      </c>
    </row>
    <row r="5399" spans="1:6" ht="15" customHeight="1">
      <c r="A5399" s="266" t="s">
        <v>2937</v>
      </c>
      <c r="B5399" s="267" t="s">
        <v>5208</v>
      </c>
      <c r="C5399" s="268" t="s">
        <v>2538</v>
      </c>
      <c r="D5399" s="269">
        <v>14.360000000000001</v>
      </c>
      <c r="E5399" s="269">
        <v>8.56</v>
      </c>
      <c r="F5399" s="269" t="s">
        <v>11772</v>
      </c>
    </row>
    <row r="5400" spans="1:6" ht="15" customHeight="1">
      <c r="A5400" s="266">
        <v>79462</v>
      </c>
      <c r="B5400" s="267" t="s">
        <v>5209</v>
      </c>
      <c r="C5400" s="268" t="s">
        <v>2538</v>
      </c>
      <c r="D5400" s="269">
        <v>50</v>
      </c>
      <c r="E5400" s="269">
        <v>11.04</v>
      </c>
      <c r="F5400" s="269" t="s">
        <v>19891</v>
      </c>
    </row>
    <row r="5401" spans="1:6" ht="15" customHeight="1">
      <c r="A5401" s="266">
        <v>88497</v>
      </c>
      <c r="B5401" s="267" t="s">
        <v>1340</v>
      </c>
      <c r="C5401" s="268" t="s">
        <v>2538</v>
      </c>
      <c r="D5401" s="269">
        <v>6.5699999999999994</v>
      </c>
      <c r="E5401" s="269">
        <v>6.44</v>
      </c>
      <c r="F5401" s="269" t="s">
        <v>18415</v>
      </c>
    </row>
    <row r="5402" spans="1:6" ht="15" customHeight="1">
      <c r="A5402" s="266">
        <v>88495</v>
      </c>
      <c r="B5402" s="267" t="s">
        <v>1338</v>
      </c>
      <c r="C5402" s="268" t="s">
        <v>2538</v>
      </c>
      <c r="D5402" s="269">
        <v>4.5500000000000007</v>
      </c>
      <c r="E5402" s="269">
        <v>4.8499999999999996</v>
      </c>
      <c r="F5402" s="269" t="s">
        <v>13865</v>
      </c>
    </row>
    <row r="5403" spans="1:6" ht="15" customHeight="1">
      <c r="A5403" s="266">
        <v>88496</v>
      </c>
      <c r="B5403" s="267" t="s">
        <v>1339</v>
      </c>
      <c r="C5403" s="268" t="s">
        <v>2538</v>
      </c>
      <c r="D5403" s="269">
        <v>9.18</v>
      </c>
      <c r="E5403" s="269">
        <v>13.77</v>
      </c>
      <c r="F5403" s="269" t="s">
        <v>18129</v>
      </c>
    </row>
    <row r="5404" spans="1:6" ht="15" customHeight="1">
      <c r="A5404" s="266">
        <v>88494</v>
      </c>
      <c r="B5404" s="267" t="s">
        <v>1337</v>
      </c>
      <c r="C5404" s="268" t="s">
        <v>2538</v>
      </c>
      <c r="D5404" s="269">
        <v>6.4700000000000006</v>
      </c>
      <c r="E5404" s="269">
        <v>10.38</v>
      </c>
      <c r="F5404" s="269" t="s">
        <v>18825</v>
      </c>
    </row>
    <row r="5405" spans="1:6" ht="30" customHeight="1">
      <c r="A5405" s="266">
        <v>96126</v>
      </c>
      <c r="B5405" s="267" t="s">
        <v>20107</v>
      </c>
      <c r="C5405" s="268" t="s">
        <v>2538</v>
      </c>
      <c r="D5405" s="269">
        <v>8.34</v>
      </c>
      <c r="E5405" s="269">
        <v>7.43</v>
      </c>
      <c r="F5405" s="269" t="s">
        <v>14861</v>
      </c>
    </row>
    <row r="5406" spans="1:6" ht="30" customHeight="1">
      <c r="A5406" s="266">
        <v>96127</v>
      </c>
      <c r="B5406" s="267" t="s">
        <v>20108</v>
      </c>
      <c r="C5406" s="268" t="s">
        <v>2538</v>
      </c>
      <c r="D5406" s="269">
        <v>7.49</v>
      </c>
      <c r="E5406" s="269">
        <v>4.82</v>
      </c>
      <c r="F5406" s="269" t="s">
        <v>11410</v>
      </c>
    </row>
    <row r="5407" spans="1:6" ht="30" customHeight="1">
      <c r="A5407" s="266">
        <v>96128</v>
      </c>
      <c r="B5407" s="267" t="s">
        <v>20109</v>
      </c>
      <c r="C5407" s="268" t="s">
        <v>2538</v>
      </c>
      <c r="D5407" s="269">
        <v>10.119999999999999</v>
      </c>
      <c r="E5407" s="269">
        <v>12.67</v>
      </c>
      <c r="F5407" s="269" t="s">
        <v>13450</v>
      </c>
    </row>
    <row r="5408" spans="1:6" ht="30" customHeight="1">
      <c r="A5408" s="266">
        <v>96129</v>
      </c>
      <c r="B5408" s="267" t="s">
        <v>20110</v>
      </c>
      <c r="C5408" s="268" t="s">
        <v>2538</v>
      </c>
      <c r="D5408" s="269">
        <v>10.69</v>
      </c>
      <c r="E5408" s="269">
        <v>14.33</v>
      </c>
      <c r="F5408" s="269" t="s">
        <v>20111</v>
      </c>
    </row>
    <row r="5409" spans="1:6" ht="30" customHeight="1">
      <c r="A5409" s="266">
        <v>96130</v>
      </c>
      <c r="B5409" s="267" t="s">
        <v>20112</v>
      </c>
      <c r="C5409" s="268" t="s">
        <v>2538</v>
      </c>
      <c r="D5409" s="269">
        <v>8.629999999999999</v>
      </c>
      <c r="E5409" s="269">
        <v>8.23</v>
      </c>
      <c r="F5409" s="269" t="s">
        <v>11312</v>
      </c>
    </row>
    <row r="5410" spans="1:6" ht="30" customHeight="1">
      <c r="A5410" s="266">
        <v>96131</v>
      </c>
      <c r="B5410" s="267" t="s">
        <v>20113</v>
      </c>
      <c r="C5410" s="268" t="s">
        <v>2538</v>
      </c>
      <c r="D5410" s="269">
        <v>12.080000000000002</v>
      </c>
      <c r="E5410" s="269">
        <v>9.84</v>
      </c>
      <c r="F5410" s="269" t="s">
        <v>15782</v>
      </c>
    </row>
    <row r="5411" spans="1:6" ht="30" customHeight="1">
      <c r="A5411" s="266">
        <v>96132</v>
      </c>
      <c r="B5411" s="267" t="s">
        <v>20114</v>
      </c>
      <c r="C5411" s="268" t="s">
        <v>2538</v>
      </c>
      <c r="D5411" s="269">
        <v>10.919999999999998</v>
      </c>
      <c r="E5411" s="269">
        <v>6.39</v>
      </c>
      <c r="F5411" s="269" t="s">
        <v>17048</v>
      </c>
    </row>
    <row r="5412" spans="1:6" ht="30" customHeight="1">
      <c r="A5412" s="266">
        <v>96133</v>
      </c>
      <c r="B5412" s="267" t="s">
        <v>20115</v>
      </c>
      <c r="C5412" s="268" t="s">
        <v>2538</v>
      </c>
      <c r="D5412" s="269">
        <v>14.45</v>
      </c>
      <c r="E5412" s="269">
        <v>16.8</v>
      </c>
      <c r="F5412" s="269" t="s">
        <v>14262</v>
      </c>
    </row>
    <row r="5413" spans="1:6" ht="30" customHeight="1">
      <c r="A5413" s="266">
        <v>96134</v>
      </c>
      <c r="B5413" s="267" t="s">
        <v>20116</v>
      </c>
      <c r="C5413" s="268" t="s">
        <v>2538</v>
      </c>
      <c r="D5413" s="269">
        <v>15.169999999999998</v>
      </c>
      <c r="E5413" s="269">
        <v>19.05</v>
      </c>
      <c r="F5413" s="269" t="s">
        <v>20117</v>
      </c>
    </row>
    <row r="5414" spans="1:6" ht="30" customHeight="1">
      <c r="A5414" s="266">
        <v>96135</v>
      </c>
      <c r="B5414" s="267" t="s">
        <v>20118</v>
      </c>
      <c r="C5414" s="268" t="s">
        <v>2538</v>
      </c>
      <c r="D5414" s="269">
        <v>12.46</v>
      </c>
      <c r="E5414" s="269">
        <v>10.93</v>
      </c>
      <c r="F5414" s="269" t="s">
        <v>18518</v>
      </c>
    </row>
    <row r="5415" spans="1:6">
      <c r="A5415" s="261"/>
      <c r="B5415" s="265" t="s">
        <v>98</v>
      </c>
      <c r="C5415" s="263"/>
      <c r="D5415" s="264" t="s">
        <v>2552</v>
      </c>
      <c r="E5415" s="264" t="s">
        <v>2552</v>
      </c>
      <c r="F5415" s="264"/>
    </row>
    <row r="5416" spans="1:6" ht="45" customHeight="1">
      <c r="A5416" s="266">
        <v>87529</v>
      </c>
      <c r="B5416" s="267" t="s">
        <v>5210</v>
      </c>
      <c r="C5416" s="268" t="s">
        <v>2538</v>
      </c>
      <c r="D5416" s="269">
        <v>11.91</v>
      </c>
      <c r="E5416" s="269">
        <v>11.86</v>
      </c>
      <c r="F5416" s="269" t="s">
        <v>12192</v>
      </c>
    </row>
    <row r="5417" spans="1:6" ht="45" customHeight="1">
      <c r="A5417" s="266">
        <v>87530</v>
      </c>
      <c r="B5417" s="267" t="s">
        <v>5211</v>
      </c>
      <c r="C5417" s="268" t="s">
        <v>2538</v>
      </c>
      <c r="D5417" s="269">
        <v>13.01</v>
      </c>
      <c r="E5417" s="269">
        <v>14.67</v>
      </c>
      <c r="F5417" s="269" t="s">
        <v>13647</v>
      </c>
    </row>
    <row r="5418" spans="1:6" ht="60" customHeight="1">
      <c r="A5418" s="266">
        <v>87538</v>
      </c>
      <c r="B5418" s="267" t="s">
        <v>5212</v>
      </c>
      <c r="C5418" s="268" t="s">
        <v>2538</v>
      </c>
      <c r="D5418" s="269">
        <v>34.159999999999997</v>
      </c>
      <c r="E5418" s="269">
        <v>9.5</v>
      </c>
      <c r="F5418" s="269" t="s">
        <v>18052</v>
      </c>
    </row>
    <row r="5419" spans="1:6" ht="60" customHeight="1">
      <c r="A5419" s="266">
        <v>87543</v>
      </c>
      <c r="B5419" s="267" t="s">
        <v>20286</v>
      </c>
      <c r="C5419" s="268" t="s">
        <v>2538</v>
      </c>
      <c r="D5419" s="269">
        <v>10.649999999999999</v>
      </c>
      <c r="E5419" s="269">
        <v>4.13</v>
      </c>
      <c r="F5419" s="269" t="s">
        <v>18140</v>
      </c>
    </row>
    <row r="5420" spans="1:6" ht="45" customHeight="1">
      <c r="A5420" s="266">
        <v>87547</v>
      </c>
      <c r="B5420" s="267" t="s">
        <v>5213</v>
      </c>
      <c r="C5420" s="268" t="s">
        <v>2538</v>
      </c>
      <c r="D5420" s="269">
        <v>7.2999999999999989</v>
      </c>
      <c r="E5420" s="269">
        <v>8.49</v>
      </c>
      <c r="F5420" s="269" t="s">
        <v>20287</v>
      </c>
    </row>
    <row r="5421" spans="1:6" ht="45" customHeight="1">
      <c r="A5421" s="266">
        <v>87548</v>
      </c>
      <c r="B5421" s="267" t="s">
        <v>5214</v>
      </c>
      <c r="C5421" s="268" t="s">
        <v>2538</v>
      </c>
      <c r="D5421" s="269">
        <v>7.91</v>
      </c>
      <c r="E5421" s="269">
        <v>10.09</v>
      </c>
      <c r="F5421" s="269" t="s">
        <v>13805</v>
      </c>
    </row>
    <row r="5422" spans="1:6" ht="60" customHeight="1">
      <c r="A5422" s="266">
        <v>87556</v>
      </c>
      <c r="B5422" s="267" t="s">
        <v>5215</v>
      </c>
      <c r="C5422" s="268" t="s">
        <v>2538</v>
      </c>
      <c r="D5422" s="269">
        <v>19.740000000000002</v>
      </c>
      <c r="E5422" s="269">
        <v>6.58</v>
      </c>
      <c r="F5422" s="269" t="s">
        <v>17719</v>
      </c>
    </row>
    <row r="5423" spans="1:6" ht="60" customHeight="1">
      <c r="A5423" s="266">
        <v>87561</v>
      </c>
      <c r="B5423" s="267" t="s">
        <v>5216</v>
      </c>
      <c r="C5423" s="268" t="s">
        <v>2538</v>
      </c>
      <c r="D5423" s="269">
        <v>19.560000000000002</v>
      </c>
      <c r="E5423" s="269">
        <v>6.04</v>
      </c>
      <c r="F5423" s="269" t="s">
        <v>20291</v>
      </c>
    </row>
    <row r="5424" spans="1:6" ht="45" customHeight="1">
      <c r="A5424" s="266">
        <v>90406</v>
      </c>
      <c r="B5424" s="267" t="s">
        <v>453</v>
      </c>
      <c r="C5424" s="268" t="s">
        <v>2538</v>
      </c>
      <c r="D5424" s="269">
        <v>14.21</v>
      </c>
      <c r="E5424" s="269">
        <v>18.43</v>
      </c>
      <c r="F5424" s="269" t="s">
        <v>15042</v>
      </c>
    </row>
    <row r="5425" spans="1:6" ht="45" customHeight="1">
      <c r="A5425" s="266">
        <v>90407</v>
      </c>
      <c r="B5425" s="267" t="s">
        <v>454</v>
      </c>
      <c r="C5425" s="268" t="s">
        <v>2538</v>
      </c>
      <c r="D5425" s="269">
        <v>15.309999999999999</v>
      </c>
      <c r="E5425" s="269">
        <v>21.24</v>
      </c>
      <c r="F5425" s="269" t="s">
        <v>11801</v>
      </c>
    </row>
    <row r="5426" spans="1:6" ht="45" customHeight="1">
      <c r="A5426" s="266">
        <v>90408</v>
      </c>
      <c r="B5426" s="267" t="s">
        <v>455</v>
      </c>
      <c r="C5426" s="268" t="s">
        <v>2538</v>
      </c>
      <c r="D5426" s="269">
        <v>9.5200000000000014</v>
      </c>
      <c r="E5426" s="269">
        <v>14.87</v>
      </c>
      <c r="F5426" s="269" t="s">
        <v>20340</v>
      </c>
    </row>
    <row r="5427" spans="1:6" ht="45" customHeight="1">
      <c r="A5427" s="266">
        <v>90409</v>
      </c>
      <c r="B5427" s="267" t="s">
        <v>229</v>
      </c>
      <c r="C5427" s="268" t="s">
        <v>2538</v>
      </c>
      <c r="D5427" s="269">
        <v>10.130000000000003</v>
      </c>
      <c r="E5427" s="269">
        <v>16.47</v>
      </c>
      <c r="F5427" s="269" t="s">
        <v>19140</v>
      </c>
    </row>
    <row r="5428" spans="1:6">
      <c r="A5428" s="261"/>
      <c r="B5428" s="265" t="s">
        <v>2274</v>
      </c>
      <c r="C5428" s="263"/>
      <c r="D5428" s="264" t="s">
        <v>2552</v>
      </c>
      <c r="E5428" s="264" t="s">
        <v>2552</v>
      </c>
      <c r="F5428" s="264"/>
    </row>
    <row r="5429" spans="1:6" ht="15" customHeight="1">
      <c r="A5429" s="266">
        <v>88485</v>
      </c>
      <c r="B5429" s="267" t="s">
        <v>1332</v>
      </c>
      <c r="C5429" s="268" t="s">
        <v>2538</v>
      </c>
      <c r="D5429" s="269">
        <v>1.27</v>
      </c>
      <c r="E5429" s="269">
        <v>0.81</v>
      </c>
      <c r="F5429" s="269" t="s">
        <v>11424</v>
      </c>
    </row>
    <row r="5430" spans="1:6" ht="15" customHeight="1">
      <c r="A5430" s="266">
        <v>88484</v>
      </c>
      <c r="B5430" s="267" t="s">
        <v>1331</v>
      </c>
      <c r="C5430" s="268" t="s">
        <v>2538</v>
      </c>
      <c r="D5430" s="269">
        <v>1.3499999999999999</v>
      </c>
      <c r="E5430" s="269">
        <v>1.07</v>
      </c>
      <c r="F5430" s="269" t="s">
        <v>11572</v>
      </c>
    </row>
    <row r="5431" spans="1:6" ht="15" customHeight="1">
      <c r="A5431" s="266">
        <v>88483</v>
      </c>
      <c r="B5431" s="267" t="s">
        <v>1330</v>
      </c>
      <c r="C5431" s="268" t="s">
        <v>2538</v>
      </c>
      <c r="D5431" s="269">
        <v>2.12</v>
      </c>
      <c r="E5431" s="269">
        <v>0.55000000000000004</v>
      </c>
      <c r="F5431" s="269" t="s">
        <v>20100</v>
      </c>
    </row>
    <row r="5432" spans="1:6" ht="15" customHeight="1">
      <c r="A5432" s="266">
        <v>88482</v>
      </c>
      <c r="B5432" s="267" t="s">
        <v>1329</v>
      </c>
      <c r="C5432" s="268" t="s">
        <v>2538</v>
      </c>
      <c r="D5432" s="269">
        <v>2.19</v>
      </c>
      <c r="E5432" s="269">
        <v>0.73</v>
      </c>
      <c r="F5432" s="269" t="s">
        <v>11573</v>
      </c>
    </row>
    <row r="5433" spans="1:6" ht="30" customHeight="1">
      <c r="A5433" s="266">
        <v>88412</v>
      </c>
      <c r="B5433" s="267" t="s">
        <v>322</v>
      </c>
      <c r="C5433" s="268" t="s">
        <v>2538</v>
      </c>
      <c r="D5433" s="269">
        <v>1.18</v>
      </c>
      <c r="E5433" s="269">
        <v>0.47</v>
      </c>
      <c r="F5433" s="269" t="s">
        <v>12015</v>
      </c>
    </row>
    <row r="5434" spans="1:6" ht="30" customHeight="1">
      <c r="A5434" s="266">
        <v>88411</v>
      </c>
      <c r="B5434" s="267" t="s">
        <v>321</v>
      </c>
      <c r="C5434" s="268" t="s">
        <v>2538</v>
      </c>
      <c r="D5434" s="269">
        <v>1.31</v>
      </c>
      <c r="E5434" s="269">
        <v>0.91</v>
      </c>
      <c r="F5434" s="269" t="s">
        <v>13233</v>
      </c>
    </row>
    <row r="5435" spans="1:6" ht="30" customHeight="1">
      <c r="A5435" s="266">
        <v>88415</v>
      </c>
      <c r="B5435" s="267" t="s">
        <v>325</v>
      </c>
      <c r="C5435" s="268" t="s">
        <v>2538</v>
      </c>
      <c r="D5435" s="269">
        <v>1.3299999999999998</v>
      </c>
      <c r="E5435" s="269">
        <v>1.07</v>
      </c>
      <c r="F5435" s="269" t="s">
        <v>15965</v>
      </c>
    </row>
    <row r="5436" spans="1:6" ht="30" customHeight="1">
      <c r="A5436" s="266">
        <v>88413</v>
      </c>
      <c r="B5436" s="267" t="s">
        <v>323</v>
      </c>
      <c r="C5436" s="268" t="s">
        <v>2538</v>
      </c>
      <c r="D5436" s="269">
        <v>1.55</v>
      </c>
      <c r="E5436" s="269">
        <v>1.82</v>
      </c>
      <c r="F5436" s="269" t="s">
        <v>11853</v>
      </c>
    </row>
    <row r="5437" spans="1:6" ht="30" customHeight="1">
      <c r="A5437" s="266">
        <v>88414</v>
      </c>
      <c r="B5437" s="267" t="s">
        <v>324</v>
      </c>
      <c r="C5437" s="268" t="s">
        <v>2538</v>
      </c>
      <c r="D5437" s="269">
        <v>1.6300000000000003</v>
      </c>
      <c r="E5437" s="269">
        <v>2.11</v>
      </c>
      <c r="F5437" s="269" t="s">
        <v>15655</v>
      </c>
    </row>
    <row r="5438" spans="1:6" ht="30" customHeight="1">
      <c r="A5438" s="266" t="s">
        <v>2275</v>
      </c>
      <c r="B5438" s="267" t="s">
        <v>5236</v>
      </c>
      <c r="C5438" s="268" t="s">
        <v>2538</v>
      </c>
      <c r="D5438" s="269">
        <v>6.83</v>
      </c>
      <c r="E5438" s="269">
        <v>1.76</v>
      </c>
      <c r="F5438" s="269" t="s">
        <v>17684</v>
      </c>
    </row>
    <row r="5439" spans="1:6" ht="15" customHeight="1">
      <c r="A5439" s="266" t="s">
        <v>2276</v>
      </c>
      <c r="B5439" s="267" t="s">
        <v>5237</v>
      </c>
      <c r="C5439" s="268" t="s">
        <v>2538</v>
      </c>
      <c r="D5439" s="269">
        <v>9.31</v>
      </c>
      <c r="E5439" s="269">
        <v>9.9700000000000006</v>
      </c>
      <c r="F5439" s="269" t="s">
        <v>20125</v>
      </c>
    </row>
    <row r="5440" spans="1:6" ht="15" customHeight="1">
      <c r="A5440" s="266">
        <v>98397</v>
      </c>
      <c r="B5440" s="267" t="s">
        <v>18100</v>
      </c>
      <c r="C5440" s="268" t="s">
        <v>2538</v>
      </c>
      <c r="D5440" s="269">
        <v>4.8199999999999994</v>
      </c>
      <c r="E5440" s="269">
        <v>4.03</v>
      </c>
      <c r="F5440" s="269" t="s">
        <v>14012</v>
      </c>
    </row>
    <row r="5441" spans="1:6" ht="15" customHeight="1">
      <c r="A5441" s="266" t="s">
        <v>2277</v>
      </c>
      <c r="B5441" s="267" t="s">
        <v>5238</v>
      </c>
      <c r="C5441" s="268" t="s">
        <v>2538</v>
      </c>
      <c r="D5441" s="269">
        <v>5.3899999999999988</v>
      </c>
      <c r="E5441" s="269">
        <v>7.23</v>
      </c>
      <c r="F5441" s="269" t="s">
        <v>13524</v>
      </c>
    </row>
    <row r="5442" spans="1:6" ht="30" customHeight="1">
      <c r="A5442" s="266">
        <v>84660</v>
      </c>
      <c r="B5442" s="267" t="s">
        <v>5239</v>
      </c>
      <c r="C5442" s="268" t="s">
        <v>2538</v>
      </c>
      <c r="D5442" s="269">
        <v>4.4499999999999993</v>
      </c>
      <c r="E5442" s="269">
        <v>1.77</v>
      </c>
      <c r="F5442" s="269" t="s">
        <v>11279</v>
      </c>
    </row>
    <row r="5443" spans="1:6" ht="15" customHeight="1">
      <c r="A5443" s="266">
        <v>84657</v>
      </c>
      <c r="B5443" s="267" t="s">
        <v>5240</v>
      </c>
      <c r="C5443" s="268" t="s">
        <v>2538</v>
      </c>
      <c r="D5443" s="269">
        <v>6.9300000000000015</v>
      </c>
      <c r="E5443" s="269">
        <v>3.53</v>
      </c>
      <c r="F5443" s="269" t="s">
        <v>12092</v>
      </c>
    </row>
    <row r="5444" spans="1:6">
      <c r="A5444" s="261"/>
      <c r="B5444" s="265" t="s">
        <v>2278</v>
      </c>
      <c r="C5444" s="263"/>
      <c r="D5444" s="264" t="s">
        <v>2552</v>
      </c>
      <c r="E5444" s="264" t="s">
        <v>2552</v>
      </c>
      <c r="F5444" s="264"/>
    </row>
    <row r="5445" spans="1:6" ht="15" customHeight="1">
      <c r="A5445" s="266">
        <v>95464</v>
      </c>
      <c r="B5445" s="267" t="s">
        <v>5241</v>
      </c>
      <c r="C5445" s="268" t="s">
        <v>2538</v>
      </c>
      <c r="D5445" s="269">
        <v>11.129999999999999</v>
      </c>
      <c r="E5445" s="269">
        <v>9.9499999999999993</v>
      </c>
      <c r="F5445" s="269" t="s">
        <v>20123</v>
      </c>
    </row>
    <row r="5446" spans="1:6" ht="15" customHeight="1">
      <c r="A5446" s="266">
        <v>6082</v>
      </c>
      <c r="B5446" s="267" t="s">
        <v>5242</v>
      </c>
      <c r="C5446" s="268" t="s">
        <v>2538</v>
      </c>
      <c r="D5446" s="269">
        <v>6.7700000000000014</v>
      </c>
      <c r="E5446" s="269">
        <v>9.99</v>
      </c>
      <c r="F5446" s="269" t="s">
        <v>18241</v>
      </c>
    </row>
    <row r="5447" spans="1:6" ht="15" customHeight="1">
      <c r="A5447" s="266">
        <v>84645</v>
      </c>
      <c r="B5447" s="267" t="s">
        <v>5243</v>
      </c>
      <c r="C5447" s="268" t="s">
        <v>2538</v>
      </c>
      <c r="D5447" s="269">
        <v>9.1999999999999993</v>
      </c>
      <c r="E5447" s="269">
        <v>8.59</v>
      </c>
      <c r="F5447" s="269" t="s">
        <v>12530</v>
      </c>
    </row>
    <row r="5448" spans="1:6" ht="15" customHeight="1">
      <c r="A5448" s="266">
        <v>40905</v>
      </c>
      <c r="B5448" s="267" t="s">
        <v>5244</v>
      </c>
      <c r="C5448" s="268" t="s">
        <v>2538</v>
      </c>
      <c r="D5448" s="269">
        <v>11.060000000000002</v>
      </c>
      <c r="E5448" s="269">
        <v>9.9499999999999993</v>
      </c>
      <c r="F5448" s="269" t="s">
        <v>11111</v>
      </c>
    </row>
    <row r="5449" spans="1:6" ht="15" customHeight="1">
      <c r="A5449" s="266">
        <v>79466</v>
      </c>
      <c r="B5449" s="267" t="s">
        <v>5245</v>
      </c>
      <c r="C5449" s="268" t="s">
        <v>2538</v>
      </c>
      <c r="D5449" s="269">
        <v>9.4500000000000011</v>
      </c>
      <c r="E5449" s="269">
        <v>8.58</v>
      </c>
      <c r="F5449" s="269" t="s">
        <v>18529</v>
      </c>
    </row>
    <row r="5450" spans="1:6" ht="15" customHeight="1">
      <c r="A5450" s="266" t="s">
        <v>2279</v>
      </c>
      <c r="B5450" s="267" t="s">
        <v>5246</v>
      </c>
      <c r="C5450" s="268" t="s">
        <v>2538</v>
      </c>
      <c r="D5450" s="269">
        <v>7.5900000000000016</v>
      </c>
      <c r="E5450" s="269">
        <v>8.83</v>
      </c>
      <c r="F5450" s="269" t="s">
        <v>20121</v>
      </c>
    </row>
    <row r="5451" spans="1:6" ht="30" customHeight="1">
      <c r="A5451" s="266" t="s">
        <v>2281</v>
      </c>
      <c r="B5451" s="267" t="s">
        <v>5247</v>
      </c>
      <c r="C5451" s="268" t="s">
        <v>2538</v>
      </c>
      <c r="D5451" s="269">
        <v>13.330000000000002</v>
      </c>
      <c r="E5451" s="269">
        <v>10.52</v>
      </c>
      <c r="F5451" s="269" t="s">
        <v>16631</v>
      </c>
    </row>
    <row r="5452" spans="1:6" ht="15" customHeight="1">
      <c r="A5452" s="266">
        <v>84659</v>
      </c>
      <c r="B5452" s="267" t="s">
        <v>5248</v>
      </c>
      <c r="C5452" s="268" t="s">
        <v>2538</v>
      </c>
      <c r="D5452" s="269">
        <v>7.39</v>
      </c>
      <c r="E5452" s="269">
        <v>7.8</v>
      </c>
      <c r="F5452" s="269" t="s">
        <v>13889</v>
      </c>
    </row>
    <row r="5453" spans="1:6" ht="30" customHeight="1">
      <c r="A5453" s="266" t="s">
        <v>2280</v>
      </c>
      <c r="B5453" s="267" t="s">
        <v>5249</v>
      </c>
      <c r="C5453" s="268" t="s">
        <v>2538</v>
      </c>
      <c r="D5453" s="269">
        <v>13.71</v>
      </c>
      <c r="E5453" s="269">
        <v>10.52</v>
      </c>
      <c r="F5453" s="269" t="s">
        <v>16091</v>
      </c>
    </row>
    <row r="5454" spans="1:6" ht="30" customHeight="1">
      <c r="A5454" s="266" t="s">
        <v>2282</v>
      </c>
      <c r="B5454" s="267" t="s">
        <v>5250</v>
      </c>
      <c r="C5454" s="268" t="s">
        <v>2538</v>
      </c>
      <c r="D5454" s="269">
        <v>13.219999999999999</v>
      </c>
      <c r="E5454" s="269">
        <v>10.52</v>
      </c>
      <c r="F5454" s="269" t="s">
        <v>12588</v>
      </c>
    </row>
    <row r="5455" spans="1:6" ht="15" customHeight="1">
      <c r="A5455" s="266">
        <v>79463</v>
      </c>
      <c r="B5455" s="267" t="s">
        <v>5251</v>
      </c>
      <c r="C5455" s="268" t="s">
        <v>2538</v>
      </c>
      <c r="D5455" s="269">
        <v>5.6</v>
      </c>
      <c r="E5455" s="269">
        <v>8.39</v>
      </c>
      <c r="F5455" s="269" t="s">
        <v>18447</v>
      </c>
    </row>
    <row r="5456" spans="1:6" ht="15" customHeight="1">
      <c r="A5456" s="266">
        <v>79464</v>
      </c>
      <c r="B5456" s="267" t="s">
        <v>5252</v>
      </c>
      <c r="C5456" s="268" t="s">
        <v>2538</v>
      </c>
      <c r="D5456" s="269">
        <v>8.1300000000000008</v>
      </c>
      <c r="E5456" s="269">
        <v>10.56</v>
      </c>
      <c r="F5456" s="269" t="s">
        <v>12617</v>
      </c>
    </row>
    <row r="5457" spans="1:6" ht="15" customHeight="1">
      <c r="A5457" s="266" t="s">
        <v>2283</v>
      </c>
      <c r="B5457" s="267" t="s">
        <v>5253</v>
      </c>
      <c r="C5457" s="268" t="s">
        <v>2538</v>
      </c>
      <c r="D5457" s="269">
        <v>10.41</v>
      </c>
      <c r="E5457" s="269">
        <v>12.73</v>
      </c>
      <c r="F5457" s="269" t="s">
        <v>20122</v>
      </c>
    </row>
    <row r="5458" spans="1:6" ht="15" customHeight="1">
      <c r="A5458" s="266">
        <v>84679</v>
      </c>
      <c r="B5458" s="267" t="s">
        <v>5254</v>
      </c>
      <c r="C5458" s="268" t="s">
        <v>2538</v>
      </c>
      <c r="D5458" s="269">
        <v>7.0300000000000011</v>
      </c>
      <c r="E5458" s="269">
        <v>10.57</v>
      </c>
      <c r="F5458" s="269" t="s">
        <v>16641</v>
      </c>
    </row>
    <row r="5459" spans="1:6" ht="30" customHeight="1">
      <c r="A5459" s="266" t="s">
        <v>2284</v>
      </c>
      <c r="B5459" s="267" t="s">
        <v>5255</v>
      </c>
      <c r="C5459" s="268" t="s">
        <v>2538</v>
      </c>
      <c r="D5459" s="269">
        <v>7.65</v>
      </c>
      <c r="E5459" s="269">
        <v>4.41</v>
      </c>
      <c r="F5459" s="269" t="s">
        <v>11963</v>
      </c>
    </row>
    <row r="5460" spans="1:6">
      <c r="A5460" s="261"/>
      <c r="B5460" s="265" t="s">
        <v>116</v>
      </c>
      <c r="C5460" s="263"/>
      <c r="D5460" s="264" t="s">
        <v>2552</v>
      </c>
      <c r="E5460" s="264" t="s">
        <v>2552</v>
      </c>
      <c r="F5460" s="264"/>
    </row>
    <row r="5461" spans="1:6" ht="30" customHeight="1">
      <c r="A5461" s="266" t="s">
        <v>2285</v>
      </c>
      <c r="B5461" s="267" t="s">
        <v>5256</v>
      </c>
      <c r="C5461" s="268" t="s">
        <v>2538</v>
      </c>
      <c r="D5461" s="269">
        <v>12.840000000000003</v>
      </c>
      <c r="E5461" s="269">
        <v>22.15</v>
      </c>
      <c r="F5461" s="269" t="s">
        <v>13720</v>
      </c>
    </row>
    <row r="5462" spans="1:6" ht="15" customHeight="1">
      <c r="A5462" s="266">
        <v>73446</v>
      </c>
      <c r="B5462" s="267" t="s">
        <v>5257</v>
      </c>
      <c r="C5462" s="268" t="s">
        <v>2538</v>
      </c>
      <c r="D5462" s="269">
        <v>7.7100000000000009</v>
      </c>
      <c r="E5462" s="269">
        <v>12.05</v>
      </c>
      <c r="F5462" s="269" t="s">
        <v>20095</v>
      </c>
    </row>
    <row r="5463" spans="1:6" ht="15" customHeight="1">
      <c r="A5463" s="266" t="s">
        <v>2135</v>
      </c>
      <c r="B5463" s="267" t="s">
        <v>5258</v>
      </c>
      <c r="C5463" s="268" t="s">
        <v>2538</v>
      </c>
      <c r="D5463" s="269">
        <v>11.6</v>
      </c>
      <c r="E5463" s="269">
        <v>13.87</v>
      </c>
      <c r="F5463" s="269" t="s">
        <v>15955</v>
      </c>
    </row>
    <row r="5464" spans="1:6" ht="15" customHeight="1">
      <c r="A5464" s="266" t="s">
        <v>2136</v>
      </c>
      <c r="B5464" s="267" t="s">
        <v>5259</v>
      </c>
      <c r="C5464" s="268" t="s">
        <v>2538</v>
      </c>
      <c r="D5464" s="269">
        <v>11.709999999999999</v>
      </c>
      <c r="E5464" s="269">
        <v>13.87</v>
      </c>
      <c r="F5464" s="269" t="s">
        <v>20124</v>
      </c>
    </row>
    <row r="5465" spans="1:6" ht="15" customHeight="1">
      <c r="A5465" s="266" t="s">
        <v>2137</v>
      </c>
      <c r="B5465" s="267" t="s">
        <v>5260</v>
      </c>
      <c r="C5465" s="268" t="s">
        <v>2538</v>
      </c>
      <c r="D5465" s="269">
        <v>12.090000000000002</v>
      </c>
      <c r="E5465" s="269">
        <v>13.87</v>
      </c>
      <c r="F5465" s="269" t="s">
        <v>16001</v>
      </c>
    </row>
    <row r="5466" spans="1:6" ht="30" customHeight="1">
      <c r="A5466" s="266">
        <v>95468</v>
      </c>
      <c r="B5466" s="267" t="s">
        <v>5261</v>
      </c>
      <c r="C5466" s="268" t="s">
        <v>2538</v>
      </c>
      <c r="D5466" s="269">
        <v>15.839999999999996</v>
      </c>
      <c r="E5466" s="269">
        <v>22.14</v>
      </c>
      <c r="F5466" s="269" t="s">
        <v>20128</v>
      </c>
    </row>
    <row r="5467" spans="1:6" ht="30" customHeight="1">
      <c r="A5467" s="266" t="s">
        <v>2138</v>
      </c>
      <c r="B5467" s="267" t="s">
        <v>5262</v>
      </c>
      <c r="C5467" s="268" t="s">
        <v>2538</v>
      </c>
      <c r="D5467" s="269">
        <v>12.420000000000002</v>
      </c>
      <c r="E5467" s="269">
        <v>4.68</v>
      </c>
      <c r="F5467" s="269" t="s">
        <v>17842</v>
      </c>
    </row>
    <row r="5468" spans="1:6" ht="30" customHeight="1">
      <c r="A5468" s="266" t="s">
        <v>1235</v>
      </c>
      <c r="B5468" s="267" t="s">
        <v>5263</v>
      </c>
      <c r="C5468" s="268" t="s">
        <v>2538</v>
      </c>
      <c r="D5468" s="269">
        <v>8.8600000000000012</v>
      </c>
      <c r="E5468" s="269">
        <v>7.26</v>
      </c>
      <c r="F5468" s="269" t="s">
        <v>11407</v>
      </c>
    </row>
    <row r="5469" spans="1:6" ht="30" customHeight="1">
      <c r="A5469" s="266" t="s">
        <v>2139</v>
      </c>
      <c r="B5469" s="267" t="s">
        <v>5264</v>
      </c>
      <c r="C5469" s="268" t="s">
        <v>2535</v>
      </c>
      <c r="D5469" s="269">
        <v>12.520000000000001</v>
      </c>
      <c r="E5469" s="269">
        <v>8.33</v>
      </c>
      <c r="F5469" s="269" t="s">
        <v>17643</v>
      </c>
    </row>
    <row r="5470" spans="1:6" ht="30" customHeight="1">
      <c r="A5470" s="266">
        <v>84661</v>
      </c>
      <c r="B5470" s="267" t="s">
        <v>5265</v>
      </c>
      <c r="C5470" s="268" t="s">
        <v>2538</v>
      </c>
      <c r="D5470" s="269">
        <v>7.9599999999999991</v>
      </c>
      <c r="E5470" s="269">
        <v>8.3699999999999992</v>
      </c>
      <c r="F5470" s="269" t="s">
        <v>13126</v>
      </c>
    </row>
    <row r="5471" spans="1:6" ht="30" customHeight="1">
      <c r="A5471" s="266">
        <v>84662</v>
      </c>
      <c r="B5471" s="267" t="s">
        <v>5266</v>
      </c>
      <c r="C5471" s="268" t="s">
        <v>2538</v>
      </c>
      <c r="D5471" s="269">
        <v>11.99</v>
      </c>
      <c r="E5471" s="269">
        <v>13.87</v>
      </c>
      <c r="F5471" s="269" t="s">
        <v>20127</v>
      </c>
    </row>
    <row r="5472" spans="1:6" ht="15" customHeight="1">
      <c r="A5472" s="266" t="s">
        <v>2140</v>
      </c>
      <c r="B5472" s="267" t="s">
        <v>5267</v>
      </c>
      <c r="C5472" s="268" t="s">
        <v>2538</v>
      </c>
      <c r="D5472" s="269">
        <v>15.769999999999996</v>
      </c>
      <c r="E5472" s="269">
        <v>16.600000000000001</v>
      </c>
      <c r="F5472" s="269" t="s">
        <v>20126</v>
      </c>
    </row>
    <row r="5473" spans="1:6" ht="15" customHeight="1">
      <c r="A5473" s="266">
        <v>79460</v>
      </c>
      <c r="B5473" s="267" t="s">
        <v>5268</v>
      </c>
      <c r="C5473" s="268" t="s">
        <v>2538</v>
      </c>
      <c r="D5473" s="269">
        <v>31.63</v>
      </c>
      <c r="E5473" s="269">
        <v>10.48</v>
      </c>
      <c r="F5473" s="269" t="s">
        <v>13973</v>
      </c>
    </row>
    <row r="5474" spans="1:6" ht="15" customHeight="1">
      <c r="A5474" s="266" t="s">
        <v>2145</v>
      </c>
      <c r="B5474" s="267" t="s">
        <v>5269</v>
      </c>
      <c r="C5474" s="268" t="s">
        <v>2538</v>
      </c>
      <c r="D5474" s="269">
        <v>46.120000000000005</v>
      </c>
      <c r="E5474" s="269">
        <v>12.66</v>
      </c>
      <c r="F5474" s="269" t="s">
        <v>19874</v>
      </c>
    </row>
    <row r="5475" spans="1:6" ht="15" customHeight="1">
      <c r="A5475" s="266">
        <v>84647</v>
      </c>
      <c r="B5475" s="267" t="s">
        <v>5270</v>
      </c>
      <c r="C5475" s="268" t="s">
        <v>2538</v>
      </c>
      <c r="D5475" s="269">
        <v>85.59</v>
      </c>
      <c r="E5475" s="269">
        <v>52.44</v>
      </c>
      <c r="F5475" s="269" t="s">
        <v>20120</v>
      </c>
    </row>
    <row r="5476" spans="1:6">
      <c r="A5476" s="261"/>
      <c r="B5476" s="265" t="s">
        <v>117</v>
      </c>
      <c r="C5476" s="263"/>
      <c r="D5476" s="264" t="s">
        <v>2552</v>
      </c>
      <c r="E5476" s="264" t="s">
        <v>2552</v>
      </c>
      <c r="F5476" s="264"/>
    </row>
    <row r="5477" spans="1:6" ht="15" customHeight="1">
      <c r="A5477" s="266">
        <v>83693</v>
      </c>
      <c r="B5477" s="267" t="s">
        <v>5271</v>
      </c>
      <c r="C5477" s="268" t="s">
        <v>2538</v>
      </c>
      <c r="D5477" s="269">
        <v>0.83000000000000007</v>
      </c>
      <c r="E5477" s="269">
        <v>2.59</v>
      </c>
      <c r="F5477" s="269" t="s">
        <v>11658</v>
      </c>
    </row>
    <row r="5478" spans="1:6" ht="15" customHeight="1">
      <c r="A5478" s="266">
        <v>84656</v>
      </c>
      <c r="B5478" s="267" t="s">
        <v>5272</v>
      </c>
      <c r="C5478" s="268" t="s">
        <v>2538</v>
      </c>
      <c r="D5478" s="269">
        <v>11.16</v>
      </c>
      <c r="E5478" s="269">
        <v>21.99</v>
      </c>
      <c r="F5478" s="269" t="s">
        <v>12632</v>
      </c>
    </row>
    <row r="5479" spans="1:6" ht="30" customHeight="1">
      <c r="A5479" s="266" t="s">
        <v>2141</v>
      </c>
      <c r="B5479" s="267" t="s">
        <v>5273</v>
      </c>
      <c r="C5479" s="268" t="s">
        <v>2538</v>
      </c>
      <c r="D5479" s="269">
        <v>1.8200000000000003</v>
      </c>
      <c r="E5479" s="269">
        <v>3.5</v>
      </c>
      <c r="F5479" s="269" t="s">
        <v>11732</v>
      </c>
    </row>
    <row r="5480" spans="1:6" ht="30" customHeight="1">
      <c r="A5480" s="266">
        <v>88491</v>
      </c>
      <c r="B5480" s="267" t="s">
        <v>5274</v>
      </c>
      <c r="C5480" s="268" t="s">
        <v>2538</v>
      </c>
      <c r="D5480" s="269">
        <v>5.75</v>
      </c>
      <c r="E5480" s="269">
        <v>0.64</v>
      </c>
      <c r="F5480" s="269" t="s">
        <v>11461</v>
      </c>
    </row>
    <row r="5481" spans="1:6" ht="30" customHeight="1">
      <c r="A5481" s="266">
        <v>88493</v>
      </c>
      <c r="B5481" s="267" t="s">
        <v>5275</v>
      </c>
      <c r="C5481" s="268" t="s">
        <v>2538</v>
      </c>
      <c r="D5481" s="269">
        <v>6.73</v>
      </c>
      <c r="E5481" s="269">
        <v>0.92</v>
      </c>
      <c r="F5481" s="269" t="s">
        <v>13234</v>
      </c>
    </row>
    <row r="5482" spans="1:6" ht="30" customHeight="1">
      <c r="A5482" s="266">
        <v>95622</v>
      </c>
      <c r="B5482" s="267" t="s">
        <v>5276</v>
      </c>
      <c r="C5482" s="268" t="s">
        <v>2538</v>
      </c>
      <c r="D5482" s="269">
        <v>5.3999999999999995</v>
      </c>
      <c r="E5482" s="269">
        <v>5.96</v>
      </c>
      <c r="F5482" s="269" t="s">
        <v>15939</v>
      </c>
    </row>
    <row r="5483" spans="1:6" ht="30" customHeight="1">
      <c r="A5483" s="266">
        <v>95623</v>
      </c>
      <c r="B5483" s="267" t="s">
        <v>4617</v>
      </c>
      <c r="C5483" s="268" t="s">
        <v>2538</v>
      </c>
      <c r="D5483" s="269">
        <v>4.7200000000000006</v>
      </c>
      <c r="E5483" s="269">
        <v>3.86</v>
      </c>
      <c r="F5483" s="269" t="s">
        <v>20104</v>
      </c>
    </row>
    <row r="5484" spans="1:6" ht="30" customHeight="1">
      <c r="A5484" s="266">
        <v>95625</v>
      </c>
      <c r="B5484" s="267" t="s">
        <v>4618</v>
      </c>
      <c r="C5484" s="268" t="s">
        <v>2538</v>
      </c>
      <c r="D5484" s="269">
        <v>7.2900000000000009</v>
      </c>
      <c r="E5484" s="269">
        <v>11.49</v>
      </c>
      <c r="F5484" s="269" t="s">
        <v>20106</v>
      </c>
    </row>
    <row r="5485" spans="1:6" ht="30" customHeight="1">
      <c r="A5485" s="266">
        <v>88489</v>
      </c>
      <c r="B5485" s="267" t="s">
        <v>1336</v>
      </c>
      <c r="C5485" s="268" t="s">
        <v>2538</v>
      </c>
      <c r="D5485" s="269">
        <v>6.99</v>
      </c>
      <c r="E5485" s="269">
        <v>3.86</v>
      </c>
      <c r="F5485" s="269" t="s">
        <v>20103</v>
      </c>
    </row>
    <row r="5486" spans="1:6" ht="30" customHeight="1">
      <c r="A5486" s="266">
        <v>88487</v>
      </c>
      <c r="B5486" s="267" t="s">
        <v>1334</v>
      </c>
      <c r="C5486" s="268" t="s">
        <v>2538</v>
      </c>
      <c r="D5486" s="269">
        <v>5.82</v>
      </c>
      <c r="E5486" s="269">
        <v>2.69</v>
      </c>
      <c r="F5486" s="269" t="s">
        <v>20101</v>
      </c>
    </row>
    <row r="5487" spans="1:6" ht="30" customHeight="1">
      <c r="A5487" s="266">
        <v>88431</v>
      </c>
      <c r="B5487" s="267" t="s">
        <v>762</v>
      </c>
      <c r="C5487" s="268" t="s">
        <v>2538</v>
      </c>
      <c r="D5487" s="269">
        <v>12.27</v>
      </c>
      <c r="E5487" s="269">
        <v>5.8</v>
      </c>
      <c r="F5487" s="269" t="s">
        <v>20099</v>
      </c>
    </row>
    <row r="5488" spans="1:6" ht="30" customHeight="1">
      <c r="A5488" s="266">
        <v>88423</v>
      </c>
      <c r="B5488" s="267" t="s">
        <v>548</v>
      </c>
      <c r="C5488" s="268" t="s">
        <v>2538</v>
      </c>
      <c r="D5488" s="269">
        <v>11.440000000000001</v>
      </c>
      <c r="E5488" s="269">
        <v>3.37</v>
      </c>
      <c r="F5488" s="269" t="s">
        <v>20098</v>
      </c>
    </row>
    <row r="5489" spans="1:6" ht="30" customHeight="1">
      <c r="A5489" s="266">
        <v>88428</v>
      </c>
      <c r="B5489" s="267" t="s">
        <v>760</v>
      </c>
      <c r="C5489" s="268" t="s">
        <v>2538</v>
      </c>
      <c r="D5489" s="269">
        <v>13.79</v>
      </c>
      <c r="E5489" s="269">
        <v>10.23</v>
      </c>
      <c r="F5489" s="269" t="s">
        <v>12159</v>
      </c>
    </row>
    <row r="5490" spans="1:6" ht="30" customHeight="1">
      <c r="A5490" s="266">
        <v>88420</v>
      </c>
      <c r="B5490" s="267" t="s">
        <v>328</v>
      </c>
      <c r="C5490" s="268" t="s">
        <v>2538</v>
      </c>
      <c r="D5490" s="269">
        <v>12.32</v>
      </c>
      <c r="E5490" s="269">
        <v>5.95</v>
      </c>
      <c r="F5490" s="269" t="s">
        <v>18592</v>
      </c>
    </row>
    <row r="5491" spans="1:6" ht="30" customHeight="1">
      <c r="A5491" s="266">
        <v>88429</v>
      </c>
      <c r="B5491" s="267" t="s">
        <v>761</v>
      </c>
      <c r="C5491" s="268" t="s">
        <v>2538</v>
      </c>
      <c r="D5491" s="269">
        <v>14.37</v>
      </c>
      <c r="E5491" s="269">
        <v>11.9</v>
      </c>
      <c r="F5491" s="269" t="s">
        <v>13946</v>
      </c>
    </row>
    <row r="5492" spans="1:6" ht="30" customHeight="1">
      <c r="A5492" s="266">
        <v>88421</v>
      </c>
      <c r="B5492" s="267" t="s">
        <v>329</v>
      </c>
      <c r="C5492" s="268" t="s">
        <v>2538</v>
      </c>
      <c r="D5492" s="269">
        <v>12.65</v>
      </c>
      <c r="E5492" s="269">
        <v>6.92</v>
      </c>
      <c r="F5492" s="269" t="s">
        <v>20097</v>
      </c>
    </row>
    <row r="5493" spans="1:6" ht="30" customHeight="1">
      <c r="A5493" s="266">
        <v>73445</v>
      </c>
      <c r="B5493" s="267" t="s">
        <v>4619</v>
      </c>
      <c r="C5493" s="268" t="s">
        <v>2538</v>
      </c>
      <c r="D5493" s="269">
        <v>2.2000000000000002</v>
      </c>
      <c r="E5493" s="269">
        <v>6.44</v>
      </c>
      <c r="F5493" s="269" t="s">
        <v>13381</v>
      </c>
    </row>
    <row r="5494" spans="1:6" ht="15" customHeight="1">
      <c r="A5494" s="266">
        <v>84651</v>
      </c>
      <c r="B5494" s="267" t="s">
        <v>4620</v>
      </c>
      <c r="C5494" s="268" t="s">
        <v>2538</v>
      </c>
      <c r="D5494" s="269">
        <v>2.66</v>
      </c>
      <c r="E5494" s="269">
        <v>6.93</v>
      </c>
      <c r="F5494" s="269" t="s">
        <v>13006</v>
      </c>
    </row>
    <row r="5495" spans="1:6" ht="30" customHeight="1">
      <c r="A5495" s="266">
        <v>95626</v>
      </c>
      <c r="B5495" s="267" t="s">
        <v>4621</v>
      </c>
      <c r="C5495" s="268" t="s">
        <v>2538</v>
      </c>
      <c r="D5495" s="269">
        <v>5.63</v>
      </c>
      <c r="E5495" s="269">
        <v>6.63</v>
      </c>
      <c r="F5495" s="269" t="s">
        <v>13589</v>
      </c>
    </row>
    <row r="5496" spans="1:6" ht="30" customHeight="1">
      <c r="A5496" s="266">
        <v>95624</v>
      </c>
      <c r="B5496" s="267" t="s">
        <v>4622</v>
      </c>
      <c r="C5496" s="268" t="s">
        <v>2538</v>
      </c>
      <c r="D5496" s="269">
        <v>6.8100000000000005</v>
      </c>
      <c r="E5496" s="269">
        <v>10.19</v>
      </c>
      <c r="F5496" s="269" t="s">
        <v>20105</v>
      </c>
    </row>
    <row r="5497" spans="1:6" ht="45" customHeight="1">
      <c r="A5497" s="266">
        <v>88426</v>
      </c>
      <c r="B5497" s="267" t="s">
        <v>759</v>
      </c>
      <c r="C5497" s="268" t="s">
        <v>2538</v>
      </c>
      <c r="D5497" s="269">
        <v>11.11</v>
      </c>
      <c r="E5497" s="269">
        <v>2.34</v>
      </c>
      <c r="F5497" s="269" t="s">
        <v>12531</v>
      </c>
    </row>
    <row r="5498" spans="1:6" ht="45" customHeight="1">
      <c r="A5498" s="266">
        <v>88417</v>
      </c>
      <c r="B5498" s="267" t="s">
        <v>327</v>
      </c>
      <c r="C5498" s="268" t="s">
        <v>2538</v>
      </c>
      <c r="D5498" s="269">
        <v>10.790000000000001</v>
      </c>
      <c r="E5498" s="269">
        <v>1.36</v>
      </c>
      <c r="F5498" s="269" t="s">
        <v>13807</v>
      </c>
    </row>
    <row r="5499" spans="1:6" ht="30" customHeight="1">
      <c r="A5499" s="266">
        <v>88424</v>
      </c>
      <c r="B5499" s="267" t="s">
        <v>549</v>
      </c>
      <c r="C5499" s="268" t="s">
        <v>2538</v>
      </c>
      <c r="D5499" s="269">
        <v>11.98</v>
      </c>
      <c r="E5499" s="269">
        <v>4.9800000000000004</v>
      </c>
      <c r="F5499" s="269" t="s">
        <v>13439</v>
      </c>
    </row>
    <row r="5500" spans="1:6" ht="30" customHeight="1">
      <c r="A5500" s="266">
        <v>88416</v>
      </c>
      <c r="B5500" s="267" t="s">
        <v>326</v>
      </c>
      <c r="C5500" s="268" t="s">
        <v>2538</v>
      </c>
      <c r="D5500" s="269">
        <v>11.3</v>
      </c>
      <c r="E5500" s="269">
        <v>2.87</v>
      </c>
      <c r="F5500" s="269" t="s">
        <v>12310</v>
      </c>
    </row>
    <row r="5501" spans="1:6">
      <c r="A5501" s="261"/>
      <c r="B5501" s="265" t="s">
        <v>2329</v>
      </c>
      <c r="C5501" s="263"/>
      <c r="D5501" s="264" t="s">
        <v>2552</v>
      </c>
      <c r="E5501" s="264" t="s">
        <v>2552</v>
      </c>
      <c r="F5501" s="264"/>
    </row>
    <row r="5502" spans="1:6" ht="30" customHeight="1">
      <c r="A5502" s="266">
        <v>88488</v>
      </c>
      <c r="B5502" s="267" t="s">
        <v>1335</v>
      </c>
      <c r="C5502" s="268" t="s">
        <v>2538</v>
      </c>
      <c r="D5502" s="269">
        <v>7.4</v>
      </c>
      <c r="E5502" s="269">
        <v>5.0199999999999996</v>
      </c>
      <c r="F5502" s="269" t="s">
        <v>20102</v>
      </c>
    </row>
    <row r="5503" spans="1:6" ht="30" customHeight="1">
      <c r="A5503" s="266">
        <v>88486</v>
      </c>
      <c r="B5503" s="267" t="s">
        <v>1333</v>
      </c>
      <c r="C5503" s="268" t="s">
        <v>2538</v>
      </c>
      <c r="D5503" s="269">
        <v>6.09</v>
      </c>
      <c r="E5503" s="269">
        <v>3.51</v>
      </c>
      <c r="F5503" s="269" t="s">
        <v>17651</v>
      </c>
    </row>
    <row r="5504" spans="1:6" ht="30" customHeight="1">
      <c r="A5504" s="266">
        <v>88490</v>
      </c>
      <c r="B5504" s="267" t="s">
        <v>4623</v>
      </c>
      <c r="C5504" s="268" t="s">
        <v>2538</v>
      </c>
      <c r="D5504" s="269">
        <v>5.83</v>
      </c>
      <c r="E5504" s="269">
        <v>0.82</v>
      </c>
      <c r="F5504" s="269" t="s">
        <v>17330</v>
      </c>
    </row>
    <row r="5505" spans="1:6" ht="30" customHeight="1">
      <c r="A5505" s="266">
        <v>88492</v>
      </c>
      <c r="B5505" s="267" t="s">
        <v>4624</v>
      </c>
      <c r="C5505" s="268" t="s">
        <v>2538</v>
      </c>
      <c r="D5505" s="269">
        <v>6.83</v>
      </c>
      <c r="E5505" s="269">
        <v>1.19</v>
      </c>
      <c r="F5505" s="269" t="s">
        <v>11761</v>
      </c>
    </row>
    <row r="5506" spans="1:6">
      <c r="A5506" s="261"/>
      <c r="B5506" s="265" t="s">
        <v>2843</v>
      </c>
      <c r="C5506" s="263"/>
      <c r="D5506" s="264" t="s">
        <v>2552</v>
      </c>
      <c r="E5506" s="264" t="s">
        <v>2552</v>
      </c>
      <c r="F5506" s="264"/>
    </row>
    <row r="5507" spans="1:6" ht="30" customHeight="1">
      <c r="A5507" s="266">
        <v>88432</v>
      </c>
      <c r="B5507" s="267" t="s">
        <v>1328</v>
      </c>
      <c r="C5507" s="268" t="s">
        <v>2538</v>
      </c>
      <c r="D5507" s="269">
        <v>6.5200000000000005</v>
      </c>
      <c r="E5507" s="269">
        <v>7.2</v>
      </c>
      <c r="F5507" s="269" t="s">
        <v>13611</v>
      </c>
    </row>
    <row r="5508" spans="1:6">
      <c r="A5508" s="261"/>
      <c r="B5508" s="265" t="s">
        <v>1178</v>
      </c>
      <c r="C5508" s="263"/>
      <c r="D5508" s="264" t="s">
        <v>2552</v>
      </c>
      <c r="E5508" s="264" t="s">
        <v>2552</v>
      </c>
      <c r="F5508" s="264"/>
    </row>
    <row r="5509" spans="1:6" ht="15" customHeight="1">
      <c r="A5509" s="266">
        <v>75889</v>
      </c>
      <c r="B5509" s="267" t="s">
        <v>4625</v>
      </c>
      <c r="C5509" s="268" t="s">
        <v>2538</v>
      </c>
      <c r="D5509" s="269">
        <v>9.8600000000000012</v>
      </c>
      <c r="E5509" s="269">
        <v>8.35</v>
      </c>
      <c r="F5509" s="269" t="s">
        <v>12026</v>
      </c>
    </row>
    <row r="5510" spans="1:6">
      <c r="A5510" s="261"/>
      <c r="B5510" s="265" t="s">
        <v>1179</v>
      </c>
      <c r="C5510" s="263"/>
      <c r="D5510" s="264" t="s">
        <v>2552</v>
      </c>
      <c r="E5510" s="264" t="s">
        <v>2552</v>
      </c>
      <c r="F5510" s="264"/>
    </row>
    <row r="5511" spans="1:6" ht="30" customHeight="1">
      <c r="A5511" s="266">
        <v>79467</v>
      </c>
      <c r="B5511" s="267" t="s">
        <v>4626</v>
      </c>
      <c r="C5511" s="268" t="s">
        <v>1341</v>
      </c>
      <c r="D5511" s="269">
        <v>5.93</v>
      </c>
      <c r="E5511" s="269">
        <v>7.43</v>
      </c>
      <c r="F5511" s="269" t="s">
        <v>15472</v>
      </c>
    </row>
    <row r="5512" spans="1:6" ht="30" customHeight="1">
      <c r="A5512" s="266">
        <v>41595</v>
      </c>
      <c r="B5512" s="267" t="s">
        <v>4627</v>
      </c>
      <c r="C5512" s="268" t="s">
        <v>2537</v>
      </c>
      <c r="D5512" s="269">
        <v>3.54</v>
      </c>
      <c r="E5512" s="269">
        <v>7.45</v>
      </c>
      <c r="F5512" s="269" t="s">
        <v>13103</v>
      </c>
    </row>
    <row r="5513" spans="1:6" ht="15" customHeight="1">
      <c r="A5513" s="266" t="s">
        <v>2143</v>
      </c>
      <c r="B5513" s="267" t="s">
        <v>4628</v>
      </c>
      <c r="C5513" s="268" t="s">
        <v>2538</v>
      </c>
      <c r="D5513" s="269">
        <v>5.0199999999999996</v>
      </c>
      <c r="E5513" s="269">
        <v>8.6300000000000008</v>
      </c>
      <c r="F5513" s="269" t="s">
        <v>11972</v>
      </c>
    </row>
    <row r="5514" spans="1:6" ht="15" customHeight="1">
      <c r="A5514" s="266" t="s">
        <v>2144</v>
      </c>
      <c r="B5514" s="267" t="s">
        <v>4629</v>
      </c>
      <c r="C5514" s="268" t="s">
        <v>2538</v>
      </c>
      <c r="D5514" s="269">
        <v>7.35</v>
      </c>
      <c r="E5514" s="269">
        <v>11.6</v>
      </c>
      <c r="F5514" s="269" t="s">
        <v>18504</v>
      </c>
    </row>
    <row r="5515" spans="1:6" ht="15" customHeight="1">
      <c r="A5515" s="266" t="s">
        <v>2142</v>
      </c>
      <c r="B5515" s="267" t="s">
        <v>4630</v>
      </c>
      <c r="C5515" s="268" t="s">
        <v>2538</v>
      </c>
      <c r="D5515" s="269">
        <v>8.1</v>
      </c>
      <c r="E5515" s="269">
        <v>8.3699999999999992</v>
      </c>
      <c r="F5515" s="269" t="s">
        <v>18148</v>
      </c>
    </row>
    <row r="5516" spans="1:6" ht="15" customHeight="1">
      <c r="A5516" s="266">
        <v>79465</v>
      </c>
      <c r="B5516" s="267" t="s">
        <v>4631</v>
      </c>
      <c r="C5516" s="268" t="s">
        <v>2538</v>
      </c>
      <c r="D5516" s="269">
        <v>26.9</v>
      </c>
      <c r="E5516" s="269">
        <v>12.68</v>
      </c>
      <c r="F5516" s="269" t="s">
        <v>20119</v>
      </c>
    </row>
    <row r="5517" spans="1:6" ht="15" customHeight="1">
      <c r="A5517" s="266">
        <v>84665</v>
      </c>
      <c r="B5517" s="267" t="s">
        <v>4632</v>
      </c>
      <c r="C5517" s="268" t="s">
        <v>2538</v>
      </c>
      <c r="D5517" s="269">
        <v>8.3699999999999992</v>
      </c>
      <c r="E5517" s="269">
        <v>11.97</v>
      </c>
      <c r="F5517" s="269" t="s">
        <v>20130</v>
      </c>
    </row>
    <row r="5518" spans="1:6">
      <c r="A5518" s="261"/>
      <c r="B5518" s="262" t="s">
        <v>118</v>
      </c>
      <c r="C5518" s="263"/>
      <c r="D5518" s="264" t="s">
        <v>2552</v>
      </c>
      <c r="E5518" s="264" t="s">
        <v>2552</v>
      </c>
      <c r="F5518" s="264"/>
    </row>
    <row r="5519" spans="1:6">
      <c r="A5519" s="261"/>
      <c r="B5519" s="265" t="s">
        <v>119</v>
      </c>
      <c r="C5519" s="263"/>
      <c r="D5519" s="264" t="s">
        <v>2552</v>
      </c>
      <c r="E5519" s="264" t="s">
        <v>2552</v>
      </c>
      <c r="F5519" s="264"/>
    </row>
    <row r="5520" spans="1:6" ht="30" customHeight="1">
      <c r="A5520" s="266">
        <v>92970</v>
      </c>
      <c r="B5520" s="267" t="s">
        <v>4633</v>
      </c>
      <c r="C5520" s="268" t="s">
        <v>2538</v>
      </c>
      <c r="D5520" s="269">
        <v>7.11</v>
      </c>
      <c r="E5520" s="269">
        <v>5.1100000000000003</v>
      </c>
      <c r="F5520" s="269" t="s">
        <v>12988</v>
      </c>
    </row>
    <row r="5521" spans="1:6" ht="30" customHeight="1">
      <c r="A5521" s="266">
        <v>97636</v>
      </c>
      <c r="B5521" s="267" t="s">
        <v>20633</v>
      </c>
      <c r="C5521" s="268" t="s">
        <v>2538</v>
      </c>
      <c r="D5521" s="269">
        <v>7.4400000000000013</v>
      </c>
      <c r="E5521" s="269">
        <v>2.0299999999999998</v>
      </c>
      <c r="F5521" s="269" t="s">
        <v>11887</v>
      </c>
    </row>
    <row r="5522" spans="1:6" ht="30" customHeight="1">
      <c r="A5522" s="266">
        <v>97635</v>
      </c>
      <c r="B5522" s="267" t="s">
        <v>20632</v>
      </c>
      <c r="C5522" s="268" t="s">
        <v>2538</v>
      </c>
      <c r="D5522" s="269">
        <v>3.0999999999999996</v>
      </c>
      <c r="E5522" s="269">
        <v>8.31</v>
      </c>
      <c r="F5522" s="269" t="s">
        <v>14594</v>
      </c>
    </row>
    <row r="5523" spans="1:6" ht="30" customHeight="1">
      <c r="A5523" s="266">
        <v>83694</v>
      </c>
      <c r="B5523" s="267" t="s">
        <v>4636</v>
      </c>
      <c r="C5523" s="268" t="s">
        <v>2538</v>
      </c>
      <c r="D5523" s="269">
        <v>7.5699999999999994</v>
      </c>
      <c r="E5523" s="269">
        <v>6.29</v>
      </c>
      <c r="F5523" s="269" t="s">
        <v>18473</v>
      </c>
    </row>
    <row r="5524" spans="1:6" ht="15" customHeight="1">
      <c r="A5524" s="266" t="s">
        <v>2293</v>
      </c>
      <c r="B5524" s="267" t="s">
        <v>4637</v>
      </c>
      <c r="C5524" s="268" t="s">
        <v>2538</v>
      </c>
      <c r="D5524" s="269">
        <v>20.450000000000003</v>
      </c>
      <c r="E5524" s="269">
        <v>5.72</v>
      </c>
      <c r="F5524" s="269" t="s">
        <v>14868</v>
      </c>
    </row>
    <row r="5525" spans="1:6" ht="15" customHeight="1">
      <c r="A5525" s="266">
        <v>83771</v>
      </c>
      <c r="B5525" s="267" t="s">
        <v>4638</v>
      </c>
      <c r="C5525" s="268" t="s">
        <v>2533</v>
      </c>
      <c r="D5525" s="269">
        <v>5.5</v>
      </c>
      <c r="E5525" s="269">
        <v>1.89</v>
      </c>
      <c r="F5525" s="269" t="s">
        <v>15836</v>
      </c>
    </row>
    <row r="5526" spans="1:6" ht="30" customHeight="1">
      <c r="A5526" s="266">
        <v>96001</v>
      </c>
      <c r="B5526" s="267" t="s">
        <v>20087</v>
      </c>
      <c r="C5526" s="268" t="s">
        <v>2538</v>
      </c>
      <c r="D5526" s="269">
        <v>4.17</v>
      </c>
      <c r="E5526" s="269">
        <v>0.72</v>
      </c>
      <c r="F5526" s="269" t="s">
        <v>13579</v>
      </c>
    </row>
    <row r="5527" spans="1:6" ht="30" customHeight="1">
      <c r="A5527" s="266">
        <v>96002</v>
      </c>
      <c r="B5527" s="267" t="s">
        <v>20088</v>
      </c>
      <c r="C5527" s="268" t="s">
        <v>2538</v>
      </c>
      <c r="D5527" s="269">
        <v>4.6999999999999993</v>
      </c>
      <c r="E5527" s="269">
        <v>0.98</v>
      </c>
      <c r="F5527" s="269" t="s">
        <v>12029</v>
      </c>
    </row>
    <row r="5528" spans="1:6">
      <c r="A5528" s="261"/>
      <c r="B5528" s="265" t="s">
        <v>120</v>
      </c>
      <c r="C5528" s="263"/>
      <c r="D5528" s="264" t="s">
        <v>2552</v>
      </c>
      <c r="E5528" s="264" t="s">
        <v>2552</v>
      </c>
      <c r="F5528" s="264"/>
    </row>
    <row r="5529" spans="1:6" ht="15" customHeight="1">
      <c r="A5529" s="266">
        <v>72961</v>
      </c>
      <c r="B5529" s="267" t="s">
        <v>4639</v>
      </c>
      <c r="C5529" s="268" t="s">
        <v>2538</v>
      </c>
      <c r="D5529" s="269">
        <v>0.97</v>
      </c>
      <c r="E5529" s="269">
        <v>0.3</v>
      </c>
      <c r="F5529" s="269" t="s">
        <v>12953</v>
      </c>
    </row>
    <row r="5530" spans="1:6" ht="15" customHeight="1">
      <c r="A5530" s="266">
        <v>79472</v>
      </c>
      <c r="B5530" s="267" t="s">
        <v>4640</v>
      </c>
      <c r="C5530" s="268" t="s">
        <v>2538</v>
      </c>
      <c r="D5530" s="269">
        <v>0.45</v>
      </c>
      <c r="E5530" s="269">
        <v>0.05</v>
      </c>
      <c r="F5530" s="269" t="s">
        <v>14641</v>
      </c>
    </row>
    <row r="5531" spans="1:6" ht="45" customHeight="1">
      <c r="A5531" s="266">
        <v>96387</v>
      </c>
      <c r="B5531" s="267" t="s">
        <v>20001</v>
      </c>
      <c r="C5531" s="268" t="s">
        <v>2533</v>
      </c>
      <c r="D5531" s="269">
        <v>4.63</v>
      </c>
      <c r="E5531" s="269">
        <v>2.17</v>
      </c>
      <c r="F5531" s="269" t="s">
        <v>13303</v>
      </c>
    </row>
    <row r="5532" spans="1:6" ht="30" customHeight="1">
      <c r="A5532" s="266">
        <v>96388</v>
      </c>
      <c r="B5532" s="267" t="s">
        <v>20002</v>
      </c>
      <c r="C5532" s="268" t="s">
        <v>2533</v>
      </c>
      <c r="D5532" s="269">
        <v>4.5</v>
      </c>
      <c r="E5532" s="269">
        <v>1.97</v>
      </c>
      <c r="F5532" s="269" t="s">
        <v>11202</v>
      </c>
    </row>
    <row r="5533" spans="1:6" ht="30" customHeight="1">
      <c r="A5533" s="266">
        <v>96389</v>
      </c>
      <c r="B5533" s="267" t="s">
        <v>20003</v>
      </c>
      <c r="C5533" s="268" t="s">
        <v>2533</v>
      </c>
      <c r="D5533" s="269">
        <v>26.14</v>
      </c>
      <c r="E5533" s="269">
        <v>3.12</v>
      </c>
      <c r="F5533" s="269" t="s">
        <v>20004</v>
      </c>
    </row>
    <row r="5534" spans="1:6" ht="30" customHeight="1">
      <c r="A5534" s="266">
        <v>96390</v>
      </c>
      <c r="B5534" s="267" t="s">
        <v>20005</v>
      </c>
      <c r="C5534" s="268" t="s">
        <v>2533</v>
      </c>
      <c r="D5534" s="269">
        <v>45.49</v>
      </c>
      <c r="E5534" s="269">
        <v>3.11</v>
      </c>
      <c r="F5534" s="269" t="s">
        <v>20006</v>
      </c>
    </row>
    <row r="5535" spans="1:6" ht="30" customHeight="1">
      <c r="A5535" s="266">
        <v>96391</v>
      </c>
      <c r="B5535" s="267" t="s">
        <v>20007</v>
      </c>
      <c r="C5535" s="268" t="s">
        <v>2533</v>
      </c>
      <c r="D5535" s="269">
        <v>64.460000000000008</v>
      </c>
      <c r="E5535" s="269">
        <v>3.22</v>
      </c>
      <c r="F5535" s="269" t="s">
        <v>15426</v>
      </c>
    </row>
    <row r="5536" spans="1:6" ht="30" customHeight="1">
      <c r="A5536" s="266">
        <v>96392</v>
      </c>
      <c r="B5536" s="267" t="s">
        <v>20008</v>
      </c>
      <c r="C5536" s="268" t="s">
        <v>2533</v>
      </c>
      <c r="D5536" s="269">
        <v>86.86</v>
      </c>
      <c r="E5536" s="269">
        <v>3.42</v>
      </c>
      <c r="F5536" s="269" t="s">
        <v>20009</v>
      </c>
    </row>
    <row r="5537" spans="1:6" ht="30" customHeight="1">
      <c r="A5537" s="266">
        <v>96396</v>
      </c>
      <c r="B5537" s="267" t="s">
        <v>20010</v>
      </c>
      <c r="C5537" s="268" t="s">
        <v>2533</v>
      </c>
      <c r="D5537" s="269">
        <v>79.66</v>
      </c>
      <c r="E5537" s="269">
        <v>2.68</v>
      </c>
      <c r="F5537" s="269" t="s">
        <v>11331</v>
      </c>
    </row>
    <row r="5538" spans="1:6" ht="30" customHeight="1">
      <c r="A5538" s="266">
        <v>96397</v>
      </c>
      <c r="B5538" s="267" t="s">
        <v>20011</v>
      </c>
      <c r="C5538" s="268" t="s">
        <v>2533</v>
      </c>
      <c r="D5538" s="269">
        <v>115.04</v>
      </c>
      <c r="E5538" s="269">
        <v>2.94</v>
      </c>
      <c r="F5538" s="269" t="s">
        <v>18844</v>
      </c>
    </row>
    <row r="5539" spans="1:6" ht="30" customHeight="1">
      <c r="A5539" s="266">
        <v>96398</v>
      </c>
      <c r="B5539" s="267" t="s">
        <v>20012</v>
      </c>
      <c r="C5539" s="268" t="s">
        <v>2533</v>
      </c>
      <c r="D5539" s="269">
        <v>129.09</v>
      </c>
      <c r="E5539" s="269">
        <v>2.4500000000000002</v>
      </c>
      <c r="F5539" s="269" t="s">
        <v>20013</v>
      </c>
    </row>
    <row r="5540" spans="1:6" ht="30" customHeight="1">
      <c r="A5540" s="266">
        <v>96399</v>
      </c>
      <c r="B5540" s="267" t="s">
        <v>20014</v>
      </c>
      <c r="C5540" s="268" t="s">
        <v>2533</v>
      </c>
      <c r="D5540" s="269">
        <v>64.710000000000008</v>
      </c>
      <c r="E5540" s="269">
        <v>2.02</v>
      </c>
      <c r="F5540" s="269" t="s">
        <v>20015</v>
      </c>
    </row>
    <row r="5541" spans="1:6" ht="30" customHeight="1">
      <c r="A5541" s="266">
        <v>96400</v>
      </c>
      <c r="B5541" s="267" t="s">
        <v>20016</v>
      </c>
      <c r="C5541" s="268" t="s">
        <v>2533</v>
      </c>
      <c r="D5541" s="269">
        <v>71.449999999999989</v>
      </c>
      <c r="E5541" s="269">
        <v>2.54</v>
      </c>
      <c r="F5541" s="269" t="s">
        <v>20017</v>
      </c>
    </row>
    <row r="5542" spans="1:6">
      <c r="A5542" s="261"/>
      <c r="B5542" s="265" t="s">
        <v>121</v>
      </c>
      <c r="C5542" s="263"/>
      <c r="D5542" s="264" t="s">
        <v>2552</v>
      </c>
      <c r="E5542" s="264" t="s">
        <v>2552</v>
      </c>
      <c r="F5542" s="264"/>
    </row>
    <row r="5543" spans="1:6">
      <c r="A5543" s="261"/>
      <c r="B5543" s="265" t="s">
        <v>2294</v>
      </c>
      <c r="C5543" s="263"/>
      <c r="D5543" s="264" t="s">
        <v>2552</v>
      </c>
      <c r="E5543" s="264" t="s">
        <v>2552</v>
      </c>
      <c r="F5543" s="264"/>
    </row>
    <row r="5544" spans="1:6" ht="30" customHeight="1">
      <c r="A5544" s="266">
        <v>72916</v>
      </c>
      <c r="B5544" s="267" t="s">
        <v>4579</v>
      </c>
      <c r="C5544" s="268" t="s">
        <v>2533</v>
      </c>
      <c r="D5544" s="269">
        <v>25.04</v>
      </c>
      <c r="E5544" s="269">
        <v>3.09</v>
      </c>
      <c r="F5544" s="269" t="s">
        <v>19997</v>
      </c>
    </row>
    <row r="5545" spans="1:6" ht="30" customHeight="1">
      <c r="A5545" s="266">
        <v>72919</v>
      </c>
      <c r="B5545" s="267" t="s">
        <v>4580</v>
      </c>
      <c r="C5545" s="268" t="s">
        <v>2533</v>
      </c>
      <c r="D5545" s="269">
        <v>38.019999999999996</v>
      </c>
      <c r="E5545" s="269">
        <v>2.17</v>
      </c>
      <c r="F5545" s="269" t="s">
        <v>19998</v>
      </c>
    </row>
    <row r="5546" spans="1:6" ht="30" customHeight="1">
      <c r="A5546" s="266">
        <v>72922</v>
      </c>
      <c r="B5546" s="267" t="s">
        <v>4248</v>
      </c>
      <c r="C5546" s="268" t="s">
        <v>2533</v>
      </c>
      <c r="D5546" s="269">
        <v>52.64</v>
      </c>
      <c r="E5546" s="269">
        <v>2.17</v>
      </c>
      <c r="F5546" s="269" t="s">
        <v>19999</v>
      </c>
    </row>
    <row r="5547" spans="1:6" ht="30" customHeight="1">
      <c r="A5547" s="266">
        <v>72923</v>
      </c>
      <c r="B5547" s="267" t="s">
        <v>4249</v>
      </c>
      <c r="C5547" s="268" t="s">
        <v>2533</v>
      </c>
      <c r="D5547" s="269">
        <v>47.05</v>
      </c>
      <c r="E5547" s="269">
        <v>2.16</v>
      </c>
      <c r="F5547" s="269" t="s">
        <v>14133</v>
      </c>
    </row>
    <row r="5548" spans="1:6" ht="30" customHeight="1">
      <c r="A5548" s="266">
        <v>72924</v>
      </c>
      <c r="B5548" s="267" t="s">
        <v>4250</v>
      </c>
      <c r="C5548" s="268" t="s">
        <v>2533</v>
      </c>
      <c r="D5548" s="269">
        <v>40.409999999999997</v>
      </c>
      <c r="E5548" s="269">
        <v>2.16</v>
      </c>
      <c r="F5548" s="269" t="s">
        <v>20000</v>
      </c>
    </row>
    <row r="5549" spans="1:6">
      <c r="A5549" s="261"/>
      <c r="B5549" s="265" t="s">
        <v>2146</v>
      </c>
      <c r="C5549" s="263"/>
      <c r="D5549" s="264" t="s">
        <v>2552</v>
      </c>
      <c r="E5549" s="264" t="s">
        <v>2552</v>
      </c>
      <c r="F5549" s="264"/>
    </row>
    <row r="5550" spans="1:6" ht="15" customHeight="1">
      <c r="A5550" s="266" t="s">
        <v>2147</v>
      </c>
      <c r="B5550" s="267" t="s">
        <v>4251</v>
      </c>
      <c r="C5550" s="268" t="s">
        <v>2533</v>
      </c>
      <c r="D5550" s="269">
        <v>56.29</v>
      </c>
      <c r="E5550" s="269">
        <v>14.88</v>
      </c>
      <c r="F5550" s="269" t="s">
        <v>17436</v>
      </c>
    </row>
    <row r="5551" spans="1:6" ht="15" customHeight="1">
      <c r="A5551" s="266" t="s">
        <v>2148</v>
      </c>
      <c r="B5551" s="267" t="s">
        <v>4252</v>
      </c>
      <c r="C5551" s="268" t="s">
        <v>2533</v>
      </c>
      <c r="D5551" s="269">
        <v>69.75</v>
      </c>
      <c r="E5551" s="269">
        <v>28.61</v>
      </c>
      <c r="F5551" s="269" t="s">
        <v>17437</v>
      </c>
    </row>
    <row r="5552" spans="1:6" ht="15" customHeight="1">
      <c r="A5552" s="266" t="s">
        <v>2149</v>
      </c>
      <c r="B5552" s="267" t="s">
        <v>4253</v>
      </c>
      <c r="C5552" s="268" t="s">
        <v>2538</v>
      </c>
      <c r="D5552" s="269">
        <v>12.629999999999999</v>
      </c>
      <c r="E5552" s="269">
        <v>17.21</v>
      </c>
      <c r="F5552" s="269" t="s">
        <v>17438</v>
      </c>
    </row>
    <row r="5553" spans="1:6">
      <c r="A5553" s="261"/>
      <c r="B5553" s="265" t="s">
        <v>122</v>
      </c>
      <c r="C5553" s="263"/>
      <c r="D5553" s="264" t="s">
        <v>2552</v>
      </c>
      <c r="E5553" s="264" t="s">
        <v>2552</v>
      </c>
      <c r="F5553" s="264"/>
    </row>
    <row r="5554" spans="1:6" ht="30" customHeight="1">
      <c r="A5554" s="266">
        <v>72799</v>
      </c>
      <c r="B5554" s="267" t="s">
        <v>4254</v>
      </c>
      <c r="C5554" s="268" t="s">
        <v>2538</v>
      </c>
      <c r="D5554" s="269">
        <v>59.519999999999996</v>
      </c>
      <c r="E5554" s="269">
        <v>15.95</v>
      </c>
      <c r="F5554" s="269" t="s">
        <v>20020</v>
      </c>
    </row>
    <row r="5555" spans="1:6" ht="15" customHeight="1">
      <c r="A5555" s="266">
        <v>72972</v>
      </c>
      <c r="B5555" s="267" t="s">
        <v>4255</v>
      </c>
      <c r="C5555" s="268" t="s">
        <v>2538</v>
      </c>
      <c r="D5555" s="269">
        <v>0.20999999999999996</v>
      </c>
      <c r="E5555" s="269">
        <v>0.68</v>
      </c>
      <c r="F5555" s="269" t="s">
        <v>11125</v>
      </c>
    </row>
    <row r="5556" spans="1:6" ht="15" customHeight="1">
      <c r="A5556" s="266">
        <v>72973</v>
      </c>
      <c r="B5556" s="267" t="s">
        <v>4256</v>
      </c>
      <c r="C5556" s="268" t="s">
        <v>2537</v>
      </c>
      <c r="D5556" s="269">
        <v>0.45999999999999996</v>
      </c>
      <c r="E5556" s="269">
        <v>1.21</v>
      </c>
      <c r="F5556" s="269" t="s">
        <v>11580</v>
      </c>
    </row>
    <row r="5557" spans="1:6" ht="15" customHeight="1">
      <c r="A5557" s="266">
        <v>72974</v>
      </c>
      <c r="B5557" s="267" t="s">
        <v>4257</v>
      </c>
      <c r="C5557" s="268" t="s">
        <v>2538</v>
      </c>
      <c r="D5557" s="269">
        <v>1.6600000000000001</v>
      </c>
      <c r="E5557" s="269">
        <v>3.92</v>
      </c>
      <c r="F5557" s="269" t="s">
        <v>11738</v>
      </c>
    </row>
    <row r="5558" spans="1:6" ht="15" customHeight="1">
      <c r="A5558" s="266">
        <v>72975</v>
      </c>
      <c r="B5558" s="267" t="s">
        <v>4258</v>
      </c>
      <c r="C5558" s="268" t="s">
        <v>2538</v>
      </c>
      <c r="D5558" s="269">
        <v>0.14000000000000001</v>
      </c>
      <c r="E5558" s="269">
        <v>0.48</v>
      </c>
      <c r="F5558" s="269" t="s">
        <v>11564</v>
      </c>
    </row>
    <row r="5559" spans="1:6">
      <c r="A5559" s="261"/>
      <c r="B5559" s="265" t="s">
        <v>123</v>
      </c>
      <c r="C5559" s="263"/>
      <c r="D5559" s="264" t="s">
        <v>2552</v>
      </c>
      <c r="E5559" s="264" t="s">
        <v>2552</v>
      </c>
      <c r="F5559" s="264"/>
    </row>
    <row r="5560" spans="1:6" ht="15" customHeight="1">
      <c r="A5560" s="266">
        <v>72942</v>
      </c>
      <c r="B5560" s="267" t="s">
        <v>4261</v>
      </c>
      <c r="C5560" s="268" t="s">
        <v>2538</v>
      </c>
      <c r="D5560" s="269">
        <v>1.54</v>
      </c>
      <c r="E5560" s="269">
        <v>0.17</v>
      </c>
      <c r="F5560" s="269" t="s">
        <v>12325</v>
      </c>
    </row>
    <row r="5561" spans="1:6" ht="15" customHeight="1">
      <c r="A5561" s="266">
        <v>72943</v>
      </c>
      <c r="B5561" s="267" t="s">
        <v>4262</v>
      </c>
      <c r="C5561" s="268" t="s">
        <v>2538</v>
      </c>
      <c r="D5561" s="269">
        <v>1.58</v>
      </c>
      <c r="E5561" s="269">
        <v>0.17</v>
      </c>
      <c r="F5561" s="269" t="s">
        <v>14561</v>
      </c>
    </row>
    <row r="5562" spans="1:6" ht="15" customHeight="1">
      <c r="A5562" s="266">
        <v>96401</v>
      </c>
      <c r="B5562" s="267" t="s">
        <v>20018</v>
      </c>
      <c r="C5562" s="268" t="s">
        <v>2538</v>
      </c>
      <c r="D5562" s="269">
        <v>6.76</v>
      </c>
      <c r="E5562" s="269">
        <v>0.08</v>
      </c>
      <c r="F5562" s="269" t="s">
        <v>12203</v>
      </c>
    </row>
    <row r="5563" spans="1:6" ht="30" customHeight="1">
      <c r="A5563" s="266">
        <v>96402</v>
      </c>
      <c r="B5563" s="267" t="s">
        <v>20019</v>
      </c>
      <c r="C5563" s="268" t="s">
        <v>2538</v>
      </c>
      <c r="D5563" s="269">
        <v>1.25</v>
      </c>
      <c r="E5563" s="269">
        <v>0.04</v>
      </c>
      <c r="F5563" s="269" t="s">
        <v>13223</v>
      </c>
    </row>
    <row r="5564" spans="1:6">
      <c r="A5564" s="261"/>
      <c r="B5564" s="265" t="s">
        <v>2938</v>
      </c>
      <c r="C5564" s="263"/>
      <c r="D5564" s="264" t="s">
        <v>2552</v>
      </c>
      <c r="E5564" s="264" t="s">
        <v>2552</v>
      </c>
      <c r="F5564" s="264"/>
    </row>
    <row r="5565" spans="1:6" ht="45" customHeight="1">
      <c r="A5565" s="266" t="s">
        <v>2939</v>
      </c>
      <c r="B5565" s="267" t="s">
        <v>4263</v>
      </c>
      <c r="C5565" s="268" t="s">
        <v>2538</v>
      </c>
      <c r="D5565" s="269">
        <v>3.76</v>
      </c>
      <c r="E5565" s="269">
        <v>0.06</v>
      </c>
      <c r="F5565" s="269" t="s">
        <v>15773</v>
      </c>
    </row>
    <row r="5566" spans="1:6" ht="30" customHeight="1">
      <c r="A5566" s="266" t="s">
        <v>2940</v>
      </c>
      <c r="B5566" s="267" t="s">
        <v>4264</v>
      </c>
      <c r="C5566" s="268" t="s">
        <v>2533</v>
      </c>
      <c r="D5566" s="269">
        <v>754.98</v>
      </c>
      <c r="E5566" s="269">
        <v>22.73</v>
      </c>
      <c r="F5566" s="269" t="s">
        <v>20022</v>
      </c>
    </row>
    <row r="5567" spans="1:6" ht="30" customHeight="1">
      <c r="A5567" s="266" t="s">
        <v>2941</v>
      </c>
      <c r="B5567" s="267" t="s">
        <v>4265</v>
      </c>
      <c r="C5567" s="268" t="s">
        <v>2533</v>
      </c>
      <c r="D5567" s="269">
        <v>544.82000000000005</v>
      </c>
      <c r="E5567" s="269">
        <v>21.37</v>
      </c>
      <c r="F5567" s="269" t="s">
        <v>20023</v>
      </c>
    </row>
    <row r="5568" spans="1:6" ht="30" customHeight="1">
      <c r="A5568" s="321" t="s">
        <v>1272</v>
      </c>
      <c r="B5568" s="267" t="s">
        <v>20065</v>
      </c>
      <c r="C5568" s="268" t="s">
        <v>2533</v>
      </c>
      <c r="D5568" s="269">
        <v>403.99</v>
      </c>
      <c r="E5568" s="269">
        <v>14.8</v>
      </c>
      <c r="F5568" s="269" t="s">
        <v>20066</v>
      </c>
    </row>
    <row r="5569" spans="1:6" ht="30" customHeight="1">
      <c r="A5569" s="266">
        <v>97802</v>
      </c>
      <c r="B5569" s="267" t="s">
        <v>20044</v>
      </c>
      <c r="C5569" s="268" t="s">
        <v>2538</v>
      </c>
      <c r="D5569" s="269">
        <v>3.36</v>
      </c>
      <c r="E5569" s="269">
        <v>0.06</v>
      </c>
      <c r="F5569" s="269" t="s">
        <v>11658</v>
      </c>
    </row>
    <row r="5570" spans="1:6" ht="30" customHeight="1">
      <c r="A5570" s="266">
        <v>97803</v>
      </c>
      <c r="B5570" s="267" t="s">
        <v>20045</v>
      </c>
      <c r="C5570" s="268" t="s">
        <v>2538</v>
      </c>
      <c r="D5570" s="269">
        <v>4.08</v>
      </c>
      <c r="E5570" s="269">
        <v>0.06</v>
      </c>
      <c r="F5570" s="269" t="s">
        <v>11700</v>
      </c>
    </row>
    <row r="5571" spans="1:6" ht="30" customHeight="1">
      <c r="A5571" s="266">
        <v>97805</v>
      </c>
      <c r="B5571" s="267" t="s">
        <v>20046</v>
      </c>
      <c r="C5571" s="268" t="s">
        <v>2538</v>
      </c>
      <c r="D5571" s="269">
        <v>7.04</v>
      </c>
      <c r="E5571" s="269">
        <v>0.32</v>
      </c>
      <c r="F5571" s="269" t="s">
        <v>11492</v>
      </c>
    </row>
    <row r="5572" spans="1:6" ht="30" customHeight="1">
      <c r="A5572" s="266">
        <v>97806</v>
      </c>
      <c r="B5572" s="267" t="s">
        <v>20047</v>
      </c>
      <c r="C5572" s="268" t="s">
        <v>2538</v>
      </c>
      <c r="D5572" s="269">
        <v>8.75</v>
      </c>
      <c r="E5572" s="269">
        <v>0.31</v>
      </c>
      <c r="F5572" s="269" t="s">
        <v>11531</v>
      </c>
    </row>
    <row r="5573" spans="1:6" ht="30" customHeight="1">
      <c r="A5573" s="266">
        <v>97807</v>
      </c>
      <c r="B5573" s="267" t="s">
        <v>20048</v>
      </c>
      <c r="C5573" s="268" t="s">
        <v>2538</v>
      </c>
      <c r="D5573" s="269">
        <v>10.050000000000001</v>
      </c>
      <c r="E5573" s="269">
        <v>0.43</v>
      </c>
      <c r="F5573" s="269" t="s">
        <v>12759</v>
      </c>
    </row>
    <row r="5574" spans="1:6" ht="30" customHeight="1">
      <c r="A5574" s="266">
        <v>97809</v>
      </c>
      <c r="B5574" s="267" t="s">
        <v>20049</v>
      </c>
      <c r="C5574" s="268" t="s">
        <v>2538</v>
      </c>
      <c r="D5574" s="269">
        <v>12.47</v>
      </c>
      <c r="E5574" s="269">
        <v>0.66</v>
      </c>
      <c r="F5574" s="269" t="s">
        <v>12522</v>
      </c>
    </row>
    <row r="5575" spans="1:6" ht="30" customHeight="1">
      <c r="A5575" s="266">
        <v>97810</v>
      </c>
      <c r="B5575" s="267" t="s">
        <v>20050</v>
      </c>
      <c r="C5575" s="268" t="s">
        <v>2538</v>
      </c>
      <c r="D5575" s="269">
        <v>14.14</v>
      </c>
      <c r="E5575" s="269">
        <v>0.66</v>
      </c>
      <c r="F5575" s="269" t="s">
        <v>11695</v>
      </c>
    </row>
    <row r="5576" spans="1:6" ht="30" customHeight="1">
      <c r="A5576" s="266">
        <v>97811</v>
      </c>
      <c r="B5576" s="267" t="s">
        <v>20051</v>
      </c>
      <c r="C5576" s="268" t="s">
        <v>2538</v>
      </c>
      <c r="D5576" s="269">
        <v>15.49</v>
      </c>
      <c r="E5576" s="269">
        <v>0.78</v>
      </c>
      <c r="F5576" s="269" t="s">
        <v>13594</v>
      </c>
    </row>
    <row r="5577" spans="1:6" ht="30" customHeight="1">
      <c r="A5577" s="266">
        <v>97813</v>
      </c>
      <c r="B5577" s="267" t="s">
        <v>20052</v>
      </c>
      <c r="C5577" s="268" t="s">
        <v>2538</v>
      </c>
      <c r="D5577" s="269">
        <v>3.44</v>
      </c>
      <c r="E5577" s="269">
        <v>0.13</v>
      </c>
      <c r="F5577" s="269" t="s">
        <v>18979</v>
      </c>
    </row>
    <row r="5578" spans="1:6" ht="30" customHeight="1">
      <c r="A5578" s="266">
        <v>97814</v>
      </c>
      <c r="B5578" s="267" t="s">
        <v>20053</v>
      </c>
      <c r="C5578" s="268" t="s">
        <v>2538</v>
      </c>
      <c r="D5578" s="269">
        <v>4.16</v>
      </c>
      <c r="E5578" s="269">
        <v>0.13</v>
      </c>
      <c r="F5578" s="269" t="s">
        <v>13255</v>
      </c>
    </row>
    <row r="5579" spans="1:6" ht="30" customHeight="1">
      <c r="A5579" s="266">
        <v>97816</v>
      </c>
      <c r="B5579" s="267" t="s">
        <v>20054</v>
      </c>
      <c r="C5579" s="268" t="s">
        <v>2538</v>
      </c>
      <c r="D5579" s="269">
        <v>7.41</v>
      </c>
      <c r="E5579" s="269">
        <v>0.43</v>
      </c>
      <c r="F5579" s="269" t="s">
        <v>11739</v>
      </c>
    </row>
    <row r="5580" spans="1:6" ht="30" customHeight="1">
      <c r="A5580" s="266">
        <v>97817</v>
      </c>
      <c r="B5580" s="267" t="s">
        <v>20055</v>
      </c>
      <c r="C5580" s="268" t="s">
        <v>2538</v>
      </c>
      <c r="D5580" s="269">
        <v>9.11</v>
      </c>
      <c r="E5580" s="269">
        <v>0.43</v>
      </c>
      <c r="F5580" s="269" t="s">
        <v>17706</v>
      </c>
    </row>
    <row r="5581" spans="1:6" ht="30" customHeight="1">
      <c r="A5581" s="266">
        <v>97818</v>
      </c>
      <c r="B5581" s="267" t="s">
        <v>20056</v>
      </c>
      <c r="C5581" s="268" t="s">
        <v>2538</v>
      </c>
      <c r="D5581" s="269">
        <v>10.53</v>
      </c>
      <c r="E5581" s="269">
        <v>0.59</v>
      </c>
      <c r="F5581" s="269" t="s">
        <v>19797</v>
      </c>
    </row>
    <row r="5582" spans="1:6" ht="30" customHeight="1">
      <c r="A5582" s="266">
        <v>97820</v>
      </c>
      <c r="B5582" s="267" t="s">
        <v>20057</v>
      </c>
      <c r="C5582" s="268" t="s">
        <v>2538</v>
      </c>
      <c r="D5582" s="269">
        <v>13.19</v>
      </c>
      <c r="E5582" s="269">
        <v>0.91</v>
      </c>
      <c r="F5582" s="269" t="s">
        <v>18401</v>
      </c>
    </row>
    <row r="5583" spans="1:6" ht="30" customHeight="1">
      <c r="A5583" s="266">
        <v>97821</v>
      </c>
      <c r="B5583" s="267" t="s">
        <v>20058</v>
      </c>
      <c r="C5583" s="268" t="s">
        <v>2538</v>
      </c>
      <c r="D5583" s="269">
        <v>14.87</v>
      </c>
      <c r="E5583" s="269">
        <v>0.91</v>
      </c>
      <c r="F5583" s="269" t="s">
        <v>13693</v>
      </c>
    </row>
    <row r="5584" spans="1:6" ht="30" customHeight="1">
      <c r="A5584" s="266">
        <v>97822</v>
      </c>
      <c r="B5584" s="267" t="s">
        <v>20059</v>
      </c>
      <c r="C5584" s="268" t="s">
        <v>2538</v>
      </c>
      <c r="D5584" s="269">
        <v>16.299999999999997</v>
      </c>
      <c r="E5584" s="269">
        <v>1.08</v>
      </c>
      <c r="F5584" s="269" t="s">
        <v>20060</v>
      </c>
    </row>
    <row r="5585" spans="1:6" ht="45" customHeight="1">
      <c r="A5585" s="266">
        <v>95990</v>
      </c>
      <c r="B5585" s="267" t="s">
        <v>20067</v>
      </c>
      <c r="C5585" s="268" t="s">
        <v>2533</v>
      </c>
      <c r="D5585" s="269">
        <v>881.43</v>
      </c>
      <c r="E5585" s="269">
        <v>38.590000000000003</v>
      </c>
      <c r="F5585" s="269" t="s">
        <v>20068</v>
      </c>
    </row>
    <row r="5586" spans="1:6" ht="30" customHeight="1">
      <c r="A5586" s="266">
        <v>95992</v>
      </c>
      <c r="B5586" s="267" t="s">
        <v>20069</v>
      </c>
      <c r="C5586" s="268" t="s">
        <v>2533</v>
      </c>
      <c r="D5586" s="269">
        <v>830.99</v>
      </c>
      <c r="E5586" s="269">
        <v>27.55</v>
      </c>
      <c r="F5586" s="269" t="s">
        <v>20070</v>
      </c>
    </row>
    <row r="5587" spans="1:6" ht="45" customHeight="1">
      <c r="A5587" s="266">
        <v>95993</v>
      </c>
      <c r="B5587" s="267" t="s">
        <v>20071</v>
      </c>
      <c r="C5587" s="268" t="s">
        <v>2533</v>
      </c>
      <c r="D5587" s="269">
        <v>859.58</v>
      </c>
      <c r="E5587" s="269">
        <v>28.91</v>
      </c>
      <c r="F5587" s="269" t="s">
        <v>20072</v>
      </c>
    </row>
    <row r="5588" spans="1:6" ht="30" customHeight="1">
      <c r="A5588" s="266">
        <v>95994</v>
      </c>
      <c r="B5588" s="267" t="s">
        <v>20073</v>
      </c>
      <c r="C5588" s="268" t="s">
        <v>2533</v>
      </c>
      <c r="D5588" s="269">
        <v>815.19</v>
      </c>
      <c r="E5588" s="269">
        <v>20.64</v>
      </c>
      <c r="F5588" s="269" t="s">
        <v>20074</v>
      </c>
    </row>
    <row r="5589" spans="1:6" ht="45" customHeight="1">
      <c r="A5589" s="266">
        <v>95995</v>
      </c>
      <c r="B5589" s="267" t="s">
        <v>20075</v>
      </c>
      <c r="C5589" s="268" t="s">
        <v>2533</v>
      </c>
      <c r="D5589" s="269">
        <v>845.86</v>
      </c>
      <c r="E5589" s="269">
        <v>23.11</v>
      </c>
      <c r="F5589" s="269" t="s">
        <v>20076</v>
      </c>
    </row>
    <row r="5590" spans="1:6" ht="30" customHeight="1">
      <c r="A5590" s="266">
        <v>95996</v>
      </c>
      <c r="B5590" s="267" t="s">
        <v>20077</v>
      </c>
      <c r="C5590" s="268" t="s">
        <v>2533</v>
      </c>
      <c r="D5590" s="269">
        <v>805.26</v>
      </c>
      <c r="E5590" s="269">
        <v>16.489999999999998</v>
      </c>
      <c r="F5590" s="269" t="s">
        <v>20078</v>
      </c>
    </row>
    <row r="5591" spans="1:6" ht="45" customHeight="1">
      <c r="A5591" s="266">
        <v>95997</v>
      </c>
      <c r="B5591" s="267" t="s">
        <v>20079</v>
      </c>
      <c r="C5591" s="268" t="s">
        <v>2533</v>
      </c>
      <c r="D5591" s="269">
        <v>837.63</v>
      </c>
      <c r="E5591" s="269">
        <v>19.25</v>
      </c>
      <c r="F5591" s="269" t="s">
        <v>20080</v>
      </c>
    </row>
    <row r="5592" spans="1:6" ht="30" customHeight="1">
      <c r="A5592" s="266">
        <v>95998</v>
      </c>
      <c r="B5592" s="267" t="s">
        <v>20081</v>
      </c>
      <c r="C5592" s="268" t="s">
        <v>2533</v>
      </c>
      <c r="D5592" s="269">
        <v>799.32999999999993</v>
      </c>
      <c r="E5592" s="269">
        <v>13.73</v>
      </c>
      <c r="F5592" s="269" t="s">
        <v>20082</v>
      </c>
    </row>
    <row r="5593" spans="1:6" ht="45" customHeight="1">
      <c r="A5593" s="266">
        <v>95999</v>
      </c>
      <c r="B5593" s="267" t="s">
        <v>20083</v>
      </c>
      <c r="C5593" s="268" t="s">
        <v>2533</v>
      </c>
      <c r="D5593" s="269">
        <v>831.76</v>
      </c>
      <c r="E5593" s="269">
        <v>16.510000000000002</v>
      </c>
      <c r="F5593" s="269" t="s">
        <v>20084</v>
      </c>
    </row>
    <row r="5594" spans="1:6" ht="30" customHeight="1">
      <c r="A5594" s="266">
        <v>96000</v>
      </c>
      <c r="B5594" s="267" t="s">
        <v>20085</v>
      </c>
      <c r="C5594" s="268" t="s">
        <v>2533</v>
      </c>
      <c r="D5594" s="269">
        <v>795.07</v>
      </c>
      <c r="E5594" s="269">
        <v>11.78</v>
      </c>
      <c r="F5594" s="269" t="s">
        <v>20086</v>
      </c>
    </row>
    <row r="5595" spans="1:6">
      <c r="A5595" s="261"/>
      <c r="B5595" s="318" t="s">
        <v>20828</v>
      </c>
      <c r="C5595" s="263"/>
      <c r="D5595" s="264" t="s">
        <v>2552</v>
      </c>
      <c r="E5595" s="264" t="s">
        <v>2552</v>
      </c>
      <c r="F5595" s="264"/>
    </row>
    <row r="5596" spans="1:6" ht="15" customHeight="1">
      <c r="A5596" s="266">
        <v>97114</v>
      </c>
      <c r="B5596" s="267" t="s">
        <v>20040</v>
      </c>
      <c r="C5596" s="268" t="s">
        <v>2537</v>
      </c>
      <c r="D5596" s="269">
        <v>9.9999999999999978E-2</v>
      </c>
      <c r="E5596" s="269">
        <v>0.25</v>
      </c>
      <c r="F5596" s="269" t="s">
        <v>11144</v>
      </c>
    </row>
    <row r="5597" spans="1:6" ht="30" customHeight="1">
      <c r="A5597" s="266">
        <v>97115</v>
      </c>
      <c r="B5597" s="267" t="s">
        <v>20041</v>
      </c>
      <c r="C5597" s="268" t="s">
        <v>2534</v>
      </c>
      <c r="D5597" s="269">
        <v>29.569999999999997</v>
      </c>
      <c r="E5597" s="269">
        <v>6.84</v>
      </c>
      <c r="F5597" s="269" t="s">
        <v>20042</v>
      </c>
    </row>
    <row r="5598" spans="1:6" ht="30" customHeight="1">
      <c r="A5598" s="266">
        <v>97120</v>
      </c>
      <c r="B5598" s="267" t="s">
        <v>20043</v>
      </c>
      <c r="C5598" s="268" t="s">
        <v>2534</v>
      </c>
      <c r="D5598" s="269">
        <v>5.33</v>
      </c>
      <c r="E5598" s="269">
        <v>1.17</v>
      </c>
      <c r="F5598" s="269" t="s">
        <v>11303</v>
      </c>
    </row>
    <row r="5599" spans="1:6">
      <c r="A5599" s="261"/>
      <c r="B5599" s="318" t="s">
        <v>20829</v>
      </c>
      <c r="C5599" s="263"/>
      <c r="D5599" s="264" t="s">
        <v>2552</v>
      </c>
      <c r="E5599" s="264" t="s">
        <v>2552</v>
      </c>
      <c r="F5599" s="264"/>
    </row>
    <row r="5600" spans="1:6" ht="30" customHeight="1">
      <c r="A5600" s="266">
        <v>96393</v>
      </c>
      <c r="B5600" s="267" t="s">
        <v>20089</v>
      </c>
      <c r="C5600" s="268" t="s">
        <v>2533</v>
      </c>
      <c r="D5600" s="269">
        <v>75.16</v>
      </c>
      <c r="E5600" s="269">
        <v>1.1100000000000001</v>
      </c>
      <c r="F5600" s="269" t="s">
        <v>20090</v>
      </c>
    </row>
    <row r="5601" spans="1:6" ht="30" customHeight="1">
      <c r="A5601" s="266">
        <v>96394</v>
      </c>
      <c r="B5601" s="267" t="s">
        <v>20091</v>
      </c>
      <c r="C5601" s="268" t="s">
        <v>2533</v>
      </c>
      <c r="D5601" s="269">
        <v>110.09</v>
      </c>
      <c r="E5601" s="269">
        <v>1.1100000000000001</v>
      </c>
      <c r="F5601" s="269" t="s">
        <v>20092</v>
      </c>
    </row>
    <row r="5602" spans="1:6" ht="30" customHeight="1">
      <c r="A5602" s="266">
        <v>96395</v>
      </c>
      <c r="B5602" s="267" t="s">
        <v>20093</v>
      </c>
      <c r="C5602" s="268" t="s">
        <v>2533</v>
      </c>
      <c r="D5602" s="269">
        <v>124.61</v>
      </c>
      <c r="E5602" s="269">
        <v>0.88</v>
      </c>
      <c r="F5602" s="269" t="s">
        <v>20094</v>
      </c>
    </row>
    <row r="5603" spans="1:6">
      <c r="A5603" s="261"/>
      <c r="B5603" s="265" t="s">
        <v>1273</v>
      </c>
      <c r="C5603" s="263"/>
      <c r="D5603" s="264" t="s">
        <v>2552</v>
      </c>
      <c r="E5603" s="264" t="s">
        <v>2552</v>
      </c>
      <c r="F5603" s="264"/>
    </row>
    <row r="5604" spans="1:6" ht="45" customHeight="1">
      <c r="A5604" s="266">
        <v>94276</v>
      </c>
      <c r="B5604" s="267" t="s">
        <v>4658</v>
      </c>
      <c r="C5604" s="268" t="s">
        <v>2537</v>
      </c>
      <c r="D5604" s="269">
        <v>24.58</v>
      </c>
      <c r="E5604" s="269">
        <v>12.58</v>
      </c>
      <c r="F5604" s="269" t="s">
        <v>13815</v>
      </c>
    </row>
    <row r="5605" spans="1:6" ht="45" customHeight="1">
      <c r="A5605" s="266">
        <v>94274</v>
      </c>
      <c r="B5605" s="267" t="s">
        <v>4267</v>
      </c>
      <c r="C5605" s="268" t="s">
        <v>2537</v>
      </c>
      <c r="D5605" s="269">
        <v>25.22</v>
      </c>
      <c r="E5605" s="269">
        <v>13.63</v>
      </c>
      <c r="F5605" s="269" t="s">
        <v>15012</v>
      </c>
    </row>
    <row r="5606" spans="1:6" ht="45" customHeight="1">
      <c r="A5606" s="266">
        <v>94275</v>
      </c>
      <c r="B5606" s="267" t="s">
        <v>4268</v>
      </c>
      <c r="C5606" s="268" t="s">
        <v>2537</v>
      </c>
      <c r="D5606" s="269">
        <v>23.659999999999997</v>
      </c>
      <c r="E5606" s="269">
        <v>10.1</v>
      </c>
      <c r="F5606" s="269" t="s">
        <v>16620</v>
      </c>
    </row>
    <row r="5607" spans="1:6" ht="45" customHeight="1">
      <c r="A5607" s="266">
        <v>94273</v>
      </c>
      <c r="B5607" s="267" t="s">
        <v>4266</v>
      </c>
      <c r="C5607" s="268" t="s">
        <v>2537</v>
      </c>
      <c r="D5607" s="269">
        <v>24.270000000000003</v>
      </c>
      <c r="E5607" s="269">
        <v>11.18</v>
      </c>
      <c r="F5607" s="269" t="s">
        <v>16619</v>
      </c>
    </row>
    <row r="5608" spans="1:6" ht="30" customHeight="1">
      <c r="A5608" s="266">
        <v>94263</v>
      </c>
      <c r="B5608" s="267" t="s">
        <v>16600</v>
      </c>
      <c r="C5608" s="268" t="s">
        <v>2537</v>
      </c>
      <c r="D5608" s="269">
        <v>11.56</v>
      </c>
      <c r="E5608" s="269">
        <v>10.28</v>
      </c>
      <c r="F5608" s="269" t="s">
        <v>16601</v>
      </c>
    </row>
    <row r="5609" spans="1:6" ht="30" customHeight="1">
      <c r="A5609" s="266">
        <v>94264</v>
      </c>
      <c r="B5609" s="267" t="s">
        <v>16602</v>
      </c>
      <c r="C5609" s="268" t="s">
        <v>2537</v>
      </c>
      <c r="D5609" s="269">
        <v>12.660000000000002</v>
      </c>
      <c r="E5609" s="269">
        <v>12.28</v>
      </c>
      <c r="F5609" s="269" t="s">
        <v>16603</v>
      </c>
    </row>
    <row r="5610" spans="1:6" ht="30" customHeight="1">
      <c r="A5610" s="266">
        <v>94265</v>
      </c>
      <c r="B5610" s="267" t="s">
        <v>16604</v>
      </c>
      <c r="C5610" s="268" t="s">
        <v>2537</v>
      </c>
      <c r="D5610" s="269">
        <v>16.11</v>
      </c>
      <c r="E5610" s="269">
        <v>10.92</v>
      </c>
      <c r="F5610" s="269" t="s">
        <v>16605</v>
      </c>
    </row>
    <row r="5611" spans="1:6" ht="30" customHeight="1">
      <c r="A5611" s="266">
        <v>94266</v>
      </c>
      <c r="B5611" s="267" t="s">
        <v>16606</v>
      </c>
      <c r="C5611" s="268" t="s">
        <v>2537</v>
      </c>
      <c r="D5611" s="269">
        <v>17.34</v>
      </c>
      <c r="E5611" s="269">
        <v>13.23</v>
      </c>
      <c r="F5611" s="269" t="s">
        <v>16607</v>
      </c>
    </row>
    <row r="5612" spans="1:6" ht="30" customHeight="1">
      <c r="A5612" s="266">
        <v>94281</v>
      </c>
      <c r="B5612" s="267" t="s">
        <v>4659</v>
      </c>
      <c r="C5612" s="268" t="s">
        <v>2537</v>
      </c>
      <c r="D5612" s="269">
        <v>18.899999999999999</v>
      </c>
      <c r="E5612" s="269">
        <v>13.88</v>
      </c>
      <c r="F5612" s="269" t="s">
        <v>11916</v>
      </c>
    </row>
    <row r="5613" spans="1:6" ht="30" customHeight="1">
      <c r="A5613" s="266">
        <v>94282</v>
      </c>
      <c r="B5613" s="267" t="s">
        <v>4660</v>
      </c>
      <c r="C5613" s="268" t="s">
        <v>2537</v>
      </c>
      <c r="D5613" s="269">
        <v>21.77</v>
      </c>
      <c r="E5613" s="269">
        <v>21.38</v>
      </c>
      <c r="F5613" s="269" t="s">
        <v>16621</v>
      </c>
    </row>
    <row r="5614" spans="1:6" ht="30" customHeight="1">
      <c r="A5614" s="266">
        <v>94283</v>
      </c>
      <c r="B5614" s="267" t="s">
        <v>4661</v>
      </c>
      <c r="C5614" s="268" t="s">
        <v>2537</v>
      </c>
      <c r="D5614" s="269">
        <v>25.490000000000002</v>
      </c>
      <c r="E5614" s="269">
        <v>15.07</v>
      </c>
      <c r="F5614" s="269" t="s">
        <v>16622</v>
      </c>
    </row>
    <row r="5615" spans="1:6" ht="30" customHeight="1">
      <c r="A5615" s="266">
        <v>94284</v>
      </c>
      <c r="B5615" s="267" t="s">
        <v>4662</v>
      </c>
      <c r="C5615" s="268" t="s">
        <v>2537</v>
      </c>
      <c r="D5615" s="269">
        <v>28.35</v>
      </c>
      <c r="E5615" s="269">
        <v>22.58</v>
      </c>
      <c r="F5615" s="269" t="s">
        <v>12048</v>
      </c>
    </row>
    <row r="5616" spans="1:6" ht="30" customHeight="1">
      <c r="A5616" s="266">
        <v>94285</v>
      </c>
      <c r="B5616" s="267" t="s">
        <v>4663</v>
      </c>
      <c r="C5616" s="268" t="s">
        <v>2537</v>
      </c>
      <c r="D5616" s="269">
        <v>31.85</v>
      </c>
      <c r="E5616" s="269">
        <v>15.96</v>
      </c>
      <c r="F5616" s="269" t="s">
        <v>14458</v>
      </c>
    </row>
    <row r="5617" spans="1:6" ht="30" customHeight="1">
      <c r="A5617" s="266">
        <v>94286</v>
      </c>
      <c r="B5617" s="267" t="s">
        <v>4664</v>
      </c>
      <c r="C5617" s="268" t="s">
        <v>2537</v>
      </c>
      <c r="D5617" s="269">
        <v>34.700000000000003</v>
      </c>
      <c r="E5617" s="269">
        <v>23.49</v>
      </c>
      <c r="F5617" s="269" t="s">
        <v>16623</v>
      </c>
    </row>
    <row r="5618" spans="1:6" ht="30" customHeight="1">
      <c r="A5618" s="266">
        <v>94287</v>
      </c>
      <c r="B5618" s="267" t="s">
        <v>4665</v>
      </c>
      <c r="C5618" s="268" t="s">
        <v>2537</v>
      </c>
      <c r="D5618" s="269">
        <v>14.040000000000001</v>
      </c>
      <c r="E5618" s="269">
        <v>12.65</v>
      </c>
      <c r="F5618" s="269" t="s">
        <v>16624</v>
      </c>
    </row>
    <row r="5619" spans="1:6" ht="30" customHeight="1">
      <c r="A5619" s="266">
        <v>94288</v>
      </c>
      <c r="B5619" s="267" t="s">
        <v>4666</v>
      </c>
      <c r="C5619" s="268" t="s">
        <v>2537</v>
      </c>
      <c r="D5619" s="269">
        <v>16.530000000000005</v>
      </c>
      <c r="E5619" s="269">
        <v>19.239999999999998</v>
      </c>
      <c r="F5619" s="269" t="s">
        <v>16625</v>
      </c>
    </row>
    <row r="5620" spans="1:6" ht="30" customHeight="1">
      <c r="A5620" s="266">
        <v>94289</v>
      </c>
      <c r="B5620" s="267" t="s">
        <v>4667</v>
      </c>
      <c r="C5620" s="268" t="s">
        <v>2537</v>
      </c>
      <c r="D5620" s="269">
        <v>18.649999999999999</v>
      </c>
      <c r="E5620" s="269">
        <v>13.76</v>
      </c>
      <c r="F5620" s="269" t="s">
        <v>14425</v>
      </c>
    </row>
    <row r="5621" spans="1:6" ht="30" customHeight="1">
      <c r="A5621" s="266">
        <v>94290</v>
      </c>
      <c r="B5621" s="267" t="s">
        <v>4668</v>
      </c>
      <c r="C5621" s="268" t="s">
        <v>2537</v>
      </c>
      <c r="D5621" s="269">
        <v>21.150000000000002</v>
      </c>
      <c r="E5621" s="269">
        <v>20.34</v>
      </c>
      <c r="F5621" s="269" t="s">
        <v>16626</v>
      </c>
    </row>
    <row r="5622" spans="1:6" ht="30" customHeight="1">
      <c r="A5622" s="266">
        <v>94291</v>
      </c>
      <c r="B5622" s="267" t="s">
        <v>4669</v>
      </c>
      <c r="C5622" s="268" t="s">
        <v>2537</v>
      </c>
      <c r="D5622" s="269">
        <v>23.160000000000004</v>
      </c>
      <c r="E5622" s="269">
        <v>14.51</v>
      </c>
      <c r="F5622" s="269" t="s">
        <v>16627</v>
      </c>
    </row>
    <row r="5623" spans="1:6" ht="30" customHeight="1">
      <c r="A5623" s="266">
        <v>94292</v>
      </c>
      <c r="B5623" s="267" t="s">
        <v>5324</v>
      </c>
      <c r="C5623" s="268" t="s">
        <v>2537</v>
      </c>
      <c r="D5623" s="269">
        <v>25.659999999999997</v>
      </c>
      <c r="E5623" s="269">
        <v>21.1</v>
      </c>
      <c r="F5623" s="269" t="s">
        <v>16628</v>
      </c>
    </row>
    <row r="5624" spans="1:6" ht="30" customHeight="1">
      <c r="A5624" s="266">
        <v>94293</v>
      </c>
      <c r="B5624" s="267" t="s">
        <v>5325</v>
      </c>
      <c r="C5624" s="268" t="s">
        <v>2537</v>
      </c>
      <c r="D5624" s="269">
        <v>66.44</v>
      </c>
      <c r="E5624" s="269">
        <v>23.05</v>
      </c>
      <c r="F5624" s="269" t="s">
        <v>16629</v>
      </c>
    </row>
    <row r="5625" spans="1:6" ht="45" customHeight="1">
      <c r="A5625" s="266">
        <v>94267</v>
      </c>
      <c r="B5625" s="267" t="s">
        <v>16608</v>
      </c>
      <c r="C5625" s="268" t="s">
        <v>2537</v>
      </c>
      <c r="D5625" s="269">
        <v>19.779999999999998</v>
      </c>
      <c r="E5625" s="269">
        <v>11.55</v>
      </c>
      <c r="F5625" s="269" t="s">
        <v>16609</v>
      </c>
    </row>
    <row r="5626" spans="1:6" ht="45" customHeight="1">
      <c r="A5626" s="266">
        <v>94268</v>
      </c>
      <c r="B5626" s="267" t="s">
        <v>16610</v>
      </c>
      <c r="C5626" s="268" t="s">
        <v>2537</v>
      </c>
      <c r="D5626" s="269">
        <v>21.14</v>
      </c>
      <c r="E5626" s="269">
        <v>14.08</v>
      </c>
      <c r="F5626" s="269" t="s">
        <v>16611</v>
      </c>
    </row>
    <row r="5627" spans="1:6" ht="45" customHeight="1">
      <c r="A5627" s="266">
        <v>94269</v>
      </c>
      <c r="B5627" s="267" t="s">
        <v>16612</v>
      </c>
      <c r="C5627" s="268" t="s">
        <v>2537</v>
      </c>
      <c r="D5627" s="269">
        <v>29.249999999999996</v>
      </c>
      <c r="E5627" s="269">
        <v>13.91</v>
      </c>
      <c r="F5627" s="269" t="s">
        <v>16613</v>
      </c>
    </row>
    <row r="5628" spans="1:6" ht="45" customHeight="1">
      <c r="A5628" s="266">
        <v>94270</v>
      </c>
      <c r="B5628" s="267" t="s">
        <v>16614</v>
      </c>
      <c r="C5628" s="268" t="s">
        <v>2537</v>
      </c>
      <c r="D5628" s="269">
        <v>31.13</v>
      </c>
      <c r="E5628" s="269">
        <v>17.45</v>
      </c>
      <c r="F5628" s="269" t="s">
        <v>13400</v>
      </c>
    </row>
    <row r="5629" spans="1:6" ht="45" customHeight="1">
      <c r="A5629" s="266">
        <v>94271</v>
      </c>
      <c r="B5629" s="267" t="s">
        <v>16615</v>
      </c>
      <c r="C5629" s="268" t="s">
        <v>2537</v>
      </c>
      <c r="D5629" s="269">
        <v>35.799999999999997</v>
      </c>
      <c r="E5629" s="269">
        <v>16.760000000000002</v>
      </c>
      <c r="F5629" s="269" t="s">
        <v>16616</v>
      </c>
    </row>
    <row r="5630" spans="1:6" ht="45" customHeight="1">
      <c r="A5630" s="266">
        <v>94272</v>
      </c>
      <c r="B5630" s="267" t="s">
        <v>16617</v>
      </c>
      <c r="C5630" s="268" t="s">
        <v>2537</v>
      </c>
      <c r="D5630" s="269">
        <v>38.31</v>
      </c>
      <c r="E5630" s="269">
        <v>21.48</v>
      </c>
      <c r="F5630" s="269" t="s">
        <v>16618</v>
      </c>
    </row>
    <row r="5631" spans="1:6" ht="30" customHeight="1">
      <c r="A5631" s="266">
        <v>92960</v>
      </c>
      <c r="B5631" s="267" t="s">
        <v>5326</v>
      </c>
      <c r="C5631" s="268" t="s">
        <v>1057</v>
      </c>
      <c r="D5631" s="269">
        <v>17.77</v>
      </c>
      <c r="E5631" s="269">
        <v>0</v>
      </c>
      <c r="F5631" s="269" t="s">
        <v>11652</v>
      </c>
    </row>
    <row r="5632" spans="1:6" ht="30" customHeight="1">
      <c r="A5632" s="266">
        <v>92961</v>
      </c>
      <c r="B5632" s="267" t="s">
        <v>5327</v>
      </c>
      <c r="C5632" s="268" t="s">
        <v>701</v>
      </c>
      <c r="D5632" s="269">
        <v>6.13</v>
      </c>
      <c r="E5632" s="269">
        <v>0</v>
      </c>
      <c r="F5632" s="269" t="s">
        <v>15789</v>
      </c>
    </row>
    <row r="5633" spans="1:6" ht="30" customHeight="1">
      <c r="A5633" s="266">
        <v>92956</v>
      </c>
      <c r="B5633" s="267" t="s">
        <v>5328</v>
      </c>
      <c r="C5633" s="268" t="s">
        <v>2637</v>
      </c>
      <c r="D5633" s="269">
        <v>5.01</v>
      </c>
      <c r="E5633" s="269">
        <v>0</v>
      </c>
      <c r="F5633" s="269" t="s">
        <v>11165</v>
      </c>
    </row>
    <row r="5634" spans="1:6" ht="30" customHeight="1">
      <c r="A5634" s="266">
        <v>92957</v>
      </c>
      <c r="B5634" s="267" t="s">
        <v>5329</v>
      </c>
      <c r="C5634" s="268" t="s">
        <v>2637</v>
      </c>
      <c r="D5634" s="269">
        <v>1.1200000000000001</v>
      </c>
      <c r="E5634" s="269">
        <v>0</v>
      </c>
      <c r="F5634" s="269" t="s">
        <v>15973</v>
      </c>
    </row>
    <row r="5635" spans="1:6" ht="30" customHeight="1">
      <c r="A5635" s="266">
        <v>92958</v>
      </c>
      <c r="B5635" s="267" t="s">
        <v>5330</v>
      </c>
      <c r="C5635" s="268" t="s">
        <v>2637</v>
      </c>
      <c r="D5635" s="269">
        <v>5.48</v>
      </c>
      <c r="E5635" s="269">
        <v>0</v>
      </c>
      <c r="F5635" s="269" t="s">
        <v>15974</v>
      </c>
    </row>
    <row r="5636" spans="1:6" ht="30" customHeight="1">
      <c r="A5636" s="266">
        <v>92959</v>
      </c>
      <c r="B5636" s="267" t="s">
        <v>5331</v>
      </c>
      <c r="C5636" s="268" t="s">
        <v>2637</v>
      </c>
      <c r="D5636" s="269">
        <v>6.16</v>
      </c>
      <c r="E5636" s="269">
        <v>0</v>
      </c>
      <c r="F5636" s="269" t="s">
        <v>12519</v>
      </c>
    </row>
    <row r="5637" spans="1:6">
      <c r="A5637" s="261"/>
      <c r="B5637" s="265" t="s">
        <v>187</v>
      </c>
      <c r="C5637" s="263"/>
      <c r="D5637" s="264" t="s">
        <v>2552</v>
      </c>
      <c r="E5637" s="264" t="s">
        <v>2552</v>
      </c>
      <c r="F5637" s="264"/>
    </row>
    <row r="5638" spans="1:6" ht="30" customHeight="1">
      <c r="A5638" s="266">
        <v>72947</v>
      </c>
      <c r="B5638" s="267" t="s">
        <v>5332</v>
      </c>
      <c r="C5638" s="268" t="s">
        <v>2538</v>
      </c>
      <c r="D5638" s="269">
        <v>28.61</v>
      </c>
      <c r="E5638" s="269">
        <v>0.45</v>
      </c>
      <c r="F5638" s="269" t="s">
        <v>13929</v>
      </c>
    </row>
    <row r="5639" spans="1:6">
      <c r="A5639" s="261"/>
      <c r="B5639" s="265" t="s">
        <v>2303</v>
      </c>
      <c r="C5639" s="263"/>
      <c r="D5639" s="264" t="s">
        <v>2552</v>
      </c>
      <c r="E5639" s="264" t="s">
        <v>2552</v>
      </c>
      <c r="F5639" s="264"/>
    </row>
    <row r="5640" spans="1:6" ht="30" customHeight="1">
      <c r="A5640" s="266" t="s">
        <v>2304</v>
      </c>
      <c r="B5640" s="267" t="s">
        <v>5333</v>
      </c>
      <c r="C5640" s="268" t="s">
        <v>2537</v>
      </c>
      <c r="D5640" s="269">
        <v>344.15</v>
      </c>
      <c r="E5640" s="269">
        <v>134.61000000000001</v>
      </c>
      <c r="F5640" s="269" t="s">
        <v>20061</v>
      </c>
    </row>
    <row r="5641" spans="1:6" ht="30" customHeight="1">
      <c r="A5641" s="266" t="s">
        <v>2305</v>
      </c>
      <c r="B5641" s="267" t="s">
        <v>5334</v>
      </c>
      <c r="C5641" s="268" t="s">
        <v>2537</v>
      </c>
      <c r="D5641" s="269">
        <v>285.82</v>
      </c>
      <c r="E5641" s="269">
        <v>126.17</v>
      </c>
      <c r="F5641" s="269" t="s">
        <v>20062</v>
      </c>
    </row>
    <row r="5642" spans="1:6">
      <c r="A5642" s="261"/>
      <c r="B5642" s="262" t="s">
        <v>2306</v>
      </c>
      <c r="C5642" s="263"/>
      <c r="D5642" s="264" t="s">
        <v>2552</v>
      </c>
      <c r="E5642" s="264" t="s">
        <v>2552</v>
      </c>
      <c r="F5642" s="264"/>
    </row>
    <row r="5643" spans="1:6">
      <c r="A5643" s="261"/>
      <c r="B5643" s="273" t="s">
        <v>124</v>
      </c>
      <c r="C5643" s="263"/>
      <c r="D5643" s="264" t="s">
        <v>2552</v>
      </c>
      <c r="E5643" s="264" t="s">
        <v>2552</v>
      </c>
      <c r="F5643" s="264"/>
    </row>
    <row r="5644" spans="1:6" ht="30" customHeight="1">
      <c r="A5644" s="266">
        <v>85171</v>
      </c>
      <c r="B5644" s="267" t="s">
        <v>5340</v>
      </c>
      <c r="C5644" s="268" t="s">
        <v>2537</v>
      </c>
      <c r="D5644" s="269">
        <v>1.9700000000000002</v>
      </c>
      <c r="E5644" s="269">
        <v>1.96</v>
      </c>
      <c r="F5644" s="269" t="s">
        <v>11180</v>
      </c>
    </row>
    <row r="5645" spans="1:6">
      <c r="A5645" s="261"/>
      <c r="B5645" s="265" t="s">
        <v>125</v>
      </c>
      <c r="C5645" s="263"/>
      <c r="D5645" s="264" t="s">
        <v>2552</v>
      </c>
      <c r="E5645" s="264" t="s">
        <v>2552</v>
      </c>
      <c r="F5645" s="264"/>
    </row>
    <row r="5646" spans="1:6" ht="15" customHeight="1">
      <c r="A5646" s="266">
        <v>68054</v>
      </c>
      <c r="B5646" s="267" t="s">
        <v>2445</v>
      </c>
      <c r="C5646" s="268" t="s">
        <v>2538</v>
      </c>
      <c r="D5646" s="269">
        <v>204.03</v>
      </c>
      <c r="E5646" s="269">
        <v>41.48</v>
      </c>
      <c r="F5646" s="269" t="s">
        <v>16820</v>
      </c>
    </row>
    <row r="5647" spans="1:6" ht="15" customHeight="1">
      <c r="A5647" s="266" t="s">
        <v>2194</v>
      </c>
      <c r="B5647" s="267" t="s">
        <v>2446</v>
      </c>
      <c r="C5647" s="268" t="s">
        <v>2538</v>
      </c>
      <c r="D5647" s="269">
        <v>332.61</v>
      </c>
      <c r="E5647" s="269">
        <v>41.47</v>
      </c>
      <c r="F5647" s="269" t="s">
        <v>16821</v>
      </c>
    </row>
    <row r="5648" spans="1:6" ht="30" customHeight="1">
      <c r="A5648" s="266">
        <v>85188</v>
      </c>
      <c r="B5648" s="267" t="s">
        <v>2447</v>
      </c>
      <c r="C5648" s="268" t="s">
        <v>2535</v>
      </c>
      <c r="D5648" s="269">
        <v>462.77</v>
      </c>
      <c r="E5648" s="269">
        <v>173.63</v>
      </c>
      <c r="F5648" s="269" t="s">
        <v>16823</v>
      </c>
    </row>
    <row r="5649" spans="1:6" ht="30" customHeight="1">
      <c r="A5649" s="266">
        <v>85189</v>
      </c>
      <c r="B5649" s="267" t="s">
        <v>2448</v>
      </c>
      <c r="C5649" s="268" t="s">
        <v>2535</v>
      </c>
      <c r="D5649" s="269">
        <v>1010.5999999999999</v>
      </c>
      <c r="E5649" s="269">
        <v>280</v>
      </c>
      <c r="F5649" s="269" t="s">
        <v>16824</v>
      </c>
    </row>
    <row r="5650" spans="1:6" ht="30" customHeight="1">
      <c r="A5650" s="266" t="s">
        <v>2195</v>
      </c>
      <c r="B5650" s="267" t="s">
        <v>2449</v>
      </c>
      <c r="C5650" s="268" t="s">
        <v>2538</v>
      </c>
      <c r="D5650" s="269">
        <v>409.99000000000007</v>
      </c>
      <c r="E5650" s="269">
        <v>318.7</v>
      </c>
      <c r="F5650" s="269" t="s">
        <v>16822</v>
      </c>
    </row>
    <row r="5651" spans="1:6">
      <c r="A5651" s="261"/>
      <c r="B5651" s="265" t="s">
        <v>4</v>
      </c>
      <c r="C5651" s="263"/>
      <c r="D5651" s="264" t="s">
        <v>2552</v>
      </c>
      <c r="E5651" s="264" t="s">
        <v>2552</v>
      </c>
      <c r="F5651" s="264"/>
    </row>
    <row r="5652" spans="1:6" ht="30" customHeight="1">
      <c r="A5652" s="266" t="s">
        <v>2307</v>
      </c>
      <c r="B5652" s="267" t="s">
        <v>5335</v>
      </c>
      <c r="C5652" s="268" t="s">
        <v>2537</v>
      </c>
      <c r="D5652" s="269">
        <v>15.740000000000002</v>
      </c>
      <c r="E5652" s="269">
        <v>13.36</v>
      </c>
      <c r="F5652" s="269" t="s">
        <v>13272</v>
      </c>
    </row>
    <row r="5653" spans="1:6">
      <c r="A5653" s="261"/>
      <c r="B5653" s="265" t="s">
        <v>5</v>
      </c>
      <c r="C5653" s="263"/>
      <c r="D5653" s="264" t="s">
        <v>2552</v>
      </c>
      <c r="E5653" s="264" t="s">
        <v>2552</v>
      </c>
      <c r="F5653" s="264"/>
    </row>
    <row r="5654" spans="1:6" ht="30" customHeight="1">
      <c r="A5654" s="266" t="s">
        <v>2308</v>
      </c>
      <c r="B5654" s="267" t="s">
        <v>5336</v>
      </c>
      <c r="C5654" s="268" t="s">
        <v>2537</v>
      </c>
      <c r="D5654" s="269">
        <v>25.71</v>
      </c>
      <c r="E5654" s="269">
        <v>14.78</v>
      </c>
      <c r="F5654" s="269" t="s">
        <v>20705</v>
      </c>
    </row>
    <row r="5655" spans="1:6" ht="30" customHeight="1">
      <c r="A5655" s="266" t="s">
        <v>2309</v>
      </c>
      <c r="B5655" s="267" t="s">
        <v>5337</v>
      </c>
      <c r="C5655" s="268" t="s">
        <v>2537</v>
      </c>
      <c r="D5655" s="269">
        <v>36</v>
      </c>
      <c r="E5655" s="269">
        <v>13.13</v>
      </c>
      <c r="F5655" s="269" t="s">
        <v>20708</v>
      </c>
    </row>
    <row r="5656" spans="1:6" ht="30" customHeight="1">
      <c r="A5656" s="266" t="s">
        <v>2310</v>
      </c>
      <c r="B5656" s="267" t="s">
        <v>5338</v>
      </c>
      <c r="C5656" s="268" t="s">
        <v>2537</v>
      </c>
      <c r="D5656" s="269">
        <v>33.480000000000004</v>
      </c>
      <c r="E5656" s="269">
        <v>14.52</v>
      </c>
      <c r="F5656" s="269" t="s">
        <v>20709</v>
      </c>
    </row>
    <row r="5657" spans="1:6" ht="30" customHeight="1">
      <c r="A5657" s="266" t="s">
        <v>2311</v>
      </c>
      <c r="B5657" s="267" t="s">
        <v>5339</v>
      </c>
      <c r="C5657" s="268" t="s">
        <v>2537</v>
      </c>
      <c r="D5657" s="269">
        <v>31.360000000000003</v>
      </c>
      <c r="E5657" s="269">
        <v>14.52</v>
      </c>
      <c r="F5657" s="269" t="s">
        <v>15762</v>
      </c>
    </row>
    <row r="5658" spans="1:6">
      <c r="A5658" s="261"/>
      <c r="B5658" s="265" t="s">
        <v>6</v>
      </c>
      <c r="C5658" s="263"/>
      <c r="D5658" s="264" t="s">
        <v>2552</v>
      </c>
      <c r="E5658" s="264" t="s">
        <v>2552</v>
      </c>
      <c r="F5658" s="264"/>
    </row>
    <row r="5659" spans="1:6" ht="30" customHeight="1">
      <c r="A5659" s="266" t="s">
        <v>2313</v>
      </c>
      <c r="B5659" s="267" t="s">
        <v>5342</v>
      </c>
      <c r="C5659" s="268" t="s">
        <v>2537</v>
      </c>
      <c r="D5659" s="269">
        <v>15.740000000000002</v>
      </c>
      <c r="E5659" s="269">
        <v>13.36</v>
      </c>
      <c r="F5659" s="269" t="s">
        <v>13272</v>
      </c>
    </row>
    <row r="5660" spans="1:6" ht="30" customHeight="1">
      <c r="A5660" s="266" t="s">
        <v>2314</v>
      </c>
      <c r="B5660" s="267" t="s">
        <v>5343</v>
      </c>
      <c r="C5660" s="268" t="s">
        <v>2537</v>
      </c>
      <c r="D5660" s="269">
        <v>14.43</v>
      </c>
      <c r="E5660" s="269">
        <v>6.68</v>
      </c>
      <c r="F5660" s="269" t="s">
        <v>20706</v>
      </c>
    </row>
    <row r="5661" spans="1:6" ht="30" customHeight="1">
      <c r="A5661" s="266" t="s">
        <v>2312</v>
      </c>
      <c r="B5661" s="267" t="s">
        <v>5341</v>
      </c>
      <c r="C5661" s="268" t="s">
        <v>2537</v>
      </c>
      <c r="D5661" s="269">
        <v>19.809999999999995</v>
      </c>
      <c r="E5661" s="269">
        <v>13.35</v>
      </c>
      <c r="F5661" s="269" t="s">
        <v>20707</v>
      </c>
    </row>
    <row r="5662" spans="1:6">
      <c r="A5662" s="261"/>
      <c r="B5662" s="265" t="s">
        <v>2315</v>
      </c>
      <c r="C5662" s="263"/>
      <c r="D5662" s="264" t="s">
        <v>2552</v>
      </c>
      <c r="E5662" s="264" t="s">
        <v>2552</v>
      </c>
      <c r="F5662" s="264"/>
    </row>
    <row r="5663" spans="1:6" ht="45" customHeight="1">
      <c r="A5663" s="266" t="s">
        <v>2316</v>
      </c>
      <c r="B5663" s="267" t="s">
        <v>5344</v>
      </c>
      <c r="C5663" s="268" t="s">
        <v>2538</v>
      </c>
      <c r="D5663" s="269">
        <v>117.18999999999998</v>
      </c>
      <c r="E5663" s="269">
        <v>77.2</v>
      </c>
      <c r="F5663" s="269" t="s">
        <v>20710</v>
      </c>
    </row>
    <row r="5664" spans="1:6" ht="45" customHeight="1">
      <c r="A5664" s="266" t="s">
        <v>2317</v>
      </c>
      <c r="B5664" s="267" t="s">
        <v>5345</v>
      </c>
      <c r="C5664" s="268" t="s">
        <v>2538</v>
      </c>
      <c r="D5664" s="269">
        <v>99.08</v>
      </c>
      <c r="E5664" s="269">
        <v>19.489999999999998</v>
      </c>
      <c r="F5664" s="269" t="s">
        <v>14921</v>
      </c>
    </row>
    <row r="5665" spans="1:6" ht="30" customHeight="1">
      <c r="A5665" s="266">
        <v>98522</v>
      </c>
      <c r="B5665" s="267" t="s">
        <v>20721</v>
      </c>
      <c r="C5665" s="268" t="s">
        <v>2537</v>
      </c>
      <c r="D5665" s="269">
        <v>83.210000000000008</v>
      </c>
      <c r="E5665" s="269">
        <v>32.799999999999997</v>
      </c>
      <c r="F5665" s="269" t="s">
        <v>20722</v>
      </c>
    </row>
    <row r="5666" spans="1:6">
      <c r="A5666" s="261"/>
      <c r="B5666" s="265" t="s">
        <v>40</v>
      </c>
      <c r="C5666" s="263"/>
      <c r="D5666" s="264" t="s">
        <v>2552</v>
      </c>
      <c r="E5666" s="264" t="s">
        <v>2552</v>
      </c>
      <c r="F5666" s="264"/>
    </row>
    <row r="5667" spans="1:6">
      <c r="A5667" s="261"/>
      <c r="B5667" s="265" t="s">
        <v>41</v>
      </c>
      <c r="C5667" s="263"/>
      <c r="D5667" s="264" t="s">
        <v>2552</v>
      </c>
      <c r="E5667" s="264" t="s">
        <v>2552</v>
      </c>
      <c r="F5667" s="264"/>
    </row>
    <row r="5668" spans="1:6">
      <c r="A5668" s="261"/>
      <c r="B5668" s="262" t="s">
        <v>42</v>
      </c>
      <c r="C5668" s="263"/>
      <c r="D5668" s="264" t="s">
        <v>2552</v>
      </c>
      <c r="E5668" s="264" t="s">
        <v>2552</v>
      </c>
      <c r="F5668" s="264"/>
    </row>
    <row r="5669" spans="1:6">
      <c r="A5669" s="261"/>
      <c r="B5669" s="265" t="s">
        <v>2318</v>
      </c>
      <c r="C5669" s="263"/>
      <c r="D5669" s="264" t="s">
        <v>2552</v>
      </c>
      <c r="E5669" s="264" t="s">
        <v>2552</v>
      </c>
      <c r="F5669" s="264"/>
    </row>
    <row r="5670" spans="1:6" ht="15" customHeight="1">
      <c r="A5670" s="266" t="s">
        <v>2319</v>
      </c>
      <c r="B5670" s="267" t="s">
        <v>5346</v>
      </c>
      <c r="C5670" s="268" t="s">
        <v>2533</v>
      </c>
      <c r="D5670" s="269">
        <v>198.42000000000002</v>
      </c>
      <c r="E5670" s="269">
        <v>123.94</v>
      </c>
      <c r="F5670" s="269" t="s">
        <v>16219</v>
      </c>
    </row>
    <row r="5671" spans="1:6" ht="15" customHeight="1">
      <c r="A5671" s="266" t="s">
        <v>2320</v>
      </c>
      <c r="B5671" s="267" t="s">
        <v>1935</v>
      </c>
      <c r="C5671" s="268" t="s">
        <v>2533</v>
      </c>
      <c r="D5671" s="269">
        <v>228.92000000000002</v>
      </c>
      <c r="E5671" s="269">
        <v>270.27999999999997</v>
      </c>
      <c r="F5671" s="269" t="s">
        <v>16220</v>
      </c>
    </row>
    <row r="5672" spans="1:6" ht="15" customHeight="1">
      <c r="A5672" s="266" t="s">
        <v>2321</v>
      </c>
      <c r="B5672" s="267" t="s">
        <v>1936</v>
      </c>
      <c r="C5672" s="268" t="s">
        <v>2533</v>
      </c>
      <c r="D5672" s="269">
        <v>255.32999999999998</v>
      </c>
      <c r="E5672" s="269">
        <v>193.8</v>
      </c>
      <c r="F5672" s="269" t="s">
        <v>16221</v>
      </c>
    </row>
    <row r="5673" spans="1:6" ht="30" customHeight="1">
      <c r="A5673" s="266" t="s">
        <v>2322</v>
      </c>
      <c r="B5673" s="267" t="s">
        <v>5347</v>
      </c>
      <c r="C5673" s="268" t="s">
        <v>2533</v>
      </c>
      <c r="D5673" s="269">
        <v>176.44</v>
      </c>
      <c r="E5673" s="269">
        <v>100.3</v>
      </c>
      <c r="F5673" s="269" t="s">
        <v>16222</v>
      </c>
    </row>
    <row r="5674" spans="1:6" ht="30" customHeight="1">
      <c r="A5674" s="266" t="s">
        <v>2323</v>
      </c>
      <c r="B5674" s="267" t="s">
        <v>5348</v>
      </c>
      <c r="C5674" s="268" t="s">
        <v>2533</v>
      </c>
      <c r="D5674" s="269">
        <v>37.789999999999992</v>
      </c>
      <c r="E5674" s="269">
        <v>95.78</v>
      </c>
      <c r="F5674" s="269" t="s">
        <v>16223</v>
      </c>
    </row>
    <row r="5675" spans="1:6">
      <c r="A5675" s="261"/>
      <c r="B5675" s="318" t="s">
        <v>20821</v>
      </c>
      <c r="C5675" s="263"/>
      <c r="D5675" s="264" t="s">
        <v>2552</v>
      </c>
      <c r="E5675" s="264" t="s">
        <v>2552</v>
      </c>
      <c r="F5675" s="264"/>
    </row>
    <row r="5676" spans="1:6" ht="30" customHeight="1">
      <c r="A5676" s="266">
        <v>98615</v>
      </c>
      <c r="B5676" s="267" t="s">
        <v>17497</v>
      </c>
      <c r="C5676" s="268" t="s">
        <v>2538</v>
      </c>
      <c r="D5676" s="269">
        <v>63.620000000000005</v>
      </c>
      <c r="E5676" s="269">
        <v>11.27</v>
      </c>
      <c r="F5676" s="269" t="s">
        <v>17498</v>
      </c>
    </row>
    <row r="5677" spans="1:6" ht="30" customHeight="1">
      <c r="A5677" s="266">
        <v>98616</v>
      </c>
      <c r="B5677" s="267" t="s">
        <v>17499</v>
      </c>
      <c r="C5677" s="268" t="s">
        <v>2538</v>
      </c>
      <c r="D5677" s="269">
        <v>49.42</v>
      </c>
      <c r="E5677" s="269">
        <v>7.12</v>
      </c>
      <c r="F5677" s="269" t="s">
        <v>17500</v>
      </c>
    </row>
    <row r="5678" spans="1:6" ht="30" customHeight="1">
      <c r="A5678" s="266">
        <v>98617</v>
      </c>
      <c r="B5678" s="267" t="s">
        <v>17501</v>
      </c>
      <c r="C5678" s="268" t="s">
        <v>2538</v>
      </c>
      <c r="D5678" s="269">
        <v>45.6</v>
      </c>
      <c r="E5678" s="269">
        <v>5.55</v>
      </c>
      <c r="F5678" s="269" t="s">
        <v>17502</v>
      </c>
    </row>
    <row r="5679" spans="1:6" ht="30" customHeight="1">
      <c r="A5679" s="266">
        <v>98618</v>
      </c>
      <c r="B5679" s="267" t="s">
        <v>17503</v>
      </c>
      <c r="C5679" s="268" t="s">
        <v>2538</v>
      </c>
      <c r="D5679" s="269">
        <v>62.609999999999992</v>
      </c>
      <c r="E5679" s="269">
        <v>8.2100000000000009</v>
      </c>
      <c r="F5679" s="269" t="s">
        <v>17504</v>
      </c>
    </row>
    <row r="5680" spans="1:6" ht="30" customHeight="1">
      <c r="A5680" s="266">
        <v>98619</v>
      </c>
      <c r="B5680" s="267" t="s">
        <v>17505</v>
      </c>
      <c r="C5680" s="268" t="s">
        <v>2538</v>
      </c>
      <c r="D5680" s="269">
        <v>56.82</v>
      </c>
      <c r="E5680" s="269">
        <v>5.86</v>
      </c>
      <c r="F5680" s="269" t="s">
        <v>17506</v>
      </c>
    </row>
    <row r="5681" spans="1:6" ht="30" customHeight="1">
      <c r="A5681" s="266">
        <v>98620</v>
      </c>
      <c r="B5681" s="267" t="s">
        <v>17507</v>
      </c>
      <c r="C5681" s="268" t="s">
        <v>2538</v>
      </c>
      <c r="D5681" s="269">
        <v>53.879999999999995</v>
      </c>
      <c r="E5681" s="269">
        <v>4.7</v>
      </c>
      <c r="F5681" s="269" t="s">
        <v>17508</v>
      </c>
    </row>
    <row r="5682" spans="1:6" ht="30" customHeight="1">
      <c r="A5682" s="266">
        <v>98621</v>
      </c>
      <c r="B5682" s="267" t="s">
        <v>17509</v>
      </c>
      <c r="C5682" s="268" t="s">
        <v>2538</v>
      </c>
      <c r="D5682" s="269">
        <v>70.78</v>
      </c>
      <c r="E5682" s="269">
        <v>7.12</v>
      </c>
      <c r="F5682" s="269" t="s">
        <v>17510</v>
      </c>
    </row>
    <row r="5683" spans="1:6" ht="30" customHeight="1">
      <c r="A5683" s="266">
        <v>98622</v>
      </c>
      <c r="B5683" s="267" t="s">
        <v>17511</v>
      </c>
      <c r="C5683" s="268" t="s">
        <v>2538</v>
      </c>
      <c r="D5683" s="269">
        <v>66.11</v>
      </c>
      <c r="E5683" s="269">
        <v>5.23</v>
      </c>
      <c r="F5683" s="269" t="s">
        <v>17512</v>
      </c>
    </row>
    <row r="5684" spans="1:6" ht="30" customHeight="1">
      <c r="A5684" s="266">
        <v>98623</v>
      </c>
      <c r="B5684" s="267" t="s">
        <v>17513</v>
      </c>
      <c r="C5684" s="268" t="s">
        <v>2538</v>
      </c>
      <c r="D5684" s="269">
        <v>63.740000000000009</v>
      </c>
      <c r="E5684" s="269">
        <v>4.3</v>
      </c>
      <c r="F5684" s="269" t="s">
        <v>17514</v>
      </c>
    </row>
    <row r="5685" spans="1:6" ht="30" customHeight="1">
      <c r="A5685" s="266">
        <v>98624</v>
      </c>
      <c r="B5685" s="267" t="s">
        <v>17515</v>
      </c>
      <c r="C5685" s="268" t="s">
        <v>2538</v>
      </c>
      <c r="D5685" s="269">
        <v>79.69</v>
      </c>
      <c r="E5685" s="269">
        <v>6.48</v>
      </c>
      <c r="F5685" s="269" t="s">
        <v>17516</v>
      </c>
    </row>
    <row r="5686" spans="1:6" ht="30" customHeight="1">
      <c r="A5686" s="266">
        <v>98625</v>
      </c>
      <c r="B5686" s="267" t="s">
        <v>17517</v>
      </c>
      <c r="C5686" s="268" t="s">
        <v>2538</v>
      </c>
      <c r="D5686" s="269">
        <v>75.75</v>
      </c>
      <c r="E5686" s="269">
        <v>4.93</v>
      </c>
      <c r="F5686" s="269" t="s">
        <v>17518</v>
      </c>
    </row>
    <row r="5687" spans="1:6" ht="30" customHeight="1">
      <c r="A5687" s="266">
        <v>98626</v>
      </c>
      <c r="B5687" s="267" t="s">
        <v>17519</v>
      </c>
      <c r="C5687" s="268" t="s">
        <v>2538</v>
      </c>
      <c r="D5687" s="269">
        <v>73.73</v>
      </c>
      <c r="E5687" s="269">
        <v>4.1399999999999997</v>
      </c>
      <c r="F5687" s="269" t="s">
        <v>17520</v>
      </c>
    </row>
    <row r="5688" spans="1:6">
      <c r="A5688" s="261"/>
      <c r="B5688" s="318" t="s">
        <v>20822</v>
      </c>
      <c r="C5688" s="263"/>
      <c r="D5688" s="264" t="s">
        <v>2552</v>
      </c>
      <c r="E5688" s="264" t="s">
        <v>2552</v>
      </c>
      <c r="F5688" s="264"/>
    </row>
    <row r="5689" spans="1:6" ht="30" customHeight="1">
      <c r="A5689" s="266">
        <v>98655</v>
      </c>
      <c r="B5689" s="267" t="s">
        <v>17521</v>
      </c>
      <c r="C5689" s="268" t="s">
        <v>2537</v>
      </c>
      <c r="D5689" s="269">
        <v>270.23</v>
      </c>
      <c r="E5689" s="269">
        <v>124.18</v>
      </c>
      <c r="F5689" s="269" t="s">
        <v>17522</v>
      </c>
    </row>
    <row r="5690" spans="1:6" ht="30" customHeight="1">
      <c r="A5690" s="266">
        <v>98656</v>
      </c>
      <c r="B5690" s="267" t="s">
        <v>17523</v>
      </c>
      <c r="C5690" s="268" t="s">
        <v>2537</v>
      </c>
      <c r="D5690" s="269">
        <v>274.57</v>
      </c>
      <c r="E5690" s="269">
        <v>125.23</v>
      </c>
      <c r="F5690" s="269" t="s">
        <v>17524</v>
      </c>
    </row>
    <row r="5691" spans="1:6" ht="30" customHeight="1">
      <c r="A5691" s="266">
        <v>98657</v>
      </c>
      <c r="B5691" s="267" t="s">
        <v>17525</v>
      </c>
      <c r="C5691" s="268" t="s">
        <v>2537</v>
      </c>
      <c r="D5691" s="269">
        <v>278.88</v>
      </c>
      <c r="E5691" s="269">
        <v>126.3</v>
      </c>
      <c r="F5691" s="269" t="s">
        <v>17526</v>
      </c>
    </row>
    <row r="5692" spans="1:6" ht="30" customHeight="1">
      <c r="A5692" s="266">
        <v>98658</v>
      </c>
      <c r="B5692" s="267" t="s">
        <v>17527</v>
      </c>
      <c r="C5692" s="268" t="s">
        <v>2537</v>
      </c>
      <c r="D5692" s="269">
        <v>283.26</v>
      </c>
      <c r="E5692" s="269">
        <v>127.31</v>
      </c>
      <c r="F5692" s="269" t="s">
        <v>14083</v>
      </c>
    </row>
    <row r="5693" spans="1:6" ht="30" customHeight="1">
      <c r="A5693" s="266">
        <v>98659</v>
      </c>
      <c r="B5693" s="267" t="s">
        <v>17528</v>
      </c>
      <c r="C5693" s="268" t="s">
        <v>2537</v>
      </c>
      <c r="D5693" s="269">
        <v>291.89</v>
      </c>
      <c r="E5693" s="269">
        <v>129.46</v>
      </c>
      <c r="F5693" s="269" t="s">
        <v>17529</v>
      </c>
    </row>
    <row r="5694" spans="1:6">
      <c r="A5694" s="261"/>
      <c r="B5694" s="265" t="s">
        <v>2324</v>
      </c>
      <c r="C5694" s="263"/>
      <c r="D5694" s="264" t="s">
        <v>2552</v>
      </c>
      <c r="E5694" s="264" t="s">
        <v>2552</v>
      </c>
      <c r="F5694" s="264"/>
    </row>
    <row r="5695" spans="1:6" ht="15" customHeight="1">
      <c r="A5695" s="266">
        <v>6454</v>
      </c>
      <c r="B5695" s="267" t="s">
        <v>5349</v>
      </c>
      <c r="C5695" s="268" t="s">
        <v>2533</v>
      </c>
      <c r="D5695" s="269">
        <v>83.67</v>
      </c>
      <c r="E5695" s="269">
        <v>68.64</v>
      </c>
      <c r="F5695" s="269" t="s">
        <v>16185</v>
      </c>
    </row>
    <row r="5696" spans="1:6" ht="15" customHeight="1">
      <c r="A5696" s="266">
        <v>73611</v>
      </c>
      <c r="B5696" s="267" t="s">
        <v>1932</v>
      </c>
      <c r="C5696" s="268" t="s">
        <v>2533</v>
      </c>
      <c r="D5696" s="269">
        <v>186.95</v>
      </c>
      <c r="E5696" s="269">
        <v>168.64</v>
      </c>
      <c r="F5696" s="269" t="s">
        <v>16186</v>
      </c>
    </row>
    <row r="5697" spans="1:6" ht="15" customHeight="1">
      <c r="A5697" s="266">
        <v>73697</v>
      </c>
      <c r="B5697" s="267" t="s">
        <v>5350</v>
      </c>
      <c r="C5697" s="268" t="s">
        <v>2533</v>
      </c>
      <c r="D5697" s="269">
        <v>80.98</v>
      </c>
      <c r="E5697" s="269">
        <v>70.02</v>
      </c>
      <c r="F5697" s="269" t="s">
        <v>16187</v>
      </c>
    </row>
    <row r="5698" spans="1:6" ht="15" customHeight="1">
      <c r="A5698" s="266">
        <v>73698</v>
      </c>
      <c r="B5698" s="267" t="s">
        <v>5351</v>
      </c>
      <c r="C5698" s="268" t="s">
        <v>2533</v>
      </c>
      <c r="D5698" s="269">
        <v>96.929999999999993</v>
      </c>
      <c r="E5698" s="269">
        <v>111.48</v>
      </c>
      <c r="F5698" s="269" t="s">
        <v>16188</v>
      </c>
    </row>
    <row r="5699" spans="1:6">
      <c r="A5699" s="261"/>
      <c r="B5699" s="265" t="s">
        <v>43</v>
      </c>
      <c r="C5699" s="263"/>
      <c r="D5699" s="264" t="s">
        <v>2552</v>
      </c>
      <c r="E5699" s="264" t="s">
        <v>2552</v>
      </c>
      <c r="F5699" s="264"/>
    </row>
    <row r="5700" spans="1:6" ht="45" customHeight="1">
      <c r="A5700" s="266">
        <v>92743</v>
      </c>
      <c r="B5700" s="267" t="s">
        <v>16191</v>
      </c>
      <c r="C5700" s="268" t="s">
        <v>2533</v>
      </c>
      <c r="D5700" s="269">
        <v>400.74</v>
      </c>
      <c r="E5700" s="269">
        <v>85.21</v>
      </c>
      <c r="F5700" s="269" t="s">
        <v>16192</v>
      </c>
    </row>
    <row r="5701" spans="1:6" ht="45" customHeight="1">
      <c r="A5701" s="266">
        <v>92744</v>
      </c>
      <c r="B5701" s="267" t="s">
        <v>16193</v>
      </c>
      <c r="C5701" s="268" t="s">
        <v>2533</v>
      </c>
      <c r="D5701" s="269">
        <v>429.75</v>
      </c>
      <c r="E5701" s="269">
        <v>41.13</v>
      </c>
      <c r="F5701" s="269" t="s">
        <v>16194</v>
      </c>
    </row>
    <row r="5702" spans="1:6" ht="45" customHeight="1">
      <c r="A5702" s="266">
        <v>92745</v>
      </c>
      <c r="B5702" s="267" t="s">
        <v>16195</v>
      </c>
      <c r="C5702" s="268" t="s">
        <v>2533</v>
      </c>
      <c r="D5702" s="269">
        <v>511.39000000000004</v>
      </c>
      <c r="E5702" s="269">
        <v>102.55</v>
      </c>
      <c r="F5702" s="269" t="s">
        <v>16196</v>
      </c>
    </row>
    <row r="5703" spans="1:6" ht="45" customHeight="1">
      <c r="A5703" s="266">
        <v>92746</v>
      </c>
      <c r="B5703" s="267" t="s">
        <v>16197</v>
      </c>
      <c r="C5703" s="268" t="s">
        <v>2533</v>
      </c>
      <c r="D5703" s="269">
        <v>506.96000000000004</v>
      </c>
      <c r="E5703" s="269">
        <v>57.86</v>
      </c>
      <c r="F5703" s="269" t="s">
        <v>16198</v>
      </c>
    </row>
    <row r="5704" spans="1:6" ht="45" customHeight="1">
      <c r="A5704" s="266">
        <v>92747</v>
      </c>
      <c r="B5704" s="267" t="s">
        <v>16199</v>
      </c>
      <c r="C5704" s="268" t="s">
        <v>2533</v>
      </c>
      <c r="D5704" s="269">
        <v>574.46</v>
      </c>
      <c r="E5704" s="269">
        <v>112.53</v>
      </c>
      <c r="F5704" s="269" t="s">
        <v>16200</v>
      </c>
    </row>
    <row r="5705" spans="1:6" ht="45" customHeight="1">
      <c r="A5705" s="266">
        <v>92748</v>
      </c>
      <c r="B5705" s="267" t="s">
        <v>16201</v>
      </c>
      <c r="C5705" s="268" t="s">
        <v>2533</v>
      </c>
      <c r="D5705" s="269">
        <v>551.02</v>
      </c>
      <c r="E5705" s="269">
        <v>67.790000000000006</v>
      </c>
      <c r="F5705" s="269" t="s">
        <v>16202</v>
      </c>
    </row>
    <row r="5706" spans="1:6" ht="45" customHeight="1">
      <c r="A5706" s="266">
        <v>92749</v>
      </c>
      <c r="B5706" s="267" t="s">
        <v>16203</v>
      </c>
      <c r="C5706" s="268" t="s">
        <v>2533</v>
      </c>
      <c r="D5706" s="269">
        <v>630.52</v>
      </c>
      <c r="E5706" s="269">
        <v>84.23</v>
      </c>
      <c r="F5706" s="269" t="s">
        <v>16204</v>
      </c>
    </row>
    <row r="5707" spans="1:6" ht="45" customHeight="1">
      <c r="A5707" s="266">
        <v>92750</v>
      </c>
      <c r="B5707" s="267" t="s">
        <v>16205</v>
      </c>
      <c r="C5707" s="268" t="s">
        <v>2533</v>
      </c>
      <c r="D5707" s="269">
        <v>1148.81</v>
      </c>
      <c r="E5707" s="269">
        <v>115.76</v>
      </c>
      <c r="F5707" s="269" t="s">
        <v>16206</v>
      </c>
    </row>
    <row r="5708" spans="1:6" ht="45" customHeight="1">
      <c r="A5708" s="266">
        <v>92751</v>
      </c>
      <c r="B5708" s="267" t="s">
        <v>16207</v>
      </c>
      <c r="C5708" s="268" t="s">
        <v>2533</v>
      </c>
      <c r="D5708" s="269">
        <v>1451.0700000000002</v>
      </c>
      <c r="E5708" s="269">
        <v>133.56</v>
      </c>
      <c r="F5708" s="269" t="s">
        <v>16208</v>
      </c>
    </row>
    <row r="5709" spans="1:6" ht="45" customHeight="1">
      <c r="A5709" s="266">
        <v>92752</v>
      </c>
      <c r="B5709" s="267" t="s">
        <v>16209</v>
      </c>
      <c r="C5709" s="268" t="s">
        <v>2533</v>
      </c>
      <c r="D5709" s="269">
        <v>1752.81</v>
      </c>
      <c r="E5709" s="269">
        <v>150.72</v>
      </c>
      <c r="F5709" s="269" t="s">
        <v>16210</v>
      </c>
    </row>
    <row r="5710" spans="1:6" ht="45" customHeight="1">
      <c r="A5710" s="266">
        <v>92753</v>
      </c>
      <c r="B5710" s="267" t="s">
        <v>16211</v>
      </c>
      <c r="C5710" s="268" t="s">
        <v>2533</v>
      </c>
      <c r="D5710" s="269">
        <v>418.55</v>
      </c>
      <c r="E5710" s="269">
        <v>59.4</v>
      </c>
      <c r="F5710" s="269" t="s">
        <v>16212</v>
      </c>
    </row>
    <row r="5711" spans="1:6" ht="45" customHeight="1">
      <c r="A5711" s="266">
        <v>92754</v>
      </c>
      <c r="B5711" s="267" t="s">
        <v>16213</v>
      </c>
      <c r="C5711" s="268" t="s">
        <v>2533</v>
      </c>
      <c r="D5711" s="269">
        <v>382.27000000000004</v>
      </c>
      <c r="E5711" s="269">
        <v>54.7</v>
      </c>
      <c r="F5711" s="269" t="s">
        <v>16214</v>
      </c>
    </row>
    <row r="5712" spans="1:6" ht="30" customHeight="1">
      <c r="A5712" s="266">
        <v>92755</v>
      </c>
      <c r="B5712" s="267" t="s">
        <v>5150</v>
      </c>
      <c r="C5712" s="268" t="s">
        <v>2538</v>
      </c>
      <c r="D5712" s="269">
        <v>155.77000000000001</v>
      </c>
      <c r="E5712" s="269">
        <v>28.1</v>
      </c>
      <c r="F5712" s="269" t="s">
        <v>16215</v>
      </c>
    </row>
    <row r="5713" spans="1:6" ht="30" customHeight="1">
      <c r="A5713" s="266">
        <v>92756</v>
      </c>
      <c r="B5713" s="267" t="s">
        <v>5151</v>
      </c>
      <c r="C5713" s="268" t="s">
        <v>2538</v>
      </c>
      <c r="D5713" s="269">
        <v>174</v>
      </c>
      <c r="E5713" s="269">
        <v>33.340000000000003</v>
      </c>
      <c r="F5713" s="269" t="s">
        <v>16216</v>
      </c>
    </row>
    <row r="5714" spans="1:6" ht="30" customHeight="1">
      <c r="A5714" s="266">
        <v>92757</v>
      </c>
      <c r="B5714" s="267" t="s">
        <v>4798</v>
      </c>
      <c r="C5714" s="268" t="s">
        <v>2538</v>
      </c>
      <c r="D5714" s="269">
        <v>196.48</v>
      </c>
      <c r="E5714" s="269">
        <v>39.49</v>
      </c>
      <c r="F5714" s="269" t="s">
        <v>16217</v>
      </c>
    </row>
    <row r="5715" spans="1:6" ht="45" customHeight="1">
      <c r="A5715" s="266">
        <v>92758</v>
      </c>
      <c r="B5715" s="267" t="s">
        <v>4799</v>
      </c>
      <c r="C5715" s="268" t="s">
        <v>2533</v>
      </c>
      <c r="D5715" s="269">
        <v>509.27000000000004</v>
      </c>
      <c r="E5715" s="269">
        <v>63.69</v>
      </c>
      <c r="F5715" s="269" t="s">
        <v>16218</v>
      </c>
    </row>
    <row r="5716" spans="1:6">
      <c r="A5716" s="261"/>
      <c r="B5716" s="265" t="s">
        <v>1203</v>
      </c>
      <c r="C5716" s="263"/>
      <c r="D5716" s="264" t="s">
        <v>2552</v>
      </c>
      <c r="E5716" s="264" t="s">
        <v>2552</v>
      </c>
      <c r="F5716" s="264"/>
    </row>
    <row r="5717" spans="1:6">
      <c r="A5717" s="261"/>
      <c r="B5717" s="265" t="s">
        <v>2213</v>
      </c>
      <c r="C5717" s="263"/>
      <c r="D5717" s="264" t="s">
        <v>2552</v>
      </c>
      <c r="E5717" s="264" t="s">
        <v>2552</v>
      </c>
      <c r="F5717" s="264"/>
    </row>
    <row r="5718" spans="1:6" ht="15" customHeight="1">
      <c r="A5718" s="266" t="s">
        <v>2214</v>
      </c>
      <c r="B5718" s="267" t="s">
        <v>1933</v>
      </c>
      <c r="C5718" s="268" t="s">
        <v>2538</v>
      </c>
      <c r="D5718" s="269">
        <v>72.199999999999989</v>
      </c>
      <c r="E5718" s="269">
        <v>55.04</v>
      </c>
      <c r="F5718" s="269" t="s">
        <v>16189</v>
      </c>
    </row>
    <row r="5719" spans="1:6" ht="15" customHeight="1">
      <c r="A5719" s="266" t="s">
        <v>2215</v>
      </c>
      <c r="B5719" s="267" t="s">
        <v>1934</v>
      </c>
      <c r="C5719" s="268" t="s">
        <v>2538</v>
      </c>
      <c r="D5719" s="269">
        <v>183.28</v>
      </c>
      <c r="E5719" s="269">
        <v>137.6</v>
      </c>
      <c r="F5719" s="269" t="s">
        <v>16190</v>
      </c>
    </row>
    <row r="5720" spans="1:6">
      <c r="A5720" s="261"/>
      <c r="B5720" s="265" t="s">
        <v>4800</v>
      </c>
      <c r="C5720" s="263"/>
      <c r="D5720" s="264" t="s">
        <v>2552</v>
      </c>
      <c r="E5720" s="264" t="s">
        <v>2552</v>
      </c>
      <c r="F5720" s="264"/>
    </row>
    <row r="5721" spans="1:6" ht="45" customHeight="1">
      <c r="A5721" s="266">
        <v>93952</v>
      </c>
      <c r="B5721" s="267" t="s">
        <v>4801</v>
      </c>
      <c r="C5721" s="268" t="s">
        <v>2537</v>
      </c>
      <c r="D5721" s="269">
        <v>87.96</v>
      </c>
      <c r="E5721" s="269">
        <v>71.040000000000006</v>
      </c>
      <c r="F5721" s="269" t="s">
        <v>16252</v>
      </c>
    </row>
    <row r="5722" spans="1:6" ht="45" customHeight="1">
      <c r="A5722" s="266">
        <v>93953</v>
      </c>
      <c r="B5722" s="267" t="s">
        <v>4802</v>
      </c>
      <c r="C5722" s="268" t="s">
        <v>2537</v>
      </c>
      <c r="D5722" s="269">
        <v>83.9</v>
      </c>
      <c r="E5722" s="269">
        <v>63.37</v>
      </c>
      <c r="F5722" s="269" t="s">
        <v>16253</v>
      </c>
    </row>
    <row r="5723" spans="1:6" ht="45" customHeight="1">
      <c r="A5723" s="266">
        <v>93954</v>
      </c>
      <c r="B5723" s="267" t="s">
        <v>4803</v>
      </c>
      <c r="C5723" s="268" t="s">
        <v>2537</v>
      </c>
      <c r="D5723" s="269">
        <v>81.400000000000006</v>
      </c>
      <c r="E5723" s="269">
        <v>58.88</v>
      </c>
      <c r="F5723" s="269" t="s">
        <v>16254</v>
      </c>
    </row>
    <row r="5724" spans="1:6" ht="45" customHeight="1">
      <c r="A5724" s="266">
        <v>93955</v>
      </c>
      <c r="B5724" s="267" t="s">
        <v>4804</v>
      </c>
      <c r="C5724" s="268" t="s">
        <v>2537</v>
      </c>
      <c r="D5724" s="269">
        <v>79.650000000000006</v>
      </c>
      <c r="E5724" s="269">
        <v>55.72</v>
      </c>
      <c r="F5724" s="269" t="s">
        <v>16255</v>
      </c>
    </row>
    <row r="5725" spans="1:6" ht="45" customHeight="1">
      <c r="A5725" s="266">
        <v>93956</v>
      </c>
      <c r="B5725" s="267" t="s">
        <v>5368</v>
      </c>
      <c r="C5725" s="268" t="s">
        <v>2537</v>
      </c>
      <c r="D5725" s="269">
        <v>78.22</v>
      </c>
      <c r="E5725" s="269">
        <v>53.29</v>
      </c>
      <c r="F5725" s="269" t="s">
        <v>16256</v>
      </c>
    </row>
    <row r="5726" spans="1:6" ht="45" customHeight="1">
      <c r="A5726" s="266">
        <v>93957</v>
      </c>
      <c r="B5726" s="267" t="s">
        <v>5369</v>
      </c>
      <c r="C5726" s="268" t="s">
        <v>2537</v>
      </c>
      <c r="D5726" s="269">
        <v>92.44</v>
      </c>
      <c r="E5726" s="269">
        <v>72.47</v>
      </c>
      <c r="F5726" s="269" t="s">
        <v>16257</v>
      </c>
    </row>
    <row r="5727" spans="1:6" ht="45" customHeight="1">
      <c r="A5727" s="266">
        <v>93958</v>
      </c>
      <c r="B5727" s="267" t="s">
        <v>5370</v>
      </c>
      <c r="C5727" s="268" t="s">
        <v>2537</v>
      </c>
      <c r="D5727" s="269">
        <v>88.15</v>
      </c>
      <c r="E5727" s="269">
        <v>64.41</v>
      </c>
      <c r="F5727" s="269" t="s">
        <v>16258</v>
      </c>
    </row>
    <row r="5728" spans="1:6" ht="45" customHeight="1">
      <c r="A5728" s="266">
        <v>93959</v>
      </c>
      <c r="B5728" s="267" t="s">
        <v>5371</v>
      </c>
      <c r="C5728" s="268" t="s">
        <v>2537</v>
      </c>
      <c r="D5728" s="269">
        <v>85.57</v>
      </c>
      <c r="E5728" s="269">
        <v>59.71</v>
      </c>
      <c r="F5728" s="269" t="s">
        <v>16259</v>
      </c>
    </row>
    <row r="5729" spans="1:6" ht="45" customHeight="1">
      <c r="A5729" s="266">
        <v>93960</v>
      </c>
      <c r="B5729" s="267" t="s">
        <v>5372</v>
      </c>
      <c r="C5729" s="268" t="s">
        <v>2537</v>
      </c>
      <c r="D5729" s="269">
        <v>83.70999999999998</v>
      </c>
      <c r="E5729" s="269">
        <v>56.46</v>
      </c>
      <c r="F5729" s="269" t="s">
        <v>16260</v>
      </c>
    </row>
    <row r="5730" spans="1:6" ht="45" customHeight="1">
      <c r="A5730" s="266">
        <v>93961</v>
      </c>
      <c r="B5730" s="267" t="s">
        <v>5373</v>
      </c>
      <c r="C5730" s="268" t="s">
        <v>2537</v>
      </c>
      <c r="D5730" s="269">
        <v>82.199999999999989</v>
      </c>
      <c r="E5730" s="269">
        <v>53.96</v>
      </c>
      <c r="F5730" s="269" t="s">
        <v>16261</v>
      </c>
    </row>
    <row r="5731" spans="1:6" ht="45" customHeight="1">
      <c r="A5731" s="266">
        <v>93962</v>
      </c>
      <c r="B5731" s="267" t="s">
        <v>5374</v>
      </c>
      <c r="C5731" s="268" t="s">
        <v>2537</v>
      </c>
      <c r="D5731" s="269">
        <v>81.740000000000009</v>
      </c>
      <c r="E5731" s="269">
        <v>68.569999999999993</v>
      </c>
      <c r="F5731" s="269" t="s">
        <v>16262</v>
      </c>
    </row>
    <row r="5732" spans="1:6" ht="45" customHeight="1">
      <c r="A5732" s="266">
        <v>93963</v>
      </c>
      <c r="B5732" s="267" t="s">
        <v>5375</v>
      </c>
      <c r="C5732" s="268" t="s">
        <v>2537</v>
      </c>
      <c r="D5732" s="269">
        <v>77.66</v>
      </c>
      <c r="E5732" s="269">
        <v>60.96</v>
      </c>
      <c r="F5732" s="269" t="s">
        <v>14813</v>
      </c>
    </row>
    <row r="5733" spans="1:6" ht="45" customHeight="1">
      <c r="A5733" s="266">
        <v>93964</v>
      </c>
      <c r="B5733" s="267" t="s">
        <v>5376</v>
      </c>
      <c r="C5733" s="268" t="s">
        <v>2537</v>
      </c>
      <c r="D5733" s="269">
        <v>75.210000000000008</v>
      </c>
      <c r="E5733" s="269">
        <v>56.47</v>
      </c>
      <c r="F5733" s="269" t="s">
        <v>16263</v>
      </c>
    </row>
    <row r="5734" spans="1:6" ht="45" customHeight="1">
      <c r="A5734" s="266">
        <v>93965</v>
      </c>
      <c r="B5734" s="267" t="s">
        <v>5377</v>
      </c>
      <c r="C5734" s="268" t="s">
        <v>2537</v>
      </c>
      <c r="D5734" s="269">
        <v>72.98</v>
      </c>
      <c r="E5734" s="269">
        <v>51.66</v>
      </c>
      <c r="F5734" s="269" t="s">
        <v>16264</v>
      </c>
    </row>
    <row r="5735" spans="1:6" ht="45" customHeight="1">
      <c r="A5735" s="266">
        <v>93966</v>
      </c>
      <c r="B5735" s="267" t="s">
        <v>5378</v>
      </c>
      <c r="C5735" s="268" t="s">
        <v>2537</v>
      </c>
      <c r="D5735" s="269">
        <v>72.010000000000005</v>
      </c>
      <c r="E5735" s="269">
        <v>50.92</v>
      </c>
      <c r="F5735" s="269" t="s">
        <v>15863</v>
      </c>
    </row>
    <row r="5736" spans="1:6" ht="45" customHeight="1">
      <c r="A5736" s="266">
        <v>93967</v>
      </c>
      <c r="B5736" s="267" t="s">
        <v>5379</v>
      </c>
      <c r="C5736" s="268" t="s">
        <v>2537</v>
      </c>
      <c r="D5736" s="269">
        <v>86.2</v>
      </c>
      <c r="E5736" s="269">
        <v>70.02</v>
      </c>
      <c r="F5736" s="269" t="s">
        <v>16265</v>
      </c>
    </row>
    <row r="5737" spans="1:6" ht="45" customHeight="1">
      <c r="A5737" s="266">
        <v>93968</v>
      </c>
      <c r="B5737" s="267" t="s">
        <v>5380</v>
      </c>
      <c r="C5737" s="268" t="s">
        <v>2537</v>
      </c>
      <c r="D5737" s="269">
        <v>81.94</v>
      </c>
      <c r="E5737" s="269">
        <v>61.99</v>
      </c>
      <c r="F5737" s="269" t="s">
        <v>16266</v>
      </c>
    </row>
    <row r="5738" spans="1:6" ht="45" customHeight="1">
      <c r="A5738" s="266">
        <v>93969</v>
      </c>
      <c r="B5738" s="267" t="s">
        <v>5381</v>
      </c>
      <c r="C5738" s="268" t="s">
        <v>2537</v>
      </c>
      <c r="D5738" s="269">
        <v>79.320000000000007</v>
      </c>
      <c r="E5738" s="269">
        <v>57.33</v>
      </c>
      <c r="F5738" s="269" t="s">
        <v>16267</v>
      </c>
    </row>
    <row r="5739" spans="1:6" ht="45" customHeight="1">
      <c r="A5739" s="266">
        <v>93970</v>
      </c>
      <c r="B5739" s="267" t="s">
        <v>5382</v>
      </c>
      <c r="C5739" s="268" t="s">
        <v>2537</v>
      </c>
      <c r="D5739" s="269">
        <v>77.510000000000019</v>
      </c>
      <c r="E5739" s="269">
        <v>54.07</v>
      </c>
      <c r="F5739" s="269" t="s">
        <v>16268</v>
      </c>
    </row>
    <row r="5740" spans="1:6" ht="45" customHeight="1">
      <c r="A5740" s="266">
        <v>93971</v>
      </c>
      <c r="B5740" s="267" t="s">
        <v>5383</v>
      </c>
      <c r="C5740" s="268" t="s">
        <v>2537</v>
      </c>
      <c r="D5740" s="269">
        <v>73.300000000000011</v>
      </c>
      <c r="E5740" s="269">
        <v>50.54</v>
      </c>
      <c r="F5740" s="269" t="s">
        <v>16269</v>
      </c>
    </row>
    <row r="5741" spans="1:6">
      <c r="A5741" s="261"/>
      <c r="B5741" s="262" t="s">
        <v>2216</v>
      </c>
      <c r="C5741" s="263"/>
      <c r="D5741" s="264" t="s">
        <v>2552</v>
      </c>
      <c r="E5741" s="264" t="s">
        <v>2552</v>
      </c>
      <c r="F5741" s="264"/>
    </row>
    <row r="5742" spans="1:6">
      <c r="A5742" s="261"/>
      <c r="B5742" s="265" t="s">
        <v>44</v>
      </c>
      <c r="C5742" s="263"/>
      <c r="D5742" s="264" t="s">
        <v>2552</v>
      </c>
      <c r="E5742" s="264" t="s">
        <v>2552</v>
      </c>
      <c r="F5742" s="264"/>
    </row>
    <row r="5743" spans="1:6" ht="15" customHeight="1">
      <c r="A5743" s="266">
        <v>85184</v>
      </c>
      <c r="B5743" s="267" t="s">
        <v>449</v>
      </c>
      <c r="C5743" s="268" t="s">
        <v>2538</v>
      </c>
      <c r="D5743" s="269">
        <v>1.2600000000000002</v>
      </c>
      <c r="E5743" s="269">
        <v>2.93</v>
      </c>
      <c r="F5743" s="269" t="s">
        <v>15429</v>
      </c>
    </row>
    <row r="5744" spans="1:6">
      <c r="A5744" s="261"/>
      <c r="B5744" s="265" t="s">
        <v>2217</v>
      </c>
      <c r="C5744" s="263"/>
      <c r="D5744" s="264" t="s">
        <v>2552</v>
      </c>
      <c r="E5744" s="264" t="s">
        <v>2552</v>
      </c>
      <c r="F5744" s="264"/>
    </row>
    <row r="5745" spans="1:6" ht="15" customHeight="1">
      <c r="A5745" s="266">
        <v>98509</v>
      </c>
      <c r="B5745" s="267" t="s">
        <v>20712</v>
      </c>
      <c r="C5745" s="268" t="s">
        <v>2535</v>
      </c>
      <c r="D5745" s="269">
        <v>19.739999999999998</v>
      </c>
      <c r="E5745" s="269">
        <v>1.55</v>
      </c>
      <c r="F5745" s="269" t="s">
        <v>15690</v>
      </c>
    </row>
    <row r="5746" spans="1:6" ht="30" customHeight="1">
      <c r="A5746" s="266">
        <v>98510</v>
      </c>
      <c r="B5746" s="267" t="s">
        <v>20713</v>
      </c>
      <c r="C5746" s="268" t="s">
        <v>2535</v>
      </c>
      <c r="D5746" s="269">
        <v>27.500000000000004</v>
      </c>
      <c r="E5746" s="269">
        <v>11.2</v>
      </c>
      <c r="F5746" s="269" t="s">
        <v>20714</v>
      </c>
    </row>
    <row r="5747" spans="1:6" ht="30" customHeight="1">
      <c r="A5747" s="266">
        <v>98511</v>
      </c>
      <c r="B5747" s="267" t="s">
        <v>20715</v>
      </c>
      <c r="C5747" s="268" t="s">
        <v>2535</v>
      </c>
      <c r="D5747" s="269">
        <v>53.620000000000005</v>
      </c>
      <c r="E5747" s="269">
        <v>15.94</v>
      </c>
      <c r="F5747" s="269" t="s">
        <v>13912</v>
      </c>
    </row>
    <row r="5748" spans="1:6" ht="15" customHeight="1">
      <c r="A5748" s="266">
        <v>98516</v>
      </c>
      <c r="B5748" s="267" t="s">
        <v>20716</v>
      </c>
      <c r="C5748" s="268" t="s">
        <v>2535</v>
      </c>
      <c r="D5748" s="269">
        <v>126.31000000000002</v>
      </c>
      <c r="E5748" s="269">
        <v>91.05</v>
      </c>
      <c r="F5748" s="269" t="s">
        <v>20717</v>
      </c>
    </row>
    <row r="5749" spans="1:6" ht="15" customHeight="1">
      <c r="A5749" s="266" t="s">
        <v>2218</v>
      </c>
      <c r="B5749" s="267" t="s">
        <v>5384</v>
      </c>
      <c r="C5749" s="268" t="s">
        <v>2535</v>
      </c>
      <c r="D5749" s="269">
        <v>64.55</v>
      </c>
      <c r="E5749" s="269">
        <v>26.92</v>
      </c>
      <c r="F5749" s="269" t="s">
        <v>20711</v>
      </c>
    </row>
    <row r="5750" spans="1:6" ht="15" customHeight="1">
      <c r="A5750" s="266">
        <v>85180</v>
      </c>
      <c r="B5750" s="267" t="s">
        <v>448</v>
      </c>
      <c r="C5750" s="268" t="s">
        <v>2538</v>
      </c>
      <c r="D5750" s="269">
        <v>9.2800000000000011</v>
      </c>
      <c r="E5750" s="269">
        <v>2.71</v>
      </c>
      <c r="F5750" s="269" t="s">
        <v>20724</v>
      </c>
    </row>
    <row r="5751" spans="1:6" ht="15" customHeight="1">
      <c r="A5751" s="266">
        <v>98503</v>
      </c>
      <c r="B5751" s="267" t="s">
        <v>20725</v>
      </c>
      <c r="C5751" s="268" t="s">
        <v>2538</v>
      </c>
      <c r="D5751" s="269">
        <v>11.42</v>
      </c>
      <c r="E5751" s="269">
        <v>2.97</v>
      </c>
      <c r="F5751" s="269" t="s">
        <v>13508</v>
      </c>
    </row>
    <row r="5752" spans="1:6" ht="15" customHeight="1">
      <c r="A5752" s="266">
        <v>98504</v>
      </c>
      <c r="B5752" s="267" t="s">
        <v>20726</v>
      </c>
      <c r="C5752" s="268" t="s">
        <v>2538</v>
      </c>
      <c r="D5752" s="269">
        <v>3.8400000000000003</v>
      </c>
      <c r="E5752" s="269">
        <v>2.44</v>
      </c>
      <c r="F5752" s="269" t="s">
        <v>11668</v>
      </c>
    </row>
    <row r="5753" spans="1:6" ht="15" customHeight="1">
      <c r="A5753" s="266">
        <v>98505</v>
      </c>
      <c r="B5753" s="267" t="s">
        <v>20727</v>
      </c>
      <c r="C5753" s="268" t="s">
        <v>2538</v>
      </c>
      <c r="D5753" s="269">
        <v>28.14</v>
      </c>
      <c r="E5753" s="269">
        <v>3.23</v>
      </c>
      <c r="F5753" s="269" t="s">
        <v>12033</v>
      </c>
    </row>
    <row r="5754" spans="1:6" ht="15" customHeight="1">
      <c r="A5754" s="266">
        <v>85179</v>
      </c>
      <c r="B5754" s="267" t="s">
        <v>5385</v>
      </c>
      <c r="C5754" s="268" t="s">
        <v>2538</v>
      </c>
      <c r="D5754" s="269">
        <v>9.2800000000000011</v>
      </c>
      <c r="E5754" s="269">
        <v>2.71</v>
      </c>
      <c r="F5754" s="269" t="s">
        <v>20724</v>
      </c>
    </row>
    <row r="5755" spans="1:6" ht="15" customHeight="1">
      <c r="A5755" s="266">
        <v>85185</v>
      </c>
      <c r="B5755" s="267" t="s">
        <v>450</v>
      </c>
      <c r="C5755" s="268" t="s">
        <v>2538</v>
      </c>
      <c r="D5755" s="269">
        <v>1.2500000000000004</v>
      </c>
      <c r="E5755" s="269">
        <v>3.94</v>
      </c>
      <c r="F5755" s="269" t="s">
        <v>12422</v>
      </c>
    </row>
    <row r="5756" spans="1:6" ht="30" customHeight="1">
      <c r="A5756" s="266">
        <v>98529</v>
      </c>
      <c r="B5756" s="267" t="s">
        <v>20734</v>
      </c>
      <c r="C5756" s="268" t="s">
        <v>2535</v>
      </c>
      <c r="D5756" s="269">
        <v>16.259999999999998</v>
      </c>
      <c r="E5756" s="269">
        <v>41.72</v>
      </c>
      <c r="F5756" s="269" t="s">
        <v>20735</v>
      </c>
    </row>
    <row r="5757" spans="1:6" ht="30" customHeight="1">
      <c r="A5757" s="266">
        <v>98530</v>
      </c>
      <c r="B5757" s="267" t="s">
        <v>20736</v>
      </c>
      <c r="C5757" s="268" t="s">
        <v>2535</v>
      </c>
      <c r="D5757" s="269">
        <v>29.090000000000003</v>
      </c>
      <c r="E5757" s="269">
        <v>74.2</v>
      </c>
      <c r="F5757" s="269" t="s">
        <v>20737</v>
      </c>
    </row>
    <row r="5758" spans="1:6" ht="30" customHeight="1">
      <c r="A5758" s="266">
        <v>98531</v>
      </c>
      <c r="B5758" s="267" t="s">
        <v>20738</v>
      </c>
      <c r="C5758" s="268" t="s">
        <v>2535</v>
      </c>
      <c r="D5758" s="269">
        <v>97.360000000000014</v>
      </c>
      <c r="E5758" s="269">
        <v>136.1</v>
      </c>
      <c r="F5758" s="269" t="s">
        <v>20739</v>
      </c>
    </row>
    <row r="5759" spans="1:6" ht="15" customHeight="1">
      <c r="A5759" s="266">
        <v>98532</v>
      </c>
      <c r="B5759" s="267" t="s">
        <v>20740</v>
      </c>
      <c r="C5759" s="268" t="s">
        <v>2535</v>
      </c>
      <c r="D5759" s="269">
        <v>40.019999999999996</v>
      </c>
      <c r="E5759" s="269">
        <v>29.75</v>
      </c>
      <c r="F5759" s="269" t="s">
        <v>20741</v>
      </c>
    </row>
    <row r="5760" spans="1:6" ht="30" customHeight="1">
      <c r="A5760" s="266">
        <v>98533</v>
      </c>
      <c r="B5760" s="267" t="s">
        <v>20742</v>
      </c>
      <c r="C5760" s="268" t="s">
        <v>2535</v>
      </c>
      <c r="D5760" s="269">
        <v>102.14</v>
      </c>
      <c r="E5760" s="269">
        <v>92.52</v>
      </c>
      <c r="F5760" s="269" t="s">
        <v>20743</v>
      </c>
    </row>
    <row r="5761" spans="1:6" ht="30" customHeight="1">
      <c r="A5761" s="266">
        <v>98534</v>
      </c>
      <c r="B5761" s="267" t="s">
        <v>20744</v>
      </c>
      <c r="C5761" s="268" t="s">
        <v>2535</v>
      </c>
      <c r="D5761" s="269">
        <v>271.15999999999997</v>
      </c>
      <c r="E5761" s="269">
        <v>223.36</v>
      </c>
      <c r="F5761" s="269" t="s">
        <v>20745</v>
      </c>
    </row>
    <row r="5762" spans="1:6" ht="30" customHeight="1">
      <c r="A5762" s="266">
        <v>98535</v>
      </c>
      <c r="B5762" s="267" t="s">
        <v>20746</v>
      </c>
      <c r="C5762" s="268" t="s">
        <v>2535</v>
      </c>
      <c r="D5762" s="269">
        <v>413.47</v>
      </c>
      <c r="E5762" s="269">
        <v>376.4</v>
      </c>
      <c r="F5762" s="269" t="s">
        <v>20747</v>
      </c>
    </row>
    <row r="5763" spans="1:6">
      <c r="A5763" s="261"/>
      <c r="B5763" s="265" t="s">
        <v>45</v>
      </c>
      <c r="C5763" s="263"/>
      <c r="D5763" s="264" t="s">
        <v>2552</v>
      </c>
      <c r="E5763" s="264" t="s">
        <v>2552</v>
      </c>
      <c r="F5763" s="264"/>
    </row>
    <row r="5764" spans="1:6" ht="15" customHeight="1">
      <c r="A5764" s="272">
        <v>98520</v>
      </c>
      <c r="B5764" s="267" t="s">
        <v>20719</v>
      </c>
      <c r="C5764" s="268" t="s">
        <v>2538</v>
      </c>
      <c r="D5764" s="269">
        <v>3.95</v>
      </c>
      <c r="E5764" s="269">
        <v>0.97</v>
      </c>
      <c r="F5764" s="269" t="s">
        <v>11170</v>
      </c>
    </row>
    <row r="5765" spans="1:6" ht="15" customHeight="1">
      <c r="A5765" s="272">
        <v>98521</v>
      </c>
      <c r="B5765" s="267" t="s">
        <v>20720</v>
      </c>
      <c r="C5765" s="268" t="s">
        <v>2538</v>
      </c>
      <c r="D5765" s="269">
        <v>3.0000000000000027E-2</v>
      </c>
      <c r="E5765" s="269">
        <v>0.25</v>
      </c>
      <c r="F5765" s="269" t="s">
        <v>11679</v>
      </c>
    </row>
    <row r="5766" spans="1:6">
      <c r="A5766" s="261"/>
      <c r="B5766" s="265" t="s">
        <v>2220</v>
      </c>
      <c r="C5766" s="263"/>
      <c r="D5766" s="264" t="s">
        <v>2552</v>
      </c>
      <c r="E5766" s="264" t="s">
        <v>2552</v>
      </c>
      <c r="F5766" s="264"/>
    </row>
    <row r="5767" spans="1:6">
      <c r="A5767" s="261"/>
      <c r="B5767" s="265" t="s">
        <v>2219</v>
      </c>
      <c r="C5767" s="263"/>
      <c r="D5767" s="264" t="s">
        <v>2552</v>
      </c>
      <c r="E5767" s="264" t="s">
        <v>2552</v>
      </c>
      <c r="F5767" s="264"/>
    </row>
    <row r="5768" spans="1:6">
      <c r="A5768" s="261"/>
      <c r="B5768" s="265" t="s">
        <v>46</v>
      </c>
      <c r="C5768" s="263"/>
      <c r="D5768" s="264" t="s">
        <v>2552</v>
      </c>
      <c r="E5768" s="264" t="s">
        <v>2552</v>
      </c>
      <c r="F5768" s="264"/>
    </row>
    <row r="5769" spans="1:6">
      <c r="A5769" s="261"/>
      <c r="B5769" s="265" t="s">
        <v>47</v>
      </c>
      <c r="C5769" s="263"/>
      <c r="D5769" s="264" t="s">
        <v>2552</v>
      </c>
      <c r="E5769" s="264" t="s">
        <v>2552</v>
      </c>
      <c r="F5769" s="264"/>
    </row>
    <row r="5770" spans="1:6">
      <c r="A5770" s="261"/>
      <c r="B5770" s="265" t="s">
        <v>48</v>
      </c>
      <c r="C5770" s="263"/>
      <c r="D5770" s="264" t="s">
        <v>2552</v>
      </c>
      <c r="E5770" s="264" t="s">
        <v>2552</v>
      </c>
      <c r="F5770" s="264"/>
    </row>
    <row r="5771" spans="1:6">
      <c r="A5771" s="261"/>
      <c r="B5771" s="265" t="s">
        <v>49</v>
      </c>
      <c r="C5771" s="263"/>
      <c r="D5771" s="264" t="s">
        <v>2552</v>
      </c>
      <c r="E5771" s="264" t="s">
        <v>2552</v>
      </c>
      <c r="F5771" s="264"/>
    </row>
    <row r="5772" spans="1:6">
      <c r="A5772" s="261"/>
      <c r="B5772" s="265" t="s">
        <v>50</v>
      </c>
      <c r="C5772" s="263"/>
      <c r="D5772" s="264" t="s">
        <v>2552</v>
      </c>
      <c r="E5772" s="264" t="s">
        <v>2552</v>
      </c>
      <c r="F5772" s="264"/>
    </row>
    <row r="5773" spans="1:6">
      <c r="A5773" s="261"/>
      <c r="B5773" s="265" t="s">
        <v>51</v>
      </c>
      <c r="C5773" s="263"/>
      <c r="D5773" s="264" t="s">
        <v>2552</v>
      </c>
      <c r="E5773" s="264" t="s">
        <v>2552</v>
      </c>
      <c r="F5773" s="264"/>
    </row>
    <row r="5774" spans="1:6">
      <c r="A5774" s="261"/>
      <c r="B5774" s="265" t="s">
        <v>52</v>
      </c>
      <c r="C5774" s="263"/>
      <c r="D5774" s="264" t="s">
        <v>2552</v>
      </c>
      <c r="E5774" s="264" t="s">
        <v>2552</v>
      </c>
      <c r="F5774" s="264"/>
    </row>
    <row r="5775" spans="1:6">
      <c r="A5775" s="261"/>
      <c r="B5775" s="265" t="s">
        <v>53</v>
      </c>
      <c r="C5775" s="263"/>
      <c r="D5775" s="264" t="s">
        <v>2552</v>
      </c>
      <c r="E5775" s="264" t="s">
        <v>2552</v>
      </c>
      <c r="F5775" s="264"/>
    </row>
    <row r="5776" spans="1:6">
      <c r="A5776" s="261"/>
      <c r="B5776" s="265" t="s">
        <v>54</v>
      </c>
      <c r="C5776" s="263"/>
      <c r="D5776" s="264" t="s">
        <v>2552</v>
      </c>
      <c r="E5776" s="264" t="s">
        <v>2552</v>
      </c>
      <c r="F5776" s="264"/>
    </row>
    <row r="5777" spans="1:6">
      <c r="A5777" s="261"/>
      <c r="B5777" s="265" t="s">
        <v>55</v>
      </c>
      <c r="C5777" s="263"/>
      <c r="D5777" s="264" t="s">
        <v>2552</v>
      </c>
      <c r="E5777" s="264" t="s">
        <v>2552</v>
      </c>
      <c r="F5777" s="264"/>
    </row>
    <row r="5778" spans="1:6">
      <c r="A5778" s="261"/>
      <c r="B5778" s="265" t="s">
        <v>56</v>
      </c>
      <c r="C5778" s="263"/>
      <c r="D5778" s="264" t="s">
        <v>2552</v>
      </c>
      <c r="E5778" s="264" t="s">
        <v>2552</v>
      </c>
      <c r="F5778" s="264"/>
    </row>
    <row r="5779" spans="1:6">
      <c r="A5779" s="261"/>
      <c r="B5779" s="262" t="s">
        <v>2221</v>
      </c>
      <c r="C5779" s="263"/>
      <c r="D5779" s="264" t="s">
        <v>2552</v>
      </c>
      <c r="E5779" s="264" t="s">
        <v>2552</v>
      </c>
      <c r="F5779" s="264"/>
    </row>
    <row r="5780" spans="1:6">
      <c r="A5780" s="261"/>
      <c r="B5780" s="265" t="s">
        <v>2222</v>
      </c>
      <c r="C5780" s="263"/>
      <c r="D5780" s="264" t="s">
        <v>2552</v>
      </c>
      <c r="E5780" s="264" t="s">
        <v>2552</v>
      </c>
      <c r="F5780" s="264"/>
    </row>
    <row r="5781" spans="1:6">
      <c r="A5781" s="261"/>
      <c r="B5781" s="265" t="s">
        <v>2223</v>
      </c>
      <c r="C5781" s="263"/>
      <c r="D5781" s="264" t="s">
        <v>2552</v>
      </c>
      <c r="E5781" s="264" t="s">
        <v>2552</v>
      </c>
      <c r="F5781" s="264"/>
    </row>
    <row r="5782" spans="1:6" ht="15" customHeight="1">
      <c r="A5782" s="266" t="s">
        <v>2224</v>
      </c>
      <c r="B5782" s="267" t="s">
        <v>5386</v>
      </c>
      <c r="C5782" s="268" t="s">
        <v>2538</v>
      </c>
      <c r="D5782" s="269">
        <v>7.8600000000000012</v>
      </c>
      <c r="E5782" s="269">
        <v>13.78</v>
      </c>
      <c r="F5782" s="269" t="s">
        <v>12259</v>
      </c>
    </row>
    <row r="5783" spans="1:6" ht="15" customHeight="1">
      <c r="A5783" s="266" t="s">
        <v>2225</v>
      </c>
      <c r="B5783" s="267" t="s">
        <v>1035</v>
      </c>
      <c r="C5783" s="268" t="s">
        <v>2538</v>
      </c>
      <c r="D5783" s="269">
        <v>5.84</v>
      </c>
      <c r="E5783" s="269">
        <v>8.08</v>
      </c>
      <c r="F5783" s="269" t="s">
        <v>15441</v>
      </c>
    </row>
    <row r="5784" spans="1:6">
      <c r="A5784" s="261"/>
      <c r="B5784" s="265" t="s">
        <v>2226</v>
      </c>
      <c r="C5784" s="263"/>
      <c r="D5784" s="264" t="s">
        <v>2552</v>
      </c>
      <c r="E5784" s="264" t="s">
        <v>2552</v>
      </c>
      <c r="F5784" s="264"/>
    </row>
    <row r="5785" spans="1:6" ht="15" customHeight="1">
      <c r="A5785" s="266">
        <v>84125</v>
      </c>
      <c r="B5785" s="267" t="s">
        <v>5387</v>
      </c>
      <c r="C5785" s="268" t="s">
        <v>2538</v>
      </c>
      <c r="D5785" s="269">
        <v>3.29</v>
      </c>
      <c r="E5785" s="269">
        <v>4.63</v>
      </c>
      <c r="F5785" s="269" t="s">
        <v>17604</v>
      </c>
    </row>
    <row r="5786" spans="1:6" ht="15" customHeight="1">
      <c r="A5786" s="266" t="s">
        <v>2227</v>
      </c>
      <c r="B5786" s="267" t="s">
        <v>5388</v>
      </c>
      <c r="C5786" s="268" t="s">
        <v>2538</v>
      </c>
      <c r="D5786" s="269">
        <v>0.5</v>
      </c>
      <c r="E5786" s="269">
        <v>1.22</v>
      </c>
      <c r="F5786" s="269" t="s">
        <v>12778</v>
      </c>
    </row>
    <row r="5787" spans="1:6" ht="15" customHeight="1">
      <c r="A5787" s="266" t="s">
        <v>2228</v>
      </c>
      <c r="B5787" s="267" t="s">
        <v>5389</v>
      </c>
      <c r="C5787" s="268" t="s">
        <v>2538</v>
      </c>
      <c r="D5787" s="269">
        <v>3.0199999999999996</v>
      </c>
      <c r="E5787" s="269">
        <v>5.77</v>
      </c>
      <c r="F5787" s="269" t="s">
        <v>20193</v>
      </c>
    </row>
    <row r="5788" spans="1:6" ht="15" customHeight="1">
      <c r="A5788" s="266" t="s">
        <v>2229</v>
      </c>
      <c r="B5788" s="267" t="s">
        <v>1032</v>
      </c>
      <c r="C5788" s="268" t="s">
        <v>2538</v>
      </c>
      <c r="D5788" s="269">
        <v>2.6799999999999997</v>
      </c>
      <c r="E5788" s="269">
        <v>3.49</v>
      </c>
      <c r="F5788" s="269" t="s">
        <v>16006</v>
      </c>
    </row>
    <row r="5789" spans="1:6" ht="15" customHeight="1">
      <c r="A5789" s="266" t="s">
        <v>2230</v>
      </c>
      <c r="B5789" s="267" t="s">
        <v>1033</v>
      </c>
      <c r="C5789" s="268" t="s">
        <v>2538</v>
      </c>
      <c r="D5789" s="269">
        <v>5</v>
      </c>
      <c r="E5789" s="269">
        <v>6.91</v>
      </c>
      <c r="F5789" s="269" t="s">
        <v>11274</v>
      </c>
    </row>
    <row r="5790" spans="1:6" ht="15" customHeight="1">
      <c r="A5790" s="266" t="s">
        <v>2231</v>
      </c>
      <c r="B5790" s="267" t="s">
        <v>1034</v>
      </c>
      <c r="C5790" s="268" t="s">
        <v>2538</v>
      </c>
      <c r="D5790" s="269">
        <v>8.3300000000000018</v>
      </c>
      <c r="E5790" s="269">
        <v>17.22</v>
      </c>
      <c r="F5790" s="269" t="s">
        <v>20555</v>
      </c>
    </row>
    <row r="5791" spans="1:6" ht="15" customHeight="1">
      <c r="A5791" s="266" t="s">
        <v>2232</v>
      </c>
      <c r="B5791" s="267" t="s">
        <v>5390</v>
      </c>
      <c r="C5791" s="268" t="s">
        <v>2535</v>
      </c>
      <c r="D5791" s="269">
        <v>11.23</v>
      </c>
      <c r="E5791" s="269">
        <v>14.93</v>
      </c>
      <c r="F5791" s="269" t="s">
        <v>14015</v>
      </c>
    </row>
    <row r="5792" spans="1:6">
      <c r="A5792" s="261"/>
      <c r="B5792" s="262" t="s">
        <v>57</v>
      </c>
      <c r="C5792" s="263"/>
      <c r="D5792" s="264" t="s">
        <v>2552</v>
      </c>
      <c r="E5792" s="264" t="s">
        <v>2552</v>
      </c>
      <c r="F5792" s="264"/>
    </row>
    <row r="5793" spans="1:6">
      <c r="A5793" s="261"/>
      <c r="B5793" s="265" t="s">
        <v>58</v>
      </c>
      <c r="C5793" s="263"/>
      <c r="D5793" s="264" t="s">
        <v>2552</v>
      </c>
      <c r="E5793" s="264" t="s">
        <v>2552</v>
      </c>
      <c r="F5793" s="264"/>
    </row>
    <row r="5794" spans="1:6">
      <c r="A5794" s="261"/>
      <c r="B5794" s="265" t="s">
        <v>59</v>
      </c>
      <c r="C5794" s="263"/>
      <c r="D5794" s="264" t="s">
        <v>2552</v>
      </c>
      <c r="E5794" s="264" t="s">
        <v>2552</v>
      </c>
      <c r="F5794" s="264"/>
    </row>
    <row r="5795" spans="1:6">
      <c r="A5795" s="261"/>
      <c r="B5795" s="262" t="s">
        <v>2233</v>
      </c>
      <c r="C5795" s="263"/>
      <c r="D5795" s="264" t="s">
        <v>2552</v>
      </c>
      <c r="E5795" s="264" t="s">
        <v>2552</v>
      </c>
      <c r="F5795" s="264"/>
    </row>
    <row r="5796" spans="1:6" ht="30" customHeight="1">
      <c r="A5796" s="266">
        <v>87382</v>
      </c>
      <c r="B5796" s="267" t="s">
        <v>1307</v>
      </c>
      <c r="C5796" s="268" t="s">
        <v>2533</v>
      </c>
      <c r="D5796" s="269">
        <v>822.41</v>
      </c>
      <c r="E5796" s="269">
        <v>57.74</v>
      </c>
      <c r="F5796" s="269" t="s">
        <v>20504</v>
      </c>
    </row>
    <row r="5797" spans="1:6" ht="30" customHeight="1">
      <c r="A5797" s="266">
        <v>87383</v>
      </c>
      <c r="B5797" s="267" t="s">
        <v>1308</v>
      </c>
      <c r="C5797" s="268" t="s">
        <v>2533</v>
      </c>
      <c r="D5797" s="269">
        <v>826.56000000000006</v>
      </c>
      <c r="E5797" s="269">
        <v>46.29</v>
      </c>
      <c r="F5797" s="269" t="s">
        <v>20505</v>
      </c>
    </row>
    <row r="5798" spans="1:6" ht="30" customHeight="1">
      <c r="A5798" s="266">
        <v>87384</v>
      </c>
      <c r="B5798" s="267" t="s">
        <v>1309</v>
      </c>
      <c r="C5798" s="268" t="s">
        <v>2533</v>
      </c>
      <c r="D5798" s="269">
        <v>827.21999999999991</v>
      </c>
      <c r="E5798" s="269">
        <v>39.07</v>
      </c>
      <c r="F5798" s="269" t="s">
        <v>20506</v>
      </c>
    </row>
    <row r="5799" spans="1:6" ht="30" customHeight="1">
      <c r="A5799" s="266">
        <v>87398</v>
      </c>
      <c r="B5799" s="267" t="s">
        <v>948</v>
      </c>
      <c r="C5799" s="268" t="s">
        <v>2533</v>
      </c>
      <c r="D5799" s="269">
        <v>885.25</v>
      </c>
      <c r="E5799" s="269">
        <v>156.05000000000001</v>
      </c>
      <c r="F5799" s="269" t="s">
        <v>20519</v>
      </c>
    </row>
    <row r="5800" spans="1:6" ht="30" customHeight="1">
      <c r="A5800" s="266">
        <v>88627</v>
      </c>
      <c r="B5800" s="267" t="s">
        <v>958</v>
      </c>
      <c r="C5800" s="268" t="s">
        <v>2533</v>
      </c>
      <c r="D5800" s="269">
        <v>266.41000000000003</v>
      </c>
      <c r="E5800" s="269">
        <v>99.19</v>
      </c>
      <c r="F5800" s="269" t="s">
        <v>20529</v>
      </c>
    </row>
    <row r="5801" spans="1:6" ht="30" customHeight="1">
      <c r="A5801" s="266">
        <v>87368</v>
      </c>
      <c r="B5801" s="267" t="s">
        <v>294</v>
      </c>
      <c r="C5801" s="268" t="s">
        <v>2533</v>
      </c>
      <c r="D5801" s="269">
        <v>259.13</v>
      </c>
      <c r="E5801" s="269">
        <v>131.58000000000001</v>
      </c>
      <c r="F5801" s="269" t="s">
        <v>20490</v>
      </c>
    </row>
    <row r="5802" spans="1:6" ht="45" customHeight="1">
      <c r="A5802" s="266">
        <v>87289</v>
      </c>
      <c r="B5802" s="267" t="s">
        <v>812</v>
      </c>
      <c r="C5802" s="268" t="s">
        <v>2533</v>
      </c>
      <c r="D5802" s="269">
        <v>227.22</v>
      </c>
      <c r="E5802" s="269">
        <v>56.22</v>
      </c>
      <c r="F5802" s="269" t="s">
        <v>20424</v>
      </c>
    </row>
    <row r="5803" spans="1:6" ht="45" customHeight="1">
      <c r="A5803" s="266">
        <v>87290</v>
      </c>
      <c r="B5803" s="267" t="s">
        <v>813</v>
      </c>
      <c r="C5803" s="268" t="s">
        <v>2533</v>
      </c>
      <c r="D5803" s="269">
        <v>229.51999999999998</v>
      </c>
      <c r="E5803" s="269">
        <v>50</v>
      </c>
      <c r="F5803" s="269" t="s">
        <v>20425</v>
      </c>
    </row>
    <row r="5804" spans="1:6" ht="45" customHeight="1">
      <c r="A5804" s="266">
        <v>87333</v>
      </c>
      <c r="B5804" s="267" t="s">
        <v>259</v>
      </c>
      <c r="C5804" s="268" t="s">
        <v>2533</v>
      </c>
      <c r="D5804" s="269">
        <v>229.17</v>
      </c>
      <c r="E5804" s="269">
        <v>62.48</v>
      </c>
      <c r="F5804" s="269" t="s">
        <v>20455</v>
      </c>
    </row>
    <row r="5805" spans="1:6" ht="45" customHeight="1">
      <c r="A5805" s="266">
        <v>87334</v>
      </c>
      <c r="B5805" s="267" t="s">
        <v>260</v>
      </c>
      <c r="C5805" s="268" t="s">
        <v>2533</v>
      </c>
      <c r="D5805" s="269">
        <v>220.76000000000002</v>
      </c>
      <c r="E5805" s="269">
        <v>43.59</v>
      </c>
      <c r="F5805" s="269" t="s">
        <v>20456</v>
      </c>
    </row>
    <row r="5806" spans="1:6" ht="30" customHeight="1">
      <c r="A5806" s="266">
        <v>87367</v>
      </c>
      <c r="B5806" s="267" t="s">
        <v>293</v>
      </c>
      <c r="C5806" s="268" t="s">
        <v>2533</v>
      </c>
      <c r="D5806" s="269">
        <v>272.54999999999995</v>
      </c>
      <c r="E5806" s="269">
        <v>126.65</v>
      </c>
      <c r="F5806" s="269" t="s">
        <v>20489</v>
      </c>
    </row>
    <row r="5807" spans="1:6" ht="45" customHeight="1">
      <c r="A5807" s="266">
        <v>87286</v>
      </c>
      <c r="B5807" s="267" t="s">
        <v>944</v>
      </c>
      <c r="C5807" s="268" t="s">
        <v>2533</v>
      </c>
      <c r="D5807" s="269">
        <v>223.07</v>
      </c>
      <c r="E5807" s="269">
        <v>11.81</v>
      </c>
      <c r="F5807" s="269" t="s">
        <v>20422</v>
      </c>
    </row>
    <row r="5808" spans="1:6" ht="45" customHeight="1">
      <c r="A5808" s="266">
        <v>87287</v>
      </c>
      <c r="B5808" s="267" t="s">
        <v>945</v>
      </c>
      <c r="C5808" s="268" t="s">
        <v>2533</v>
      </c>
      <c r="D5808" s="269">
        <v>246.07999999999998</v>
      </c>
      <c r="E5808" s="269">
        <v>54.26</v>
      </c>
      <c r="F5808" s="269" t="s">
        <v>20423</v>
      </c>
    </row>
    <row r="5809" spans="1:6" ht="45" customHeight="1">
      <c r="A5809" s="266">
        <v>87331</v>
      </c>
      <c r="B5809" s="267" t="s">
        <v>257</v>
      </c>
      <c r="C5809" s="268" t="s">
        <v>2533</v>
      </c>
      <c r="D5809" s="269">
        <v>249.76</v>
      </c>
      <c r="E5809" s="269">
        <v>72.75</v>
      </c>
      <c r="F5809" s="269" t="s">
        <v>20453</v>
      </c>
    </row>
    <row r="5810" spans="1:6" ht="45" customHeight="1">
      <c r="A5810" s="266">
        <v>87332</v>
      </c>
      <c r="B5810" s="267" t="s">
        <v>258</v>
      </c>
      <c r="C5810" s="268" t="s">
        <v>2533</v>
      </c>
      <c r="D5810" s="269">
        <v>237.87000000000003</v>
      </c>
      <c r="E5810" s="269">
        <v>47.48</v>
      </c>
      <c r="F5810" s="269" t="s">
        <v>20454</v>
      </c>
    </row>
    <row r="5811" spans="1:6" ht="30" customHeight="1">
      <c r="A5811" s="266">
        <v>87369</v>
      </c>
      <c r="B5811" s="267" t="s">
        <v>295</v>
      </c>
      <c r="C5811" s="268" t="s">
        <v>2533</v>
      </c>
      <c r="D5811" s="269">
        <v>261.14</v>
      </c>
      <c r="E5811" s="269">
        <v>130.11000000000001</v>
      </c>
      <c r="F5811" s="269" t="s">
        <v>20491</v>
      </c>
    </row>
    <row r="5812" spans="1:6" ht="45" customHeight="1">
      <c r="A5812" s="266">
        <v>87292</v>
      </c>
      <c r="B5812" s="267" t="s">
        <v>487</v>
      </c>
      <c r="C5812" s="268" t="s">
        <v>2533</v>
      </c>
      <c r="D5812" s="269">
        <v>231.23</v>
      </c>
      <c r="E5812" s="269">
        <v>56.1</v>
      </c>
      <c r="F5812" s="269" t="s">
        <v>20426</v>
      </c>
    </row>
    <row r="5813" spans="1:6" ht="45" customHeight="1">
      <c r="A5813" s="266">
        <v>87335</v>
      </c>
      <c r="B5813" s="267" t="s">
        <v>261</v>
      </c>
      <c r="C5813" s="268" t="s">
        <v>2533</v>
      </c>
      <c r="D5813" s="269">
        <v>229.28</v>
      </c>
      <c r="E5813" s="269">
        <v>57.65</v>
      </c>
      <c r="F5813" s="269" t="s">
        <v>20457</v>
      </c>
    </row>
    <row r="5814" spans="1:6" ht="45" customHeight="1">
      <c r="A5814" s="266">
        <v>87336</v>
      </c>
      <c r="B5814" s="267" t="s">
        <v>262</v>
      </c>
      <c r="C5814" s="268" t="s">
        <v>2533</v>
      </c>
      <c r="D5814" s="269">
        <v>223.82999999999998</v>
      </c>
      <c r="E5814" s="269">
        <v>42.74</v>
      </c>
      <c r="F5814" s="269" t="s">
        <v>20458</v>
      </c>
    </row>
    <row r="5815" spans="1:6" ht="30" customHeight="1">
      <c r="A5815" s="266">
        <v>87370</v>
      </c>
      <c r="B5815" s="267" t="s">
        <v>296</v>
      </c>
      <c r="C5815" s="268" t="s">
        <v>2533</v>
      </c>
      <c r="D5815" s="269">
        <v>251.14</v>
      </c>
      <c r="E5815" s="269">
        <v>130.44</v>
      </c>
      <c r="F5815" s="269" t="s">
        <v>20492</v>
      </c>
    </row>
    <row r="5816" spans="1:6" ht="45" customHeight="1">
      <c r="A5816" s="266">
        <v>88715</v>
      </c>
      <c r="B5816" s="267" t="s">
        <v>963</v>
      </c>
      <c r="C5816" s="268" t="s">
        <v>2533</v>
      </c>
      <c r="D5816" s="269">
        <v>220.62</v>
      </c>
      <c r="E5816" s="269">
        <v>53.61</v>
      </c>
      <c r="F5816" s="269" t="s">
        <v>20534</v>
      </c>
    </row>
    <row r="5817" spans="1:6" ht="45" customHeight="1">
      <c r="A5817" s="266">
        <v>87294</v>
      </c>
      <c r="B5817" s="267" t="s">
        <v>488</v>
      </c>
      <c r="C5817" s="268" t="s">
        <v>2533</v>
      </c>
      <c r="D5817" s="269">
        <v>222.72000000000003</v>
      </c>
      <c r="E5817" s="269">
        <v>54.51</v>
      </c>
      <c r="F5817" s="269" t="s">
        <v>20427</v>
      </c>
    </row>
    <row r="5818" spans="1:6" ht="45" customHeight="1">
      <c r="A5818" s="266">
        <v>87337</v>
      </c>
      <c r="B5818" s="267" t="s">
        <v>263</v>
      </c>
      <c r="C5818" s="268" t="s">
        <v>2533</v>
      </c>
      <c r="D5818" s="269">
        <v>219.04000000000002</v>
      </c>
      <c r="E5818" s="269">
        <v>56.57</v>
      </c>
      <c r="F5818" s="269" t="s">
        <v>20459</v>
      </c>
    </row>
    <row r="5819" spans="1:6" ht="30" customHeight="1">
      <c r="A5819" s="266">
        <v>87371</v>
      </c>
      <c r="B5819" s="267" t="s">
        <v>297</v>
      </c>
      <c r="C5819" s="268" t="s">
        <v>2533</v>
      </c>
      <c r="D5819" s="269">
        <v>241.23999999999998</v>
      </c>
      <c r="E5819" s="269">
        <v>128.72</v>
      </c>
      <c r="F5819" s="269" t="s">
        <v>20493</v>
      </c>
    </row>
    <row r="5820" spans="1:6" ht="45" customHeight="1">
      <c r="A5820" s="266">
        <v>87295</v>
      </c>
      <c r="B5820" s="267" t="s">
        <v>489</v>
      </c>
      <c r="C5820" s="268" t="s">
        <v>2533</v>
      </c>
      <c r="D5820" s="269">
        <v>213.17000000000002</v>
      </c>
      <c r="E5820" s="269">
        <v>65.2</v>
      </c>
      <c r="F5820" s="269" t="s">
        <v>20428</v>
      </c>
    </row>
    <row r="5821" spans="1:6" ht="45" customHeight="1">
      <c r="A5821" s="266">
        <v>87296</v>
      </c>
      <c r="B5821" s="267" t="s">
        <v>490</v>
      </c>
      <c r="C5821" s="268" t="s">
        <v>2533</v>
      </c>
      <c r="D5821" s="269">
        <v>211.56</v>
      </c>
      <c r="E5821" s="269">
        <v>48.11</v>
      </c>
      <c r="F5821" s="269" t="s">
        <v>20429</v>
      </c>
    </row>
    <row r="5822" spans="1:6" ht="45" customHeight="1">
      <c r="A5822" s="266">
        <v>87338</v>
      </c>
      <c r="B5822" s="267" t="s">
        <v>264</v>
      </c>
      <c r="C5822" s="268" t="s">
        <v>2533</v>
      </c>
      <c r="D5822" s="269">
        <v>208.01999999999998</v>
      </c>
      <c r="E5822" s="269">
        <v>51.01</v>
      </c>
      <c r="F5822" s="269" t="s">
        <v>20460</v>
      </c>
    </row>
    <row r="5823" spans="1:6" ht="45" customHeight="1">
      <c r="A5823" s="266">
        <v>87366</v>
      </c>
      <c r="B5823" s="267" t="s">
        <v>292</v>
      </c>
      <c r="C5823" s="268" t="s">
        <v>2533</v>
      </c>
      <c r="D5823" s="269">
        <v>256.16000000000003</v>
      </c>
      <c r="E5823" s="269">
        <v>125.95</v>
      </c>
      <c r="F5823" s="269" t="s">
        <v>20488</v>
      </c>
    </row>
    <row r="5824" spans="1:6" ht="45" customHeight="1">
      <c r="A5824" s="266">
        <v>87283</v>
      </c>
      <c r="B5824" s="267" t="s">
        <v>942</v>
      </c>
      <c r="C5824" s="268" t="s">
        <v>2533</v>
      </c>
      <c r="D5824" s="269">
        <v>227.17000000000002</v>
      </c>
      <c r="E5824" s="269">
        <v>61.88</v>
      </c>
      <c r="F5824" s="269" t="s">
        <v>20420</v>
      </c>
    </row>
    <row r="5825" spans="1:6" ht="45" customHeight="1">
      <c r="A5825" s="266">
        <v>87284</v>
      </c>
      <c r="B5825" s="267" t="s">
        <v>943</v>
      </c>
      <c r="C5825" s="268" t="s">
        <v>2533</v>
      </c>
      <c r="D5825" s="269">
        <v>225.37</v>
      </c>
      <c r="E5825" s="269">
        <v>45.67</v>
      </c>
      <c r="F5825" s="269" t="s">
        <v>20421</v>
      </c>
    </row>
    <row r="5826" spans="1:6" ht="45" customHeight="1">
      <c r="A5826" s="266">
        <v>87329</v>
      </c>
      <c r="B5826" s="267" t="s">
        <v>513</v>
      </c>
      <c r="C5826" s="268" t="s">
        <v>2533</v>
      </c>
      <c r="D5826" s="269">
        <v>234.26999999999998</v>
      </c>
      <c r="E5826" s="269">
        <v>74.989999999999995</v>
      </c>
      <c r="F5826" s="269" t="s">
        <v>20451</v>
      </c>
    </row>
    <row r="5827" spans="1:6" ht="45" customHeight="1">
      <c r="A5827" s="266">
        <v>87330</v>
      </c>
      <c r="B5827" s="267" t="s">
        <v>256</v>
      </c>
      <c r="C5827" s="268" t="s">
        <v>2533</v>
      </c>
      <c r="D5827" s="269">
        <v>222.33999999999997</v>
      </c>
      <c r="E5827" s="269">
        <v>49.49</v>
      </c>
      <c r="F5827" s="269" t="s">
        <v>20452</v>
      </c>
    </row>
    <row r="5828" spans="1:6" ht="45" customHeight="1">
      <c r="A5828" s="266">
        <v>87280</v>
      </c>
      <c r="B5828" s="267" t="s">
        <v>940</v>
      </c>
      <c r="C5828" s="268" t="s">
        <v>2533</v>
      </c>
      <c r="D5828" s="269">
        <v>211.51999999999998</v>
      </c>
      <c r="E5828" s="269">
        <v>56.69</v>
      </c>
      <c r="F5828" s="269" t="s">
        <v>20418</v>
      </c>
    </row>
    <row r="5829" spans="1:6" ht="45" customHeight="1">
      <c r="A5829" s="266">
        <v>87281</v>
      </c>
      <c r="B5829" s="267" t="s">
        <v>941</v>
      </c>
      <c r="C5829" s="268" t="s">
        <v>2533</v>
      </c>
      <c r="D5829" s="269">
        <v>214.20000000000002</v>
      </c>
      <c r="E5829" s="269">
        <v>50.85</v>
      </c>
      <c r="F5829" s="269" t="s">
        <v>20419</v>
      </c>
    </row>
    <row r="5830" spans="1:6" ht="45" customHeight="1">
      <c r="A5830" s="266">
        <v>87327</v>
      </c>
      <c r="B5830" s="267" t="s">
        <v>511</v>
      </c>
      <c r="C5830" s="268" t="s">
        <v>2533</v>
      </c>
      <c r="D5830" s="269">
        <v>218.07999999999998</v>
      </c>
      <c r="E5830" s="269">
        <v>68.98</v>
      </c>
      <c r="F5830" s="269" t="s">
        <v>20449</v>
      </c>
    </row>
    <row r="5831" spans="1:6" ht="45" customHeight="1">
      <c r="A5831" s="266">
        <v>87328</v>
      </c>
      <c r="B5831" s="267" t="s">
        <v>512</v>
      </c>
      <c r="C5831" s="268" t="s">
        <v>2533</v>
      </c>
      <c r="D5831" s="269">
        <v>207.29000000000002</v>
      </c>
      <c r="E5831" s="269">
        <v>45.01</v>
      </c>
      <c r="F5831" s="269" t="s">
        <v>20450</v>
      </c>
    </row>
    <row r="5832" spans="1:6">
      <c r="A5832" s="261"/>
      <c r="B5832" s="265" t="s">
        <v>1124</v>
      </c>
      <c r="C5832" s="263"/>
      <c r="D5832" s="264" t="s">
        <v>2552</v>
      </c>
      <c r="E5832" s="264" t="s">
        <v>2552</v>
      </c>
      <c r="F5832" s="264"/>
    </row>
    <row r="5833" spans="1:6" ht="30" customHeight="1">
      <c r="A5833" s="266">
        <v>87410</v>
      </c>
      <c r="B5833" s="267" t="s">
        <v>956</v>
      </c>
      <c r="C5833" s="268" t="s">
        <v>2533</v>
      </c>
      <c r="D5833" s="269">
        <v>715.32</v>
      </c>
      <c r="E5833" s="269">
        <v>69.790000000000006</v>
      </c>
      <c r="F5833" s="269" t="s">
        <v>20527</v>
      </c>
    </row>
    <row r="5834" spans="1:6">
      <c r="A5834" s="261"/>
      <c r="B5834" s="265" t="s">
        <v>1123</v>
      </c>
      <c r="C5834" s="263"/>
      <c r="D5834" s="264" t="s">
        <v>2552</v>
      </c>
      <c r="E5834" s="264" t="s">
        <v>2552</v>
      </c>
      <c r="F5834" s="264"/>
    </row>
    <row r="5835" spans="1:6" ht="30" customHeight="1">
      <c r="A5835" s="266">
        <v>87388</v>
      </c>
      <c r="B5835" s="267" t="s">
        <v>307</v>
      </c>
      <c r="C5835" s="268" t="s">
        <v>2533</v>
      </c>
      <c r="D5835" s="269">
        <v>2851.83</v>
      </c>
      <c r="E5835" s="269">
        <v>59.28</v>
      </c>
      <c r="F5835" s="269" t="s">
        <v>20510</v>
      </c>
    </row>
    <row r="5836" spans="1:6" ht="30" customHeight="1">
      <c r="A5836" s="266">
        <v>87389</v>
      </c>
      <c r="B5836" s="267" t="s">
        <v>308</v>
      </c>
      <c r="C5836" s="268" t="s">
        <v>2533</v>
      </c>
      <c r="D5836" s="269">
        <v>2873.63</v>
      </c>
      <c r="E5836" s="269">
        <v>46.29</v>
      </c>
      <c r="F5836" s="269" t="s">
        <v>20511</v>
      </c>
    </row>
    <row r="5837" spans="1:6" ht="30" customHeight="1">
      <c r="A5837" s="266">
        <v>87390</v>
      </c>
      <c r="B5837" s="267" t="s">
        <v>309</v>
      </c>
      <c r="C5837" s="268" t="s">
        <v>2533</v>
      </c>
      <c r="D5837" s="269">
        <v>2887.28</v>
      </c>
      <c r="E5837" s="269">
        <v>38.020000000000003</v>
      </c>
      <c r="F5837" s="269" t="s">
        <v>20512</v>
      </c>
    </row>
    <row r="5838" spans="1:6" ht="30" customHeight="1">
      <c r="A5838" s="266">
        <v>87404</v>
      </c>
      <c r="B5838" s="267" t="s">
        <v>952</v>
      </c>
      <c r="C5838" s="268" t="s">
        <v>2533</v>
      </c>
      <c r="D5838" s="269">
        <v>2945.49</v>
      </c>
      <c r="E5838" s="269">
        <v>74.150000000000006</v>
      </c>
      <c r="F5838" s="269" t="s">
        <v>20523</v>
      </c>
    </row>
    <row r="5839" spans="1:6" ht="30" customHeight="1">
      <c r="A5839" s="266">
        <v>87405</v>
      </c>
      <c r="B5839" s="267" t="s">
        <v>953</v>
      </c>
      <c r="C5839" s="268" t="s">
        <v>2533</v>
      </c>
      <c r="D5839" s="269">
        <v>2963.5</v>
      </c>
      <c r="E5839" s="269">
        <v>55.61</v>
      </c>
      <c r="F5839" s="269" t="s">
        <v>20524</v>
      </c>
    </row>
    <row r="5840" spans="1:6">
      <c r="A5840" s="261"/>
      <c r="B5840" s="265" t="s">
        <v>2835</v>
      </c>
      <c r="C5840" s="263"/>
      <c r="D5840" s="264" t="s">
        <v>2552</v>
      </c>
      <c r="E5840" s="264" t="s">
        <v>2552</v>
      </c>
      <c r="F5840" s="264"/>
    </row>
    <row r="5841" spans="1:6" ht="30" customHeight="1">
      <c r="A5841" s="266">
        <v>87391</v>
      </c>
      <c r="B5841" s="267" t="s">
        <v>310</v>
      </c>
      <c r="C5841" s="268" t="s">
        <v>2533</v>
      </c>
      <c r="D5841" s="269">
        <v>4121.1900000000005</v>
      </c>
      <c r="E5841" s="269">
        <v>77.94</v>
      </c>
      <c r="F5841" s="269" t="s">
        <v>20513</v>
      </c>
    </row>
    <row r="5842" spans="1:6" ht="30" customHeight="1">
      <c r="A5842" s="266">
        <v>87393</v>
      </c>
      <c r="B5842" s="267" t="s">
        <v>311</v>
      </c>
      <c r="C5842" s="268" t="s">
        <v>2533</v>
      </c>
      <c r="D5842" s="269">
        <v>4180.5200000000004</v>
      </c>
      <c r="E5842" s="269">
        <v>64.12</v>
      </c>
      <c r="F5842" s="269" t="s">
        <v>20514</v>
      </c>
    </row>
    <row r="5843" spans="1:6" ht="30" customHeight="1">
      <c r="A5843" s="266">
        <v>87394</v>
      </c>
      <c r="B5843" s="267" t="s">
        <v>312</v>
      </c>
      <c r="C5843" s="268" t="s">
        <v>2533</v>
      </c>
      <c r="D5843" s="269">
        <v>4207.8100000000004</v>
      </c>
      <c r="E5843" s="269">
        <v>54.74</v>
      </c>
      <c r="F5843" s="269" t="s">
        <v>20515</v>
      </c>
    </row>
    <row r="5844" spans="1:6" ht="30" customHeight="1">
      <c r="A5844" s="266">
        <v>87395</v>
      </c>
      <c r="B5844" s="267" t="s">
        <v>313</v>
      </c>
      <c r="C5844" s="268" t="s">
        <v>2533</v>
      </c>
      <c r="D5844" s="269">
        <v>3232.58</v>
      </c>
      <c r="E5844" s="269">
        <v>74.87</v>
      </c>
      <c r="F5844" s="269" t="s">
        <v>20516</v>
      </c>
    </row>
    <row r="5845" spans="1:6" ht="30" customHeight="1">
      <c r="A5845" s="266">
        <v>87396</v>
      </c>
      <c r="B5845" s="267" t="s">
        <v>946</v>
      </c>
      <c r="C5845" s="268" t="s">
        <v>2533</v>
      </c>
      <c r="D5845" s="269">
        <v>3278.5</v>
      </c>
      <c r="E5845" s="269">
        <v>62.47</v>
      </c>
      <c r="F5845" s="269" t="s">
        <v>20517</v>
      </c>
    </row>
    <row r="5846" spans="1:6" ht="30" customHeight="1">
      <c r="A5846" s="266">
        <v>87397</v>
      </c>
      <c r="B5846" s="267" t="s">
        <v>947</v>
      </c>
      <c r="C5846" s="268" t="s">
        <v>2533</v>
      </c>
      <c r="D5846" s="269">
        <v>3297.18</v>
      </c>
      <c r="E5846" s="269">
        <v>52.88</v>
      </c>
      <c r="F5846" s="269" t="s">
        <v>20518</v>
      </c>
    </row>
    <row r="5847" spans="1:6" ht="15" customHeight="1">
      <c r="A5847" s="266">
        <v>87401</v>
      </c>
      <c r="B5847" s="267" t="s">
        <v>950</v>
      </c>
      <c r="C5847" s="268" t="s">
        <v>2533</v>
      </c>
      <c r="D5847" s="269">
        <v>4245.3099999999995</v>
      </c>
      <c r="E5847" s="269">
        <v>205.8</v>
      </c>
      <c r="F5847" s="269" t="s">
        <v>20521</v>
      </c>
    </row>
    <row r="5848" spans="1:6" ht="15" customHeight="1">
      <c r="A5848" s="266">
        <v>87402</v>
      </c>
      <c r="B5848" s="267" t="s">
        <v>951</v>
      </c>
      <c r="C5848" s="268" t="s">
        <v>2533</v>
      </c>
      <c r="D5848" s="269">
        <v>3347.56</v>
      </c>
      <c r="E5848" s="269">
        <v>205.8</v>
      </c>
      <c r="F5848" s="269" t="s">
        <v>20522</v>
      </c>
    </row>
    <row r="5849" spans="1:6" ht="30" customHeight="1">
      <c r="A5849" s="266">
        <v>87407</v>
      </c>
      <c r="B5849" s="267" t="s">
        <v>954</v>
      </c>
      <c r="C5849" s="268" t="s">
        <v>2533</v>
      </c>
      <c r="D5849" s="269">
        <v>841.96</v>
      </c>
      <c r="E5849" s="269">
        <v>50.06</v>
      </c>
      <c r="F5849" s="269" t="s">
        <v>20525</v>
      </c>
    </row>
    <row r="5850" spans="1:6" ht="30" customHeight="1">
      <c r="A5850" s="266">
        <v>87408</v>
      </c>
      <c r="B5850" s="267" t="s">
        <v>955</v>
      </c>
      <c r="C5850" s="268" t="s">
        <v>2533</v>
      </c>
      <c r="D5850" s="269">
        <v>841.07</v>
      </c>
      <c r="E5850" s="269">
        <v>37.549999999999997</v>
      </c>
      <c r="F5850" s="269" t="s">
        <v>20526</v>
      </c>
    </row>
    <row r="5851" spans="1:6" ht="30" customHeight="1">
      <c r="A5851" s="266">
        <v>87385</v>
      </c>
      <c r="B5851" s="267" t="s">
        <v>1310</v>
      </c>
      <c r="C5851" s="268" t="s">
        <v>2533</v>
      </c>
      <c r="D5851" s="269">
        <v>1184.1500000000001</v>
      </c>
      <c r="E5851" s="269">
        <v>66.25</v>
      </c>
      <c r="F5851" s="269" t="s">
        <v>20507</v>
      </c>
    </row>
    <row r="5852" spans="1:6" ht="30" customHeight="1">
      <c r="A5852" s="266">
        <v>87386</v>
      </c>
      <c r="B5852" s="267" t="s">
        <v>305</v>
      </c>
      <c r="C5852" s="268" t="s">
        <v>2533</v>
      </c>
      <c r="D5852" s="269">
        <v>1190.7299999999998</v>
      </c>
      <c r="E5852" s="269">
        <v>51.13</v>
      </c>
      <c r="F5852" s="269" t="s">
        <v>20508</v>
      </c>
    </row>
    <row r="5853" spans="1:6" ht="30" customHeight="1">
      <c r="A5853" s="266">
        <v>87387</v>
      </c>
      <c r="B5853" s="267" t="s">
        <v>306</v>
      </c>
      <c r="C5853" s="268" t="s">
        <v>2533</v>
      </c>
      <c r="D5853" s="269">
        <v>1194.4399999999998</v>
      </c>
      <c r="E5853" s="269">
        <v>43.64</v>
      </c>
      <c r="F5853" s="269" t="s">
        <v>20509</v>
      </c>
    </row>
    <row r="5854" spans="1:6" ht="15" customHeight="1">
      <c r="A5854" s="266">
        <v>87399</v>
      </c>
      <c r="B5854" s="267" t="s">
        <v>949</v>
      </c>
      <c r="C5854" s="268" t="s">
        <v>2533</v>
      </c>
      <c r="D5854" s="269">
        <v>1256.8799999999999</v>
      </c>
      <c r="E5854" s="269">
        <v>169.43</v>
      </c>
      <c r="F5854" s="269" t="s">
        <v>20520</v>
      </c>
    </row>
    <row r="5855" spans="1:6">
      <c r="A5855" s="261"/>
      <c r="B5855" s="265" t="s">
        <v>2234</v>
      </c>
      <c r="C5855" s="263"/>
      <c r="D5855" s="264" t="s">
        <v>2552</v>
      </c>
      <c r="E5855" s="264" t="s">
        <v>2552</v>
      </c>
      <c r="F5855" s="264"/>
    </row>
    <row r="5856" spans="1:6" ht="30" customHeight="1">
      <c r="A5856" s="266">
        <v>95563</v>
      </c>
      <c r="B5856" s="267" t="s">
        <v>5391</v>
      </c>
      <c r="C5856" s="268" t="s">
        <v>2533</v>
      </c>
      <c r="D5856" s="269">
        <v>407.93</v>
      </c>
      <c r="E5856" s="269">
        <v>97.88</v>
      </c>
      <c r="F5856" s="269" t="s">
        <v>20535</v>
      </c>
    </row>
    <row r="5857" spans="1:6" ht="30" customHeight="1">
      <c r="A5857" s="266">
        <v>73548</v>
      </c>
      <c r="B5857" s="267" t="s">
        <v>5392</v>
      </c>
      <c r="C5857" s="268" t="s">
        <v>2533</v>
      </c>
      <c r="D5857" s="269">
        <v>375.15</v>
      </c>
      <c r="E5857" s="269">
        <v>97.03</v>
      </c>
      <c r="F5857" s="269" t="s">
        <v>20416</v>
      </c>
    </row>
    <row r="5858" spans="1:6" ht="30" customHeight="1">
      <c r="A5858" s="266">
        <v>87299</v>
      </c>
      <c r="B5858" s="267" t="s">
        <v>492</v>
      </c>
      <c r="C5858" s="268" t="s">
        <v>2533</v>
      </c>
      <c r="D5858" s="269">
        <v>340.93</v>
      </c>
      <c r="E5858" s="269">
        <v>48.24</v>
      </c>
      <c r="F5858" s="269" t="s">
        <v>20431</v>
      </c>
    </row>
    <row r="5859" spans="1:6" ht="30" customHeight="1">
      <c r="A5859" s="266">
        <v>87298</v>
      </c>
      <c r="B5859" s="267" t="s">
        <v>491</v>
      </c>
      <c r="C5859" s="268" t="s">
        <v>2533</v>
      </c>
      <c r="D5859" s="269">
        <v>341.91999999999996</v>
      </c>
      <c r="E5859" s="269">
        <v>60.11</v>
      </c>
      <c r="F5859" s="269" t="s">
        <v>20430</v>
      </c>
    </row>
    <row r="5860" spans="1:6" ht="30" customHeight="1">
      <c r="A5860" s="266">
        <v>87313</v>
      </c>
      <c r="B5860" s="267" t="s">
        <v>501</v>
      </c>
      <c r="C5860" s="268" t="s">
        <v>2533</v>
      </c>
      <c r="D5860" s="269">
        <v>256.35999999999996</v>
      </c>
      <c r="E5860" s="269">
        <v>50.54</v>
      </c>
      <c r="F5860" s="269" t="s">
        <v>20439</v>
      </c>
    </row>
    <row r="5861" spans="1:6" ht="30" customHeight="1">
      <c r="A5861" s="266">
        <v>87314</v>
      </c>
      <c r="B5861" s="267" t="s">
        <v>502</v>
      </c>
      <c r="C5861" s="268" t="s">
        <v>2533</v>
      </c>
      <c r="D5861" s="269">
        <v>257.70000000000005</v>
      </c>
      <c r="E5861" s="269">
        <v>44.15</v>
      </c>
      <c r="F5861" s="269" t="s">
        <v>20440</v>
      </c>
    </row>
    <row r="5862" spans="1:6" ht="30" customHeight="1">
      <c r="A5862" s="266">
        <v>87322</v>
      </c>
      <c r="B5862" s="267" t="s">
        <v>507</v>
      </c>
      <c r="C5862" s="268" t="s">
        <v>2533</v>
      </c>
      <c r="D5862" s="269">
        <v>1538.8799999999999</v>
      </c>
      <c r="E5862" s="269">
        <v>51.13</v>
      </c>
      <c r="F5862" s="269" t="s">
        <v>20445</v>
      </c>
    </row>
    <row r="5863" spans="1:6" ht="30" customHeight="1">
      <c r="A5863" s="266">
        <v>87323</v>
      </c>
      <c r="B5863" s="267" t="s">
        <v>508</v>
      </c>
      <c r="C5863" s="268" t="s">
        <v>2533</v>
      </c>
      <c r="D5863" s="269">
        <v>1535.53</v>
      </c>
      <c r="E5863" s="269">
        <v>44.03</v>
      </c>
      <c r="F5863" s="269" t="s">
        <v>20446</v>
      </c>
    </row>
    <row r="5864" spans="1:6" ht="30" customHeight="1">
      <c r="A5864" s="266">
        <v>87339</v>
      </c>
      <c r="B5864" s="267" t="s">
        <v>265</v>
      </c>
      <c r="C5864" s="268" t="s">
        <v>2533</v>
      </c>
      <c r="D5864" s="269">
        <v>361.40999999999997</v>
      </c>
      <c r="E5864" s="269">
        <v>117.28</v>
      </c>
      <c r="F5864" s="269" t="s">
        <v>20461</v>
      </c>
    </row>
    <row r="5865" spans="1:6" ht="30" customHeight="1">
      <c r="A5865" s="266">
        <v>87340</v>
      </c>
      <c r="B5865" s="267" t="s">
        <v>266</v>
      </c>
      <c r="C5865" s="268" t="s">
        <v>2533</v>
      </c>
      <c r="D5865" s="269">
        <v>335.82</v>
      </c>
      <c r="E5865" s="269">
        <v>56.8</v>
      </c>
      <c r="F5865" s="269" t="s">
        <v>20462</v>
      </c>
    </row>
    <row r="5866" spans="1:6" ht="30" customHeight="1">
      <c r="A5866" s="266">
        <v>87341</v>
      </c>
      <c r="B5866" s="267" t="s">
        <v>267</v>
      </c>
      <c r="C5866" s="268" t="s">
        <v>2533</v>
      </c>
      <c r="D5866" s="269">
        <v>331.76</v>
      </c>
      <c r="E5866" s="269">
        <v>45.57</v>
      </c>
      <c r="F5866" s="269" t="s">
        <v>20463</v>
      </c>
    </row>
    <row r="5867" spans="1:6" ht="30" customHeight="1">
      <c r="A5867" s="266">
        <v>87352</v>
      </c>
      <c r="B5867" s="267" t="s">
        <v>278</v>
      </c>
      <c r="C5867" s="268" t="s">
        <v>2533</v>
      </c>
      <c r="D5867" s="269">
        <v>271.64</v>
      </c>
      <c r="E5867" s="269">
        <v>91.18</v>
      </c>
      <c r="F5867" s="269" t="s">
        <v>20474</v>
      </c>
    </row>
    <row r="5868" spans="1:6" ht="30" customHeight="1">
      <c r="A5868" s="266">
        <v>87353</v>
      </c>
      <c r="B5868" s="267" t="s">
        <v>279</v>
      </c>
      <c r="C5868" s="268" t="s">
        <v>2533</v>
      </c>
      <c r="D5868" s="269">
        <v>256.78999999999996</v>
      </c>
      <c r="E5868" s="269">
        <v>56.1</v>
      </c>
      <c r="F5868" s="269" t="s">
        <v>20475</v>
      </c>
    </row>
    <row r="5869" spans="1:6" ht="30" customHeight="1">
      <c r="A5869" s="266">
        <v>87354</v>
      </c>
      <c r="B5869" s="267" t="s">
        <v>280</v>
      </c>
      <c r="C5869" s="268" t="s">
        <v>2533</v>
      </c>
      <c r="D5869" s="269">
        <v>250.62</v>
      </c>
      <c r="E5869" s="269">
        <v>39.83</v>
      </c>
      <c r="F5869" s="269" t="s">
        <v>20476</v>
      </c>
    </row>
    <row r="5870" spans="1:6" ht="45" customHeight="1">
      <c r="A5870" s="266">
        <v>87360</v>
      </c>
      <c r="B5870" s="267" t="s">
        <v>286</v>
      </c>
      <c r="C5870" s="268" t="s">
        <v>2533</v>
      </c>
      <c r="D5870" s="269">
        <v>1511.73</v>
      </c>
      <c r="E5870" s="269">
        <v>77.22</v>
      </c>
      <c r="F5870" s="269" t="s">
        <v>20482</v>
      </c>
    </row>
    <row r="5871" spans="1:6" ht="45" customHeight="1">
      <c r="A5871" s="266">
        <v>87361</v>
      </c>
      <c r="B5871" s="267" t="s">
        <v>287</v>
      </c>
      <c r="C5871" s="268" t="s">
        <v>2533</v>
      </c>
      <c r="D5871" s="269">
        <v>1508.99</v>
      </c>
      <c r="E5871" s="269">
        <v>48.41</v>
      </c>
      <c r="F5871" s="269" t="s">
        <v>20483</v>
      </c>
    </row>
    <row r="5872" spans="1:6" ht="45" customHeight="1">
      <c r="A5872" s="266">
        <v>87362</v>
      </c>
      <c r="B5872" s="267" t="s">
        <v>288</v>
      </c>
      <c r="C5872" s="268" t="s">
        <v>2533</v>
      </c>
      <c r="D5872" s="269">
        <v>1510.24</v>
      </c>
      <c r="E5872" s="269">
        <v>41.45</v>
      </c>
      <c r="F5872" s="269" t="s">
        <v>20484</v>
      </c>
    </row>
    <row r="5873" spans="1:6" ht="30" customHeight="1">
      <c r="A5873" s="266">
        <v>87372</v>
      </c>
      <c r="B5873" s="267" t="s">
        <v>298</v>
      </c>
      <c r="C5873" s="268" t="s">
        <v>2533</v>
      </c>
      <c r="D5873" s="269">
        <v>370.02</v>
      </c>
      <c r="E5873" s="269">
        <v>131.81</v>
      </c>
      <c r="F5873" s="269" t="s">
        <v>20494</v>
      </c>
    </row>
    <row r="5874" spans="1:6" ht="30" customHeight="1">
      <c r="A5874" s="266">
        <v>87377</v>
      </c>
      <c r="B5874" s="267" t="s">
        <v>303</v>
      </c>
      <c r="C5874" s="268" t="s">
        <v>2533</v>
      </c>
      <c r="D5874" s="269">
        <v>288.64</v>
      </c>
      <c r="E5874" s="269">
        <v>124.6</v>
      </c>
      <c r="F5874" s="269" t="s">
        <v>20499</v>
      </c>
    </row>
    <row r="5875" spans="1:6" ht="30" customHeight="1">
      <c r="A5875" s="266">
        <v>87380</v>
      </c>
      <c r="B5875" s="267" t="s">
        <v>1305</v>
      </c>
      <c r="C5875" s="268" t="s">
        <v>2533</v>
      </c>
      <c r="D5875" s="269">
        <v>1557.01</v>
      </c>
      <c r="E5875" s="269">
        <v>122.86</v>
      </c>
      <c r="F5875" s="269" t="s">
        <v>20502</v>
      </c>
    </row>
    <row r="5876" spans="1:6" ht="30" customHeight="1">
      <c r="A5876" s="266">
        <v>88628</v>
      </c>
      <c r="B5876" s="267" t="s">
        <v>959</v>
      </c>
      <c r="C5876" s="268" t="s">
        <v>2533</v>
      </c>
      <c r="D5876" s="269">
        <v>270.29000000000002</v>
      </c>
      <c r="E5876" s="269">
        <v>40.26</v>
      </c>
      <c r="F5876" s="269" t="s">
        <v>20530</v>
      </c>
    </row>
    <row r="5877" spans="1:6" ht="15" customHeight="1">
      <c r="A5877" s="266">
        <v>88629</v>
      </c>
      <c r="B5877" s="267" t="s">
        <v>960</v>
      </c>
      <c r="C5877" s="268" t="s">
        <v>2533</v>
      </c>
      <c r="D5877" s="269">
        <v>297.02999999999997</v>
      </c>
      <c r="E5877" s="269">
        <v>97.03</v>
      </c>
      <c r="F5877" s="269" t="s">
        <v>20531</v>
      </c>
    </row>
    <row r="5878" spans="1:6" ht="30" customHeight="1">
      <c r="A5878" s="266">
        <v>96920</v>
      </c>
      <c r="B5878" s="267" t="s">
        <v>20536</v>
      </c>
      <c r="C5878" s="268" t="s">
        <v>2533</v>
      </c>
      <c r="D5878" s="269">
        <v>348.41</v>
      </c>
      <c r="E5878" s="269">
        <v>40.26</v>
      </c>
      <c r="F5878" s="269" t="s">
        <v>19630</v>
      </c>
    </row>
    <row r="5879" spans="1:6" ht="30" customHeight="1">
      <c r="A5879" s="266">
        <v>73549</v>
      </c>
      <c r="B5879" s="267" t="s">
        <v>5393</v>
      </c>
      <c r="C5879" s="268" t="s">
        <v>2533</v>
      </c>
      <c r="D5879" s="269">
        <v>355.15999999999997</v>
      </c>
      <c r="E5879" s="269">
        <v>98.28</v>
      </c>
      <c r="F5879" s="269" t="s">
        <v>20417</v>
      </c>
    </row>
    <row r="5880" spans="1:6" ht="30" customHeight="1">
      <c r="A5880" s="266">
        <v>87301</v>
      </c>
      <c r="B5880" s="267" t="s">
        <v>493</v>
      </c>
      <c r="C5880" s="268" t="s">
        <v>2533</v>
      </c>
      <c r="D5880" s="269">
        <v>300.34000000000003</v>
      </c>
      <c r="E5880" s="269">
        <v>59.28</v>
      </c>
      <c r="F5880" s="269" t="s">
        <v>20432</v>
      </c>
    </row>
    <row r="5881" spans="1:6" ht="30" customHeight="1">
      <c r="A5881" s="266">
        <v>87302</v>
      </c>
      <c r="B5881" s="267" t="s">
        <v>494</v>
      </c>
      <c r="C5881" s="268" t="s">
        <v>2533</v>
      </c>
      <c r="D5881" s="269">
        <v>300.01</v>
      </c>
      <c r="E5881" s="269">
        <v>49.42</v>
      </c>
      <c r="F5881" s="269" t="s">
        <v>20433</v>
      </c>
    </row>
    <row r="5882" spans="1:6" ht="30" customHeight="1">
      <c r="A5882" s="266">
        <v>87316</v>
      </c>
      <c r="B5882" s="267" t="s">
        <v>503</v>
      </c>
      <c r="C5882" s="268" t="s">
        <v>2533</v>
      </c>
      <c r="D5882" s="269">
        <v>227.29999999999998</v>
      </c>
      <c r="E5882" s="269">
        <v>53.97</v>
      </c>
      <c r="F5882" s="269" t="s">
        <v>20441</v>
      </c>
    </row>
    <row r="5883" spans="1:6" ht="30" customHeight="1">
      <c r="A5883" s="266">
        <v>87317</v>
      </c>
      <c r="B5883" s="267" t="s">
        <v>504</v>
      </c>
      <c r="C5883" s="268" t="s">
        <v>2533</v>
      </c>
      <c r="D5883" s="269">
        <v>227.61999999999998</v>
      </c>
      <c r="E5883" s="269">
        <v>43.91</v>
      </c>
      <c r="F5883" s="269" t="s">
        <v>20442</v>
      </c>
    </row>
    <row r="5884" spans="1:6" ht="30" customHeight="1">
      <c r="A5884" s="266">
        <v>87325</v>
      </c>
      <c r="B5884" s="267" t="s">
        <v>509</v>
      </c>
      <c r="C5884" s="268" t="s">
        <v>2533</v>
      </c>
      <c r="D5884" s="269">
        <v>1504.38</v>
      </c>
      <c r="E5884" s="269">
        <v>56.32</v>
      </c>
      <c r="F5884" s="269" t="s">
        <v>20447</v>
      </c>
    </row>
    <row r="5885" spans="1:6" ht="30" customHeight="1">
      <c r="A5885" s="266">
        <v>87326</v>
      </c>
      <c r="B5885" s="267" t="s">
        <v>510</v>
      </c>
      <c r="C5885" s="268" t="s">
        <v>2533</v>
      </c>
      <c r="D5885" s="269">
        <v>1507.5</v>
      </c>
      <c r="E5885" s="269">
        <v>47.2</v>
      </c>
      <c r="F5885" s="269" t="s">
        <v>20448</v>
      </c>
    </row>
    <row r="5886" spans="1:6" ht="30" customHeight="1">
      <c r="A5886" s="266">
        <v>87342</v>
      </c>
      <c r="B5886" s="267" t="s">
        <v>268</v>
      </c>
      <c r="C5886" s="268" t="s">
        <v>2533</v>
      </c>
      <c r="D5886" s="269">
        <v>314</v>
      </c>
      <c r="E5886" s="269">
        <v>100.39</v>
      </c>
      <c r="F5886" s="269" t="s">
        <v>20464</v>
      </c>
    </row>
    <row r="5887" spans="1:6" ht="30" customHeight="1">
      <c r="A5887" s="266">
        <v>87343</v>
      </c>
      <c r="B5887" s="267" t="s">
        <v>269</v>
      </c>
      <c r="C5887" s="268" t="s">
        <v>2533</v>
      </c>
      <c r="D5887" s="269">
        <v>297.48</v>
      </c>
      <c r="E5887" s="269">
        <v>61.65</v>
      </c>
      <c r="F5887" s="269" t="s">
        <v>20465</v>
      </c>
    </row>
    <row r="5888" spans="1:6" ht="30" customHeight="1">
      <c r="A5888" s="266">
        <v>87344</v>
      </c>
      <c r="B5888" s="267" t="s">
        <v>270</v>
      </c>
      <c r="C5888" s="268" t="s">
        <v>2533</v>
      </c>
      <c r="D5888" s="269">
        <v>291.74</v>
      </c>
      <c r="E5888" s="269">
        <v>45.34</v>
      </c>
      <c r="F5888" s="269" t="s">
        <v>20466</v>
      </c>
    </row>
    <row r="5889" spans="1:6" ht="30" customHeight="1">
      <c r="A5889" s="266">
        <v>87355</v>
      </c>
      <c r="B5889" s="267" t="s">
        <v>281</v>
      </c>
      <c r="C5889" s="268" t="s">
        <v>2533</v>
      </c>
      <c r="D5889" s="269">
        <v>236.13000000000002</v>
      </c>
      <c r="E5889" s="269">
        <v>77.72</v>
      </c>
      <c r="F5889" s="269" t="s">
        <v>20477</v>
      </c>
    </row>
    <row r="5890" spans="1:6" ht="30" customHeight="1">
      <c r="A5890" s="266">
        <v>87356</v>
      </c>
      <c r="B5890" s="267" t="s">
        <v>282</v>
      </c>
      <c r="C5890" s="268" t="s">
        <v>2533</v>
      </c>
      <c r="D5890" s="269">
        <v>224.29</v>
      </c>
      <c r="E5890" s="269">
        <v>49.02</v>
      </c>
      <c r="F5890" s="269" t="s">
        <v>20478</v>
      </c>
    </row>
    <row r="5891" spans="1:6" ht="30" customHeight="1">
      <c r="A5891" s="266">
        <v>87357</v>
      </c>
      <c r="B5891" s="267" t="s">
        <v>283</v>
      </c>
      <c r="C5891" s="268" t="s">
        <v>2533</v>
      </c>
      <c r="D5891" s="269">
        <v>222.19000000000003</v>
      </c>
      <c r="E5891" s="269">
        <v>42.53</v>
      </c>
      <c r="F5891" s="269" t="s">
        <v>20479</v>
      </c>
    </row>
    <row r="5892" spans="1:6" ht="45" customHeight="1">
      <c r="A5892" s="266">
        <v>87363</v>
      </c>
      <c r="B5892" s="267" t="s">
        <v>289</v>
      </c>
      <c r="C5892" s="268" t="s">
        <v>2533</v>
      </c>
      <c r="D5892" s="269">
        <v>1488.55</v>
      </c>
      <c r="E5892" s="269">
        <v>71.56</v>
      </c>
      <c r="F5892" s="269" t="s">
        <v>20485</v>
      </c>
    </row>
    <row r="5893" spans="1:6" ht="45" customHeight="1">
      <c r="A5893" s="266">
        <v>87364</v>
      </c>
      <c r="B5893" s="267" t="s">
        <v>290</v>
      </c>
      <c r="C5893" s="268" t="s">
        <v>2533</v>
      </c>
      <c r="D5893" s="269">
        <v>1478.49</v>
      </c>
      <c r="E5893" s="269">
        <v>44.77</v>
      </c>
      <c r="F5893" s="269" t="s">
        <v>20486</v>
      </c>
    </row>
    <row r="5894" spans="1:6" ht="30" customHeight="1">
      <c r="A5894" s="266">
        <v>87373</v>
      </c>
      <c r="B5894" s="267" t="s">
        <v>299</v>
      </c>
      <c r="C5894" s="268" t="s">
        <v>2533</v>
      </c>
      <c r="D5894" s="269">
        <v>329.69000000000005</v>
      </c>
      <c r="E5894" s="269">
        <v>131.47999999999999</v>
      </c>
      <c r="F5894" s="269" t="s">
        <v>20495</v>
      </c>
    </row>
    <row r="5895" spans="1:6" ht="30" customHeight="1">
      <c r="A5895" s="266">
        <v>87378</v>
      </c>
      <c r="B5895" s="267" t="s">
        <v>304</v>
      </c>
      <c r="C5895" s="268" t="s">
        <v>2533</v>
      </c>
      <c r="D5895" s="269">
        <v>258.84999999999997</v>
      </c>
      <c r="E5895" s="269">
        <v>125.55</v>
      </c>
      <c r="F5895" s="269" t="s">
        <v>20500</v>
      </c>
    </row>
    <row r="5896" spans="1:6" ht="30" customHeight="1">
      <c r="A5896" s="266">
        <v>87381</v>
      </c>
      <c r="B5896" s="267" t="s">
        <v>1306</v>
      </c>
      <c r="C5896" s="268" t="s">
        <v>2533</v>
      </c>
      <c r="D5896" s="269">
        <v>1528.6100000000001</v>
      </c>
      <c r="E5896" s="269">
        <v>123.88</v>
      </c>
      <c r="F5896" s="269" t="s">
        <v>20503</v>
      </c>
    </row>
    <row r="5897" spans="1:6" ht="30" customHeight="1">
      <c r="A5897" s="266">
        <v>88630</v>
      </c>
      <c r="B5897" s="267" t="s">
        <v>961</v>
      </c>
      <c r="C5897" s="268" t="s">
        <v>2533</v>
      </c>
      <c r="D5897" s="269">
        <v>237.16999999999996</v>
      </c>
      <c r="E5897" s="269">
        <v>39.67</v>
      </c>
      <c r="F5897" s="269" t="s">
        <v>20532</v>
      </c>
    </row>
    <row r="5898" spans="1:6" ht="15" customHeight="1">
      <c r="A5898" s="266">
        <v>88631</v>
      </c>
      <c r="B5898" s="267" t="s">
        <v>962</v>
      </c>
      <c r="C5898" s="268" t="s">
        <v>2533</v>
      </c>
      <c r="D5898" s="269">
        <v>264.75</v>
      </c>
      <c r="E5898" s="269">
        <v>98.29</v>
      </c>
      <c r="F5898" s="269" t="s">
        <v>20533</v>
      </c>
    </row>
    <row r="5899" spans="1:6" ht="30" customHeight="1">
      <c r="A5899" s="266">
        <v>87302</v>
      </c>
      <c r="B5899" s="267" t="s">
        <v>494</v>
      </c>
      <c r="C5899" s="268" t="s">
        <v>2533</v>
      </c>
      <c r="D5899" s="269">
        <v>300.01</v>
      </c>
      <c r="E5899" s="269">
        <v>49.42</v>
      </c>
      <c r="F5899" s="269" t="s">
        <v>20433</v>
      </c>
    </row>
    <row r="5900" spans="1:6" ht="30" customHeight="1">
      <c r="A5900" s="266">
        <v>87304</v>
      </c>
      <c r="B5900" s="267" t="s">
        <v>495</v>
      </c>
      <c r="C5900" s="268" t="s">
        <v>2533</v>
      </c>
      <c r="D5900" s="269">
        <v>273.26</v>
      </c>
      <c r="E5900" s="269">
        <v>62.35</v>
      </c>
      <c r="F5900" s="269" t="s">
        <v>20434</v>
      </c>
    </row>
    <row r="5901" spans="1:6" ht="30" customHeight="1">
      <c r="A5901" s="266">
        <v>87305</v>
      </c>
      <c r="B5901" s="267" t="s">
        <v>496</v>
      </c>
      <c r="C5901" s="268" t="s">
        <v>2533</v>
      </c>
      <c r="D5901" s="269">
        <v>273.75</v>
      </c>
      <c r="E5901" s="269">
        <v>51.08</v>
      </c>
      <c r="F5901" s="269" t="s">
        <v>20435</v>
      </c>
    </row>
    <row r="5902" spans="1:6" ht="30" customHeight="1">
      <c r="A5902" s="266">
        <v>87308</v>
      </c>
      <c r="B5902" s="267" t="s">
        <v>498</v>
      </c>
      <c r="C5902" s="268" t="s">
        <v>2533</v>
      </c>
      <c r="D5902" s="269">
        <v>253.27</v>
      </c>
      <c r="E5902" s="269">
        <v>50.73</v>
      </c>
      <c r="F5902" s="269" t="s">
        <v>20437</v>
      </c>
    </row>
    <row r="5903" spans="1:6" ht="30" customHeight="1">
      <c r="A5903" s="266">
        <v>87310</v>
      </c>
      <c r="B5903" s="267" t="s">
        <v>499</v>
      </c>
      <c r="C5903" s="268" t="s">
        <v>2533</v>
      </c>
      <c r="D5903" s="269">
        <v>206.35999999999999</v>
      </c>
      <c r="E5903" s="269">
        <v>49.84</v>
      </c>
      <c r="F5903" s="269" t="s">
        <v>20438</v>
      </c>
    </row>
    <row r="5904" spans="1:6" ht="30" customHeight="1">
      <c r="A5904" s="266">
        <v>87311</v>
      </c>
      <c r="B5904" s="267" t="s">
        <v>500</v>
      </c>
      <c r="C5904" s="268" t="s">
        <v>2533</v>
      </c>
      <c r="D5904" s="269">
        <v>206.75</v>
      </c>
      <c r="E5904" s="269">
        <v>43.68</v>
      </c>
      <c r="F5904" s="269" t="s">
        <v>16110</v>
      </c>
    </row>
    <row r="5905" spans="1:6" ht="30" customHeight="1">
      <c r="A5905" s="266">
        <v>87319</v>
      </c>
      <c r="B5905" s="267" t="s">
        <v>505</v>
      </c>
      <c r="C5905" s="268" t="s">
        <v>2533</v>
      </c>
      <c r="D5905" s="269">
        <v>1487.39</v>
      </c>
      <c r="E5905" s="269">
        <v>50.3</v>
      </c>
      <c r="F5905" s="269" t="s">
        <v>20443</v>
      </c>
    </row>
    <row r="5906" spans="1:6" ht="30" customHeight="1">
      <c r="A5906" s="266">
        <v>87320</v>
      </c>
      <c r="B5906" s="267" t="s">
        <v>506</v>
      </c>
      <c r="C5906" s="268" t="s">
        <v>2533</v>
      </c>
      <c r="D5906" s="269">
        <v>1494.09</v>
      </c>
      <c r="E5906" s="269">
        <v>43.78</v>
      </c>
      <c r="F5906" s="269" t="s">
        <v>20444</v>
      </c>
    </row>
    <row r="5907" spans="1:6" ht="30" customHeight="1">
      <c r="A5907" s="266">
        <v>87345</v>
      </c>
      <c r="B5907" s="267" t="s">
        <v>271</v>
      </c>
      <c r="C5907" s="268" t="s">
        <v>2533</v>
      </c>
      <c r="D5907" s="269">
        <v>279.45</v>
      </c>
      <c r="E5907" s="269">
        <v>83.98</v>
      </c>
      <c r="F5907" s="269" t="s">
        <v>20467</v>
      </c>
    </row>
    <row r="5908" spans="1:6" ht="30" customHeight="1">
      <c r="A5908" s="266">
        <v>87346</v>
      </c>
      <c r="B5908" s="267" t="s">
        <v>272</v>
      </c>
      <c r="C5908" s="268" t="s">
        <v>2533</v>
      </c>
      <c r="D5908" s="269">
        <v>268.88</v>
      </c>
      <c r="E5908" s="269">
        <v>56.57</v>
      </c>
      <c r="F5908" s="269" t="s">
        <v>20468</v>
      </c>
    </row>
    <row r="5909" spans="1:6" ht="30" customHeight="1">
      <c r="A5909" s="266">
        <v>87347</v>
      </c>
      <c r="B5909" s="267" t="s">
        <v>273</v>
      </c>
      <c r="C5909" s="268" t="s">
        <v>2533</v>
      </c>
      <c r="D5909" s="269">
        <v>266.06</v>
      </c>
      <c r="E5909" s="269">
        <v>47.7</v>
      </c>
      <c r="F5909" s="269" t="s">
        <v>20469</v>
      </c>
    </row>
    <row r="5910" spans="1:6" ht="30" customHeight="1">
      <c r="A5910" s="266">
        <v>87350</v>
      </c>
      <c r="B5910" s="267" t="s">
        <v>276</v>
      </c>
      <c r="C5910" s="268" t="s">
        <v>2533</v>
      </c>
      <c r="D5910" s="269">
        <v>215.3</v>
      </c>
      <c r="E5910" s="269">
        <v>71.45</v>
      </c>
      <c r="F5910" s="269" t="s">
        <v>20472</v>
      </c>
    </row>
    <row r="5911" spans="1:6" ht="30" customHeight="1">
      <c r="A5911" s="266">
        <v>87351</v>
      </c>
      <c r="B5911" s="267" t="s">
        <v>277</v>
      </c>
      <c r="C5911" s="268" t="s">
        <v>2533</v>
      </c>
      <c r="D5911" s="269">
        <v>204.22</v>
      </c>
      <c r="E5911" s="269">
        <v>47.62</v>
      </c>
      <c r="F5911" s="269" t="s">
        <v>20473</v>
      </c>
    </row>
    <row r="5912" spans="1:6" ht="45" customHeight="1">
      <c r="A5912" s="266">
        <v>87358</v>
      </c>
      <c r="B5912" s="267" t="s">
        <v>284</v>
      </c>
      <c r="C5912" s="268" t="s">
        <v>2533</v>
      </c>
      <c r="D5912" s="269">
        <v>1462.69</v>
      </c>
      <c r="E5912" s="269">
        <v>59.75</v>
      </c>
      <c r="F5912" s="269" t="s">
        <v>20480</v>
      </c>
    </row>
    <row r="5913" spans="1:6" ht="45" customHeight="1">
      <c r="A5913" s="266">
        <v>87359</v>
      </c>
      <c r="B5913" s="267" t="s">
        <v>285</v>
      </c>
      <c r="C5913" s="268" t="s">
        <v>2533</v>
      </c>
      <c r="D5913" s="269">
        <v>1461.91</v>
      </c>
      <c r="E5913" s="269">
        <v>41.34</v>
      </c>
      <c r="F5913" s="269" t="s">
        <v>20481</v>
      </c>
    </row>
    <row r="5914" spans="1:6" ht="30" customHeight="1">
      <c r="A5914" s="266">
        <v>87374</v>
      </c>
      <c r="B5914" s="267" t="s">
        <v>300</v>
      </c>
      <c r="C5914" s="268" t="s">
        <v>2533</v>
      </c>
      <c r="D5914" s="269">
        <v>302.67</v>
      </c>
      <c r="E5914" s="269">
        <v>131.13</v>
      </c>
      <c r="F5914" s="269" t="s">
        <v>20496</v>
      </c>
    </row>
    <row r="5915" spans="1:6" ht="30" customHeight="1">
      <c r="A5915" s="266">
        <v>87376</v>
      </c>
      <c r="B5915" s="267" t="s">
        <v>302</v>
      </c>
      <c r="C5915" s="268" t="s">
        <v>2533</v>
      </c>
      <c r="D5915" s="269">
        <v>239.11</v>
      </c>
      <c r="E5915" s="269">
        <v>126.07</v>
      </c>
      <c r="F5915" s="269" t="s">
        <v>20498</v>
      </c>
    </row>
    <row r="5916" spans="1:6" ht="30" customHeight="1">
      <c r="A5916" s="266">
        <v>87379</v>
      </c>
      <c r="B5916" s="267" t="s">
        <v>1304</v>
      </c>
      <c r="C5916" s="268" t="s">
        <v>2533</v>
      </c>
      <c r="D5916" s="269">
        <v>1509.13</v>
      </c>
      <c r="E5916" s="269">
        <v>123.55</v>
      </c>
      <c r="F5916" s="269" t="s">
        <v>20501</v>
      </c>
    </row>
    <row r="5917" spans="1:6" ht="30" customHeight="1">
      <c r="A5917" s="266">
        <v>87307</v>
      </c>
      <c r="B5917" s="267" t="s">
        <v>497</v>
      </c>
      <c r="C5917" s="268" t="s">
        <v>2533</v>
      </c>
      <c r="D5917" s="269">
        <v>253.51999999999998</v>
      </c>
      <c r="E5917" s="269">
        <v>59.05</v>
      </c>
      <c r="F5917" s="269" t="s">
        <v>20436</v>
      </c>
    </row>
    <row r="5918" spans="1:6" ht="30" customHeight="1">
      <c r="A5918" s="266">
        <v>87348</v>
      </c>
      <c r="B5918" s="267" t="s">
        <v>274</v>
      </c>
      <c r="C5918" s="268" t="s">
        <v>2533</v>
      </c>
      <c r="D5918" s="269">
        <v>258.88</v>
      </c>
      <c r="E5918" s="269">
        <v>79.849999999999994</v>
      </c>
      <c r="F5918" s="269" t="s">
        <v>20470</v>
      </c>
    </row>
    <row r="5919" spans="1:6" ht="30" customHeight="1">
      <c r="A5919" s="266">
        <v>87349</v>
      </c>
      <c r="B5919" s="267" t="s">
        <v>275</v>
      </c>
      <c r="C5919" s="268" t="s">
        <v>2533</v>
      </c>
      <c r="D5919" s="269">
        <v>245.83999999999997</v>
      </c>
      <c r="E5919" s="269">
        <v>44.99</v>
      </c>
      <c r="F5919" s="269" t="s">
        <v>20471</v>
      </c>
    </row>
    <row r="5920" spans="1:6" ht="30" customHeight="1">
      <c r="A5920" s="266">
        <v>87375</v>
      </c>
      <c r="B5920" s="267" t="s">
        <v>301</v>
      </c>
      <c r="C5920" s="268" t="s">
        <v>2533</v>
      </c>
      <c r="D5920" s="269">
        <v>281.8</v>
      </c>
      <c r="E5920" s="269">
        <v>127.82</v>
      </c>
      <c r="F5920" s="269" t="s">
        <v>20497</v>
      </c>
    </row>
    <row r="5921" spans="1:6" ht="30" customHeight="1">
      <c r="A5921" s="266">
        <v>87365</v>
      </c>
      <c r="B5921" s="267" t="s">
        <v>291</v>
      </c>
      <c r="C5921" s="268" t="s">
        <v>2533</v>
      </c>
      <c r="D5921" s="269">
        <v>242.67999999999998</v>
      </c>
      <c r="E5921" s="269">
        <v>125.84</v>
      </c>
      <c r="F5921" s="269" t="s">
        <v>20487</v>
      </c>
    </row>
    <row r="5922" spans="1:6">
      <c r="A5922" s="261"/>
      <c r="B5922" s="265" t="s">
        <v>2235</v>
      </c>
      <c r="C5922" s="263"/>
      <c r="D5922" s="264" t="s">
        <v>2552</v>
      </c>
      <c r="E5922" s="264" t="s">
        <v>2552</v>
      </c>
      <c r="F5922" s="264"/>
    </row>
    <row r="5923" spans="1:6">
      <c r="A5923" s="261"/>
      <c r="B5923" s="265" t="s">
        <v>2236</v>
      </c>
      <c r="C5923" s="263"/>
      <c r="D5923" s="264" t="s">
        <v>2552</v>
      </c>
      <c r="E5923" s="264" t="s">
        <v>2552</v>
      </c>
      <c r="F5923" s="264"/>
    </row>
    <row r="5924" spans="1:6">
      <c r="A5924" s="261"/>
      <c r="B5924" s="265" t="s">
        <v>2865</v>
      </c>
      <c r="C5924" s="263"/>
      <c r="D5924" s="264" t="s">
        <v>2552</v>
      </c>
      <c r="E5924" s="264" t="s">
        <v>2552</v>
      </c>
      <c r="F5924" s="264"/>
    </row>
    <row r="5925" spans="1:6">
      <c r="A5925" s="261"/>
      <c r="B5925" s="265" t="s">
        <v>2866</v>
      </c>
      <c r="C5925" s="263"/>
      <c r="D5925" s="264" t="s">
        <v>2552</v>
      </c>
      <c r="E5925" s="264" t="s">
        <v>2552</v>
      </c>
      <c r="F5925" s="264"/>
    </row>
    <row r="5926" spans="1:6">
      <c r="A5926" s="261"/>
      <c r="B5926" s="265" t="s">
        <v>2867</v>
      </c>
      <c r="C5926" s="263"/>
      <c r="D5926" s="264" t="s">
        <v>2552</v>
      </c>
      <c r="E5926" s="264" t="s">
        <v>2552</v>
      </c>
      <c r="F5926" s="264"/>
    </row>
    <row r="5927" spans="1:6" ht="15" customHeight="1">
      <c r="A5927" s="266">
        <v>6514</v>
      </c>
      <c r="B5927" s="267" t="s">
        <v>4831</v>
      </c>
      <c r="C5927" s="268" t="s">
        <v>2533</v>
      </c>
      <c r="D5927" s="269">
        <v>62.180000000000007</v>
      </c>
      <c r="E5927" s="269">
        <v>22.88</v>
      </c>
      <c r="F5927" s="269" t="s">
        <v>19835</v>
      </c>
    </row>
    <row r="5928" spans="1:6" ht="45" customHeight="1">
      <c r="A5928" s="266">
        <v>90700</v>
      </c>
      <c r="B5928" s="267" t="s">
        <v>2395</v>
      </c>
      <c r="C5928" s="268" t="s">
        <v>2537</v>
      </c>
      <c r="D5928" s="269">
        <v>288.75</v>
      </c>
      <c r="E5928" s="269">
        <v>4.87</v>
      </c>
      <c r="F5928" s="269" t="s">
        <v>15400</v>
      </c>
    </row>
    <row r="5929" spans="1:6">
      <c r="A5929" s="261"/>
      <c r="B5929" s="262" t="s">
        <v>60</v>
      </c>
      <c r="C5929" s="263"/>
      <c r="D5929" s="264" t="s">
        <v>2552</v>
      </c>
      <c r="E5929" s="264" t="s">
        <v>2552</v>
      </c>
      <c r="F5929" s="264"/>
    </row>
    <row r="5930" spans="1:6">
      <c r="A5930" s="261"/>
      <c r="B5930" s="265" t="s">
        <v>61</v>
      </c>
      <c r="C5930" s="263"/>
      <c r="D5930" s="264" t="s">
        <v>2552</v>
      </c>
      <c r="E5930" s="264" t="s">
        <v>2552</v>
      </c>
      <c r="F5930" s="264"/>
    </row>
    <row r="5931" spans="1:6">
      <c r="A5931" s="261"/>
      <c r="B5931" s="265" t="s">
        <v>62</v>
      </c>
      <c r="C5931" s="263"/>
      <c r="D5931" s="264" t="s">
        <v>2552</v>
      </c>
      <c r="E5931" s="264" t="s">
        <v>2552</v>
      </c>
      <c r="F5931" s="264"/>
    </row>
    <row r="5932" spans="1:6">
      <c r="A5932" s="261"/>
      <c r="B5932" s="265" t="s">
        <v>63</v>
      </c>
      <c r="C5932" s="263"/>
      <c r="D5932" s="264" t="s">
        <v>2552</v>
      </c>
      <c r="E5932" s="264" t="s">
        <v>2552</v>
      </c>
      <c r="F5932" s="264"/>
    </row>
    <row r="5933" spans="1:6">
      <c r="A5933" s="261"/>
      <c r="B5933" s="265" t="s">
        <v>64</v>
      </c>
      <c r="C5933" s="263"/>
      <c r="D5933" s="264" t="s">
        <v>2552</v>
      </c>
      <c r="E5933" s="264" t="s">
        <v>2552</v>
      </c>
      <c r="F5933" s="264"/>
    </row>
    <row r="5934" spans="1:6">
      <c r="A5934" s="261"/>
      <c r="B5934" s="265" t="s">
        <v>2868</v>
      </c>
      <c r="C5934" s="263"/>
      <c r="D5934" s="264" t="s">
        <v>2552</v>
      </c>
      <c r="E5934" s="264" t="s">
        <v>2552</v>
      </c>
      <c r="F5934" s="264"/>
    </row>
    <row r="5935" spans="1:6" ht="15" customHeight="1">
      <c r="A5935" s="266" t="s">
        <v>2869</v>
      </c>
      <c r="B5935" s="267" t="s">
        <v>4833</v>
      </c>
      <c r="C5935" s="268" t="s">
        <v>2535</v>
      </c>
      <c r="D5935" s="269">
        <v>28.599999999999994</v>
      </c>
      <c r="E5935" s="269">
        <v>116.81</v>
      </c>
      <c r="F5935" s="269" t="s">
        <v>20680</v>
      </c>
    </row>
    <row r="5936" spans="1:6" ht="15" customHeight="1">
      <c r="A5936" s="266" t="s">
        <v>2870</v>
      </c>
      <c r="B5936" s="267" t="s">
        <v>4834</v>
      </c>
      <c r="C5936" s="268" t="s">
        <v>2535</v>
      </c>
      <c r="D5936" s="269">
        <v>31.920000000000016</v>
      </c>
      <c r="E5936" s="269">
        <v>129.66</v>
      </c>
      <c r="F5936" s="269" t="s">
        <v>20673</v>
      </c>
    </row>
    <row r="5937" spans="1:6" ht="15" customHeight="1">
      <c r="A5937" s="266" t="s">
        <v>2871</v>
      </c>
      <c r="B5937" s="267" t="s">
        <v>808</v>
      </c>
      <c r="C5937" s="268" t="s">
        <v>2535</v>
      </c>
      <c r="D5937" s="269">
        <v>10.64</v>
      </c>
      <c r="E5937" s="269">
        <v>44.76</v>
      </c>
      <c r="F5937" s="269" t="s">
        <v>20681</v>
      </c>
    </row>
    <row r="5938" spans="1:6">
      <c r="A5938" s="261"/>
      <c r="B5938" s="265" t="s">
        <v>2872</v>
      </c>
      <c r="C5938" s="263"/>
      <c r="D5938" s="264" t="s">
        <v>2552</v>
      </c>
      <c r="E5938" s="264" t="s">
        <v>2552</v>
      </c>
      <c r="F5938" s="264"/>
    </row>
    <row r="5939" spans="1:6" ht="15" customHeight="1">
      <c r="A5939" s="266">
        <v>72742</v>
      </c>
      <c r="B5939" s="267" t="s">
        <v>4835</v>
      </c>
      <c r="C5939" s="268" t="s">
        <v>2535</v>
      </c>
      <c r="D5939" s="269">
        <v>127.68000000000006</v>
      </c>
      <c r="E5939" s="269">
        <v>518.64</v>
      </c>
      <c r="F5939" s="269" t="s">
        <v>20670</v>
      </c>
    </row>
    <row r="5940" spans="1:6">
      <c r="A5940" s="261"/>
      <c r="B5940" s="265" t="s">
        <v>2873</v>
      </c>
      <c r="C5940" s="263"/>
      <c r="D5940" s="264" t="s">
        <v>2552</v>
      </c>
      <c r="E5940" s="264" t="s">
        <v>2552</v>
      </c>
      <c r="F5940" s="264"/>
    </row>
    <row r="5941" spans="1:6" ht="15" customHeight="1">
      <c r="A5941" s="266">
        <v>72743</v>
      </c>
      <c r="B5941" s="267" t="s">
        <v>4836</v>
      </c>
      <c r="C5941" s="268" t="s">
        <v>2535</v>
      </c>
      <c r="D5941" s="269">
        <v>63.840000000000032</v>
      </c>
      <c r="E5941" s="269">
        <v>259.32</v>
      </c>
      <c r="F5941" s="269" t="s">
        <v>20671</v>
      </c>
    </row>
    <row r="5942" spans="1:6">
      <c r="A5942" s="261"/>
      <c r="B5942" s="265" t="s">
        <v>2874</v>
      </c>
      <c r="C5942" s="263"/>
      <c r="D5942" s="264" t="s">
        <v>2552</v>
      </c>
      <c r="E5942" s="264" t="s">
        <v>2552</v>
      </c>
      <c r="F5942" s="264"/>
    </row>
    <row r="5943" spans="1:6" ht="15" customHeight="1">
      <c r="A5943" s="266" t="s">
        <v>2330</v>
      </c>
      <c r="B5943" s="267" t="s">
        <v>804</v>
      </c>
      <c r="C5943" s="268" t="s">
        <v>2535</v>
      </c>
      <c r="D5943" s="269">
        <v>25.409999999999997</v>
      </c>
      <c r="E5943" s="269">
        <v>103.84</v>
      </c>
      <c r="F5943" s="269" t="s">
        <v>17891</v>
      </c>
    </row>
    <row r="5944" spans="1:6" ht="15" customHeight="1">
      <c r="A5944" s="266" t="s">
        <v>2331</v>
      </c>
      <c r="B5944" s="267" t="s">
        <v>5400</v>
      </c>
      <c r="C5944" s="268" t="s">
        <v>2535</v>
      </c>
      <c r="D5944" s="269">
        <v>15.960000000000008</v>
      </c>
      <c r="E5944" s="269">
        <v>64.83</v>
      </c>
      <c r="F5944" s="269" t="s">
        <v>20674</v>
      </c>
    </row>
    <row r="5945" spans="1:6" ht="15" customHeight="1">
      <c r="A5945" s="266" t="s">
        <v>2332</v>
      </c>
      <c r="B5945" s="267" t="s">
        <v>805</v>
      </c>
      <c r="C5945" s="268" t="s">
        <v>2535</v>
      </c>
      <c r="D5945" s="269">
        <v>14.190000000000005</v>
      </c>
      <c r="E5945" s="269">
        <v>58.51</v>
      </c>
      <c r="F5945" s="269" t="s">
        <v>20675</v>
      </c>
    </row>
    <row r="5946" spans="1:6" ht="15" customHeight="1">
      <c r="A5946" s="266" t="s">
        <v>2333</v>
      </c>
      <c r="B5946" s="267" t="s">
        <v>5401</v>
      </c>
      <c r="C5946" s="268" t="s">
        <v>2535</v>
      </c>
      <c r="D5946" s="269">
        <v>30.150000000000006</v>
      </c>
      <c r="E5946" s="269">
        <v>123.34</v>
      </c>
      <c r="F5946" s="269" t="s">
        <v>20676</v>
      </c>
    </row>
    <row r="5947" spans="1:6" ht="15" customHeight="1">
      <c r="A5947" s="266" t="s">
        <v>2334</v>
      </c>
      <c r="B5947" s="267" t="s">
        <v>5402</v>
      </c>
      <c r="C5947" s="268" t="s">
        <v>2535</v>
      </c>
      <c r="D5947" s="269">
        <v>12.640000000000008</v>
      </c>
      <c r="E5947" s="269">
        <v>51.98</v>
      </c>
      <c r="F5947" s="269" t="s">
        <v>20677</v>
      </c>
    </row>
    <row r="5948" spans="1:6" ht="30" customHeight="1">
      <c r="A5948" s="266" t="s">
        <v>2335</v>
      </c>
      <c r="B5948" s="267" t="s">
        <v>5403</v>
      </c>
      <c r="C5948" s="268" t="s">
        <v>2535</v>
      </c>
      <c r="D5948" s="269">
        <v>36.56</v>
      </c>
      <c r="E5948" s="269">
        <v>149.25</v>
      </c>
      <c r="F5948" s="269" t="s">
        <v>20678</v>
      </c>
    </row>
    <row r="5949" spans="1:6" ht="15" customHeight="1">
      <c r="A5949" s="266" t="s">
        <v>2336</v>
      </c>
      <c r="B5949" s="267" t="s">
        <v>5404</v>
      </c>
      <c r="C5949" s="268" t="s">
        <v>2535</v>
      </c>
      <c r="D5949" s="269">
        <v>9.4500000000000028</v>
      </c>
      <c r="E5949" s="269">
        <v>39.01</v>
      </c>
      <c r="F5949" s="269" t="s">
        <v>20679</v>
      </c>
    </row>
    <row r="5950" spans="1:6" ht="15" customHeight="1">
      <c r="A5950" s="266" t="s">
        <v>2337</v>
      </c>
      <c r="B5950" s="267" t="s">
        <v>807</v>
      </c>
      <c r="C5950" s="268" t="s">
        <v>2535</v>
      </c>
      <c r="D5950" s="269">
        <v>14.190000000000005</v>
      </c>
      <c r="E5950" s="269">
        <v>58.51</v>
      </c>
      <c r="F5950" s="269" t="s">
        <v>20675</v>
      </c>
    </row>
    <row r="5951" spans="1:6">
      <c r="A5951" s="261"/>
      <c r="B5951" s="265" t="s">
        <v>2338</v>
      </c>
      <c r="C5951" s="263"/>
      <c r="D5951" s="264" t="s">
        <v>2552</v>
      </c>
      <c r="E5951" s="264" t="s">
        <v>2552</v>
      </c>
      <c r="F5951" s="264"/>
    </row>
    <row r="5952" spans="1:6">
      <c r="A5952" s="261"/>
      <c r="B5952" s="265" t="s">
        <v>17</v>
      </c>
      <c r="C5952" s="263"/>
      <c r="D5952" s="264" t="s">
        <v>2552</v>
      </c>
      <c r="E5952" s="264" t="s">
        <v>2552</v>
      </c>
      <c r="F5952" s="264"/>
    </row>
    <row r="5953" spans="1:6" ht="15" customHeight="1">
      <c r="A5953" s="266" t="s">
        <v>2339</v>
      </c>
      <c r="B5953" s="267" t="s">
        <v>5405</v>
      </c>
      <c r="C5953" s="268" t="s">
        <v>2538</v>
      </c>
      <c r="D5953" s="269">
        <v>3.0000000000000027E-2</v>
      </c>
      <c r="E5953" s="269">
        <v>0.84</v>
      </c>
      <c r="F5953" s="269" t="s">
        <v>15953</v>
      </c>
    </row>
    <row r="5954" spans="1:6" ht="15" customHeight="1">
      <c r="A5954" s="266" t="s">
        <v>2842</v>
      </c>
      <c r="B5954" s="267" t="s">
        <v>803</v>
      </c>
      <c r="C5954" s="268" t="s">
        <v>2533</v>
      </c>
      <c r="D5954" s="269">
        <v>0.10999999999999988</v>
      </c>
      <c r="E5954" s="269">
        <v>1.6</v>
      </c>
      <c r="F5954" s="269" t="s">
        <v>12325</v>
      </c>
    </row>
    <row r="5955" spans="1:6">
      <c r="A5955" s="261"/>
      <c r="B5955" s="265" t="s">
        <v>18</v>
      </c>
      <c r="C5955" s="263"/>
      <c r="D5955" s="264" t="s">
        <v>2552</v>
      </c>
      <c r="E5955" s="264" t="s">
        <v>2552</v>
      </c>
      <c r="F5955" s="264"/>
    </row>
    <row r="5956" spans="1:6" ht="15" customHeight="1">
      <c r="A5956" s="266" t="s">
        <v>1200</v>
      </c>
      <c r="B5956" s="267" t="s">
        <v>4796</v>
      </c>
      <c r="C5956" s="268" t="s">
        <v>2535</v>
      </c>
      <c r="D5956" s="269">
        <v>31.920000000000016</v>
      </c>
      <c r="E5956" s="269">
        <v>129.66</v>
      </c>
      <c r="F5956" s="269" t="s">
        <v>20673</v>
      </c>
    </row>
    <row r="5957" spans="1:6" ht="15" customHeight="1">
      <c r="A5957" s="266" t="s">
        <v>1201</v>
      </c>
      <c r="B5957" s="267" t="s">
        <v>806</v>
      </c>
      <c r="C5957" s="268" t="s">
        <v>2535</v>
      </c>
      <c r="D5957" s="269">
        <v>25.409999999999997</v>
      </c>
      <c r="E5957" s="269">
        <v>103.84</v>
      </c>
      <c r="F5957" s="269" t="s">
        <v>17891</v>
      </c>
    </row>
    <row r="5958" spans="1:6" ht="15" customHeight="1">
      <c r="A5958" s="266" t="s">
        <v>1202</v>
      </c>
      <c r="B5958" s="267" t="s">
        <v>4797</v>
      </c>
      <c r="C5958" s="268" t="s">
        <v>2535</v>
      </c>
      <c r="D5958" s="269">
        <v>10.990000000000002</v>
      </c>
      <c r="E5958" s="269">
        <v>45.55</v>
      </c>
      <c r="F5958" s="269" t="s">
        <v>17500</v>
      </c>
    </row>
    <row r="5959" spans="1:6" ht="15" customHeight="1">
      <c r="A5959" s="266" t="s">
        <v>2930</v>
      </c>
      <c r="B5959" s="267" t="s">
        <v>4409</v>
      </c>
      <c r="C5959" s="268" t="s">
        <v>2535</v>
      </c>
      <c r="D5959" s="269">
        <v>15.960000000000008</v>
      </c>
      <c r="E5959" s="269">
        <v>64.83</v>
      </c>
      <c r="F5959" s="269" t="s">
        <v>20674</v>
      </c>
    </row>
    <row r="5960" spans="1:6">
      <c r="A5960" s="261"/>
      <c r="B5960" s="265" t="s">
        <v>19</v>
      </c>
      <c r="C5960" s="263"/>
      <c r="D5960" s="264" t="s">
        <v>2552</v>
      </c>
      <c r="E5960" s="264" t="s">
        <v>2552</v>
      </c>
      <c r="F5960" s="264"/>
    </row>
    <row r="5961" spans="1:6" ht="15" customHeight="1">
      <c r="A5961" s="266" t="s">
        <v>2931</v>
      </c>
      <c r="B5961" s="267" t="s">
        <v>802</v>
      </c>
      <c r="C5961" s="268" t="s">
        <v>2533</v>
      </c>
      <c r="D5961" s="269">
        <v>4.1499999999999986</v>
      </c>
      <c r="E5961" s="269">
        <v>19.98</v>
      </c>
      <c r="F5961" s="269" t="s">
        <v>20672</v>
      </c>
    </row>
    <row r="5962" spans="1:6">
      <c r="A5962" s="261"/>
      <c r="B5962" s="262" t="s">
        <v>2932</v>
      </c>
      <c r="C5962" s="263"/>
      <c r="D5962" s="264" t="s">
        <v>2552</v>
      </c>
      <c r="E5962" s="264" t="s">
        <v>2552</v>
      </c>
      <c r="F5962" s="264"/>
    </row>
    <row r="5963" spans="1:6">
      <c r="A5963" s="261"/>
      <c r="B5963" s="265" t="s">
        <v>2933</v>
      </c>
      <c r="C5963" s="263"/>
      <c r="D5963" s="264" t="s">
        <v>2552</v>
      </c>
      <c r="E5963" s="264" t="s">
        <v>2552</v>
      </c>
      <c r="F5963" s="264"/>
    </row>
    <row r="5964" spans="1:6">
      <c r="A5964" s="261"/>
      <c r="B5964" s="318" t="s">
        <v>20819</v>
      </c>
      <c r="C5964" s="263"/>
      <c r="D5964" s="264" t="s">
        <v>2552</v>
      </c>
      <c r="E5964" s="264" t="s">
        <v>2552</v>
      </c>
      <c r="F5964" s="264"/>
    </row>
    <row r="5965" spans="1:6" ht="30" customHeight="1">
      <c r="A5965" s="266">
        <v>98760</v>
      </c>
      <c r="B5965" s="267" t="s">
        <v>16061</v>
      </c>
      <c r="C5965" s="268" t="s">
        <v>2637</v>
      </c>
      <c r="D5965" s="269">
        <v>0.08</v>
      </c>
      <c r="E5965" s="269">
        <v>0</v>
      </c>
      <c r="F5965" s="269" t="s">
        <v>12964</v>
      </c>
    </row>
    <row r="5966" spans="1:6" ht="30" customHeight="1">
      <c r="A5966" s="266">
        <v>98761</v>
      </c>
      <c r="B5966" s="267" t="s">
        <v>16062</v>
      </c>
      <c r="C5966" s="268" t="s">
        <v>2637</v>
      </c>
      <c r="D5966" s="269">
        <v>0.01</v>
      </c>
      <c r="E5966" s="269">
        <v>0</v>
      </c>
      <c r="F5966" s="269" t="s">
        <v>15964</v>
      </c>
    </row>
    <row r="5967" spans="1:6" ht="30" customHeight="1">
      <c r="A5967" s="266">
        <v>98762</v>
      </c>
      <c r="B5967" s="267" t="s">
        <v>16063</v>
      </c>
      <c r="C5967" s="268" t="s">
        <v>2637</v>
      </c>
      <c r="D5967" s="269">
        <v>0.1</v>
      </c>
      <c r="E5967" s="269">
        <v>0</v>
      </c>
      <c r="F5967" s="269" t="s">
        <v>13855</v>
      </c>
    </row>
    <row r="5968" spans="1:6" ht="45" customHeight="1">
      <c r="A5968" s="266">
        <v>98763</v>
      </c>
      <c r="B5968" s="267" t="s">
        <v>16064</v>
      </c>
      <c r="C5968" s="268" t="s">
        <v>2637</v>
      </c>
      <c r="D5968" s="269">
        <v>3.48</v>
      </c>
      <c r="E5968" s="269">
        <v>0</v>
      </c>
      <c r="F5968" s="269" t="s">
        <v>14491</v>
      </c>
    </row>
    <row r="5969" spans="1:6" ht="30" customHeight="1">
      <c r="A5969" s="266">
        <v>98764</v>
      </c>
      <c r="B5969" s="267" t="s">
        <v>15730</v>
      </c>
      <c r="C5969" s="268" t="s">
        <v>1057</v>
      </c>
      <c r="D5969" s="269">
        <v>3.67</v>
      </c>
      <c r="E5969" s="269">
        <v>0</v>
      </c>
      <c r="F5969" s="269" t="s">
        <v>12054</v>
      </c>
    </row>
    <row r="5970" spans="1:6" ht="30" customHeight="1">
      <c r="A5970" s="266">
        <v>98765</v>
      </c>
      <c r="B5970" s="267" t="s">
        <v>15826</v>
      </c>
      <c r="C5970" s="268" t="s">
        <v>701</v>
      </c>
      <c r="D5970" s="269">
        <v>0.09</v>
      </c>
      <c r="E5970" s="269">
        <v>0</v>
      </c>
      <c r="F5970" s="269" t="s">
        <v>11655</v>
      </c>
    </row>
    <row r="5971" spans="1:6">
      <c r="A5971" s="261"/>
      <c r="B5971" s="265" t="s">
        <v>2654</v>
      </c>
      <c r="C5971" s="263"/>
      <c r="D5971" s="264" t="s">
        <v>2552</v>
      </c>
      <c r="E5971" s="264" t="s">
        <v>2552</v>
      </c>
      <c r="F5971" s="264"/>
    </row>
    <row r="5972" spans="1:6" ht="30" customHeight="1">
      <c r="A5972" s="266">
        <v>87441</v>
      </c>
      <c r="B5972" s="267" t="s">
        <v>844</v>
      </c>
      <c r="C5972" s="268" t="s">
        <v>2637</v>
      </c>
      <c r="D5972" s="269">
        <v>0.28000000000000003</v>
      </c>
      <c r="E5972" s="269">
        <v>0</v>
      </c>
      <c r="F5972" s="269" t="s">
        <v>11679</v>
      </c>
    </row>
    <row r="5973" spans="1:6" ht="30" customHeight="1">
      <c r="A5973" s="266">
        <v>87442</v>
      </c>
      <c r="B5973" s="267" t="s">
        <v>845</v>
      </c>
      <c r="C5973" s="268" t="s">
        <v>2637</v>
      </c>
      <c r="D5973" s="269">
        <v>0.06</v>
      </c>
      <c r="E5973" s="269">
        <v>0</v>
      </c>
      <c r="F5973" s="269" t="s">
        <v>11654</v>
      </c>
    </row>
    <row r="5974" spans="1:6" ht="30" customHeight="1">
      <c r="A5974" s="266">
        <v>87443</v>
      </c>
      <c r="B5974" s="267" t="s">
        <v>846</v>
      </c>
      <c r="C5974" s="268" t="s">
        <v>2637</v>
      </c>
      <c r="D5974" s="269">
        <v>0.27</v>
      </c>
      <c r="E5974" s="269">
        <v>0</v>
      </c>
      <c r="F5974" s="269" t="s">
        <v>15871</v>
      </c>
    </row>
    <row r="5975" spans="1:6" ht="30" customHeight="1">
      <c r="A5975" s="266">
        <v>87444</v>
      </c>
      <c r="B5975" s="267" t="s">
        <v>847</v>
      </c>
      <c r="C5975" s="268" t="s">
        <v>2637</v>
      </c>
      <c r="D5975" s="269">
        <v>2.23</v>
      </c>
      <c r="E5975" s="269">
        <v>0</v>
      </c>
      <c r="F5975" s="269" t="s">
        <v>14289</v>
      </c>
    </row>
    <row r="5976" spans="1:6" ht="30" customHeight="1">
      <c r="A5976" s="266">
        <v>87445</v>
      </c>
      <c r="B5976" s="267" t="s">
        <v>1954</v>
      </c>
      <c r="C5976" s="268" t="s">
        <v>1057</v>
      </c>
      <c r="D5976" s="269">
        <v>2.84</v>
      </c>
      <c r="E5976" s="269">
        <v>0</v>
      </c>
      <c r="F5976" s="269" t="s">
        <v>15647</v>
      </c>
    </row>
    <row r="5977" spans="1:6" ht="30" customHeight="1">
      <c r="A5977" s="266">
        <v>87446</v>
      </c>
      <c r="B5977" s="267" t="s">
        <v>894</v>
      </c>
      <c r="C5977" s="268" t="s">
        <v>701</v>
      </c>
      <c r="D5977" s="269">
        <v>0.34</v>
      </c>
      <c r="E5977" s="269">
        <v>0</v>
      </c>
      <c r="F5977" s="269" t="s">
        <v>12887</v>
      </c>
    </row>
    <row r="5978" spans="1:6" ht="30" customHeight="1">
      <c r="A5978" s="266">
        <v>88826</v>
      </c>
      <c r="B5978" s="267" t="s">
        <v>15877</v>
      </c>
      <c r="C5978" s="268" t="s">
        <v>2637</v>
      </c>
      <c r="D5978" s="269">
        <v>0.21</v>
      </c>
      <c r="E5978" s="269">
        <v>0</v>
      </c>
      <c r="F5978" s="269" t="s">
        <v>14036</v>
      </c>
    </row>
    <row r="5979" spans="1:6" ht="30" customHeight="1">
      <c r="A5979" s="266">
        <v>88827</v>
      </c>
      <c r="B5979" s="267" t="s">
        <v>15878</v>
      </c>
      <c r="C5979" s="268" t="s">
        <v>2637</v>
      </c>
      <c r="D5979" s="269">
        <v>0.04</v>
      </c>
      <c r="E5979" s="269">
        <v>0</v>
      </c>
      <c r="F5979" s="269" t="s">
        <v>13868</v>
      </c>
    </row>
    <row r="5980" spans="1:6" ht="30" customHeight="1">
      <c r="A5980" s="266">
        <v>88828</v>
      </c>
      <c r="B5980" s="267" t="s">
        <v>15879</v>
      </c>
      <c r="C5980" s="268" t="s">
        <v>2637</v>
      </c>
      <c r="D5980" s="269">
        <v>0.19</v>
      </c>
      <c r="E5980" s="269">
        <v>0</v>
      </c>
      <c r="F5980" s="269" t="s">
        <v>15880</v>
      </c>
    </row>
    <row r="5981" spans="1:6" ht="45" customHeight="1">
      <c r="A5981" s="266">
        <v>88829</v>
      </c>
      <c r="B5981" s="267" t="s">
        <v>15881</v>
      </c>
      <c r="C5981" s="268" t="s">
        <v>2637</v>
      </c>
      <c r="D5981" s="269">
        <v>0.95</v>
      </c>
      <c r="E5981" s="269">
        <v>0</v>
      </c>
      <c r="F5981" s="269" t="s">
        <v>11321</v>
      </c>
    </row>
    <row r="5982" spans="1:6" ht="30" customHeight="1">
      <c r="A5982" s="266">
        <v>88830</v>
      </c>
      <c r="B5982" s="267" t="s">
        <v>15649</v>
      </c>
      <c r="C5982" s="268" t="s">
        <v>1057</v>
      </c>
      <c r="D5982" s="269">
        <v>1.39</v>
      </c>
      <c r="E5982" s="269">
        <v>0</v>
      </c>
      <c r="F5982" s="269" t="s">
        <v>13058</v>
      </c>
    </row>
    <row r="5983" spans="1:6" ht="30" customHeight="1">
      <c r="A5983" s="266">
        <v>88831</v>
      </c>
      <c r="B5983" s="267" t="s">
        <v>15759</v>
      </c>
      <c r="C5983" s="268" t="s">
        <v>701</v>
      </c>
      <c r="D5983" s="269">
        <v>0.25</v>
      </c>
      <c r="E5983" s="269">
        <v>0</v>
      </c>
      <c r="F5983" s="269" t="s">
        <v>13056</v>
      </c>
    </row>
    <row r="5984" spans="1:6" ht="30" customHeight="1">
      <c r="A5984" s="266">
        <v>89274</v>
      </c>
      <c r="B5984" s="267" t="s">
        <v>876</v>
      </c>
      <c r="C5984" s="268" t="s">
        <v>2637</v>
      </c>
      <c r="D5984" s="269">
        <v>1.04</v>
      </c>
      <c r="E5984" s="269">
        <v>0</v>
      </c>
      <c r="F5984" s="269" t="s">
        <v>13691</v>
      </c>
    </row>
    <row r="5985" spans="1:6" ht="30" customHeight="1">
      <c r="A5985" s="266">
        <v>89275</v>
      </c>
      <c r="B5985" s="267" t="s">
        <v>877</v>
      </c>
      <c r="C5985" s="268" t="s">
        <v>2637</v>
      </c>
      <c r="D5985" s="269">
        <v>0.23</v>
      </c>
      <c r="E5985" s="269">
        <v>0</v>
      </c>
      <c r="F5985" s="269" t="s">
        <v>11145</v>
      </c>
    </row>
    <row r="5986" spans="1:6" ht="30" customHeight="1">
      <c r="A5986" s="266">
        <v>89276</v>
      </c>
      <c r="B5986" s="267" t="s">
        <v>878</v>
      </c>
      <c r="C5986" s="268" t="s">
        <v>2637</v>
      </c>
      <c r="D5986" s="269">
        <v>0.97</v>
      </c>
      <c r="E5986" s="269">
        <v>0</v>
      </c>
      <c r="F5986" s="269" t="s">
        <v>13692</v>
      </c>
    </row>
    <row r="5987" spans="1:6" ht="30" customHeight="1">
      <c r="A5987" s="266">
        <v>89278</v>
      </c>
      <c r="B5987" s="267" t="s">
        <v>1049</v>
      </c>
      <c r="C5987" s="268" t="s">
        <v>1057</v>
      </c>
      <c r="D5987" s="269">
        <v>6.7</v>
      </c>
      <c r="E5987" s="269">
        <v>0</v>
      </c>
      <c r="F5987" s="269" t="s">
        <v>15661</v>
      </c>
    </row>
    <row r="5988" spans="1:6" ht="30" customHeight="1">
      <c r="A5988" s="266">
        <v>89279</v>
      </c>
      <c r="B5988" s="267" t="s">
        <v>912</v>
      </c>
      <c r="C5988" s="268" t="s">
        <v>701</v>
      </c>
      <c r="D5988" s="269">
        <v>1.27</v>
      </c>
      <c r="E5988" s="269">
        <v>0</v>
      </c>
      <c r="F5988" s="269" t="s">
        <v>12953</v>
      </c>
    </row>
    <row r="5989" spans="1:6" ht="30" customHeight="1">
      <c r="A5989" s="266">
        <v>89221</v>
      </c>
      <c r="B5989" s="267" t="s">
        <v>588</v>
      </c>
      <c r="C5989" s="268" t="s">
        <v>2637</v>
      </c>
      <c r="D5989" s="269">
        <v>0.85</v>
      </c>
      <c r="E5989" s="269">
        <v>0</v>
      </c>
      <c r="F5989" s="269" t="s">
        <v>11400</v>
      </c>
    </row>
    <row r="5990" spans="1:6" ht="30" customHeight="1">
      <c r="A5990" s="266">
        <v>89222</v>
      </c>
      <c r="B5990" s="267" t="s">
        <v>589</v>
      </c>
      <c r="C5990" s="268" t="s">
        <v>2637</v>
      </c>
      <c r="D5990" s="269">
        <v>0.19</v>
      </c>
      <c r="E5990" s="269">
        <v>0</v>
      </c>
      <c r="F5990" s="269" t="s">
        <v>15880</v>
      </c>
    </row>
    <row r="5991" spans="1:6" ht="30" customHeight="1">
      <c r="A5991" s="266">
        <v>89223</v>
      </c>
      <c r="B5991" s="267" t="s">
        <v>590</v>
      </c>
      <c r="C5991" s="268" t="s">
        <v>2637</v>
      </c>
      <c r="D5991" s="269">
        <v>0.8</v>
      </c>
      <c r="E5991" s="269">
        <v>0</v>
      </c>
      <c r="F5991" s="269" t="s">
        <v>12863</v>
      </c>
    </row>
    <row r="5992" spans="1:6" ht="45" customHeight="1">
      <c r="A5992" s="266">
        <v>89224</v>
      </c>
      <c r="B5992" s="267" t="s">
        <v>591</v>
      </c>
      <c r="C5992" s="268" t="s">
        <v>2637</v>
      </c>
      <c r="D5992" s="269">
        <v>1.9</v>
      </c>
      <c r="E5992" s="269">
        <v>0</v>
      </c>
      <c r="F5992" s="269" t="s">
        <v>15056</v>
      </c>
    </row>
    <row r="5993" spans="1:6" ht="30" customHeight="1">
      <c r="A5993" s="266">
        <v>89225</v>
      </c>
      <c r="B5993" s="267" t="s">
        <v>1044</v>
      </c>
      <c r="C5993" s="268" t="s">
        <v>1057</v>
      </c>
      <c r="D5993" s="269">
        <v>3.74</v>
      </c>
      <c r="E5993" s="269">
        <v>0</v>
      </c>
      <c r="F5993" s="269" t="s">
        <v>15655</v>
      </c>
    </row>
    <row r="5994" spans="1:6" ht="30" customHeight="1">
      <c r="A5994" s="266">
        <v>89226</v>
      </c>
      <c r="B5994" s="267" t="s">
        <v>907</v>
      </c>
      <c r="C5994" s="268" t="s">
        <v>701</v>
      </c>
      <c r="D5994" s="269">
        <v>1.04</v>
      </c>
      <c r="E5994" s="269">
        <v>0</v>
      </c>
      <c r="F5994" s="269" t="s">
        <v>13691</v>
      </c>
    </row>
    <row r="5995" spans="1:6" ht="30" customHeight="1">
      <c r="A5995" s="266">
        <v>89277</v>
      </c>
      <c r="B5995" s="267" t="s">
        <v>879</v>
      </c>
      <c r="C5995" s="268" t="s">
        <v>2637</v>
      </c>
      <c r="D5995" s="269">
        <v>4.46</v>
      </c>
      <c r="E5995" s="269">
        <v>0</v>
      </c>
      <c r="F5995" s="269" t="s">
        <v>15435</v>
      </c>
    </row>
    <row r="5996" spans="1:6" ht="30" customHeight="1">
      <c r="A5996" s="266">
        <v>93233</v>
      </c>
      <c r="B5996" s="267" t="s">
        <v>4867</v>
      </c>
      <c r="C5996" s="268" t="s">
        <v>1057</v>
      </c>
      <c r="D5996" s="269">
        <v>3.97</v>
      </c>
      <c r="E5996" s="269">
        <v>0</v>
      </c>
      <c r="F5996" s="269" t="s">
        <v>11230</v>
      </c>
    </row>
    <row r="5997" spans="1:6" ht="30" customHeight="1">
      <c r="A5997" s="266">
        <v>93234</v>
      </c>
      <c r="B5997" s="267" t="s">
        <v>4868</v>
      </c>
      <c r="C5997" s="268" t="s">
        <v>701</v>
      </c>
      <c r="D5997" s="269">
        <v>0.31</v>
      </c>
      <c r="E5997" s="269">
        <v>0</v>
      </c>
      <c r="F5997" s="269" t="s">
        <v>13853</v>
      </c>
    </row>
    <row r="5998" spans="1:6" ht="30" customHeight="1">
      <c r="A5998" s="266">
        <v>93229</v>
      </c>
      <c r="B5998" s="267" t="s">
        <v>4869</v>
      </c>
      <c r="C5998" s="268" t="s">
        <v>2637</v>
      </c>
      <c r="D5998" s="269">
        <v>0.26</v>
      </c>
      <c r="E5998" s="269">
        <v>0</v>
      </c>
      <c r="F5998" s="269" t="s">
        <v>15846</v>
      </c>
    </row>
    <row r="5999" spans="1:6" ht="30" customHeight="1">
      <c r="A5999" s="266">
        <v>93230</v>
      </c>
      <c r="B5999" s="267" t="s">
        <v>4870</v>
      </c>
      <c r="C5999" s="268" t="s">
        <v>2637</v>
      </c>
      <c r="D5999" s="269">
        <v>0.05</v>
      </c>
      <c r="E5999" s="269">
        <v>0</v>
      </c>
      <c r="F5999" s="269" t="s">
        <v>11115</v>
      </c>
    </row>
    <row r="6000" spans="1:6" ht="30" customHeight="1">
      <c r="A6000" s="266">
        <v>93231</v>
      </c>
      <c r="B6000" s="267" t="s">
        <v>4871</v>
      </c>
      <c r="C6000" s="268" t="s">
        <v>2637</v>
      </c>
      <c r="D6000" s="269">
        <v>0.24</v>
      </c>
      <c r="E6000" s="269">
        <v>0</v>
      </c>
      <c r="F6000" s="269" t="s">
        <v>12959</v>
      </c>
    </row>
    <row r="6001" spans="1:6" ht="30" customHeight="1">
      <c r="A6001" s="266">
        <v>93232</v>
      </c>
      <c r="B6001" s="267" t="s">
        <v>4872</v>
      </c>
      <c r="C6001" s="268" t="s">
        <v>2637</v>
      </c>
      <c r="D6001" s="269">
        <v>3.42</v>
      </c>
      <c r="E6001" s="269">
        <v>0</v>
      </c>
      <c r="F6001" s="269" t="s">
        <v>11658</v>
      </c>
    </row>
    <row r="6002" spans="1:6" ht="30" customHeight="1">
      <c r="A6002" s="266">
        <v>88386</v>
      </c>
      <c r="B6002" s="267" t="s">
        <v>1955</v>
      </c>
      <c r="C6002" s="268" t="s">
        <v>1057</v>
      </c>
      <c r="D6002" s="269">
        <v>3.73</v>
      </c>
      <c r="E6002" s="269">
        <v>0</v>
      </c>
      <c r="F6002" s="269" t="s">
        <v>11135</v>
      </c>
    </row>
    <row r="6003" spans="1:6" ht="30" customHeight="1">
      <c r="A6003" s="266">
        <v>88387</v>
      </c>
      <c r="B6003" s="267" t="s">
        <v>848</v>
      </c>
      <c r="C6003" s="268" t="s">
        <v>2637</v>
      </c>
      <c r="D6003" s="269">
        <v>0.55000000000000004</v>
      </c>
      <c r="E6003" s="269">
        <v>0</v>
      </c>
      <c r="F6003" s="269" t="s">
        <v>11565</v>
      </c>
    </row>
    <row r="6004" spans="1:6" ht="30" customHeight="1">
      <c r="A6004" s="266">
        <v>88389</v>
      </c>
      <c r="B6004" s="267" t="s">
        <v>849</v>
      </c>
      <c r="C6004" s="268" t="s">
        <v>2637</v>
      </c>
      <c r="D6004" s="269">
        <v>0.12</v>
      </c>
      <c r="E6004" s="269">
        <v>0</v>
      </c>
      <c r="F6004" s="269" t="s">
        <v>11116</v>
      </c>
    </row>
    <row r="6005" spans="1:6" ht="30" customHeight="1">
      <c r="A6005" s="266">
        <v>88390</v>
      </c>
      <c r="B6005" s="267" t="s">
        <v>850</v>
      </c>
      <c r="C6005" s="268" t="s">
        <v>2637</v>
      </c>
      <c r="D6005" s="269">
        <v>0.69</v>
      </c>
      <c r="E6005" s="269">
        <v>0</v>
      </c>
      <c r="F6005" s="269" t="s">
        <v>11735</v>
      </c>
    </row>
    <row r="6006" spans="1:6" ht="30" customHeight="1">
      <c r="A6006" s="266">
        <v>88391</v>
      </c>
      <c r="B6006" s="267" t="s">
        <v>851</v>
      </c>
      <c r="C6006" s="268" t="s">
        <v>2637</v>
      </c>
      <c r="D6006" s="269">
        <v>2.37</v>
      </c>
      <c r="E6006" s="269">
        <v>0</v>
      </c>
      <c r="F6006" s="269" t="s">
        <v>15872</v>
      </c>
    </row>
    <row r="6007" spans="1:6" ht="30" customHeight="1">
      <c r="A6007" s="266">
        <v>88392</v>
      </c>
      <c r="B6007" s="267" t="s">
        <v>895</v>
      </c>
      <c r="C6007" s="268" t="s">
        <v>701</v>
      </c>
      <c r="D6007" s="269">
        <v>0.67</v>
      </c>
      <c r="E6007" s="269">
        <v>0</v>
      </c>
      <c r="F6007" s="269" t="s">
        <v>11454</v>
      </c>
    </row>
    <row r="6008" spans="1:6" ht="30" customHeight="1">
      <c r="A6008" s="266">
        <v>88393</v>
      </c>
      <c r="B6008" s="267" t="s">
        <v>1956</v>
      </c>
      <c r="C6008" s="268" t="s">
        <v>1057</v>
      </c>
      <c r="D6008" s="269">
        <v>5.19</v>
      </c>
      <c r="E6008" s="269">
        <v>0</v>
      </c>
      <c r="F6008" s="269" t="s">
        <v>12422</v>
      </c>
    </row>
    <row r="6009" spans="1:6" ht="30" customHeight="1">
      <c r="A6009" s="266">
        <v>88394</v>
      </c>
      <c r="B6009" s="267" t="s">
        <v>852</v>
      </c>
      <c r="C6009" s="268" t="s">
        <v>2637</v>
      </c>
      <c r="D6009" s="269">
        <v>0.66</v>
      </c>
      <c r="E6009" s="269">
        <v>0</v>
      </c>
      <c r="F6009" s="269" t="s">
        <v>15873</v>
      </c>
    </row>
    <row r="6010" spans="1:6" ht="30" customHeight="1">
      <c r="A6010" s="266">
        <v>88395</v>
      </c>
      <c r="B6010" s="267" t="s">
        <v>853</v>
      </c>
      <c r="C6010" s="268" t="s">
        <v>2637</v>
      </c>
      <c r="D6010" s="269">
        <v>0.14000000000000001</v>
      </c>
      <c r="E6010" s="269">
        <v>0</v>
      </c>
      <c r="F6010" s="269" t="s">
        <v>13858</v>
      </c>
    </row>
    <row r="6011" spans="1:6" ht="30" customHeight="1">
      <c r="A6011" s="266">
        <v>88396</v>
      </c>
      <c r="B6011" s="267" t="s">
        <v>854</v>
      </c>
      <c r="C6011" s="268" t="s">
        <v>2637</v>
      </c>
      <c r="D6011" s="269">
        <v>0.83</v>
      </c>
      <c r="E6011" s="269">
        <v>0</v>
      </c>
      <c r="F6011" s="269" t="s">
        <v>11131</v>
      </c>
    </row>
    <row r="6012" spans="1:6" ht="30" customHeight="1">
      <c r="A6012" s="266">
        <v>88397</v>
      </c>
      <c r="B6012" s="267" t="s">
        <v>855</v>
      </c>
      <c r="C6012" s="268" t="s">
        <v>2637</v>
      </c>
      <c r="D6012" s="269">
        <v>3.56</v>
      </c>
      <c r="E6012" s="269">
        <v>0</v>
      </c>
      <c r="F6012" s="269" t="s">
        <v>13591</v>
      </c>
    </row>
    <row r="6013" spans="1:6" ht="30" customHeight="1">
      <c r="A6013" s="266">
        <v>88398</v>
      </c>
      <c r="B6013" s="267" t="s">
        <v>896</v>
      </c>
      <c r="C6013" s="268" t="s">
        <v>701</v>
      </c>
      <c r="D6013" s="269">
        <v>0.8</v>
      </c>
      <c r="E6013" s="269">
        <v>0</v>
      </c>
      <c r="F6013" s="269" t="s">
        <v>12863</v>
      </c>
    </row>
    <row r="6014" spans="1:6" ht="30" customHeight="1">
      <c r="A6014" s="266">
        <v>88399</v>
      </c>
      <c r="B6014" s="267" t="s">
        <v>1957</v>
      </c>
      <c r="C6014" s="268" t="s">
        <v>1057</v>
      </c>
      <c r="D6014" s="269">
        <v>2.71</v>
      </c>
      <c r="E6014" s="269">
        <v>0</v>
      </c>
      <c r="F6014" s="269" t="s">
        <v>13212</v>
      </c>
    </row>
    <row r="6015" spans="1:6" ht="30" customHeight="1">
      <c r="A6015" s="266">
        <v>88400</v>
      </c>
      <c r="B6015" s="267" t="s">
        <v>856</v>
      </c>
      <c r="C6015" s="268" t="s">
        <v>2637</v>
      </c>
      <c r="D6015" s="269">
        <v>0.52</v>
      </c>
      <c r="E6015" s="269">
        <v>0</v>
      </c>
      <c r="F6015" s="269" t="s">
        <v>13575</v>
      </c>
    </row>
    <row r="6016" spans="1:6" ht="30" customHeight="1">
      <c r="A6016" s="266">
        <v>88401</v>
      </c>
      <c r="B6016" s="267" t="s">
        <v>857</v>
      </c>
      <c r="C6016" s="268" t="s">
        <v>2637</v>
      </c>
      <c r="D6016" s="269">
        <v>0.11</v>
      </c>
      <c r="E6016" s="269">
        <v>0</v>
      </c>
      <c r="F6016" s="269" t="s">
        <v>12860</v>
      </c>
    </row>
    <row r="6017" spans="1:6" ht="30" customHeight="1">
      <c r="A6017" s="266">
        <v>88402</v>
      </c>
      <c r="B6017" s="267" t="s">
        <v>858</v>
      </c>
      <c r="C6017" s="268" t="s">
        <v>2637</v>
      </c>
      <c r="D6017" s="269">
        <v>0.66</v>
      </c>
      <c r="E6017" s="269">
        <v>0</v>
      </c>
      <c r="F6017" s="269" t="s">
        <v>15873</v>
      </c>
    </row>
    <row r="6018" spans="1:6" ht="30" customHeight="1">
      <c r="A6018" s="266">
        <v>88403</v>
      </c>
      <c r="B6018" s="267" t="s">
        <v>859</v>
      </c>
      <c r="C6018" s="268" t="s">
        <v>2637</v>
      </c>
      <c r="D6018" s="269">
        <v>1.42</v>
      </c>
      <c r="E6018" s="269">
        <v>0</v>
      </c>
      <c r="F6018" s="269" t="s">
        <v>12794</v>
      </c>
    </row>
    <row r="6019" spans="1:6" ht="30" customHeight="1">
      <c r="A6019" s="266">
        <v>88404</v>
      </c>
      <c r="B6019" s="267" t="s">
        <v>897</v>
      </c>
      <c r="C6019" s="268" t="s">
        <v>701</v>
      </c>
      <c r="D6019" s="269">
        <v>0.63</v>
      </c>
      <c r="E6019" s="269">
        <v>0</v>
      </c>
      <c r="F6019" s="269" t="s">
        <v>11459</v>
      </c>
    </row>
    <row r="6020" spans="1:6" ht="45" customHeight="1">
      <c r="A6020" s="266">
        <v>90633</v>
      </c>
      <c r="B6020" s="267" t="s">
        <v>1258</v>
      </c>
      <c r="C6020" s="268" t="s">
        <v>2637</v>
      </c>
      <c r="D6020" s="269">
        <v>2.64</v>
      </c>
      <c r="E6020" s="269">
        <v>0</v>
      </c>
      <c r="F6020" s="269" t="s">
        <v>12400</v>
      </c>
    </row>
    <row r="6021" spans="1:6" ht="45" customHeight="1">
      <c r="A6021" s="266">
        <v>90634</v>
      </c>
      <c r="B6021" s="267" t="s">
        <v>1259</v>
      </c>
      <c r="C6021" s="268" t="s">
        <v>2637</v>
      </c>
      <c r="D6021" s="269">
        <v>0.59</v>
      </c>
      <c r="E6021" s="269">
        <v>0</v>
      </c>
      <c r="F6021" s="269" t="s">
        <v>13286</v>
      </c>
    </row>
    <row r="6022" spans="1:6" ht="45" customHeight="1">
      <c r="A6022" s="266">
        <v>90635</v>
      </c>
      <c r="B6022" s="267" t="s">
        <v>1260</v>
      </c>
      <c r="C6022" s="268" t="s">
        <v>2637</v>
      </c>
      <c r="D6022" s="269">
        <v>2.89</v>
      </c>
      <c r="E6022" s="269">
        <v>0</v>
      </c>
      <c r="F6022" s="269" t="s">
        <v>13288</v>
      </c>
    </row>
    <row r="6023" spans="1:6" ht="45" customHeight="1">
      <c r="A6023" s="266">
        <v>90636</v>
      </c>
      <c r="B6023" s="267" t="s">
        <v>1261</v>
      </c>
      <c r="C6023" s="268" t="s">
        <v>2637</v>
      </c>
      <c r="D6023" s="269">
        <v>4.75</v>
      </c>
      <c r="E6023" s="269">
        <v>0</v>
      </c>
      <c r="F6023" s="269" t="s">
        <v>12473</v>
      </c>
    </row>
    <row r="6024" spans="1:6" ht="45" customHeight="1">
      <c r="A6024" s="266">
        <v>90637</v>
      </c>
      <c r="B6024" s="267" t="s">
        <v>684</v>
      </c>
      <c r="C6024" s="268" t="s">
        <v>1057</v>
      </c>
      <c r="D6024" s="269">
        <v>10.87</v>
      </c>
      <c r="E6024" s="269">
        <v>0</v>
      </c>
      <c r="F6024" s="269" t="s">
        <v>15666</v>
      </c>
    </row>
    <row r="6025" spans="1:6" ht="45" customHeight="1">
      <c r="A6025" s="266">
        <v>90638</v>
      </c>
      <c r="B6025" s="267" t="s">
        <v>918</v>
      </c>
      <c r="C6025" s="268" t="s">
        <v>701</v>
      </c>
      <c r="D6025" s="269">
        <v>3.23</v>
      </c>
      <c r="E6025" s="269">
        <v>0</v>
      </c>
      <c r="F6025" s="269" t="s">
        <v>15772</v>
      </c>
    </row>
    <row r="6026" spans="1:6">
      <c r="A6026" s="261"/>
      <c r="B6026" s="265" t="s">
        <v>20</v>
      </c>
      <c r="C6026" s="263"/>
      <c r="D6026" s="264" t="s">
        <v>2552</v>
      </c>
      <c r="E6026" s="264" t="s">
        <v>2552</v>
      </c>
      <c r="F6026" s="264"/>
    </row>
    <row r="6027" spans="1:6" ht="30" customHeight="1">
      <c r="A6027" s="266">
        <v>88418</v>
      </c>
      <c r="B6027" s="267" t="s">
        <v>1958</v>
      </c>
      <c r="C6027" s="268" t="s">
        <v>1057</v>
      </c>
      <c r="D6027" s="269">
        <v>11.58</v>
      </c>
      <c r="E6027" s="269">
        <v>0</v>
      </c>
      <c r="F6027" s="269" t="s">
        <v>15648</v>
      </c>
    </row>
    <row r="6028" spans="1:6" ht="30" customHeight="1">
      <c r="A6028" s="266">
        <v>88419</v>
      </c>
      <c r="B6028" s="267" t="s">
        <v>860</v>
      </c>
      <c r="C6028" s="268" t="s">
        <v>2637</v>
      </c>
      <c r="D6028" s="269">
        <v>3.44</v>
      </c>
      <c r="E6028" s="269">
        <v>0</v>
      </c>
      <c r="F6028" s="269" t="s">
        <v>15874</v>
      </c>
    </row>
    <row r="6029" spans="1:6" ht="30" customHeight="1">
      <c r="A6029" s="266">
        <v>88422</v>
      </c>
      <c r="B6029" s="267" t="s">
        <v>861</v>
      </c>
      <c r="C6029" s="268" t="s">
        <v>2637</v>
      </c>
      <c r="D6029" s="269">
        <v>0.77</v>
      </c>
      <c r="E6029" s="269">
        <v>0</v>
      </c>
      <c r="F6029" s="269" t="s">
        <v>11189</v>
      </c>
    </row>
    <row r="6030" spans="1:6" ht="30" customHeight="1">
      <c r="A6030" s="266">
        <v>88425</v>
      </c>
      <c r="B6030" s="267" t="s">
        <v>862</v>
      </c>
      <c r="C6030" s="268" t="s">
        <v>2637</v>
      </c>
      <c r="D6030" s="269">
        <v>3.76</v>
      </c>
      <c r="E6030" s="269">
        <v>0</v>
      </c>
      <c r="F6030" s="269" t="s">
        <v>15875</v>
      </c>
    </row>
    <row r="6031" spans="1:6" ht="30" customHeight="1">
      <c r="A6031" s="266">
        <v>88427</v>
      </c>
      <c r="B6031" s="267" t="s">
        <v>863</v>
      </c>
      <c r="C6031" s="268" t="s">
        <v>2637</v>
      </c>
      <c r="D6031" s="269">
        <v>3.61</v>
      </c>
      <c r="E6031" s="269">
        <v>0</v>
      </c>
      <c r="F6031" s="269" t="s">
        <v>11724</v>
      </c>
    </row>
    <row r="6032" spans="1:6" ht="30" customHeight="1">
      <c r="A6032" s="266">
        <v>88430</v>
      </c>
      <c r="B6032" s="267" t="s">
        <v>898</v>
      </c>
      <c r="C6032" s="268" t="s">
        <v>701</v>
      </c>
      <c r="D6032" s="269">
        <v>4.21</v>
      </c>
      <c r="E6032" s="269">
        <v>0</v>
      </c>
      <c r="F6032" s="269" t="s">
        <v>14981</v>
      </c>
    </row>
    <row r="6033" spans="1:6" ht="30" customHeight="1">
      <c r="A6033" s="266">
        <v>88433</v>
      </c>
      <c r="B6033" s="267" t="s">
        <v>1562</v>
      </c>
      <c r="C6033" s="268" t="s">
        <v>1057</v>
      </c>
      <c r="D6033" s="269">
        <v>14.18</v>
      </c>
      <c r="E6033" s="269">
        <v>0</v>
      </c>
      <c r="F6033" s="269" t="s">
        <v>12489</v>
      </c>
    </row>
    <row r="6034" spans="1:6" ht="30" customHeight="1">
      <c r="A6034" s="266">
        <v>88434</v>
      </c>
      <c r="B6034" s="267" t="s">
        <v>864</v>
      </c>
      <c r="C6034" s="268" t="s">
        <v>2637</v>
      </c>
      <c r="D6034" s="269">
        <v>4.5599999999999996</v>
      </c>
      <c r="E6034" s="269">
        <v>0</v>
      </c>
      <c r="F6034" s="269" t="s">
        <v>15876</v>
      </c>
    </row>
    <row r="6035" spans="1:6" ht="30" customHeight="1">
      <c r="A6035" s="266">
        <v>88435</v>
      </c>
      <c r="B6035" s="267" t="s">
        <v>865</v>
      </c>
      <c r="C6035" s="268" t="s">
        <v>2637</v>
      </c>
      <c r="D6035" s="269">
        <v>1.02</v>
      </c>
      <c r="E6035" s="269">
        <v>0</v>
      </c>
      <c r="F6035" s="269" t="s">
        <v>11843</v>
      </c>
    </row>
    <row r="6036" spans="1:6" ht="30" customHeight="1">
      <c r="A6036" s="266">
        <v>88436</v>
      </c>
      <c r="B6036" s="267" t="s">
        <v>866</v>
      </c>
      <c r="C6036" s="268" t="s">
        <v>2637</v>
      </c>
      <c r="D6036" s="269">
        <v>4.99</v>
      </c>
      <c r="E6036" s="269">
        <v>0</v>
      </c>
      <c r="F6036" s="269" t="s">
        <v>11857</v>
      </c>
    </row>
    <row r="6037" spans="1:6" ht="30" customHeight="1">
      <c r="A6037" s="266">
        <v>88437</v>
      </c>
      <c r="B6037" s="267" t="s">
        <v>867</v>
      </c>
      <c r="C6037" s="268" t="s">
        <v>2637</v>
      </c>
      <c r="D6037" s="269">
        <v>3.61</v>
      </c>
      <c r="E6037" s="269">
        <v>0</v>
      </c>
      <c r="F6037" s="269" t="s">
        <v>11724</v>
      </c>
    </row>
    <row r="6038" spans="1:6" ht="30" customHeight="1">
      <c r="A6038" s="266">
        <v>88438</v>
      </c>
      <c r="B6038" s="267" t="s">
        <v>899</v>
      </c>
      <c r="C6038" s="268" t="s">
        <v>701</v>
      </c>
      <c r="D6038" s="269">
        <v>5.58</v>
      </c>
      <c r="E6038" s="269">
        <v>0</v>
      </c>
      <c r="F6038" s="269" t="s">
        <v>11738</v>
      </c>
    </row>
    <row r="6039" spans="1:6" ht="45" customHeight="1">
      <c r="A6039" s="266">
        <v>90664</v>
      </c>
      <c r="B6039" s="267" t="s">
        <v>736</v>
      </c>
      <c r="C6039" s="268" t="s">
        <v>2637</v>
      </c>
      <c r="D6039" s="269">
        <v>3.13</v>
      </c>
      <c r="E6039" s="269">
        <v>0</v>
      </c>
      <c r="F6039" s="269" t="s">
        <v>14135</v>
      </c>
    </row>
    <row r="6040" spans="1:6" ht="45" customHeight="1">
      <c r="A6040" s="266">
        <v>90665</v>
      </c>
      <c r="B6040" s="267" t="s">
        <v>737</v>
      </c>
      <c r="C6040" s="268" t="s">
        <v>2637</v>
      </c>
      <c r="D6040" s="269">
        <v>0.69</v>
      </c>
      <c r="E6040" s="269">
        <v>0</v>
      </c>
      <c r="F6040" s="269" t="s">
        <v>11735</v>
      </c>
    </row>
    <row r="6041" spans="1:6" ht="45" customHeight="1">
      <c r="A6041" s="266">
        <v>90666</v>
      </c>
      <c r="B6041" s="267" t="s">
        <v>738</v>
      </c>
      <c r="C6041" s="268" t="s">
        <v>2637</v>
      </c>
      <c r="D6041" s="269">
        <v>3.42</v>
      </c>
      <c r="E6041" s="269">
        <v>0</v>
      </c>
      <c r="F6041" s="269" t="s">
        <v>11658</v>
      </c>
    </row>
    <row r="6042" spans="1:6" ht="45" customHeight="1">
      <c r="A6042" s="266">
        <v>90667</v>
      </c>
      <c r="B6042" s="267" t="s">
        <v>739</v>
      </c>
      <c r="C6042" s="268" t="s">
        <v>2637</v>
      </c>
      <c r="D6042" s="269">
        <v>8.82</v>
      </c>
      <c r="E6042" s="269">
        <v>0</v>
      </c>
      <c r="F6042" s="269" t="s">
        <v>11791</v>
      </c>
    </row>
    <row r="6043" spans="1:6" ht="45" customHeight="1">
      <c r="A6043" s="266">
        <v>90668</v>
      </c>
      <c r="B6043" s="267" t="s">
        <v>689</v>
      </c>
      <c r="C6043" s="268" t="s">
        <v>1057</v>
      </c>
      <c r="D6043" s="269">
        <v>16.059999999999999</v>
      </c>
      <c r="E6043" s="269">
        <v>0</v>
      </c>
      <c r="F6043" s="269" t="s">
        <v>15668</v>
      </c>
    </row>
    <row r="6044" spans="1:6" ht="45" customHeight="1">
      <c r="A6044" s="266">
        <v>90669</v>
      </c>
      <c r="B6044" s="267" t="s">
        <v>923</v>
      </c>
      <c r="C6044" s="268" t="s">
        <v>701</v>
      </c>
      <c r="D6044" s="269">
        <v>3.82</v>
      </c>
      <c r="E6044" s="269">
        <v>0</v>
      </c>
      <c r="F6044" s="269" t="s">
        <v>15773</v>
      </c>
    </row>
    <row r="6045" spans="1:6" ht="45" customHeight="1">
      <c r="A6045" s="266">
        <v>91069</v>
      </c>
      <c r="B6045" s="267" t="s">
        <v>4446</v>
      </c>
      <c r="C6045" s="268" t="s">
        <v>2538</v>
      </c>
      <c r="D6045" s="269">
        <v>61.97</v>
      </c>
      <c r="E6045" s="269">
        <v>16.579999999999998</v>
      </c>
      <c r="F6045" s="269" t="s">
        <v>16224</v>
      </c>
    </row>
    <row r="6046" spans="1:6" ht="45" customHeight="1">
      <c r="A6046" s="266">
        <v>91070</v>
      </c>
      <c r="B6046" s="267" t="s">
        <v>4447</v>
      </c>
      <c r="C6046" s="268" t="s">
        <v>2538</v>
      </c>
      <c r="D6046" s="269">
        <v>68.73</v>
      </c>
      <c r="E6046" s="269">
        <v>17.579999999999998</v>
      </c>
      <c r="F6046" s="269" t="s">
        <v>16225</v>
      </c>
    </row>
    <row r="6047" spans="1:6" ht="45" customHeight="1">
      <c r="A6047" s="266">
        <v>91071</v>
      </c>
      <c r="B6047" s="267" t="s">
        <v>4448</v>
      </c>
      <c r="C6047" s="268" t="s">
        <v>2538</v>
      </c>
      <c r="D6047" s="269">
        <v>73.27000000000001</v>
      </c>
      <c r="E6047" s="269">
        <v>39.49</v>
      </c>
      <c r="F6047" s="269" t="s">
        <v>16226</v>
      </c>
    </row>
    <row r="6048" spans="1:6" ht="45" customHeight="1">
      <c r="A6048" s="266">
        <v>91072</v>
      </c>
      <c r="B6048" s="267" t="s">
        <v>4449</v>
      </c>
      <c r="C6048" s="268" t="s">
        <v>2538</v>
      </c>
      <c r="D6048" s="269">
        <v>80.02000000000001</v>
      </c>
      <c r="E6048" s="269">
        <v>40.520000000000003</v>
      </c>
      <c r="F6048" s="269" t="s">
        <v>16227</v>
      </c>
    </row>
    <row r="6049" spans="1:6" ht="45" customHeight="1">
      <c r="A6049" s="266">
        <v>91073</v>
      </c>
      <c r="B6049" s="267" t="s">
        <v>4450</v>
      </c>
      <c r="C6049" s="268" t="s">
        <v>2538</v>
      </c>
      <c r="D6049" s="269">
        <v>65.69</v>
      </c>
      <c r="E6049" s="269">
        <v>25.33</v>
      </c>
      <c r="F6049" s="269" t="s">
        <v>16228</v>
      </c>
    </row>
    <row r="6050" spans="1:6" ht="45" customHeight="1">
      <c r="A6050" s="266">
        <v>91074</v>
      </c>
      <c r="B6050" s="267" t="s">
        <v>4451</v>
      </c>
      <c r="C6050" s="268" t="s">
        <v>2538</v>
      </c>
      <c r="D6050" s="269">
        <v>72.919999999999987</v>
      </c>
      <c r="E6050" s="269">
        <v>27.15</v>
      </c>
      <c r="F6050" s="269" t="s">
        <v>13315</v>
      </c>
    </row>
    <row r="6051" spans="1:6" ht="45" customHeight="1">
      <c r="A6051" s="266">
        <v>91075</v>
      </c>
      <c r="B6051" s="267" t="s">
        <v>4452</v>
      </c>
      <c r="C6051" s="268" t="s">
        <v>2538</v>
      </c>
      <c r="D6051" s="269">
        <v>77.010000000000005</v>
      </c>
      <c r="E6051" s="269">
        <v>50.78</v>
      </c>
      <c r="F6051" s="269" t="s">
        <v>16229</v>
      </c>
    </row>
    <row r="6052" spans="1:6" ht="45" customHeight="1">
      <c r="A6052" s="266">
        <v>91076</v>
      </c>
      <c r="B6052" s="267" t="s">
        <v>4453</v>
      </c>
      <c r="C6052" s="268" t="s">
        <v>2538</v>
      </c>
      <c r="D6052" s="269">
        <v>84.139999999999986</v>
      </c>
      <c r="E6052" s="269">
        <v>52.75</v>
      </c>
      <c r="F6052" s="269" t="s">
        <v>16230</v>
      </c>
    </row>
    <row r="6053" spans="1:6" ht="45" customHeight="1">
      <c r="A6053" s="266">
        <v>91077</v>
      </c>
      <c r="B6053" s="267" t="s">
        <v>4454</v>
      </c>
      <c r="C6053" s="268" t="s">
        <v>2538</v>
      </c>
      <c r="D6053" s="269">
        <v>97.47999999999999</v>
      </c>
      <c r="E6053" s="269">
        <v>11.4</v>
      </c>
      <c r="F6053" s="269" t="s">
        <v>16231</v>
      </c>
    </row>
    <row r="6054" spans="1:6" ht="45" customHeight="1">
      <c r="A6054" s="266">
        <v>91078</v>
      </c>
      <c r="B6054" s="267" t="s">
        <v>5415</v>
      </c>
      <c r="C6054" s="268" t="s">
        <v>2538</v>
      </c>
      <c r="D6054" s="269">
        <v>115.99000000000001</v>
      </c>
      <c r="E6054" s="269">
        <v>12.29</v>
      </c>
      <c r="F6054" s="269" t="s">
        <v>13018</v>
      </c>
    </row>
    <row r="6055" spans="1:6" ht="45" customHeight="1">
      <c r="A6055" s="266">
        <v>91079</v>
      </c>
      <c r="B6055" s="267" t="s">
        <v>5416</v>
      </c>
      <c r="C6055" s="268" t="s">
        <v>2538</v>
      </c>
      <c r="D6055" s="269">
        <v>99.15</v>
      </c>
      <c r="E6055" s="269">
        <v>14.63</v>
      </c>
      <c r="F6055" s="269" t="s">
        <v>15020</v>
      </c>
    </row>
    <row r="6056" spans="1:6" ht="45" customHeight="1">
      <c r="A6056" s="266">
        <v>91080</v>
      </c>
      <c r="B6056" s="267" t="s">
        <v>5417</v>
      </c>
      <c r="C6056" s="268" t="s">
        <v>2538</v>
      </c>
      <c r="D6056" s="269">
        <v>117.52</v>
      </c>
      <c r="E6056" s="269">
        <v>15.49</v>
      </c>
      <c r="F6056" s="269" t="s">
        <v>16232</v>
      </c>
    </row>
    <row r="6057" spans="1:6" ht="45" customHeight="1">
      <c r="A6057" s="266">
        <v>91081</v>
      </c>
      <c r="B6057" s="267" t="s">
        <v>5418</v>
      </c>
      <c r="C6057" s="268" t="s">
        <v>2538</v>
      </c>
      <c r="D6057" s="269">
        <v>101.89</v>
      </c>
      <c r="E6057" s="269">
        <v>20.76</v>
      </c>
      <c r="F6057" s="269" t="s">
        <v>16233</v>
      </c>
    </row>
    <row r="6058" spans="1:6" ht="45" customHeight="1">
      <c r="A6058" s="266">
        <v>91082</v>
      </c>
      <c r="B6058" s="267" t="s">
        <v>5419</v>
      </c>
      <c r="C6058" s="268" t="s">
        <v>2538</v>
      </c>
      <c r="D6058" s="269">
        <v>120.73999999999998</v>
      </c>
      <c r="E6058" s="269">
        <v>22.4</v>
      </c>
      <c r="F6058" s="269" t="s">
        <v>16234</v>
      </c>
    </row>
    <row r="6059" spans="1:6" ht="45" customHeight="1">
      <c r="A6059" s="266">
        <v>91083</v>
      </c>
      <c r="B6059" s="267" t="s">
        <v>5420</v>
      </c>
      <c r="C6059" s="268" t="s">
        <v>2538</v>
      </c>
      <c r="D6059" s="269">
        <v>104.53999999999999</v>
      </c>
      <c r="E6059" s="269">
        <v>26.81</v>
      </c>
      <c r="F6059" s="269" t="s">
        <v>16235</v>
      </c>
    </row>
    <row r="6060" spans="1:6" ht="45" customHeight="1">
      <c r="A6060" s="266">
        <v>91084</v>
      </c>
      <c r="B6060" s="267" t="s">
        <v>5421</v>
      </c>
      <c r="C6060" s="268" t="s">
        <v>2538</v>
      </c>
      <c r="D6060" s="269">
        <v>123.22999999999999</v>
      </c>
      <c r="E6060" s="269">
        <v>28.41</v>
      </c>
      <c r="F6060" s="269" t="s">
        <v>16236</v>
      </c>
    </row>
    <row r="6061" spans="1:6" ht="45" customHeight="1">
      <c r="A6061" s="266">
        <v>91086</v>
      </c>
      <c r="B6061" s="267" t="s">
        <v>5422</v>
      </c>
      <c r="C6061" s="268" t="s">
        <v>2538</v>
      </c>
      <c r="D6061" s="269">
        <v>65.13</v>
      </c>
      <c r="E6061" s="269">
        <v>22.32</v>
      </c>
      <c r="F6061" s="269" t="s">
        <v>16237</v>
      </c>
    </row>
    <row r="6062" spans="1:6" ht="45" customHeight="1">
      <c r="A6062" s="266">
        <v>91087</v>
      </c>
      <c r="B6062" s="267" t="s">
        <v>5423</v>
      </c>
      <c r="C6062" s="268" t="s">
        <v>2538</v>
      </c>
      <c r="D6062" s="269">
        <v>72.03</v>
      </c>
      <c r="E6062" s="269">
        <v>23.47</v>
      </c>
      <c r="F6062" s="269" t="s">
        <v>16238</v>
      </c>
    </row>
    <row r="6063" spans="1:6" ht="45" customHeight="1">
      <c r="A6063" s="266">
        <v>91088</v>
      </c>
      <c r="B6063" s="267" t="s">
        <v>5424</v>
      </c>
      <c r="C6063" s="268" t="s">
        <v>2538</v>
      </c>
      <c r="D6063" s="269">
        <v>76.7</v>
      </c>
      <c r="E6063" s="269">
        <v>46.25</v>
      </c>
      <c r="F6063" s="269" t="s">
        <v>16239</v>
      </c>
    </row>
    <row r="6064" spans="1:6" ht="45" customHeight="1">
      <c r="A6064" s="266">
        <v>91089</v>
      </c>
      <c r="B6064" s="267" t="s">
        <v>5425</v>
      </c>
      <c r="C6064" s="268" t="s">
        <v>2538</v>
      </c>
      <c r="D6064" s="269">
        <v>83.57</v>
      </c>
      <c r="E6064" s="269">
        <v>47.53</v>
      </c>
      <c r="F6064" s="269" t="s">
        <v>16240</v>
      </c>
    </row>
    <row r="6065" spans="1:6" ht="45" customHeight="1">
      <c r="A6065" s="266">
        <v>91090</v>
      </c>
      <c r="B6065" s="267" t="s">
        <v>5426</v>
      </c>
      <c r="C6065" s="268" t="s">
        <v>2538</v>
      </c>
      <c r="D6065" s="269">
        <v>68.11</v>
      </c>
      <c r="E6065" s="269">
        <v>30.26</v>
      </c>
      <c r="F6065" s="269" t="s">
        <v>16241</v>
      </c>
    </row>
    <row r="6066" spans="1:6" ht="45" customHeight="1">
      <c r="A6066" s="266">
        <v>91091</v>
      </c>
      <c r="B6066" s="267" t="s">
        <v>5427</v>
      </c>
      <c r="C6066" s="268" t="s">
        <v>2538</v>
      </c>
      <c r="D6066" s="269">
        <v>75.52000000000001</v>
      </c>
      <c r="E6066" s="269">
        <v>32.32</v>
      </c>
      <c r="F6066" s="269" t="s">
        <v>16242</v>
      </c>
    </row>
    <row r="6067" spans="1:6" ht="45" customHeight="1">
      <c r="A6067" s="266">
        <v>91092</v>
      </c>
      <c r="B6067" s="267" t="s">
        <v>5428</v>
      </c>
      <c r="C6067" s="268" t="s">
        <v>2538</v>
      </c>
      <c r="D6067" s="269">
        <v>79.540000000000006</v>
      </c>
      <c r="E6067" s="269">
        <v>56.45</v>
      </c>
      <c r="F6067" s="269" t="s">
        <v>16243</v>
      </c>
    </row>
    <row r="6068" spans="1:6" ht="45" customHeight="1">
      <c r="A6068" s="266">
        <v>91093</v>
      </c>
      <c r="B6068" s="267" t="s">
        <v>5429</v>
      </c>
      <c r="C6068" s="268" t="s">
        <v>2538</v>
      </c>
      <c r="D6068" s="269">
        <v>87</v>
      </c>
      <c r="E6068" s="269">
        <v>58.78</v>
      </c>
      <c r="F6068" s="269" t="s">
        <v>16244</v>
      </c>
    </row>
    <row r="6069" spans="1:6" ht="45" customHeight="1">
      <c r="A6069" s="266">
        <v>91094</v>
      </c>
      <c r="B6069" s="267" t="s">
        <v>5430</v>
      </c>
      <c r="C6069" s="268" t="s">
        <v>2538</v>
      </c>
      <c r="D6069" s="269">
        <v>99.04</v>
      </c>
      <c r="E6069" s="269">
        <v>15.3</v>
      </c>
      <c r="F6069" s="269" t="s">
        <v>16245</v>
      </c>
    </row>
    <row r="6070" spans="1:6" ht="45" customHeight="1">
      <c r="A6070" s="266">
        <v>91095</v>
      </c>
      <c r="B6070" s="267" t="s">
        <v>5431</v>
      </c>
      <c r="C6070" s="268" t="s">
        <v>2538</v>
      </c>
      <c r="D6070" s="269">
        <v>117.70000000000002</v>
      </c>
      <c r="E6070" s="269">
        <v>16.32</v>
      </c>
      <c r="F6070" s="269" t="s">
        <v>16246</v>
      </c>
    </row>
    <row r="6071" spans="1:6" ht="45" customHeight="1">
      <c r="A6071" s="266">
        <v>91096</v>
      </c>
      <c r="B6071" s="267" t="s">
        <v>5432</v>
      </c>
      <c r="C6071" s="268" t="s">
        <v>2538</v>
      </c>
      <c r="D6071" s="269">
        <v>99.72999999999999</v>
      </c>
      <c r="E6071" s="269">
        <v>17.09</v>
      </c>
      <c r="F6071" s="269" t="s">
        <v>12748</v>
      </c>
    </row>
    <row r="6072" spans="1:6" ht="45" customHeight="1">
      <c r="A6072" s="266">
        <v>91097</v>
      </c>
      <c r="B6072" s="267" t="s">
        <v>5433</v>
      </c>
      <c r="C6072" s="268" t="s">
        <v>2538</v>
      </c>
      <c r="D6072" s="269">
        <v>118.28999999999999</v>
      </c>
      <c r="E6072" s="269">
        <v>18.09</v>
      </c>
      <c r="F6072" s="269" t="s">
        <v>16247</v>
      </c>
    </row>
    <row r="6073" spans="1:6" ht="45" customHeight="1">
      <c r="A6073" s="266">
        <v>91098</v>
      </c>
      <c r="B6073" s="267" t="s">
        <v>5434</v>
      </c>
      <c r="C6073" s="268" t="s">
        <v>2538</v>
      </c>
      <c r="D6073" s="269">
        <v>103.2</v>
      </c>
      <c r="E6073" s="269">
        <v>24.83</v>
      </c>
      <c r="F6073" s="269" t="s">
        <v>16248</v>
      </c>
    </row>
    <row r="6074" spans="1:6" ht="45" customHeight="1">
      <c r="A6074" s="266">
        <v>91099</v>
      </c>
      <c r="B6074" s="267" t="s">
        <v>5435</v>
      </c>
      <c r="C6074" s="268" t="s">
        <v>2538</v>
      </c>
      <c r="D6074" s="269">
        <v>122.27000000000001</v>
      </c>
      <c r="E6074" s="269">
        <v>26.66</v>
      </c>
      <c r="F6074" s="269" t="s">
        <v>16249</v>
      </c>
    </row>
    <row r="6075" spans="1:6" ht="45" customHeight="1">
      <c r="A6075" s="266">
        <v>91100</v>
      </c>
      <c r="B6075" s="267" t="s">
        <v>5436</v>
      </c>
      <c r="C6075" s="268" t="s">
        <v>2538</v>
      </c>
      <c r="D6075" s="269">
        <v>105.17000000000002</v>
      </c>
      <c r="E6075" s="269">
        <v>29.79</v>
      </c>
      <c r="F6075" s="269" t="s">
        <v>16250</v>
      </c>
    </row>
    <row r="6076" spans="1:6" ht="45" customHeight="1">
      <c r="A6076" s="266">
        <v>91101</v>
      </c>
      <c r="B6076" s="267" t="s">
        <v>5437</v>
      </c>
      <c r="C6076" s="268" t="s">
        <v>2538</v>
      </c>
      <c r="D6076" s="269">
        <v>124.13999999999999</v>
      </c>
      <c r="E6076" s="269">
        <v>31.65</v>
      </c>
      <c r="F6076" s="269" t="s">
        <v>16251</v>
      </c>
    </row>
    <row r="6077" spans="1:6">
      <c r="A6077" s="261"/>
      <c r="B6077" s="265" t="s">
        <v>2934</v>
      </c>
      <c r="C6077" s="263"/>
      <c r="D6077" s="264" t="s">
        <v>2552</v>
      </c>
      <c r="E6077" s="264" t="s">
        <v>2552</v>
      </c>
      <c r="F6077" s="264"/>
    </row>
    <row r="6078" spans="1:6" ht="30" customHeight="1">
      <c r="A6078" s="266">
        <v>90582</v>
      </c>
      <c r="B6078" s="267" t="s">
        <v>626</v>
      </c>
      <c r="C6078" s="268" t="s">
        <v>2637</v>
      </c>
      <c r="D6078" s="269">
        <v>0.25</v>
      </c>
      <c r="E6078" s="269">
        <v>0</v>
      </c>
      <c r="F6078" s="269" t="s">
        <v>13056</v>
      </c>
    </row>
    <row r="6079" spans="1:6" ht="30" customHeight="1">
      <c r="A6079" s="266">
        <v>90583</v>
      </c>
      <c r="B6079" s="267" t="s">
        <v>627</v>
      </c>
      <c r="C6079" s="268" t="s">
        <v>2637</v>
      </c>
      <c r="D6079" s="269">
        <v>0.05</v>
      </c>
      <c r="E6079" s="269">
        <v>0</v>
      </c>
      <c r="F6079" s="269" t="s">
        <v>11115</v>
      </c>
    </row>
    <row r="6080" spans="1:6" ht="30" customHeight="1">
      <c r="A6080" s="266">
        <v>90584</v>
      </c>
      <c r="B6080" s="267" t="s">
        <v>628</v>
      </c>
      <c r="C6080" s="268" t="s">
        <v>2637</v>
      </c>
      <c r="D6080" s="269">
        <v>0.19</v>
      </c>
      <c r="E6080" s="269">
        <v>0</v>
      </c>
      <c r="F6080" s="269" t="s">
        <v>15880</v>
      </c>
    </row>
    <row r="6081" spans="1:6" ht="30" customHeight="1">
      <c r="A6081" s="266">
        <v>90585</v>
      </c>
      <c r="B6081" s="267" t="s">
        <v>629</v>
      </c>
      <c r="C6081" s="268" t="s">
        <v>2637</v>
      </c>
      <c r="D6081" s="269">
        <v>0.95</v>
      </c>
      <c r="E6081" s="269">
        <v>0</v>
      </c>
      <c r="F6081" s="269" t="s">
        <v>11321</v>
      </c>
    </row>
    <row r="6082" spans="1:6" ht="30" customHeight="1">
      <c r="A6082" s="266">
        <v>90586</v>
      </c>
      <c r="B6082" s="267" t="s">
        <v>681</v>
      </c>
      <c r="C6082" s="268" t="s">
        <v>1057</v>
      </c>
      <c r="D6082" s="269">
        <v>1.44</v>
      </c>
      <c r="E6082" s="269">
        <v>0</v>
      </c>
      <c r="F6082" s="269" t="s">
        <v>11121</v>
      </c>
    </row>
    <row r="6083" spans="1:6" ht="30" customHeight="1">
      <c r="A6083" s="266">
        <v>90587</v>
      </c>
      <c r="B6083" s="267" t="s">
        <v>915</v>
      </c>
      <c r="C6083" s="268" t="s">
        <v>701</v>
      </c>
      <c r="D6083" s="269">
        <v>0.3</v>
      </c>
      <c r="E6083" s="269">
        <v>0</v>
      </c>
      <c r="F6083" s="269" t="s">
        <v>11562</v>
      </c>
    </row>
    <row r="6084" spans="1:6">
      <c r="A6084" s="261"/>
      <c r="B6084" s="265" t="s">
        <v>4433</v>
      </c>
      <c r="C6084" s="263"/>
      <c r="D6084" s="264" t="s">
        <v>2552</v>
      </c>
      <c r="E6084" s="264" t="s">
        <v>2552</v>
      </c>
      <c r="F6084" s="264"/>
    </row>
    <row r="6085" spans="1:6" ht="30" customHeight="1">
      <c r="A6085" s="266">
        <v>91692</v>
      </c>
      <c r="B6085" s="267" t="s">
        <v>4434</v>
      </c>
      <c r="C6085" s="268" t="s">
        <v>1057</v>
      </c>
      <c r="D6085" s="269">
        <v>7.3999999999999986</v>
      </c>
      <c r="E6085" s="269">
        <v>16.28</v>
      </c>
      <c r="F6085" s="269" t="s">
        <v>15683</v>
      </c>
    </row>
    <row r="6086" spans="1:6" ht="30" customHeight="1">
      <c r="A6086" s="266">
        <v>91693</v>
      </c>
      <c r="B6086" s="267" t="s">
        <v>4435</v>
      </c>
      <c r="C6086" s="268" t="s">
        <v>701</v>
      </c>
      <c r="D6086" s="269">
        <v>4.9499999999999993</v>
      </c>
      <c r="E6086" s="269">
        <v>16.28</v>
      </c>
      <c r="F6086" s="269" t="s">
        <v>14907</v>
      </c>
    </row>
    <row r="6087" spans="1:6" ht="30" customHeight="1">
      <c r="A6087" s="266">
        <v>91688</v>
      </c>
      <c r="B6087" s="267" t="s">
        <v>4436</v>
      </c>
      <c r="C6087" s="268" t="s">
        <v>2637</v>
      </c>
      <c r="D6087" s="269">
        <v>7.0000000000000007E-2</v>
      </c>
      <c r="E6087" s="269">
        <v>0</v>
      </c>
      <c r="F6087" s="269" t="s">
        <v>13856</v>
      </c>
    </row>
    <row r="6088" spans="1:6" ht="30" customHeight="1">
      <c r="A6088" s="266">
        <v>91689</v>
      </c>
      <c r="B6088" s="267" t="s">
        <v>4437</v>
      </c>
      <c r="C6088" s="268" t="s">
        <v>2637</v>
      </c>
      <c r="D6088" s="269">
        <v>0.01</v>
      </c>
      <c r="E6088" s="269">
        <v>0</v>
      </c>
      <c r="F6088" s="269" t="s">
        <v>15964</v>
      </c>
    </row>
    <row r="6089" spans="1:6" ht="30" customHeight="1">
      <c r="A6089" s="266">
        <v>91690</v>
      </c>
      <c r="B6089" s="267" t="s">
        <v>4438</v>
      </c>
      <c r="C6089" s="268" t="s">
        <v>2637</v>
      </c>
      <c r="D6089" s="269">
        <v>0.05</v>
      </c>
      <c r="E6089" s="269">
        <v>0</v>
      </c>
      <c r="F6089" s="269" t="s">
        <v>11115</v>
      </c>
    </row>
    <row r="6090" spans="1:6" ht="30" customHeight="1">
      <c r="A6090" s="266">
        <v>91691</v>
      </c>
      <c r="B6090" s="267" t="s">
        <v>4439</v>
      </c>
      <c r="C6090" s="268" t="s">
        <v>2637</v>
      </c>
      <c r="D6090" s="269">
        <v>2.4</v>
      </c>
      <c r="E6090" s="269">
        <v>0</v>
      </c>
      <c r="F6090" s="269" t="s">
        <v>15965</v>
      </c>
    </row>
    <row r="6091" spans="1:6">
      <c r="A6091" s="261"/>
      <c r="B6091" s="265" t="s">
        <v>21</v>
      </c>
      <c r="C6091" s="263"/>
      <c r="D6091" s="264" t="s">
        <v>2552</v>
      </c>
      <c r="E6091" s="264" t="s">
        <v>2552</v>
      </c>
      <c r="F6091" s="264"/>
    </row>
    <row r="6092" spans="1:6">
      <c r="A6092" s="261"/>
      <c r="B6092" s="265" t="s">
        <v>1206</v>
      </c>
      <c r="C6092" s="263"/>
      <c r="D6092" s="264" t="s">
        <v>2552</v>
      </c>
      <c r="E6092" s="264" t="s">
        <v>2552</v>
      </c>
      <c r="F6092" s="264"/>
    </row>
    <row r="6093" spans="1:6">
      <c r="A6093" s="261"/>
      <c r="B6093" s="265" t="s">
        <v>4873</v>
      </c>
      <c r="C6093" s="263"/>
      <c r="D6093" s="264" t="s">
        <v>2552</v>
      </c>
      <c r="E6093" s="264" t="s">
        <v>2552</v>
      </c>
      <c r="F6093" s="264"/>
    </row>
    <row r="6094" spans="1:6" ht="30" customHeight="1">
      <c r="A6094" s="266">
        <v>93281</v>
      </c>
      <c r="B6094" s="267" t="s">
        <v>4874</v>
      </c>
      <c r="C6094" s="268" t="s">
        <v>1057</v>
      </c>
      <c r="D6094" s="269">
        <v>6.0399999999999991</v>
      </c>
      <c r="E6094" s="269">
        <v>15.25</v>
      </c>
      <c r="F6094" s="269" t="s">
        <v>15690</v>
      </c>
    </row>
    <row r="6095" spans="1:6" ht="30" customHeight="1">
      <c r="A6095" s="266">
        <v>93282</v>
      </c>
      <c r="B6095" s="267" t="s">
        <v>4875</v>
      </c>
      <c r="C6095" s="268" t="s">
        <v>701</v>
      </c>
      <c r="D6095" s="269">
        <v>5.1999999999999993</v>
      </c>
      <c r="E6095" s="269">
        <v>15.25</v>
      </c>
      <c r="F6095" s="269" t="s">
        <v>15792</v>
      </c>
    </row>
    <row r="6096" spans="1:6" ht="30" customHeight="1">
      <c r="A6096" s="266">
        <v>93277</v>
      </c>
      <c r="B6096" s="267" t="s">
        <v>4876</v>
      </c>
      <c r="C6096" s="268" t="s">
        <v>2637</v>
      </c>
      <c r="D6096" s="269">
        <v>0.27</v>
      </c>
      <c r="E6096" s="269">
        <v>0</v>
      </c>
      <c r="F6096" s="269" t="s">
        <v>15871</v>
      </c>
    </row>
    <row r="6097" spans="1:6" ht="30" customHeight="1">
      <c r="A6097" s="266">
        <v>93278</v>
      </c>
      <c r="B6097" s="267" t="s">
        <v>4877</v>
      </c>
      <c r="C6097" s="268" t="s">
        <v>2637</v>
      </c>
      <c r="D6097" s="269">
        <v>0.06</v>
      </c>
      <c r="E6097" s="269">
        <v>0</v>
      </c>
      <c r="F6097" s="269" t="s">
        <v>11654</v>
      </c>
    </row>
    <row r="6098" spans="1:6" ht="30" customHeight="1">
      <c r="A6098" s="266">
        <v>93279</v>
      </c>
      <c r="B6098" s="267" t="s">
        <v>4878</v>
      </c>
      <c r="C6098" s="268" t="s">
        <v>2637</v>
      </c>
      <c r="D6098" s="269">
        <v>0.25</v>
      </c>
      <c r="E6098" s="269">
        <v>0</v>
      </c>
      <c r="F6098" s="269" t="s">
        <v>13056</v>
      </c>
    </row>
    <row r="6099" spans="1:6" ht="30" customHeight="1">
      <c r="A6099" s="266">
        <v>93280</v>
      </c>
      <c r="B6099" s="267" t="s">
        <v>4879</v>
      </c>
      <c r="C6099" s="268" t="s">
        <v>2637</v>
      </c>
      <c r="D6099" s="269">
        <v>0.59</v>
      </c>
      <c r="E6099" s="269">
        <v>0</v>
      </c>
      <c r="F6099" s="269" t="s">
        <v>13286</v>
      </c>
    </row>
    <row r="6100" spans="1:6" ht="30" customHeight="1">
      <c r="A6100" s="266">
        <v>93272</v>
      </c>
      <c r="B6100" s="267" t="s">
        <v>4880</v>
      </c>
      <c r="C6100" s="268" t="s">
        <v>1057</v>
      </c>
      <c r="D6100" s="269">
        <v>65.099999999999994</v>
      </c>
      <c r="E6100" s="269">
        <v>37.65</v>
      </c>
      <c r="F6100" s="269" t="s">
        <v>15689</v>
      </c>
    </row>
    <row r="6101" spans="1:6" ht="30" customHeight="1">
      <c r="A6101" s="266">
        <v>95212</v>
      </c>
      <c r="B6101" s="267" t="s">
        <v>4881</v>
      </c>
      <c r="C6101" s="268" t="s">
        <v>1057</v>
      </c>
      <c r="D6101" s="269">
        <v>72.169999999999987</v>
      </c>
      <c r="E6101" s="269">
        <v>37.65</v>
      </c>
      <c r="F6101" s="269" t="s">
        <v>15701</v>
      </c>
    </row>
    <row r="6102" spans="1:6" ht="30" customHeight="1">
      <c r="A6102" s="266">
        <v>93274</v>
      </c>
      <c r="B6102" s="267" t="s">
        <v>4882</v>
      </c>
      <c r="C6102" s="268" t="s">
        <v>701</v>
      </c>
      <c r="D6102" s="269">
        <v>32.940000000000005</v>
      </c>
      <c r="E6102" s="269">
        <v>37.65</v>
      </c>
      <c r="F6102" s="269" t="s">
        <v>15791</v>
      </c>
    </row>
    <row r="6103" spans="1:6" ht="30" customHeight="1">
      <c r="A6103" s="266">
        <v>95213</v>
      </c>
      <c r="B6103" s="267" t="s">
        <v>4883</v>
      </c>
      <c r="C6103" s="268" t="s">
        <v>701</v>
      </c>
      <c r="D6103" s="269">
        <v>36.669999999999995</v>
      </c>
      <c r="E6103" s="269">
        <v>37.65</v>
      </c>
      <c r="F6103" s="269" t="s">
        <v>12435</v>
      </c>
    </row>
    <row r="6104" spans="1:6" ht="30" customHeight="1">
      <c r="A6104" s="266">
        <v>93267</v>
      </c>
      <c r="B6104" s="267" t="s">
        <v>4884</v>
      </c>
      <c r="C6104" s="268" t="s">
        <v>2637</v>
      </c>
      <c r="D6104" s="269">
        <v>22.92</v>
      </c>
      <c r="E6104" s="269">
        <v>0</v>
      </c>
      <c r="F6104" s="269" t="s">
        <v>11772</v>
      </c>
    </row>
    <row r="6105" spans="1:6" ht="30" customHeight="1">
      <c r="A6105" s="266">
        <v>93269</v>
      </c>
      <c r="B6105" s="267" t="s">
        <v>4885</v>
      </c>
      <c r="C6105" s="268" t="s">
        <v>2637</v>
      </c>
      <c r="D6105" s="269">
        <v>5.15</v>
      </c>
      <c r="E6105" s="269">
        <v>0</v>
      </c>
      <c r="F6105" s="269" t="s">
        <v>13491</v>
      </c>
    </row>
    <row r="6106" spans="1:6" ht="30" customHeight="1">
      <c r="A6106" s="266">
        <v>93270</v>
      </c>
      <c r="B6106" s="267" t="s">
        <v>4886</v>
      </c>
      <c r="C6106" s="268" t="s">
        <v>2637</v>
      </c>
      <c r="D6106" s="269">
        <v>25.06</v>
      </c>
      <c r="E6106" s="269">
        <v>0</v>
      </c>
      <c r="F6106" s="269" t="s">
        <v>15979</v>
      </c>
    </row>
    <row r="6107" spans="1:6" ht="30" customHeight="1">
      <c r="A6107" s="266">
        <v>93271</v>
      </c>
      <c r="B6107" s="267" t="s">
        <v>4887</v>
      </c>
      <c r="C6107" s="268" t="s">
        <v>2637</v>
      </c>
      <c r="D6107" s="269">
        <v>7.1</v>
      </c>
      <c r="E6107" s="269">
        <v>0</v>
      </c>
      <c r="F6107" s="269" t="s">
        <v>15980</v>
      </c>
    </row>
    <row r="6108" spans="1:6" ht="30" customHeight="1">
      <c r="A6108" s="266">
        <v>95208</v>
      </c>
      <c r="B6108" s="267" t="s">
        <v>4888</v>
      </c>
      <c r="C6108" s="268" t="s">
        <v>2637</v>
      </c>
      <c r="D6108" s="269">
        <v>25.96</v>
      </c>
      <c r="E6108" s="269">
        <v>0</v>
      </c>
      <c r="F6108" s="269" t="s">
        <v>16001</v>
      </c>
    </row>
    <row r="6109" spans="1:6" ht="30" customHeight="1">
      <c r="A6109" s="266">
        <v>95209</v>
      </c>
      <c r="B6109" s="267" t="s">
        <v>4889</v>
      </c>
      <c r="C6109" s="268" t="s">
        <v>2637</v>
      </c>
      <c r="D6109" s="269">
        <v>5.84</v>
      </c>
      <c r="E6109" s="269">
        <v>0</v>
      </c>
      <c r="F6109" s="269" t="s">
        <v>16002</v>
      </c>
    </row>
    <row r="6110" spans="1:6" ht="30" customHeight="1">
      <c r="A6110" s="266">
        <v>95210</v>
      </c>
      <c r="B6110" s="267" t="s">
        <v>4890</v>
      </c>
      <c r="C6110" s="268" t="s">
        <v>2637</v>
      </c>
      <c r="D6110" s="269">
        <v>28.4</v>
      </c>
      <c r="E6110" s="269">
        <v>0</v>
      </c>
      <c r="F6110" s="269" t="s">
        <v>16003</v>
      </c>
    </row>
    <row r="6111" spans="1:6" ht="30" customHeight="1">
      <c r="A6111" s="266">
        <v>95211</v>
      </c>
      <c r="B6111" s="267" t="s">
        <v>4891</v>
      </c>
      <c r="C6111" s="268" t="s">
        <v>2637</v>
      </c>
      <c r="D6111" s="269">
        <v>7.1</v>
      </c>
      <c r="E6111" s="269">
        <v>0</v>
      </c>
      <c r="F6111" s="269" t="s">
        <v>15980</v>
      </c>
    </row>
    <row r="6112" spans="1:6">
      <c r="A6112" s="261"/>
      <c r="B6112" s="265" t="s">
        <v>1210</v>
      </c>
      <c r="C6112" s="263"/>
      <c r="D6112" s="264" t="s">
        <v>2552</v>
      </c>
      <c r="E6112" s="264" t="s">
        <v>2552</v>
      </c>
      <c r="F6112" s="264"/>
    </row>
    <row r="6113" spans="1:6">
      <c r="A6113" s="261"/>
      <c r="B6113" s="265" t="s">
        <v>1207</v>
      </c>
      <c r="C6113" s="263"/>
      <c r="D6113" s="264" t="s">
        <v>2552</v>
      </c>
      <c r="E6113" s="264" t="s">
        <v>2552</v>
      </c>
      <c r="F6113" s="264"/>
    </row>
    <row r="6114" spans="1:6" ht="30" customHeight="1">
      <c r="A6114" s="266">
        <v>95133</v>
      </c>
      <c r="B6114" s="267" t="s">
        <v>4440</v>
      </c>
      <c r="C6114" s="268" t="s">
        <v>1057</v>
      </c>
      <c r="D6114" s="269">
        <v>87.1</v>
      </c>
      <c r="E6114" s="269">
        <v>15.06</v>
      </c>
      <c r="F6114" s="269" t="s">
        <v>15700</v>
      </c>
    </row>
    <row r="6115" spans="1:6" ht="30" customHeight="1">
      <c r="A6115" s="266">
        <v>96159</v>
      </c>
      <c r="B6115" s="267" t="s">
        <v>4441</v>
      </c>
      <c r="C6115" s="268" t="s">
        <v>701</v>
      </c>
      <c r="D6115" s="269">
        <v>32.18</v>
      </c>
      <c r="E6115" s="269">
        <v>15.06</v>
      </c>
      <c r="F6115" s="269" t="s">
        <v>15818</v>
      </c>
    </row>
    <row r="6116" spans="1:6" ht="30" customHeight="1">
      <c r="A6116" s="266">
        <v>95129</v>
      </c>
      <c r="B6116" s="267" t="s">
        <v>4442</v>
      </c>
      <c r="C6116" s="268" t="s">
        <v>2637</v>
      </c>
      <c r="D6116" s="269">
        <v>20.23</v>
      </c>
      <c r="E6116" s="269">
        <v>0</v>
      </c>
      <c r="F6116" s="269" t="s">
        <v>15999</v>
      </c>
    </row>
    <row r="6117" spans="1:6" ht="30" customHeight="1">
      <c r="A6117" s="266">
        <v>95130</v>
      </c>
      <c r="B6117" s="267" t="s">
        <v>4443</v>
      </c>
      <c r="C6117" s="268" t="s">
        <v>2637</v>
      </c>
      <c r="D6117" s="269">
        <v>7.08</v>
      </c>
      <c r="E6117" s="269">
        <v>0</v>
      </c>
      <c r="F6117" s="269" t="s">
        <v>11251</v>
      </c>
    </row>
    <row r="6118" spans="1:6" ht="30" customHeight="1">
      <c r="A6118" s="266">
        <v>95131</v>
      </c>
      <c r="B6118" s="267" t="s">
        <v>4444</v>
      </c>
      <c r="C6118" s="268" t="s">
        <v>2637</v>
      </c>
      <c r="D6118" s="269">
        <v>37.94</v>
      </c>
      <c r="E6118" s="269">
        <v>0</v>
      </c>
      <c r="F6118" s="269" t="s">
        <v>14230</v>
      </c>
    </row>
    <row r="6119" spans="1:6" ht="30" customHeight="1">
      <c r="A6119" s="266">
        <v>95132</v>
      </c>
      <c r="B6119" s="267" t="s">
        <v>4445</v>
      </c>
      <c r="C6119" s="268" t="s">
        <v>2637</v>
      </c>
      <c r="D6119" s="269">
        <v>16.98</v>
      </c>
      <c r="E6119" s="269">
        <v>0</v>
      </c>
      <c r="F6119" s="269" t="s">
        <v>16000</v>
      </c>
    </row>
    <row r="6120" spans="1:6">
      <c r="A6120" s="261"/>
      <c r="B6120" s="265" t="s">
        <v>5438</v>
      </c>
      <c r="C6120" s="263"/>
      <c r="D6120" s="264" t="s">
        <v>2552</v>
      </c>
      <c r="E6120" s="264" t="s">
        <v>2552</v>
      </c>
      <c r="F6120" s="264"/>
    </row>
    <row r="6121" spans="1:6" ht="30" customHeight="1">
      <c r="A6121" s="266">
        <v>95218</v>
      </c>
      <c r="B6121" s="267" t="s">
        <v>5439</v>
      </c>
      <c r="C6121" s="268" t="s">
        <v>1057</v>
      </c>
      <c r="D6121" s="269">
        <v>6.23</v>
      </c>
      <c r="E6121" s="269">
        <v>16.12</v>
      </c>
      <c r="F6121" s="269" t="s">
        <v>15702</v>
      </c>
    </row>
    <row r="6122" spans="1:6" ht="30" customHeight="1">
      <c r="A6122" s="266">
        <v>95219</v>
      </c>
      <c r="B6122" s="267" t="s">
        <v>5440</v>
      </c>
      <c r="C6122" s="268" t="s">
        <v>701</v>
      </c>
      <c r="D6122" s="269">
        <v>5.5999999999999979</v>
      </c>
      <c r="E6122" s="269">
        <v>16.12</v>
      </c>
      <c r="F6122" s="269" t="s">
        <v>15799</v>
      </c>
    </row>
    <row r="6123" spans="1:6" ht="30" customHeight="1">
      <c r="A6123" s="266">
        <v>95214</v>
      </c>
      <c r="B6123" s="267" t="s">
        <v>5441</v>
      </c>
      <c r="C6123" s="268" t="s">
        <v>2637</v>
      </c>
      <c r="D6123" s="269">
        <v>0.24</v>
      </c>
      <c r="E6123" s="269">
        <v>0</v>
      </c>
      <c r="F6123" s="269" t="s">
        <v>12959</v>
      </c>
    </row>
    <row r="6124" spans="1:6" ht="30" customHeight="1">
      <c r="A6124" s="266">
        <v>95215</v>
      </c>
      <c r="B6124" s="267" t="s">
        <v>5442</v>
      </c>
      <c r="C6124" s="268" t="s">
        <v>2637</v>
      </c>
      <c r="D6124" s="269">
        <v>0.04</v>
      </c>
      <c r="E6124" s="269">
        <v>0</v>
      </c>
      <c r="F6124" s="269" t="s">
        <v>13868</v>
      </c>
    </row>
    <row r="6125" spans="1:6" ht="30" customHeight="1">
      <c r="A6125" s="266">
        <v>95216</v>
      </c>
      <c r="B6125" s="267" t="s">
        <v>5443</v>
      </c>
      <c r="C6125" s="268" t="s">
        <v>2637</v>
      </c>
      <c r="D6125" s="269">
        <v>0.16</v>
      </c>
      <c r="E6125" s="269">
        <v>0</v>
      </c>
      <c r="F6125" s="269" t="s">
        <v>11117</v>
      </c>
    </row>
    <row r="6126" spans="1:6" ht="30" customHeight="1">
      <c r="A6126" s="266">
        <v>95217</v>
      </c>
      <c r="B6126" s="267" t="s">
        <v>5444</v>
      </c>
      <c r="C6126" s="268" t="s">
        <v>2637</v>
      </c>
      <c r="D6126" s="269">
        <v>0.47</v>
      </c>
      <c r="E6126" s="269">
        <v>0</v>
      </c>
      <c r="F6126" s="269" t="s">
        <v>11194</v>
      </c>
    </row>
    <row r="6127" spans="1:6">
      <c r="A6127" s="261"/>
      <c r="B6127" s="265" t="s">
        <v>1208</v>
      </c>
      <c r="C6127" s="263"/>
      <c r="D6127" s="264" t="s">
        <v>2552</v>
      </c>
      <c r="E6127" s="264" t="s">
        <v>2552</v>
      </c>
      <c r="F6127" s="264"/>
    </row>
    <row r="6128" spans="1:6" ht="30" customHeight="1">
      <c r="A6128" s="266">
        <v>95276</v>
      </c>
      <c r="B6128" s="267" t="s">
        <v>5445</v>
      </c>
      <c r="C6128" s="268" t="s">
        <v>1057</v>
      </c>
      <c r="D6128" s="269">
        <v>2.75</v>
      </c>
      <c r="E6128" s="269">
        <v>0</v>
      </c>
      <c r="F6128" s="269" t="s">
        <v>14239</v>
      </c>
    </row>
    <row r="6129" spans="1:6" ht="30" customHeight="1">
      <c r="A6129" s="266">
        <v>95277</v>
      </c>
      <c r="B6129" s="267" t="s">
        <v>5446</v>
      </c>
      <c r="C6129" s="268" t="s">
        <v>701</v>
      </c>
      <c r="D6129" s="269">
        <v>0.5</v>
      </c>
      <c r="E6129" s="269">
        <v>0</v>
      </c>
      <c r="F6129" s="269" t="s">
        <v>14641</v>
      </c>
    </row>
    <row r="6130" spans="1:6" ht="30" customHeight="1">
      <c r="A6130" s="266">
        <v>95272</v>
      </c>
      <c r="B6130" s="267" t="s">
        <v>5447</v>
      </c>
      <c r="C6130" s="268" t="s">
        <v>2637</v>
      </c>
      <c r="D6130" s="269">
        <v>0.41</v>
      </c>
      <c r="E6130" s="269">
        <v>0</v>
      </c>
      <c r="F6130" s="269" t="s">
        <v>15950</v>
      </c>
    </row>
    <row r="6131" spans="1:6" ht="30" customHeight="1">
      <c r="A6131" s="266">
        <v>95273</v>
      </c>
      <c r="B6131" s="267" t="s">
        <v>5448</v>
      </c>
      <c r="C6131" s="268" t="s">
        <v>2637</v>
      </c>
      <c r="D6131" s="269">
        <v>0.09</v>
      </c>
      <c r="E6131" s="269">
        <v>0</v>
      </c>
      <c r="F6131" s="269" t="s">
        <v>11655</v>
      </c>
    </row>
    <row r="6132" spans="1:6" ht="30" customHeight="1">
      <c r="A6132" s="266">
        <v>95274</v>
      </c>
      <c r="B6132" s="267" t="s">
        <v>5449</v>
      </c>
      <c r="C6132" s="268" t="s">
        <v>2637</v>
      </c>
      <c r="D6132" s="269">
        <v>0.32</v>
      </c>
      <c r="E6132" s="269">
        <v>0</v>
      </c>
      <c r="F6132" s="269" t="s">
        <v>11228</v>
      </c>
    </row>
    <row r="6133" spans="1:6" ht="30" customHeight="1">
      <c r="A6133" s="266">
        <v>95275</v>
      </c>
      <c r="B6133" s="267" t="s">
        <v>5450</v>
      </c>
      <c r="C6133" s="268" t="s">
        <v>2637</v>
      </c>
      <c r="D6133" s="269">
        <v>1.93</v>
      </c>
      <c r="E6133" s="269">
        <v>0</v>
      </c>
      <c r="F6133" s="269" t="s">
        <v>11832</v>
      </c>
    </row>
    <row r="6134" spans="1:6">
      <c r="A6134" s="261"/>
      <c r="B6134" s="265" t="s">
        <v>1209</v>
      </c>
      <c r="C6134" s="263"/>
      <c r="D6134" s="264" t="s">
        <v>2552</v>
      </c>
      <c r="E6134" s="264" t="s">
        <v>2552</v>
      </c>
      <c r="F6134" s="264"/>
    </row>
    <row r="6135" spans="1:6" ht="30" customHeight="1">
      <c r="A6135" s="266">
        <v>95114</v>
      </c>
      <c r="B6135" s="267" t="s">
        <v>5451</v>
      </c>
      <c r="C6135" s="268" t="s">
        <v>2637</v>
      </c>
      <c r="D6135" s="269">
        <v>1.25</v>
      </c>
      <c r="E6135" s="269">
        <v>0</v>
      </c>
      <c r="F6135" s="269" t="s">
        <v>14875</v>
      </c>
    </row>
    <row r="6136" spans="1:6" ht="30" customHeight="1">
      <c r="A6136" s="266">
        <v>95115</v>
      </c>
      <c r="B6136" s="267" t="s">
        <v>5452</v>
      </c>
      <c r="C6136" s="268" t="s">
        <v>2637</v>
      </c>
      <c r="D6136" s="269">
        <v>0.28000000000000003</v>
      </c>
      <c r="E6136" s="269">
        <v>0</v>
      </c>
      <c r="F6136" s="269" t="s">
        <v>11679</v>
      </c>
    </row>
    <row r="6137" spans="1:6" ht="30" customHeight="1">
      <c r="A6137" s="266">
        <v>5952</v>
      </c>
      <c r="B6137" s="267" t="s">
        <v>5453</v>
      </c>
      <c r="C6137" s="268" t="s">
        <v>701</v>
      </c>
      <c r="D6137" s="269">
        <v>6.4</v>
      </c>
      <c r="E6137" s="269">
        <v>13.06</v>
      </c>
      <c r="F6137" s="269" t="s">
        <v>15752</v>
      </c>
    </row>
    <row r="6138" spans="1:6" ht="30" customHeight="1">
      <c r="A6138" s="266">
        <v>5795</v>
      </c>
      <c r="B6138" s="267" t="s">
        <v>5454</v>
      </c>
      <c r="C6138" s="268" t="s">
        <v>1057</v>
      </c>
      <c r="D6138" s="269">
        <v>7.9599999999999991</v>
      </c>
      <c r="E6138" s="269">
        <v>13.06</v>
      </c>
      <c r="F6138" s="269" t="s">
        <v>12350</v>
      </c>
    </row>
    <row r="6139" spans="1:6" ht="30" customHeight="1">
      <c r="A6139" s="266">
        <v>53863</v>
      </c>
      <c r="B6139" s="267" t="s">
        <v>5455</v>
      </c>
      <c r="C6139" s="268" t="s">
        <v>2637</v>
      </c>
      <c r="D6139" s="269">
        <v>1.56</v>
      </c>
      <c r="E6139" s="269">
        <v>0</v>
      </c>
      <c r="F6139" s="269" t="s">
        <v>11937</v>
      </c>
    </row>
    <row r="6140" spans="1:6">
      <c r="A6140" s="261"/>
      <c r="B6140" s="265" t="s">
        <v>2168</v>
      </c>
      <c r="C6140" s="263"/>
      <c r="D6140" s="264" t="s">
        <v>2552</v>
      </c>
      <c r="E6140" s="264" t="s">
        <v>2552</v>
      </c>
      <c r="F6140" s="264"/>
    </row>
    <row r="6141" spans="1:6">
      <c r="A6141" s="261"/>
      <c r="B6141" s="265" t="s">
        <v>2169</v>
      </c>
      <c r="C6141" s="263"/>
      <c r="D6141" s="264" t="s">
        <v>2552</v>
      </c>
      <c r="E6141" s="264" t="s">
        <v>2552</v>
      </c>
      <c r="F6141" s="264"/>
    </row>
    <row r="6142" spans="1:6" ht="15" customHeight="1">
      <c r="A6142" s="266">
        <v>98746</v>
      </c>
      <c r="B6142" s="267" t="s">
        <v>17530</v>
      </c>
      <c r="C6142" s="268" t="s">
        <v>2537</v>
      </c>
      <c r="D6142" s="269">
        <v>24.15</v>
      </c>
      <c r="E6142" s="269">
        <v>25.89</v>
      </c>
      <c r="F6142" s="269" t="s">
        <v>17531</v>
      </c>
    </row>
    <row r="6143" spans="1:6" ht="15" customHeight="1">
      <c r="A6143" s="266">
        <v>98749</v>
      </c>
      <c r="B6143" s="267" t="s">
        <v>17532</v>
      </c>
      <c r="C6143" s="268" t="s">
        <v>2537</v>
      </c>
      <c r="D6143" s="269">
        <v>32.590000000000003</v>
      </c>
      <c r="E6143" s="269">
        <v>26.86</v>
      </c>
      <c r="F6143" s="269" t="s">
        <v>17533</v>
      </c>
    </row>
    <row r="6144" spans="1:6" ht="15" customHeight="1">
      <c r="A6144" s="266">
        <v>98750</v>
      </c>
      <c r="B6144" s="267" t="s">
        <v>17534</v>
      </c>
      <c r="C6144" s="268" t="s">
        <v>2537</v>
      </c>
      <c r="D6144" s="269">
        <v>43.110000000000007</v>
      </c>
      <c r="E6144" s="269">
        <v>27.68</v>
      </c>
      <c r="F6144" s="269" t="s">
        <v>17535</v>
      </c>
    </row>
    <row r="6145" spans="1:6" ht="15" customHeight="1">
      <c r="A6145" s="266">
        <v>98751</v>
      </c>
      <c r="B6145" s="267" t="s">
        <v>17536</v>
      </c>
      <c r="C6145" s="268" t="s">
        <v>2537</v>
      </c>
      <c r="D6145" s="269">
        <v>70.73</v>
      </c>
      <c r="E6145" s="269">
        <v>29.67</v>
      </c>
      <c r="F6145" s="269" t="s">
        <v>17537</v>
      </c>
    </row>
    <row r="6146" spans="1:6" ht="15" customHeight="1">
      <c r="A6146" s="266">
        <v>98752</v>
      </c>
      <c r="B6146" s="267" t="s">
        <v>17538</v>
      </c>
      <c r="C6146" s="268" t="s">
        <v>2537</v>
      </c>
      <c r="D6146" s="269">
        <v>104.52</v>
      </c>
      <c r="E6146" s="269">
        <v>31.48</v>
      </c>
      <c r="F6146" s="269" t="s">
        <v>17539</v>
      </c>
    </row>
    <row r="6147" spans="1:6" ht="15" customHeight="1">
      <c r="A6147" s="266">
        <v>98753</v>
      </c>
      <c r="B6147" s="267" t="s">
        <v>17540</v>
      </c>
      <c r="C6147" s="268" t="s">
        <v>2537</v>
      </c>
      <c r="D6147" s="269">
        <v>146.93</v>
      </c>
      <c r="E6147" s="269">
        <v>33.28</v>
      </c>
      <c r="F6147" s="269" t="s">
        <v>17541</v>
      </c>
    </row>
    <row r="6148" spans="1:6" ht="30" customHeight="1">
      <c r="A6148" s="266">
        <v>83761</v>
      </c>
      <c r="B6148" s="267" t="s">
        <v>4990</v>
      </c>
      <c r="C6148" s="268" t="s">
        <v>2637</v>
      </c>
      <c r="D6148" s="269">
        <v>7.6</v>
      </c>
      <c r="E6148" s="269">
        <v>0</v>
      </c>
      <c r="F6148" s="269" t="s">
        <v>11860</v>
      </c>
    </row>
    <row r="6149" spans="1:6" ht="30" customHeight="1">
      <c r="A6149" s="266">
        <v>83762</v>
      </c>
      <c r="B6149" s="267" t="s">
        <v>4991</v>
      </c>
      <c r="C6149" s="268" t="s">
        <v>2637</v>
      </c>
      <c r="D6149" s="269">
        <v>9.51</v>
      </c>
      <c r="E6149" s="269">
        <v>0</v>
      </c>
      <c r="F6149" s="269" t="s">
        <v>13645</v>
      </c>
    </row>
    <row r="6150" spans="1:6" ht="30" customHeight="1">
      <c r="A6150" s="266">
        <v>83763</v>
      </c>
      <c r="B6150" s="267" t="s">
        <v>4992</v>
      </c>
      <c r="C6150" s="268" t="s">
        <v>2637</v>
      </c>
      <c r="D6150" s="269">
        <v>26.47</v>
      </c>
      <c r="E6150" s="269">
        <v>0</v>
      </c>
      <c r="F6150" s="269" t="s">
        <v>15870</v>
      </c>
    </row>
    <row r="6151" spans="1:6" ht="30" customHeight="1">
      <c r="A6151" s="266">
        <v>83764</v>
      </c>
      <c r="B6151" s="267" t="s">
        <v>4993</v>
      </c>
      <c r="C6151" s="268" t="s">
        <v>2637</v>
      </c>
      <c r="D6151" s="269">
        <v>1.71</v>
      </c>
      <c r="E6151" s="269">
        <v>0</v>
      </c>
      <c r="F6151" s="269" t="s">
        <v>12325</v>
      </c>
    </row>
    <row r="6152" spans="1:6" ht="30" customHeight="1">
      <c r="A6152" s="266">
        <v>83765</v>
      </c>
      <c r="B6152" s="267" t="s">
        <v>4994</v>
      </c>
      <c r="C6152" s="268" t="s">
        <v>1057</v>
      </c>
      <c r="D6152" s="269">
        <v>50.61</v>
      </c>
      <c r="E6152" s="269">
        <v>16.559999999999999</v>
      </c>
      <c r="F6152" s="269" t="s">
        <v>15646</v>
      </c>
    </row>
    <row r="6153" spans="1:6" ht="30" customHeight="1">
      <c r="A6153" s="266">
        <v>83766</v>
      </c>
      <c r="B6153" s="267" t="s">
        <v>4995</v>
      </c>
      <c r="C6153" s="268" t="s">
        <v>701</v>
      </c>
      <c r="D6153" s="269">
        <v>14.630000000000003</v>
      </c>
      <c r="E6153" s="269">
        <v>16.559999999999999</v>
      </c>
      <c r="F6153" s="269" t="s">
        <v>13204</v>
      </c>
    </row>
    <row r="6154" spans="1:6" ht="30" customHeight="1">
      <c r="A6154" s="266">
        <v>92716</v>
      </c>
      <c r="B6154" s="267" t="s">
        <v>4996</v>
      </c>
      <c r="C6154" s="268" t="s">
        <v>1057</v>
      </c>
      <c r="D6154" s="269">
        <v>18.809999999999999</v>
      </c>
      <c r="E6154" s="269">
        <v>0</v>
      </c>
      <c r="F6154" s="269" t="s">
        <v>12935</v>
      </c>
    </row>
    <row r="6155" spans="1:6" ht="30" customHeight="1">
      <c r="A6155" s="266">
        <v>92717</v>
      </c>
      <c r="B6155" s="267" t="s">
        <v>4997</v>
      </c>
      <c r="C6155" s="268" t="s">
        <v>701</v>
      </c>
      <c r="D6155" s="269">
        <v>0.28000000000000003</v>
      </c>
      <c r="E6155" s="269">
        <v>0</v>
      </c>
      <c r="F6155" s="269" t="s">
        <v>11679</v>
      </c>
    </row>
    <row r="6156" spans="1:6" ht="30" customHeight="1">
      <c r="A6156" s="266">
        <v>92712</v>
      </c>
      <c r="B6156" s="267" t="s">
        <v>4998</v>
      </c>
      <c r="C6156" s="268" t="s">
        <v>2637</v>
      </c>
      <c r="D6156" s="269">
        <v>0.23</v>
      </c>
      <c r="E6156" s="269">
        <v>0</v>
      </c>
      <c r="F6156" s="269" t="s">
        <v>11145</v>
      </c>
    </row>
    <row r="6157" spans="1:6" ht="30" customHeight="1">
      <c r="A6157" s="266">
        <v>92713</v>
      </c>
      <c r="B6157" s="267" t="s">
        <v>4999</v>
      </c>
      <c r="C6157" s="268" t="s">
        <v>2637</v>
      </c>
      <c r="D6157" s="269">
        <v>0.05</v>
      </c>
      <c r="E6157" s="269">
        <v>0</v>
      </c>
      <c r="F6157" s="269" t="s">
        <v>11115</v>
      </c>
    </row>
    <row r="6158" spans="1:6" ht="30" customHeight="1">
      <c r="A6158" s="266">
        <v>92714</v>
      </c>
      <c r="B6158" s="267" t="s">
        <v>5000</v>
      </c>
      <c r="C6158" s="268" t="s">
        <v>2637</v>
      </c>
      <c r="D6158" s="269">
        <v>0.28999999999999998</v>
      </c>
      <c r="E6158" s="269">
        <v>0</v>
      </c>
      <c r="F6158" s="269" t="s">
        <v>11969</v>
      </c>
    </row>
    <row r="6159" spans="1:6" ht="30" customHeight="1">
      <c r="A6159" s="266">
        <v>92715</v>
      </c>
      <c r="B6159" s="267" t="s">
        <v>5001</v>
      </c>
      <c r="C6159" s="268" t="s">
        <v>2637</v>
      </c>
      <c r="D6159" s="269">
        <v>18.239999999999998</v>
      </c>
      <c r="E6159" s="269">
        <v>0</v>
      </c>
      <c r="F6159" s="269" t="s">
        <v>15972</v>
      </c>
    </row>
    <row r="6160" spans="1:6">
      <c r="A6160" s="261"/>
      <c r="B6160" s="265" t="s">
        <v>1176</v>
      </c>
      <c r="C6160" s="263"/>
      <c r="D6160" s="264" t="s">
        <v>2552</v>
      </c>
      <c r="E6160" s="264" t="s">
        <v>2552</v>
      </c>
      <c r="F6160" s="264"/>
    </row>
    <row r="6161" spans="1:6">
      <c r="A6161" s="261"/>
      <c r="B6161" s="265" t="s">
        <v>1180</v>
      </c>
      <c r="C6161" s="263"/>
      <c r="D6161" s="264" t="s">
        <v>2552</v>
      </c>
      <c r="E6161" s="264" t="s">
        <v>2552</v>
      </c>
      <c r="F6161" s="264"/>
    </row>
    <row r="6162" spans="1:6" ht="15" customHeight="1">
      <c r="A6162" s="266">
        <v>85120</v>
      </c>
      <c r="B6162" s="267" t="s">
        <v>5002</v>
      </c>
      <c r="C6162" s="268" t="s">
        <v>2535</v>
      </c>
      <c r="D6162" s="269">
        <v>107.31</v>
      </c>
      <c r="E6162" s="269">
        <v>17.96</v>
      </c>
      <c r="F6162" s="269" t="s">
        <v>18102</v>
      </c>
    </row>
    <row r="6163" spans="1:6">
      <c r="A6163" s="261"/>
      <c r="B6163" s="265" t="s">
        <v>5003</v>
      </c>
      <c r="C6163" s="263"/>
      <c r="D6163" s="264" t="s">
        <v>2552</v>
      </c>
      <c r="E6163" s="264" t="s">
        <v>2552</v>
      </c>
      <c r="F6163" s="264"/>
    </row>
    <row r="6164" spans="1:6" ht="60" customHeight="1">
      <c r="A6164" s="266">
        <v>93404</v>
      </c>
      <c r="B6164" s="267" t="s">
        <v>15983</v>
      </c>
      <c r="C6164" s="268" t="s">
        <v>2637</v>
      </c>
      <c r="D6164" s="269">
        <v>3.65</v>
      </c>
      <c r="E6164" s="269">
        <v>0</v>
      </c>
      <c r="F6164" s="269" t="s">
        <v>12625</v>
      </c>
    </row>
    <row r="6165" spans="1:6" ht="60" customHeight="1">
      <c r="A6165" s="266">
        <v>93405</v>
      </c>
      <c r="B6165" s="267" t="s">
        <v>15984</v>
      </c>
      <c r="C6165" s="268" t="s">
        <v>2637</v>
      </c>
      <c r="D6165" s="269">
        <v>0.72</v>
      </c>
      <c r="E6165" s="269">
        <v>0</v>
      </c>
      <c r="F6165" s="269" t="s">
        <v>11452</v>
      </c>
    </row>
    <row r="6166" spans="1:6" ht="60" customHeight="1">
      <c r="A6166" s="266">
        <v>93406</v>
      </c>
      <c r="B6166" s="267" t="s">
        <v>15985</v>
      </c>
      <c r="C6166" s="268" t="s">
        <v>2637</v>
      </c>
      <c r="D6166" s="269">
        <v>4.5599999999999996</v>
      </c>
      <c r="E6166" s="269">
        <v>0</v>
      </c>
      <c r="F6166" s="269" t="s">
        <v>15876</v>
      </c>
    </row>
    <row r="6167" spans="1:6" ht="60" customHeight="1">
      <c r="A6167" s="266">
        <v>93407</v>
      </c>
      <c r="B6167" s="267" t="s">
        <v>15986</v>
      </c>
      <c r="C6167" s="268" t="s">
        <v>2637</v>
      </c>
      <c r="D6167" s="269">
        <v>27.8</v>
      </c>
      <c r="E6167" s="269">
        <v>0</v>
      </c>
      <c r="F6167" s="269" t="s">
        <v>15867</v>
      </c>
    </row>
    <row r="6168" spans="1:6" ht="60" customHeight="1">
      <c r="A6168" s="266">
        <v>93408</v>
      </c>
      <c r="B6168" s="267" t="s">
        <v>15693</v>
      </c>
      <c r="C6168" s="268" t="s">
        <v>1057</v>
      </c>
      <c r="D6168" s="269">
        <v>41.599999999999994</v>
      </c>
      <c r="E6168" s="269">
        <v>18.809999999999999</v>
      </c>
      <c r="F6168" s="269" t="s">
        <v>15694</v>
      </c>
    </row>
    <row r="6169" spans="1:6" ht="60" customHeight="1">
      <c r="A6169" s="266">
        <v>93409</v>
      </c>
      <c r="B6169" s="267" t="s">
        <v>15794</v>
      </c>
      <c r="C6169" s="268" t="s">
        <v>701</v>
      </c>
      <c r="D6169" s="269">
        <v>9.240000000000002</v>
      </c>
      <c r="E6169" s="269">
        <v>18.809999999999999</v>
      </c>
      <c r="F6169" s="269" t="s">
        <v>11669</v>
      </c>
    </row>
    <row r="6170" spans="1:6">
      <c r="A6170" s="261"/>
      <c r="B6170" s="265" t="s">
        <v>1177</v>
      </c>
      <c r="C6170" s="263"/>
      <c r="D6170" s="264" t="s">
        <v>2552</v>
      </c>
      <c r="E6170" s="264" t="s">
        <v>2552</v>
      </c>
      <c r="F6170" s="264"/>
    </row>
    <row r="6171" spans="1:6" ht="15" customHeight="1">
      <c r="A6171" s="266">
        <v>83486</v>
      </c>
      <c r="B6171" s="267" t="s">
        <v>5004</v>
      </c>
      <c r="C6171" s="268" t="s">
        <v>2535</v>
      </c>
      <c r="D6171" s="269">
        <v>875.86999999999989</v>
      </c>
      <c r="E6171" s="269">
        <v>220.96</v>
      </c>
      <c r="F6171" s="269" t="s">
        <v>18103</v>
      </c>
    </row>
    <row r="6172" spans="1:6" ht="45" customHeight="1">
      <c r="A6172" s="266">
        <v>5692</v>
      </c>
      <c r="B6172" s="267" t="s">
        <v>2598</v>
      </c>
      <c r="C6172" s="268" t="s">
        <v>2637</v>
      </c>
      <c r="D6172" s="269">
        <v>0.13</v>
      </c>
      <c r="E6172" s="269">
        <v>0</v>
      </c>
      <c r="F6172" s="269" t="s">
        <v>15832</v>
      </c>
    </row>
    <row r="6173" spans="1:6" ht="45" customHeight="1">
      <c r="A6173" s="266">
        <v>89022</v>
      </c>
      <c r="B6173" s="267" t="s">
        <v>902</v>
      </c>
      <c r="C6173" s="268" t="s">
        <v>701</v>
      </c>
      <c r="D6173" s="269">
        <v>0.28000000000000003</v>
      </c>
      <c r="E6173" s="269">
        <v>0</v>
      </c>
      <c r="F6173" s="269" t="s">
        <v>11679</v>
      </c>
    </row>
    <row r="6174" spans="1:6" ht="45" customHeight="1">
      <c r="A6174" s="266">
        <v>90650</v>
      </c>
      <c r="B6174" s="267" t="s">
        <v>686</v>
      </c>
      <c r="C6174" s="268" t="s">
        <v>1057</v>
      </c>
      <c r="D6174" s="269">
        <v>8.43</v>
      </c>
      <c r="E6174" s="269">
        <v>0</v>
      </c>
      <c r="F6174" s="269" t="s">
        <v>12298</v>
      </c>
    </row>
    <row r="6175" spans="1:6" ht="45" customHeight="1">
      <c r="A6175" s="266">
        <v>90651</v>
      </c>
      <c r="B6175" s="267" t="s">
        <v>920</v>
      </c>
      <c r="C6175" s="268" t="s">
        <v>701</v>
      </c>
      <c r="D6175" s="269">
        <v>0.54</v>
      </c>
      <c r="E6175" s="269">
        <v>0</v>
      </c>
      <c r="F6175" s="269" t="s">
        <v>13871</v>
      </c>
    </row>
    <row r="6176" spans="1:6" ht="45" customHeight="1">
      <c r="A6176" s="266">
        <v>5800</v>
      </c>
      <c r="B6176" s="267" t="s">
        <v>1495</v>
      </c>
      <c r="C6176" s="268" t="s">
        <v>2637</v>
      </c>
      <c r="D6176" s="269">
        <v>0.26</v>
      </c>
      <c r="E6176" s="269">
        <v>0</v>
      </c>
      <c r="F6176" s="269" t="s">
        <v>15846</v>
      </c>
    </row>
    <row r="6177" spans="1:6" ht="45" customHeight="1">
      <c r="A6177" s="266">
        <v>53866</v>
      </c>
      <c r="B6177" s="267" t="s">
        <v>1924</v>
      </c>
      <c r="C6177" s="268" t="s">
        <v>2637</v>
      </c>
      <c r="D6177" s="269">
        <v>1.46</v>
      </c>
      <c r="E6177" s="269">
        <v>0</v>
      </c>
      <c r="F6177" s="269" t="s">
        <v>11420</v>
      </c>
    </row>
    <row r="6178" spans="1:6" ht="45" customHeight="1">
      <c r="A6178" s="266">
        <v>83643</v>
      </c>
      <c r="B6178" s="267" t="s">
        <v>5483</v>
      </c>
      <c r="C6178" s="268" t="s">
        <v>2535</v>
      </c>
      <c r="D6178" s="269">
        <v>3230.1000000000004</v>
      </c>
      <c r="E6178" s="269">
        <v>196.68</v>
      </c>
      <c r="F6178" s="269" t="s">
        <v>18104</v>
      </c>
    </row>
    <row r="6179" spans="1:6" ht="45" customHeight="1">
      <c r="A6179" s="266">
        <v>89019</v>
      </c>
      <c r="B6179" s="267" t="s">
        <v>568</v>
      </c>
      <c r="C6179" s="268" t="s">
        <v>2637</v>
      </c>
      <c r="D6179" s="269">
        <v>0.23</v>
      </c>
      <c r="E6179" s="269">
        <v>0</v>
      </c>
      <c r="F6179" s="269" t="s">
        <v>11145</v>
      </c>
    </row>
    <row r="6180" spans="1:6" ht="45" customHeight="1">
      <c r="A6180" s="266">
        <v>89020</v>
      </c>
      <c r="B6180" s="267" t="s">
        <v>569</v>
      </c>
      <c r="C6180" s="268" t="s">
        <v>2637</v>
      </c>
      <c r="D6180" s="269">
        <v>0.05</v>
      </c>
      <c r="E6180" s="269">
        <v>0</v>
      </c>
      <c r="F6180" s="269" t="s">
        <v>11115</v>
      </c>
    </row>
    <row r="6181" spans="1:6" ht="45" customHeight="1">
      <c r="A6181" s="266">
        <v>89021</v>
      </c>
      <c r="B6181" s="267" t="s">
        <v>1040</v>
      </c>
      <c r="C6181" s="268" t="s">
        <v>1057</v>
      </c>
      <c r="D6181" s="269">
        <v>2</v>
      </c>
      <c r="E6181" s="269">
        <v>0</v>
      </c>
      <c r="F6181" s="269" t="s">
        <v>11152</v>
      </c>
    </row>
    <row r="6182" spans="1:6" ht="15" customHeight="1">
      <c r="A6182" s="266">
        <v>83644</v>
      </c>
      <c r="B6182" s="267" t="s">
        <v>5484</v>
      </c>
      <c r="C6182" s="268" t="s">
        <v>2535</v>
      </c>
      <c r="D6182" s="269">
        <v>4236.4399999999996</v>
      </c>
      <c r="E6182" s="269">
        <v>204.52</v>
      </c>
      <c r="F6182" s="269" t="s">
        <v>18105</v>
      </c>
    </row>
    <row r="6183" spans="1:6" ht="15" customHeight="1">
      <c r="A6183" s="266">
        <v>83645</v>
      </c>
      <c r="B6183" s="267" t="s">
        <v>5485</v>
      </c>
      <c r="C6183" s="268" t="s">
        <v>2535</v>
      </c>
      <c r="D6183" s="269">
        <v>1247.68</v>
      </c>
      <c r="E6183" s="269">
        <v>204.54</v>
      </c>
      <c r="F6183" s="269" t="s">
        <v>18106</v>
      </c>
    </row>
    <row r="6184" spans="1:6" ht="15" customHeight="1">
      <c r="A6184" s="266">
        <v>83646</v>
      </c>
      <c r="B6184" s="267" t="s">
        <v>5486</v>
      </c>
      <c r="C6184" s="268" t="s">
        <v>2535</v>
      </c>
      <c r="D6184" s="269">
        <v>1471.6100000000001</v>
      </c>
      <c r="E6184" s="269">
        <v>204.53</v>
      </c>
      <c r="F6184" s="269" t="s">
        <v>18107</v>
      </c>
    </row>
    <row r="6185" spans="1:6" ht="15" customHeight="1">
      <c r="A6185" s="266">
        <v>83647</v>
      </c>
      <c r="B6185" s="267" t="s">
        <v>5487</v>
      </c>
      <c r="C6185" s="268" t="s">
        <v>2535</v>
      </c>
      <c r="D6185" s="269">
        <v>912.56</v>
      </c>
      <c r="E6185" s="269">
        <v>204.55</v>
      </c>
      <c r="F6185" s="269" t="s">
        <v>18108</v>
      </c>
    </row>
    <row r="6186" spans="1:6" ht="15" customHeight="1">
      <c r="A6186" s="266">
        <v>83648</v>
      </c>
      <c r="B6186" s="267" t="s">
        <v>5488</v>
      </c>
      <c r="C6186" s="268" t="s">
        <v>2535</v>
      </c>
      <c r="D6186" s="269">
        <v>533.96</v>
      </c>
      <c r="E6186" s="269">
        <v>204.57</v>
      </c>
      <c r="F6186" s="269" t="s">
        <v>18109</v>
      </c>
    </row>
    <row r="6187" spans="1:6" ht="15" customHeight="1">
      <c r="A6187" s="266">
        <v>83649</v>
      </c>
      <c r="B6187" s="267" t="s">
        <v>5489</v>
      </c>
      <c r="C6187" s="268" t="s">
        <v>2535</v>
      </c>
      <c r="D6187" s="269">
        <v>3408.3600000000006</v>
      </c>
      <c r="E6187" s="269">
        <v>867.53</v>
      </c>
      <c r="F6187" s="269" t="s">
        <v>18110</v>
      </c>
    </row>
    <row r="6188" spans="1:6" ht="15" customHeight="1">
      <c r="A6188" s="266">
        <v>83650</v>
      </c>
      <c r="B6188" s="267" t="s">
        <v>5490</v>
      </c>
      <c r="C6188" s="268" t="s">
        <v>2535</v>
      </c>
      <c r="D6188" s="269">
        <v>2738.13</v>
      </c>
      <c r="E6188" s="269">
        <v>867.54</v>
      </c>
      <c r="F6188" s="269" t="s">
        <v>18111</v>
      </c>
    </row>
    <row r="6189" spans="1:6" ht="45" customHeight="1">
      <c r="A6189" s="266">
        <v>7042</v>
      </c>
      <c r="B6189" s="267" t="s">
        <v>1950</v>
      </c>
      <c r="C6189" s="268" t="s">
        <v>1057</v>
      </c>
      <c r="D6189" s="269">
        <v>4.3600000000000003</v>
      </c>
      <c r="E6189" s="269">
        <v>0</v>
      </c>
      <c r="F6189" s="269" t="s">
        <v>13570</v>
      </c>
    </row>
    <row r="6190" spans="1:6" ht="45" customHeight="1">
      <c r="A6190" s="266">
        <v>7043</v>
      </c>
      <c r="B6190" s="267" t="s">
        <v>891</v>
      </c>
      <c r="C6190" s="268" t="s">
        <v>701</v>
      </c>
      <c r="D6190" s="269">
        <v>0.18</v>
      </c>
      <c r="E6190" s="269">
        <v>0</v>
      </c>
      <c r="F6190" s="269" t="s">
        <v>11656</v>
      </c>
    </row>
    <row r="6191" spans="1:6" ht="45" customHeight="1">
      <c r="A6191" s="266">
        <v>7044</v>
      </c>
      <c r="B6191" s="267" t="s">
        <v>1503</v>
      </c>
      <c r="C6191" s="268" t="s">
        <v>2637</v>
      </c>
      <c r="D6191" s="269">
        <v>0.15</v>
      </c>
      <c r="E6191" s="269">
        <v>0</v>
      </c>
      <c r="F6191" s="269" t="s">
        <v>13857</v>
      </c>
    </row>
    <row r="6192" spans="1:6" ht="45" customHeight="1">
      <c r="A6192" s="266">
        <v>7045</v>
      </c>
      <c r="B6192" s="267" t="s">
        <v>1504</v>
      </c>
      <c r="C6192" s="268" t="s">
        <v>2637</v>
      </c>
      <c r="D6192" s="269">
        <v>0.03</v>
      </c>
      <c r="E6192" s="269">
        <v>0</v>
      </c>
      <c r="F6192" s="269" t="s">
        <v>13852</v>
      </c>
    </row>
    <row r="6193" spans="1:6" ht="45" customHeight="1">
      <c r="A6193" s="266">
        <v>7046</v>
      </c>
      <c r="B6193" s="267" t="s">
        <v>1505</v>
      </c>
      <c r="C6193" s="268" t="s">
        <v>2637</v>
      </c>
      <c r="D6193" s="269">
        <v>0.17</v>
      </c>
      <c r="E6193" s="269">
        <v>0</v>
      </c>
      <c r="F6193" s="269" t="s">
        <v>11657</v>
      </c>
    </row>
    <row r="6194" spans="1:6" ht="45" customHeight="1">
      <c r="A6194" s="266">
        <v>7047</v>
      </c>
      <c r="B6194" s="267" t="s">
        <v>1506</v>
      </c>
      <c r="C6194" s="268" t="s">
        <v>2637</v>
      </c>
      <c r="D6194" s="269">
        <v>4.01</v>
      </c>
      <c r="E6194" s="269">
        <v>0</v>
      </c>
      <c r="F6194" s="269" t="s">
        <v>15851</v>
      </c>
    </row>
    <row r="6195" spans="1:6" ht="45" customHeight="1">
      <c r="A6195" s="266">
        <v>5693</v>
      </c>
      <c r="B6195" s="267" t="s">
        <v>1840</v>
      </c>
      <c r="C6195" s="268" t="s">
        <v>2637</v>
      </c>
      <c r="D6195" s="269">
        <v>3.38</v>
      </c>
      <c r="E6195" s="269">
        <v>0</v>
      </c>
      <c r="F6195" s="269" t="s">
        <v>12940</v>
      </c>
    </row>
    <row r="6196" spans="1:6" ht="45" customHeight="1">
      <c r="A6196" s="266">
        <v>5806</v>
      </c>
      <c r="B6196" s="267" t="s">
        <v>706</v>
      </c>
      <c r="C6196" s="268" t="s">
        <v>701</v>
      </c>
      <c r="D6196" s="269">
        <v>0.14000000000000001</v>
      </c>
      <c r="E6196" s="269">
        <v>0</v>
      </c>
      <c r="F6196" s="269" t="s">
        <v>13858</v>
      </c>
    </row>
    <row r="6197" spans="1:6" ht="45" customHeight="1">
      <c r="A6197" s="266">
        <v>73536</v>
      </c>
      <c r="B6197" s="267" t="s">
        <v>1953</v>
      </c>
      <c r="C6197" s="268" t="s">
        <v>1057</v>
      </c>
      <c r="D6197" s="269">
        <v>3.65</v>
      </c>
      <c r="E6197" s="269">
        <v>0</v>
      </c>
      <c r="F6197" s="269" t="s">
        <v>12625</v>
      </c>
    </row>
    <row r="6198" spans="1:6" ht="45" customHeight="1">
      <c r="A6198" s="266">
        <v>88853</v>
      </c>
      <c r="B6198" s="267" t="s">
        <v>1547</v>
      </c>
      <c r="C6198" s="268" t="s">
        <v>2637</v>
      </c>
      <c r="D6198" s="269">
        <v>0.12</v>
      </c>
      <c r="E6198" s="269">
        <v>0</v>
      </c>
      <c r="F6198" s="269" t="s">
        <v>11116</v>
      </c>
    </row>
    <row r="6199" spans="1:6" ht="45" customHeight="1">
      <c r="A6199" s="266">
        <v>88854</v>
      </c>
      <c r="B6199" s="267" t="s">
        <v>1548</v>
      </c>
      <c r="C6199" s="268" t="s">
        <v>2637</v>
      </c>
      <c r="D6199" s="269">
        <v>0.02</v>
      </c>
      <c r="E6199" s="269">
        <v>0</v>
      </c>
      <c r="F6199" s="269" t="s">
        <v>13867</v>
      </c>
    </row>
    <row r="6200" spans="1:6" ht="30" customHeight="1">
      <c r="A6200" s="266">
        <v>90639</v>
      </c>
      <c r="B6200" s="267" t="s">
        <v>1262</v>
      </c>
      <c r="C6200" s="268" t="s">
        <v>2637</v>
      </c>
      <c r="D6200" s="269">
        <v>3.95</v>
      </c>
      <c r="E6200" s="269">
        <v>0</v>
      </c>
      <c r="F6200" s="269" t="s">
        <v>12504</v>
      </c>
    </row>
    <row r="6201" spans="1:6" ht="30" customHeight="1">
      <c r="A6201" s="266">
        <v>90640</v>
      </c>
      <c r="B6201" s="267" t="s">
        <v>1263</v>
      </c>
      <c r="C6201" s="268" t="s">
        <v>2637</v>
      </c>
      <c r="D6201" s="269">
        <v>0.88</v>
      </c>
      <c r="E6201" s="269">
        <v>0</v>
      </c>
      <c r="F6201" s="269" t="s">
        <v>13870</v>
      </c>
    </row>
    <row r="6202" spans="1:6" ht="30" customHeight="1">
      <c r="A6202" s="266">
        <v>90641</v>
      </c>
      <c r="B6202" s="267" t="s">
        <v>1264</v>
      </c>
      <c r="C6202" s="268" t="s">
        <v>2637</v>
      </c>
      <c r="D6202" s="269">
        <v>4.32</v>
      </c>
      <c r="E6202" s="269">
        <v>0</v>
      </c>
      <c r="F6202" s="269" t="s">
        <v>13788</v>
      </c>
    </row>
    <row r="6203" spans="1:6" ht="30" customHeight="1">
      <c r="A6203" s="266">
        <v>90642</v>
      </c>
      <c r="B6203" s="267" t="s">
        <v>723</v>
      </c>
      <c r="C6203" s="268" t="s">
        <v>2637</v>
      </c>
      <c r="D6203" s="269">
        <v>4.8600000000000003</v>
      </c>
      <c r="E6203" s="269">
        <v>0</v>
      </c>
      <c r="F6203" s="269" t="s">
        <v>14014</v>
      </c>
    </row>
    <row r="6204" spans="1:6" ht="30" customHeight="1">
      <c r="A6204" s="266">
        <v>90643</v>
      </c>
      <c r="B6204" s="267" t="s">
        <v>685</v>
      </c>
      <c r="C6204" s="268" t="s">
        <v>1057</v>
      </c>
      <c r="D6204" s="269">
        <v>14.01</v>
      </c>
      <c r="E6204" s="269">
        <v>0</v>
      </c>
      <c r="F6204" s="269" t="s">
        <v>11697</v>
      </c>
    </row>
    <row r="6205" spans="1:6" ht="30" customHeight="1">
      <c r="A6205" s="266">
        <v>90644</v>
      </c>
      <c r="B6205" s="267" t="s">
        <v>919</v>
      </c>
      <c r="C6205" s="268" t="s">
        <v>701</v>
      </c>
      <c r="D6205" s="269">
        <v>4.83</v>
      </c>
      <c r="E6205" s="269">
        <v>0</v>
      </c>
      <c r="F6205" s="269" t="s">
        <v>11168</v>
      </c>
    </row>
    <row r="6206" spans="1:6" ht="45" customHeight="1">
      <c r="A6206" s="266">
        <v>90646</v>
      </c>
      <c r="B6206" s="267" t="s">
        <v>724</v>
      </c>
      <c r="C6206" s="268" t="s">
        <v>2637</v>
      </c>
      <c r="D6206" s="269">
        <v>0.44</v>
      </c>
      <c r="E6206" s="269">
        <v>0</v>
      </c>
      <c r="F6206" s="269" t="s">
        <v>11563</v>
      </c>
    </row>
    <row r="6207" spans="1:6" ht="45" customHeight="1">
      <c r="A6207" s="266">
        <v>90647</v>
      </c>
      <c r="B6207" s="267" t="s">
        <v>725</v>
      </c>
      <c r="C6207" s="268" t="s">
        <v>2637</v>
      </c>
      <c r="D6207" s="269">
        <v>0.1</v>
      </c>
      <c r="E6207" s="269">
        <v>0</v>
      </c>
      <c r="F6207" s="269" t="s">
        <v>13855</v>
      </c>
    </row>
    <row r="6208" spans="1:6" ht="45" customHeight="1">
      <c r="A6208" s="266">
        <v>90648</v>
      </c>
      <c r="B6208" s="267" t="s">
        <v>726</v>
      </c>
      <c r="C6208" s="268" t="s">
        <v>2637</v>
      </c>
      <c r="D6208" s="269">
        <v>0.48</v>
      </c>
      <c r="E6208" s="269">
        <v>0</v>
      </c>
      <c r="F6208" s="269" t="s">
        <v>11141</v>
      </c>
    </row>
    <row r="6209" spans="1:6" ht="45" customHeight="1">
      <c r="A6209" s="266">
        <v>90649</v>
      </c>
      <c r="B6209" s="267" t="s">
        <v>727</v>
      </c>
      <c r="C6209" s="268" t="s">
        <v>2637</v>
      </c>
      <c r="D6209" s="269">
        <v>7.41</v>
      </c>
      <c r="E6209" s="269">
        <v>0</v>
      </c>
      <c r="F6209" s="269" t="s">
        <v>12320</v>
      </c>
    </row>
    <row r="6210" spans="1:6" ht="30" customHeight="1">
      <c r="A6210" s="266">
        <v>90652</v>
      </c>
      <c r="B6210" s="267" t="s">
        <v>728</v>
      </c>
      <c r="C6210" s="268" t="s">
        <v>2637</v>
      </c>
      <c r="D6210" s="269">
        <v>2.57</v>
      </c>
      <c r="E6210" s="269">
        <v>0</v>
      </c>
      <c r="F6210" s="269" t="s">
        <v>12185</v>
      </c>
    </row>
    <row r="6211" spans="1:6" ht="30" customHeight="1">
      <c r="A6211" s="266">
        <v>90653</v>
      </c>
      <c r="B6211" s="267" t="s">
        <v>729</v>
      </c>
      <c r="C6211" s="268" t="s">
        <v>2637</v>
      </c>
      <c r="D6211" s="269">
        <v>0.56999999999999995</v>
      </c>
      <c r="E6211" s="269">
        <v>0</v>
      </c>
      <c r="F6211" s="269" t="s">
        <v>14628</v>
      </c>
    </row>
    <row r="6212" spans="1:6" ht="30" customHeight="1">
      <c r="A6212" s="266">
        <v>90654</v>
      </c>
      <c r="B6212" s="267" t="s">
        <v>730</v>
      </c>
      <c r="C6212" s="268" t="s">
        <v>2637</v>
      </c>
      <c r="D6212" s="269">
        <v>2.81</v>
      </c>
      <c r="E6212" s="269">
        <v>0</v>
      </c>
      <c r="F6212" s="269" t="s">
        <v>11847</v>
      </c>
    </row>
    <row r="6213" spans="1:6" ht="30" customHeight="1">
      <c r="A6213" s="266">
        <v>90655</v>
      </c>
      <c r="B6213" s="267" t="s">
        <v>731</v>
      </c>
      <c r="C6213" s="268" t="s">
        <v>2637</v>
      </c>
      <c r="D6213" s="269">
        <v>4.88</v>
      </c>
      <c r="E6213" s="269">
        <v>0</v>
      </c>
      <c r="F6213" s="269" t="s">
        <v>11172</v>
      </c>
    </row>
    <row r="6214" spans="1:6" ht="30" customHeight="1">
      <c r="A6214" s="266">
        <v>90658</v>
      </c>
      <c r="B6214" s="267" t="s">
        <v>732</v>
      </c>
      <c r="C6214" s="268" t="s">
        <v>2637</v>
      </c>
      <c r="D6214" s="269">
        <v>2.75</v>
      </c>
      <c r="E6214" s="269">
        <v>0</v>
      </c>
      <c r="F6214" s="269" t="s">
        <v>14239</v>
      </c>
    </row>
    <row r="6215" spans="1:6" ht="30" customHeight="1">
      <c r="A6215" s="266">
        <v>90659</v>
      </c>
      <c r="B6215" s="267" t="s">
        <v>733</v>
      </c>
      <c r="C6215" s="268" t="s">
        <v>2637</v>
      </c>
      <c r="D6215" s="269">
        <v>0.62</v>
      </c>
      <c r="E6215" s="269">
        <v>0</v>
      </c>
      <c r="F6215" s="269" t="s">
        <v>11564</v>
      </c>
    </row>
    <row r="6216" spans="1:6" ht="30" customHeight="1">
      <c r="A6216" s="266">
        <v>90660</v>
      </c>
      <c r="B6216" s="267" t="s">
        <v>734</v>
      </c>
      <c r="C6216" s="268" t="s">
        <v>2637</v>
      </c>
      <c r="D6216" s="269">
        <v>3.01</v>
      </c>
      <c r="E6216" s="269">
        <v>0</v>
      </c>
      <c r="F6216" s="269" t="s">
        <v>14917</v>
      </c>
    </row>
    <row r="6217" spans="1:6" ht="30" customHeight="1">
      <c r="A6217" s="266">
        <v>90661</v>
      </c>
      <c r="B6217" s="267" t="s">
        <v>735</v>
      </c>
      <c r="C6217" s="268" t="s">
        <v>2637</v>
      </c>
      <c r="D6217" s="269">
        <v>4.88</v>
      </c>
      <c r="E6217" s="269">
        <v>0</v>
      </c>
      <c r="F6217" s="269" t="s">
        <v>11172</v>
      </c>
    </row>
    <row r="6218" spans="1:6" ht="30" customHeight="1">
      <c r="A6218" s="266">
        <v>90656</v>
      </c>
      <c r="B6218" s="267" t="s">
        <v>687</v>
      </c>
      <c r="C6218" s="268" t="s">
        <v>1057</v>
      </c>
      <c r="D6218" s="269">
        <v>10.83</v>
      </c>
      <c r="E6218" s="269">
        <v>0</v>
      </c>
      <c r="F6218" s="269" t="s">
        <v>14596</v>
      </c>
    </row>
    <row r="6219" spans="1:6" ht="30" customHeight="1">
      <c r="A6219" s="266">
        <v>90657</v>
      </c>
      <c r="B6219" s="267" t="s">
        <v>921</v>
      </c>
      <c r="C6219" s="268" t="s">
        <v>701</v>
      </c>
      <c r="D6219" s="269">
        <v>3.14</v>
      </c>
      <c r="E6219" s="269">
        <v>0</v>
      </c>
      <c r="F6219" s="269" t="s">
        <v>14356</v>
      </c>
    </row>
    <row r="6220" spans="1:6" ht="30" customHeight="1">
      <c r="A6220" s="266">
        <v>90662</v>
      </c>
      <c r="B6220" s="267" t="s">
        <v>688</v>
      </c>
      <c r="C6220" s="268" t="s">
        <v>1057</v>
      </c>
      <c r="D6220" s="269">
        <v>11.26</v>
      </c>
      <c r="E6220" s="269">
        <v>0</v>
      </c>
      <c r="F6220" s="269" t="s">
        <v>15667</v>
      </c>
    </row>
    <row r="6221" spans="1:6" ht="30" customHeight="1">
      <c r="A6221" s="266">
        <v>90663</v>
      </c>
      <c r="B6221" s="267" t="s">
        <v>922</v>
      </c>
      <c r="C6221" s="268" t="s">
        <v>701</v>
      </c>
      <c r="D6221" s="269">
        <v>3.37</v>
      </c>
      <c r="E6221" s="269">
        <v>0</v>
      </c>
      <c r="F6221" s="269" t="s">
        <v>11853</v>
      </c>
    </row>
    <row r="6222" spans="1:6" ht="45" customHeight="1">
      <c r="A6222" s="266">
        <v>94480</v>
      </c>
      <c r="B6222" s="267" t="s">
        <v>5491</v>
      </c>
      <c r="C6222" s="268" t="s">
        <v>2535</v>
      </c>
      <c r="D6222" s="269">
        <v>1332.6100000000001</v>
      </c>
      <c r="E6222" s="269">
        <v>489.06</v>
      </c>
      <c r="F6222" s="269" t="s">
        <v>19669</v>
      </c>
    </row>
    <row r="6223" spans="1:6" ht="45" customHeight="1">
      <c r="A6223" s="266">
        <v>94481</v>
      </c>
      <c r="B6223" s="267" t="s">
        <v>5492</v>
      </c>
      <c r="C6223" s="268" t="s">
        <v>2535</v>
      </c>
      <c r="D6223" s="269">
        <v>877.26</v>
      </c>
      <c r="E6223" s="269">
        <v>434.91</v>
      </c>
      <c r="F6223" s="269" t="s">
        <v>19670</v>
      </c>
    </row>
    <row r="6224" spans="1:6" ht="45" customHeight="1">
      <c r="A6224" s="266">
        <v>94482</v>
      </c>
      <c r="B6224" s="267" t="s">
        <v>5493</v>
      </c>
      <c r="C6224" s="268" t="s">
        <v>2535</v>
      </c>
      <c r="D6224" s="269">
        <v>657.38999999999987</v>
      </c>
      <c r="E6224" s="269">
        <v>395.98</v>
      </c>
      <c r="F6224" s="269" t="s">
        <v>19671</v>
      </c>
    </row>
    <row r="6225" spans="1:6" ht="45" customHeight="1">
      <c r="A6225" s="266">
        <v>94483</v>
      </c>
      <c r="B6225" s="267" t="s">
        <v>5494</v>
      </c>
      <c r="C6225" s="268" t="s">
        <v>2535</v>
      </c>
      <c r="D6225" s="269">
        <v>533.06000000000006</v>
      </c>
      <c r="E6225" s="269">
        <v>364.02</v>
      </c>
      <c r="F6225" s="269" t="s">
        <v>19672</v>
      </c>
    </row>
    <row r="6226" spans="1:6">
      <c r="A6226" s="261"/>
      <c r="B6226" s="265" t="s">
        <v>2173</v>
      </c>
      <c r="C6226" s="263"/>
      <c r="D6226" s="264" t="s">
        <v>2552</v>
      </c>
      <c r="E6226" s="264" t="s">
        <v>2552</v>
      </c>
      <c r="F6226" s="264"/>
    </row>
    <row r="6227" spans="1:6" ht="30" customHeight="1">
      <c r="A6227" s="266">
        <v>96304</v>
      </c>
      <c r="B6227" s="267" t="s">
        <v>16052</v>
      </c>
      <c r="C6227" s="268" t="s">
        <v>2637</v>
      </c>
      <c r="D6227" s="269">
        <v>0.09</v>
      </c>
      <c r="E6227" s="269">
        <v>0</v>
      </c>
      <c r="F6227" s="269" t="s">
        <v>11655</v>
      </c>
    </row>
    <row r="6228" spans="1:6" ht="30" customHeight="1">
      <c r="A6228" s="266">
        <v>96305</v>
      </c>
      <c r="B6228" s="267" t="s">
        <v>16053</v>
      </c>
      <c r="C6228" s="268" t="s">
        <v>2637</v>
      </c>
      <c r="D6228" s="269">
        <v>0.02</v>
      </c>
      <c r="E6228" s="269">
        <v>0</v>
      </c>
      <c r="F6228" s="269" t="s">
        <v>13867</v>
      </c>
    </row>
    <row r="6229" spans="1:6" ht="30" customHeight="1">
      <c r="A6229" s="266">
        <v>96306</v>
      </c>
      <c r="B6229" s="267" t="s">
        <v>16054</v>
      </c>
      <c r="C6229" s="268" t="s">
        <v>2637</v>
      </c>
      <c r="D6229" s="269">
        <v>0.12</v>
      </c>
      <c r="E6229" s="269">
        <v>0</v>
      </c>
      <c r="F6229" s="269" t="s">
        <v>11116</v>
      </c>
    </row>
    <row r="6230" spans="1:6" ht="30" customHeight="1">
      <c r="A6230" s="266">
        <v>96307</v>
      </c>
      <c r="B6230" s="267" t="s">
        <v>16055</v>
      </c>
      <c r="C6230" s="268" t="s">
        <v>2637</v>
      </c>
      <c r="D6230" s="269">
        <v>0.96</v>
      </c>
      <c r="E6230" s="269">
        <v>0</v>
      </c>
      <c r="F6230" s="269" t="s">
        <v>11419</v>
      </c>
    </row>
    <row r="6231" spans="1:6" ht="30" customHeight="1">
      <c r="A6231" s="266">
        <v>96308</v>
      </c>
      <c r="B6231" s="267" t="s">
        <v>15823</v>
      </c>
      <c r="C6231" s="268" t="s">
        <v>701</v>
      </c>
      <c r="D6231" s="269">
        <v>0.11</v>
      </c>
      <c r="E6231" s="269">
        <v>0</v>
      </c>
      <c r="F6231" s="269" t="s">
        <v>12860</v>
      </c>
    </row>
    <row r="6232" spans="1:6" ht="30" customHeight="1">
      <c r="A6232" s="266">
        <v>96309</v>
      </c>
      <c r="B6232" s="267" t="s">
        <v>15727</v>
      </c>
      <c r="C6232" s="268" t="s">
        <v>1057</v>
      </c>
      <c r="D6232" s="269">
        <v>1.19</v>
      </c>
      <c r="E6232" s="269">
        <v>0</v>
      </c>
      <c r="F6232" s="269" t="s">
        <v>11589</v>
      </c>
    </row>
    <row r="6233" spans="1:6" ht="30" customHeight="1">
      <c r="A6233" s="266">
        <v>90961</v>
      </c>
      <c r="B6233" s="267" t="s">
        <v>1634</v>
      </c>
      <c r="C6233" s="268" t="s">
        <v>2637</v>
      </c>
      <c r="D6233" s="269">
        <v>0.68</v>
      </c>
      <c r="E6233" s="269">
        <v>0</v>
      </c>
      <c r="F6233" s="269" t="s">
        <v>11866</v>
      </c>
    </row>
    <row r="6234" spans="1:6" ht="30" customHeight="1">
      <c r="A6234" s="266">
        <v>90962</v>
      </c>
      <c r="B6234" s="267" t="s">
        <v>1635</v>
      </c>
      <c r="C6234" s="268" t="s">
        <v>2637</v>
      </c>
      <c r="D6234" s="269">
        <v>3.24</v>
      </c>
      <c r="E6234" s="269">
        <v>0</v>
      </c>
      <c r="F6234" s="269" t="s">
        <v>12453</v>
      </c>
    </row>
    <row r="6235" spans="1:6" ht="30" customHeight="1">
      <c r="A6235" s="266">
        <v>90963</v>
      </c>
      <c r="B6235" s="267" t="s">
        <v>1636</v>
      </c>
      <c r="C6235" s="268" t="s">
        <v>2637</v>
      </c>
      <c r="D6235" s="269">
        <v>8.82</v>
      </c>
      <c r="E6235" s="269">
        <v>0</v>
      </c>
      <c r="F6235" s="269" t="s">
        <v>11791</v>
      </c>
    </row>
    <row r="6236" spans="1:6" ht="30" customHeight="1">
      <c r="A6236" s="266">
        <v>90964</v>
      </c>
      <c r="B6236" s="267" t="s">
        <v>694</v>
      </c>
      <c r="C6236" s="268" t="s">
        <v>1057</v>
      </c>
      <c r="D6236" s="269">
        <v>15.33</v>
      </c>
      <c r="E6236" s="269">
        <v>0</v>
      </c>
      <c r="F6236" s="269" t="s">
        <v>15673</v>
      </c>
    </row>
    <row r="6237" spans="1:6" ht="30" customHeight="1">
      <c r="A6237" s="266">
        <v>90965</v>
      </c>
      <c r="B6237" s="267" t="s">
        <v>1828</v>
      </c>
      <c r="C6237" s="268" t="s">
        <v>701</v>
      </c>
      <c r="D6237" s="269">
        <v>3.27</v>
      </c>
      <c r="E6237" s="269">
        <v>0</v>
      </c>
      <c r="F6237" s="269" t="s">
        <v>13425</v>
      </c>
    </row>
    <row r="6238" spans="1:6" ht="30" customHeight="1">
      <c r="A6238" s="266">
        <v>5797</v>
      </c>
      <c r="B6238" s="267" t="s">
        <v>1494</v>
      </c>
      <c r="C6238" s="268" t="s">
        <v>2637</v>
      </c>
      <c r="D6238" s="269">
        <v>2.42</v>
      </c>
      <c r="E6238" s="269">
        <v>0</v>
      </c>
      <c r="F6238" s="269" t="s">
        <v>11572</v>
      </c>
    </row>
    <row r="6239" spans="1:6" ht="30" customHeight="1">
      <c r="A6239" s="266">
        <v>5953</v>
      </c>
      <c r="B6239" s="267" t="s">
        <v>2527</v>
      </c>
      <c r="C6239" s="268" t="s">
        <v>1057</v>
      </c>
      <c r="D6239" s="269">
        <v>32.65</v>
      </c>
      <c r="E6239" s="269">
        <v>0</v>
      </c>
      <c r="F6239" s="269" t="s">
        <v>13467</v>
      </c>
    </row>
    <row r="6240" spans="1:6" ht="30" customHeight="1">
      <c r="A6240" s="266">
        <v>5954</v>
      </c>
      <c r="B6240" s="267" t="s">
        <v>2554</v>
      </c>
      <c r="C6240" s="268" t="s">
        <v>701</v>
      </c>
      <c r="D6240" s="269">
        <v>2.4300000000000002</v>
      </c>
      <c r="E6240" s="269">
        <v>0</v>
      </c>
      <c r="F6240" s="269" t="s">
        <v>13225</v>
      </c>
    </row>
    <row r="6241" spans="1:6" ht="30" customHeight="1">
      <c r="A6241" s="266">
        <v>53865</v>
      </c>
      <c r="B6241" s="267" t="s">
        <v>1923</v>
      </c>
      <c r="C6241" s="268" t="s">
        <v>2637</v>
      </c>
      <c r="D6241" s="269">
        <v>27.8</v>
      </c>
      <c r="E6241" s="269">
        <v>0</v>
      </c>
      <c r="F6241" s="269" t="s">
        <v>15867</v>
      </c>
    </row>
    <row r="6242" spans="1:6" ht="30" customHeight="1">
      <c r="A6242" s="266">
        <v>90957</v>
      </c>
      <c r="B6242" s="267" t="s">
        <v>1631</v>
      </c>
      <c r="C6242" s="268" t="s">
        <v>2637</v>
      </c>
      <c r="D6242" s="269">
        <v>1.93</v>
      </c>
      <c r="E6242" s="269">
        <v>0</v>
      </c>
      <c r="F6242" s="269" t="s">
        <v>11832</v>
      </c>
    </row>
    <row r="6243" spans="1:6" ht="30" customHeight="1">
      <c r="A6243" s="266">
        <v>90958</v>
      </c>
      <c r="B6243" s="267" t="s">
        <v>1632</v>
      </c>
      <c r="C6243" s="268" t="s">
        <v>2637</v>
      </c>
      <c r="D6243" s="269">
        <v>0.5</v>
      </c>
      <c r="E6243" s="269">
        <v>0</v>
      </c>
      <c r="F6243" s="269" t="s">
        <v>14641</v>
      </c>
    </row>
    <row r="6244" spans="1:6" ht="30" customHeight="1">
      <c r="A6244" s="266">
        <v>90960</v>
      </c>
      <c r="B6244" s="267" t="s">
        <v>1633</v>
      </c>
      <c r="C6244" s="268" t="s">
        <v>2637</v>
      </c>
      <c r="D6244" s="269">
        <v>2.59</v>
      </c>
      <c r="E6244" s="269">
        <v>0</v>
      </c>
      <c r="F6244" s="269" t="s">
        <v>11888</v>
      </c>
    </row>
    <row r="6245" spans="1:6" ht="30" customHeight="1">
      <c r="A6245" s="266">
        <v>90968</v>
      </c>
      <c r="B6245" s="267" t="s">
        <v>5495</v>
      </c>
      <c r="C6245" s="268" t="s">
        <v>2637</v>
      </c>
      <c r="D6245" s="269">
        <v>2.59</v>
      </c>
      <c r="E6245" s="269">
        <v>0</v>
      </c>
      <c r="F6245" s="269" t="s">
        <v>11888</v>
      </c>
    </row>
    <row r="6246" spans="1:6" ht="30" customHeight="1">
      <c r="A6246" s="266">
        <v>90969</v>
      </c>
      <c r="B6246" s="267" t="s">
        <v>5496</v>
      </c>
      <c r="C6246" s="268" t="s">
        <v>2637</v>
      </c>
      <c r="D6246" s="269">
        <v>0.68</v>
      </c>
      <c r="E6246" s="269">
        <v>0</v>
      </c>
      <c r="F6246" s="269" t="s">
        <v>11866</v>
      </c>
    </row>
    <row r="6247" spans="1:6" ht="30" customHeight="1">
      <c r="A6247" s="266">
        <v>90970</v>
      </c>
      <c r="B6247" s="267" t="s">
        <v>5497</v>
      </c>
      <c r="C6247" s="268" t="s">
        <v>2637</v>
      </c>
      <c r="D6247" s="269">
        <v>3.25</v>
      </c>
      <c r="E6247" s="269">
        <v>0</v>
      </c>
      <c r="F6247" s="269" t="s">
        <v>13085</v>
      </c>
    </row>
    <row r="6248" spans="1:6" ht="30" customHeight="1">
      <c r="A6248" s="266">
        <v>90971</v>
      </c>
      <c r="B6248" s="267" t="s">
        <v>5498</v>
      </c>
      <c r="C6248" s="268" t="s">
        <v>2637</v>
      </c>
      <c r="D6248" s="269">
        <v>35.729999999999997</v>
      </c>
      <c r="E6248" s="269">
        <v>0</v>
      </c>
      <c r="F6248" s="269" t="s">
        <v>15942</v>
      </c>
    </row>
    <row r="6249" spans="1:6" ht="30" customHeight="1">
      <c r="A6249" s="266">
        <v>90972</v>
      </c>
      <c r="B6249" s="267" t="s">
        <v>5499</v>
      </c>
      <c r="C6249" s="268" t="s">
        <v>1057</v>
      </c>
      <c r="D6249" s="269">
        <v>42.25</v>
      </c>
      <c r="E6249" s="269">
        <v>0</v>
      </c>
      <c r="F6249" s="269" t="s">
        <v>15674</v>
      </c>
    </row>
    <row r="6250" spans="1:6" ht="30" customHeight="1">
      <c r="A6250" s="266">
        <v>90973</v>
      </c>
      <c r="B6250" s="267" t="s">
        <v>5500</v>
      </c>
      <c r="C6250" s="268" t="s">
        <v>701</v>
      </c>
      <c r="D6250" s="269">
        <v>3.27</v>
      </c>
      <c r="E6250" s="269">
        <v>0</v>
      </c>
      <c r="F6250" s="269" t="s">
        <v>13425</v>
      </c>
    </row>
    <row r="6251" spans="1:6" ht="30" customHeight="1">
      <c r="A6251" s="266">
        <v>90992</v>
      </c>
      <c r="B6251" s="267" t="s">
        <v>5501</v>
      </c>
      <c r="C6251" s="268" t="s">
        <v>2637</v>
      </c>
      <c r="D6251" s="269">
        <v>3.08</v>
      </c>
      <c r="E6251" s="269">
        <v>0</v>
      </c>
      <c r="F6251" s="269" t="s">
        <v>11815</v>
      </c>
    </row>
    <row r="6252" spans="1:6" ht="30" customHeight="1">
      <c r="A6252" s="266">
        <v>90993</v>
      </c>
      <c r="B6252" s="267" t="s">
        <v>5502</v>
      </c>
      <c r="C6252" s="268" t="s">
        <v>2637</v>
      </c>
      <c r="D6252" s="269">
        <v>0.8</v>
      </c>
      <c r="E6252" s="269">
        <v>0</v>
      </c>
      <c r="F6252" s="269" t="s">
        <v>12863</v>
      </c>
    </row>
    <row r="6253" spans="1:6" ht="30" customHeight="1">
      <c r="A6253" s="266">
        <v>90994</v>
      </c>
      <c r="B6253" s="267" t="s">
        <v>5503</v>
      </c>
      <c r="C6253" s="268" t="s">
        <v>2637</v>
      </c>
      <c r="D6253" s="269">
        <v>3.85</v>
      </c>
      <c r="E6253" s="269">
        <v>0</v>
      </c>
      <c r="F6253" s="269" t="s">
        <v>15945</v>
      </c>
    </row>
    <row r="6254" spans="1:6" ht="30" customHeight="1">
      <c r="A6254" s="266">
        <v>90995</v>
      </c>
      <c r="B6254" s="267" t="s">
        <v>5504</v>
      </c>
      <c r="C6254" s="268" t="s">
        <v>2637</v>
      </c>
      <c r="D6254" s="269">
        <v>48.51</v>
      </c>
      <c r="E6254" s="269">
        <v>0</v>
      </c>
      <c r="F6254" s="269" t="s">
        <v>15946</v>
      </c>
    </row>
    <row r="6255" spans="1:6" ht="30" customHeight="1">
      <c r="A6255" s="266">
        <v>90999</v>
      </c>
      <c r="B6255" s="267" t="s">
        <v>5505</v>
      </c>
      <c r="C6255" s="268" t="s">
        <v>1057</v>
      </c>
      <c r="D6255" s="269">
        <v>56.24</v>
      </c>
      <c r="E6255" s="269">
        <v>0</v>
      </c>
      <c r="F6255" s="269" t="s">
        <v>15677</v>
      </c>
    </row>
    <row r="6256" spans="1:6" ht="30" customHeight="1">
      <c r="A6256" s="266">
        <v>91001</v>
      </c>
      <c r="B6256" s="267" t="s">
        <v>5506</v>
      </c>
      <c r="C6256" s="268" t="s">
        <v>701</v>
      </c>
      <c r="D6256" s="269">
        <v>3.88</v>
      </c>
      <c r="E6256" s="269">
        <v>0</v>
      </c>
      <c r="F6256" s="269" t="s">
        <v>11576</v>
      </c>
    </row>
    <row r="6257" spans="1:6" ht="30" customHeight="1">
      <c r="A6257" s="266">
        <v>90975</v>
      </c>
      <c r="B6257" s="267" t="s">
        <v>1637</v>
      </c>
      <c r="C6257" s="268" t="s">
        <v>2637</v>
      </c>
      <c r="D6257" s="269">
        <v>6.59</v>
      </c>
      <c r="E6257" s="269">
        <v>0</v>
      </c>
      <c r="F6257" s="269" t="s">
        <v>13089</v>
      </c>
    </row>
    <row r="6258" spans="1:6" ht="30" customHeight="1">
      <c r="A6258" s="266">
        <v>90976</v>
      </c>
      <c r="B6258" s="267" t="s">
        <v>1638</v>
      </c>
      <c r="C6258" s="268" t="s">
        <v>2637</v>
      </c>
      <c r="D6258" s="269">
        <v>1.73</v>
      </c>
      <c r="E6258" s="269">
        <v>0</v>
      </c>
      <c r="F6258" s="269" t="s">
        <v>11601</v>
      </c>
    </row>
    <row r="6259" spans="1:6" ht="30" customHeight="1">
      <c r="A6259" s="266">
        <v>90977</v>
      </c>
      <c r="B6259" s="267" t="s">
        <v>1639</v>
      </c>
      <c r="C6259" s="268" t="s">
        <v>2637</v>
      </c>
      <c r="D6259" s="269">
        <v>8.25</v>
      </c>
      <c r="E6259" s="269">
        <v>0</v>
      </c>
      <c r="F6259" s="269" t="s">
        <v>15943</v>
      </c>
    </row>
    <row r="6260" spans="1:6" ht="30" customHeight="1">
      <c r="A6260" s="266">
        <v>90978</v>
      </c>
      <c r="B6260" s="267" t="s">
        <v>1640</v>
      </c>
      <c r="C6260" s="268" t="s">
        <v>2637</v>
      </c>
      <c r="D6260" s="269">
        <v>92.64</v>
      </c>
      <c r="E6260" s="269">
        <v>0</v>
      </c>
      <c r="F6260" s="269" t="s">
        <v>15944</v>
      </c>
    </row>
    <row r="6261" spans="1:6" ht="30" customHeight="1">
      <c r="A6261" s="266">
        <v>90979</v>
      </c>
      <c r="B6261" s="267" t="s">
        <v>695</v>
      </c>
      <c r="C6261" s="268" t="s">
        <v>1057</v>
      </c>
      <c r="D6261" s="269">
        <v>109.21</v>
      </c>
      <c r="E6261" s="269">
        <v>0</v>
      </c>
      <c r="F6261" s="269" t="s">
        <v>15675</v>
      </c>
    </row>
    <row r="6262" spans="1:6" ht="30" customHeight="1">
      <c r="A6262" s="266">
        <v>90982</v>
      </c>
      <c r="B6262" s="267" t="s">
        <v>1829</v>
      </c>
      <c r="C6262" s="268" t="s">
        <v>701</v>
      </c>
      <c r="D6262" s="269">
        <v>8.32</v>
      </c>
      <c r="E6262" s="269">
        <v>0</v>
      </c>
      <c r="F6262" s="269" t="s">
        <v>15778</v>
      </c>
    </row>
    <row r="6263" spans="1:6">
      <c r="A6263" s="261"/>
      <c r="B6263" s="265" t="s">
        <v>2116</v>
      </c>
      <c r="C6263" s="263"/>
      <c r="D6263" s="264" t="s">
        <v>2552</v>
      </c>
      <c r="E6263" s="264" t="s">
        <v>2552</v>
      </c>
      <c r="F6263" s="264"/>
    </row>
    <row r="6264" spans="1:6" ht="30" customHeight="1">
      <c r="A6264" s="266">
        <v>73303</v>
      </c>
      <c r="B6264" s="267" t="s">
        <v>5507</v>
      </c>
      <c r="C6264" s="268" t="s">
        <v>2637</v>
      </c>
      <c r="D6264" s="269">
        <v>3.56</v>
      </c>
      <c r="E6264" s="269">
        <v>0</v>
      </c>
      <c r="F6264" s="269" t="s">
        <v>13591</v>
      </c>
    </row>
    <row r="6265" spans="1:6" ht="30" customHeight="1">
      <c r="A6265" s="266">
        <v>73307</v>
      </c>
      <c r="B6265" s="267" t="s">
        <v>5508</v>
      </c>
      <c r="C6265" s="268" t="s">
        <v>2637</v>
      </c>
      <c r="D6265" s="269">
        <v>3.18</v>
      </c>
      <c r="E6265" s="269">
        <v>0</v>
      </c>
      <c r="F6265" s="269" t="s">
        <v>14492</v>
      </c>
    </row>
    <row r="6266" spans="1:6" ht="30" customHeight="1">
      <c r="A6266" s="266">
        <v>73311</v>
      </c>
      <c r="B6266" s="267" t="s">
        <v>5509</v>
      </c>
      <c r="C6266" s="268" t="s">
        <v>2637</v>
      </c>
      <c r="D6266" s="269">
        <v>93.9</v>
      </c>
      <c r="E6266" s="269">
        <v>0</v>
      </c>
      <c r="F6266" s="269" t="s">
        <v>15868</v>
      </c>
    </row>
    <row r="6267" spans="1:6" ht="30" customHeight="1">
      <c r="A6267" s="266">
        <v>93416</v>
      </c>
      <c r="B6267" s="267" t="s">
        <v>5510</v>
      </c>
      <c r="C6267" s="268" t="s">
        <v>701</v>
      </c>
      <c r="D6267" s="269">
        <v>0.22</v>
      </c>
      <c r="E6267" s="269">
        <v>0</v>
      </c>
      <c r="F6267" s="269" t="s">
        <v>15795</v>
      </c>
    </row>
    <row r="6268" spans="1:6" ht="30" customHeight="1">
      <c r="A6268" s="266">
        <v>93411</v>
      </c>
      <c r="B6268" s="267" t="s">
        <v>5511</v>
      </c>
      <c r="C6268" s="268" t="s">
        <v>2637</v>
      </c>
      <c r="D6268" s="269">
        <v>0.17</v>
      </c>
      <c r="E6268" s="269">
        <v>0</v>
      </c>
      <c r="F6268" s="269" t="s">
        <v>11657</v>
      </c>
    </row>
    <row r="6269" spans="1:6" ht="30" customHeight="1">
      <c r="A6269" s="266">
        <v>93412</v>
      </c>
      <c r="B6269" s="267" t="s">
        <v>5512</v>
      </c>
      <c r="C6269" s="268" t="s">
        <v>2637</v>
      </c>
      <c r="D6269" s="269">
        <v>0.05</v>
      </c>
      <c r="E6269" s="269">
        <v>0</v>
      </c>
      <c r="F6269" s="269" t="s">
        <v>11115</v>
      </c>
    </row>
    <row r="6270" spans="1:6" ht="30" customHeight="1">
      <c r="A6270" s="266">
        <v>93413</v>
      </c>
      <c r="B6270" s="267" t="s">
        <v>5513</v>
      </c>
      <c r="C6270" s="268" t="s">
        <v>2637</v>
      </c>
      <c r="D6270" s="269">
        <v>0.15</v>
      </c>
      <c r="E6270" s="269">
        <v>0</v>
      </c>
      <c r="F6270" s="269" t="s">
        <v>13857</v>
      </c>
    </row>
    <row r="6271" spans="1:6" ht="30" customHeight="1">
      <c r="A6271" s="266">
        <v>93414</v>
      </c>
      <c r="B6271" s="267" t="s">
        <v>5277</v>
      </c>
      <c r="C6271" s="268" t="s">
        <v>2637</v>
      </c>
      <c r="D6271" s="269">
        <v>7.98</v>
      </c>
      <c r="E6271" s="269">
        <v>0</v>
      </c>
      <c r="F6271" s="269" t="s">
        <v>15987</v>
      </c>
    </row>
    <row r="6272" spans="1:6" ht="30" customHeight="1">
      <c r="A6272" s="266">
        <v>73395</v>
      </c>
      <c r="B6272" s="267" t="s">
        <v>5278</v>
      </c>
      <c r="C6272" s="268" t="s">
        <v>701</v>
      </c>
      <c r="D6272" s="269">
        <v>4.78</v>
      </c>
      <c r="E6272" s="269">
        <v>0</v>
      </c>
      <c r="F6272" s="269" t="s">
        <v>13863</v>
      </c>
    </row>
    <row r="6273" spans="1:6" ht="30" customHeight="1">
      <c r="A6273" s="266">
        <v>73417</v>
      </c>
      <c r="B6273" s="267" t="s">
        <v>4970</v>
      </c>
      <c r="C6273" s="268" t="s">
        <v>1057</v>
      </c>
      <c r="D6273" s="269">
        <v>100.64</v>
      </c>
      <c r="E6273" s="269">
        <v>0</v>
      </c>
      <c r="F6273" s="269" t="s">
        <v>15642</v>
      </c>
    </row>
    <row r="6274" spans="1:6" ht="30" customHeight="1">
      <c r="A6274" s="266">
        <v>93415</v>
      </c>
      <c r="B6274" s="267" t="s">
        <v>4971</v>
      </c>
      <c r="C6274" s="268" t="s">
        <v>1057</v>
      </c>
      <c r="D6274" s="269">
        <v>8.35</v>
      </c>
      <c r="E6274" s="269">
        <v>0</v>
      </c>
      <c r="F6274" s="269" t="s">
        <v>14915</v>
      </c>
    </row>
    <row r="6275" spans="1:6" ht="15" customHeight="1">
      <c r="A6275" s="266">
        <v>93421</v>
      </c>
      <c r="B6275" s="267" t="s">
        <v>4972</v>
      </c>
      <c r="C6275" s="268" t="s">
        <v>1057</v>
      </c>
      <c r="D6275" s="269">
        <v>40.36</v>
      </c>
      <c r="E6275" s="269">
        <v>0</v>
      </c>
      <c r="F6275" s="269" t="s">
        <v>11948</v>
      </c>
    </row>
    <row r="6276" spans="1:6" ht="30" customHeight="1">
      <c r="A6276" s="266">
        <v>93427</v>
      </c>
      <c r="B6276" s="267" t="s">
        <v>4973</v>
      </c>
      <c r="C6276" s="268" t="s">
        <v>1057</v>
      </c>
      <c r="D6276" s="269">
        <v>91.59</v>
      </c>
      <c r="E6276" s="269">
        <v>0</v>
      </c>
      <c r="F6276" s="269" t="s">
        <v>15695</v>
      </c>
    </row>
    <row r="6277" spans="1:6" ht="15" customHeight="1">
      <c r="A6277" s="266">
        <v>93422</v>
      </c>
      <c r="B6277" s="267" t="s">
        <v>5033</v>
      </c>
      <c r="C6277" s="268" t="s">
        <v>701</v>
      </c>
      <c r="D6277" s="269">
        <v>3</v>
      </c>
      <c r="E6277" s="269">
        <v>0</v>
      </c>
      <c r="F6277" s="269" t="s">
        <v>12954</v>
      </c>
    </row>
    <row r="6278" spans="1:6" ht="30" customHeight="1">
      <c r="A6278" s="266">
        <v>93428</v>
      </c>
      <c r="B6278" s="267" t="s">
        <v>5034</v>
      </c>
      <c r="C6278" s="268" t="s">
        <v>701</v>
      </c>
      <c r="D6278" s="269">
        <v>4.25</v>
      </c>
      <c r="E6278" s="269">
        <v>0</v>
      </c>
      <c r="F6278" s="269" t="s">
        <v>11278</v>
      </c>
    </row>
    <row r="6279" spans="1:6" ht="15" customHeight="1">
      <c r="A6279" s="266">
        <v>93235</v>
      </c>
      <c r="B6279" s="267" t="s">
        <v>5035</v>
      </c>
      <c r="C6279" s="268" t="s">
        <v>2637</v>
      </c>
      <c r="D6279" s="269">
        <v>1.22</v>
      </c>
      <c r="E6279" s="269">
        <v>0</v>
      </c>
      <c r="F6279" s="269" t="s">
        <v>11590</v>
      </c>
    </row>
    <row r="6280" spans="1:6" ht="30" customHeight="1">
      <c r="A6280" s="266">
        <v>93417</v>
      </c>
      <c r="B6280" s="267" t="s">
        <v>5036</v>
      </c>
      <c r="C6280" s="268" t="s">
        <v>2637</v>
      </c>
      <c r="D6280" s="269">
        <v>2.2400000000000002</v>
      </c>
      <c r="E6280" s="269">
        <v>0</v>
      </c>
      <c r="F6280" s="269" t="s">
        <v>11571</v>
      </c>
    </row>
    <row r="6281" spans="1:6" ht="15" customHeight="1">
      <c r="A6281" s="266">
        <v>93418</v>
      </c>
      <c r="B6281" s="267" t="s">
        <v>5037</v>
      </c>
      <c r="C6281" s="268" t="s">
        <v>2637</v>
      </c>
      <c r="D6281" s="269">
        <v>0.76</v>
      </c>
      <c r="E6281" s="269">
        <v>0</v>
      </c>
      <c r="F6281" s="269" t="s">
        <v>11123</v>
      </c>
    </row>
    <row r="6282" spans="1:6" ht="30" customHeight="1">
      <c r="A6282" s="266">
        <v>93419</v>
      </c>
      <c r="B6282" s="267" t="s">
        <v>5038</v>
      </c>
      <c r="C6282" s="268" t="s">
        <v>2637</v>
      </c>
      <c r="D6282" s="269">
        <v>2</v>
      </c>
      <c r="E6282" s="269">
        <v>0</v>
      </c>
      <c r="F6282" s="269" t="s">
        <v>11152</v>
      </c>
    </row>
    <row r="6283" spans="1:6" ht="30" customHeight="1">
      <c r="A6283" s="266">
        <v>93420</v>
      </c>
      <c r="B6283" s="267" t="s">
        <v>5039</v>
      </c>
      <c r="C6283" s="268" t="s">
        <v>2637</v>
      </c>
      <c r="D6283" s="269">
        <v>35.36</v>
      </c>
      <c r="E6283" s="269">
        <v>0</v>
      </c>
      <c r="F6283" s="269" t="s">
        <v>15988</v>
      </c>
    </row>
    <row r="6284" spans="1:6" ht="30" customHeight="1">
      <c r="A6284" s="266">
        <v>93423</v>
      </c>
      <c r="B6284" s="267" t="s">
        <v>5040</v>
      </c>
      <c r="C6284" s="268" t="s">
        <v>2637</v>
      </c>
      <c r="D6284" s="269">
        <v>3.17</v>
      </c>
      <c r="E6284" s="269">
        <v>0</v>
      </c>
      <c r="F6284" s="269" t="s">
        <v>13477</v>
      </c>
    </row>
    <row r="6285" spans="1:6" ht="15" customHeight="1">
      <c r="A6285" s="266">
        <v>93424</v>
      </c>
      <c r="B6285" s="267" t="s">
        <v>5041</v>
      </c>
      <c r="C6285" s="268" t="s">
        <v>2637</v>
      </c>
      <c r="D6285" s="269">
        <v>1.08</v>
      </c>
      <c r="E6285" s="269">
        <v>0</v>
      </c>
      <c r="F6285" s="269" t="s">
        <v>13590</v>
      </c>
    </row>
    <row r="6286" spans="1:6" ht="30" customHeight="1">
      <c r="A6286" s="266">
        <v>93425</v>
      </c>
      <c r="B6286" s="267" t="s">
        <v>5042</v>
      </c>
      <c r="C6286" s="268" t="s">
        <v>2637</v>
      </c>
      <c r="D6286" s="269">
        <v>2.83</v>
      </c>
      <c r="E6286" s="269">
        <v>0</v>
      </c>
      <c r="F6286" s="269" t="s">
        <v>11688</v>
      </c>
    </row>
    <row r="6287" spans="1:6" ht="30" customHeight="1">
      <c r="A6287" s="266">
        <v>93426</v>
      </c>
      <c r="B6287" s="267" t="s">
        <v>5043</v>
      </c>
      <c r="C6287" s="268" t="s">
        <v>2637</v>
      </c>
      <c r="D6287" s="269">
        <v>84.51</v>
      </c>
      <c r="E6287" s="269">
        <v>0</v>
      </c>
      <c r="F6287" s="269" t="s">
        <v>15989</v>
      </c>
    </row>
    <row r="6288" spans="1:6" ht="30" customHeight="1">
      <c r="A6288" s="266">
        <v>95869</v>
      </c>
      <c r="B6288" s="267" t="s">
        <v>5044</v>
      </c>
      <c r="C6288" s="268" t="s">
        <v>2637</v>
      </c>
      <c r="D6288" s="269">
        <v>1.73</v>
      </c>
      <c r="E6288" s="269">
        <v>0</v>
      </c>
      <c r="F6288" s="269" t="s">
        <v>11601</v>
      </c>
    </row>
    <row r="6289" spans="1:6" ht="30" customHeight="1">
      <c r="A6289" s="266">
        <v>95870</v>
      </c>
      <c r="B6289" s="267" t="s">
        <v>5045</v>
      </c>
      <c r="C6289" s="268" t="s">
        <v>2637</v>
      </c>
      <c r="D6289" s="269">
        <v>4.53</v>
      </c>
      <c r="E6289" s="269">
        <v>0</v>
      </c>
      <c r="F6289" s="269" t="s">
        <v>12199</v>
      </c>
    </row>
    <row r="6290" spans="1:6" ht="30" customHeight="1">
      <c r="A6290" s="266">
        <v>95871</v>
      </c>
      <c r="B6290" s="267" t="s">
        <v>5046</v>
      </c>
      <c r="C6290" s="268" t="s">
        <v>2637</v>
      </c>
      <c r="D6290" s="269">
        <v>143.97999999999999</v>
      </c>
      <c r="E6290" s="269">
        <v>0</v>
      </c>
      <c r="F6290" s="269" t="s">
        <v>16011</v>
      </c>
    </row>
    <row r="6291" spans="1:6" ht="30" customHeight="1">
      <c r="A6291" s="266">
        <v>95872</v>
      </c>
      <c r="B6291" s="267" t="s">
        <v>5047</v>
      </c>
      <c r="C6291" s="268" t="s">
        <v>1057</v>
      </c>
      <c r="D6291" s="269">
        <v>155.31</v>
      </c>
      <c r="E6291" s="269">
        <v>0</v>
      </c>
      <c r="F6291" s="269" t="s">
        <v>15710</v>
      </c>
    </row>
    <row r="6292" spans="1:6" ht="30" customHeight="1">
      <c r="A6292" s="266">
        <v>95873</v>
      </c>
      <c r="B6292" s="267" t="s">
        <v>5048</v>
      </c>
      <c r="C6292" s="268" t="s">
        <v>701</v>
      </c>
      <c r="D6292" s="269">
        <v>6.8</v>
      </c>
      <c r="E6292" s="269">
        <v>0</v>
      </c>
      <c r="F6292" s="269" t="s">
        <v>13303</v>
      </c>
    </row>
    <row r="6293" spans="1:6" ht="30" customHeight="1">
      <c r="A6293" s="266">
        <v>95874</v>
      </c>
      <c r="B6293" s="267" t="s">
        <v>5049</v>
      </c>
      <c r="C6293" s="268" t="s">
        <v>2637</v>
      </c>
      <c r="D6293" s="269">
        <v>5.07</v>
      </c>
      <c r="E6293" s="269">
        <v>0</v>
      </c>
      <c r="F6293" s="269" t="s">
        <v>11723</v>
      </c>
    </row>
    <row r="6294" spans="1:6">
      <c r="A6294" s="261"/>
      <c r="B6294" s="265" t="s">
        <v>22</v>
      </c>
      <c r="C6294" s="263"/>
      <c r="D6294" s="264" t="s">
        <v>2552</v>
      </c>
      <c r="E6294" s="264" t="s">
        <v>2552</v>
      </c>
      <c r="F6294" s="264"/>
    </row>
    <row r="6295" spans="1:6">
      <c r="A6295" s="261"/>
      <c r="B6295" s="265" t="s">
        <v>2257</v>
      </c>
      <c r="C6295" s="263"/>
      <c r="D6295" s="264" t="s">
        <v>2552</v>
      </c>
      <c r="E6295" s="264" t="s">
        <v>2552</v>
      </c>
      <c r="F6295" s="264"/>
    </row>
    <row r="6296" spans="1:6" ht="30" customHeight="1">
      <c r="A6296" s="266">
        <v>95139</v>
      </c>
      <c r="B6296" s="267" t="s">
        <v>5050</v>
      </c>
      <c r="C6296" s="268" t="s">
        <v>1057</v>
      </c>
      <c r="D6296" s="269">
        <v>0.06</v>
      </c>
      <c r="E6296" s="269">
        <v>0</v>
      </c>
      <c r="F6296" s="269" t="s">
        <v>11654</v>
      </c>
    </row>
    <row r="6297" spans="1:6" ht="30" customHeight="1">
      <c r="A6297" s="266">
        <v>95140</v>
      </c>
      <c r="B6297" s="267" t="s">
        <v>5051</v>
      </c>
      <c r="C6297" s="268" t="s">
        <v>701</v>
      </c>
      <c r="D6297" s="269">
        <v>0.04</v>
      </c>
      <c r="E6297" s="269">
        <v>0</v>
      </c>
      <c r="F6297" s="269" t="s">
        <v>13868</v>
      </c>
    </row>
    <row r="6298" spans="1:6" ht="30" customHeight="1">
      <c r="A6298" s="266">
        <v>95136</v>
      </c>
      <c r="B6298" s="267" t="s">
        <v>5052</v>
      </c>
      <c r="C6298" s="268" t="s">
        <v>2637</v>
      </c>
      <c r="D6298" s="269">
        <v>0.03</v>
      </c>
      <c r="E6298" s="269">
        <v>0</v>
      </c>
      <c r="F6298" s="269" t="s">
        <v>13852</v>
      </c>
    </row>
    <row r="6299" spans="1:6" ht="30" customHeight="1">
      <c r="A6299" s="266">
        <v>95137</v>
      </c>
      <c r="B6299" s="267" t="s">
        <v>5053</v>
      </c>
      <c r="C6299" s="268" t="s">
        <v>2637</v>
      </c>
      <c r="D6299" s="269">
        <v>0.01</v>
      </c>
      <c r="E6299" s="269">
        <v>0</v>
      </c>
      <c r="F6299" s="269" t="s">
        <v>15964</v>
      </c>
    </row>
    <row r="6300" spans="1:6" ht="30" customHeight="1">
      <c r="A6300" s="266">
        <v>95138</v>
      </c>
      <c r="B6300" s="267" t="s">
        <v>5054</v>
      </c>
      <c r="C6300" s="268" t="s">
        <v>2637</v>
      </c>
      <c r="D6300" s="269">
        <v>0.02</v>
      </c>
      <c r="E6300" s="269">
        <v>0</v>
      </c>
      <c r="F6300" s="269" t="s">
        <v>13867</v>
      </c>
    </row>
    <row r="6301" spans="1:6">
      <c r="A6301" s="261"/>
      <c r="B6301" s="265" t="s">
        <v>1121</v>
      </c>
      <c r="C6301" s="263"/>
      <c r="D6301" s="264" t="s">
        <v>2552</v>
      </c>
      <c r="E6301" s="264" t="s">
        <v>2552</v>
      </c>
      <c r="F6301" s="264"/>
    </row>
    <row r="6302" spans="1:6" ht="30" customHeight="1">
      <c r="A6302" s="266">
        <v>89212</v>
      </c>
      <c r="B6302" s="267" t="s">
        <v>584</v>
      </c>
      <c r="C6302" s="268" t="s">
        <v>2637</v>
      </c>
      <c r="D6302" s="269">
        <v>14.39</v>
      </c>
      <c r="E6302" s="269">
        <v>0</v>
      </c>
      <c r="F6302" s="269" t="s">
        <v>13508</v>
      </c>
    </row>
    <row r="6303" spans="1:6" ht="30" customHeight="1">
      <c r="A6303" s="266">
        <v>89213</v>
      </c>
      <c r="B6303" s="267" t="s">
        <v>585</v>
      </c>
      <c r="C6303" s="268" t="s">
        <v>2637</v>
      </c>
      <c r="D6303" s="269">
        <v>4.3099999999999996</v>
      </c>
      <c r="E6303" s="269">
        <v>0</v>
      </c>
      <c r="F6303" s="269" t="s">
        <v>11578</v>
      </c>
    </row>
    <row r="6304" spans="1:6" ht="30" customHeight="1">
      <c r="A6304" s="266">
        <v>89214</v>
      </c>
      <c r="B6304" s="267" t="s">
        <v>586</v>
      </c>
      <c r="C6304" s="268" t="s">
        <v>2637</v>
      </c>
      <c r="D6304" s="269">
        <v>13.51</v>
      </c>
      <c r="E6304" s="269">
        <v>0</v>
      </c>
      <c r="F6304" s="269" t="s">
        <v>11433</v>
      </c>
    </row>
    <row r="6305" spans="1:6" ht="30" customHeight="1">
      <c r="A6305" s="266">
        <v>89215</v>
      </c>
      <c r="B6305" s="267" t="s">
        <v>587</v>
      </c>
      <c r="C6305" s="268" t="s">
        <v>2637</v>
      </c>
      <c r="D6305" s="269">
        <v>71.56</v>
      </c>
      <c r="E6305" s="269">
        <v>0</v>
      </c>
      <c r="F6305" s="269" t="s">
        <v>15902</v>
      </c>
    </row>
    <row r="6306" spans="1:6" ht="30" customHeight="1">
      <c r="A6306" s="266">
        <v>89218</v>
      </c>
      <c r="B6306" s="267" t="s">
        <v>906</v>
      </c>
      <c r="C6306" s="268" t="s">
        <v>701</v>
      </c>
      <c r="D6306" s="269">
        <v>28.440000000000005</v>
      </c>
      <c r="E6306" s="269">
        <v>29.58</v>
      </c>
      <c r="F6306" s="269" t="s">
        <v>15764</v>
      </c>
    </row>
    <row r="6307" spans="1:6" ht="30" customHeight="1">
      <c r="A6307" s="266">
        <v>89843</v>
      </c>
      <c r="B6307" s="267" t="s">
        <v>1050</v>
      </c>
      <c r="C6307" s="268" t="s">
        <v>1057</v>
      </c>
      <c r="D6307" s="269">
        <v>113.51</v>
      </c>
      <c r="E6307" s="269">
        <v>29.58</v>
      </c>
      <c r="F6307" s="269" t="s">
        <v>15662</v>
      </c>
    </row>
    <row r="6308" spans="1:6">
      <c r="A6308" s="261"/>
      <c r="B6308" s="265" t="s">
        <v>1122</v>
      </c>
      <c r="C6308" s="263"/>
      <c r="D6308" s="264" t="s">
        <v>2552</v>
      </c>
      <c r="E6308" s="264" t="s">
        <v>2552</v>
      </c>
      <c r="F6308" s="264"/>
    </row>
    <row r="6309" spans="1:6" ht="30" customHeight="1">
      <c r="A6309" s="266">
        <v>89230</v>
      </c>
      <c r="B6309" s="267" t="s">
        <v>592</v>
      </c>
      <c r="C6309" s="268" t="s">
        <v>2637</v>
      </c>
      <c r="D6309" s="269">
        <v>72.53</v>
      </c>
      <c r="E6309" s="269">
        <v>0</v>
      </c>
      <c r="F6309" s="269" t="s">
        <v>15904</v>
      </c>
    </row>
    <row r="6310" spans="1:6" ht="30" customHeight="1">
      <c r="A6310" s="266">
        <v>89231</v>
      </c>
      <c r="B6310" s="267" t="s">
        <v>593</v>
      </c>
      <c r="C6310" s="268" t="s">
        <v>2637</v>
      </c>
      <c r="D6310" s="269">
        <v>21.74</v>
      </c>
      <c r="E6310" s="269">
        <v>0</v>
      </c>
      <c r="F6310" s="269" t="s">
        <v>13952</v>
      </c>
    </row>
    <row r="6311" spans="1:6" ht="30" customHeight="1">
      <c r="A6311" s="266">
        <v>89232</v>
      </c>
      <c r="B6311" s="267" t="s">
        <v>594</v>
      </c>
      <c r="C6311" s="268" t="s">
        <v>2637</v>
      </c>
      <c r="D6311" s="269">
        <v>129.38</v>
      </c>
      <c r="E6311" s="269">
        <v>0</v>
      </c>
      <c r="F6311" s="269" t="s">
        <v>15905</v>
      </c>
    </row>
    <row r="6312" spans="1:6" ht="30" customHeight="1">
      <c r="A6312" s="266">
        <v>89233</v>
      </c>
      <c r="B6312" s="267" t="s">
        <v>595</v>
      </c>
      <c r="C6312" s="268" t="s">
        <v>2637</v>
      </c>
      <c r="D6312" s="269">
        <v>93</v>
      </c>
      <c r="E6312" s="269">
        <v>0</v>
      </c>
      <c r="F6312" s="269" t="s">
        <v>12547</v>
      </c>
    </row>
    <row r="6313" spans="1:6" ht="30" customHeight="1">
      <c r="A6313" s="266">
        <v>89236</v>
      </c>
      <c r="B6313" s="267" t="s">
        <v>596</v>
      </c>
      <c r="C6313" s="268" t="s">
        <v>2637</v>
      </c>
      <c r="D6313" s="269">
        <v>169.44</v>
      </c>
      <c r="E6313" s="269">
        <v>0</v>
      </c>
      <c r="F6313" s="269" t="s">
        <v>15906</v>
      </c>
    </row>
    <row r="6314" spans="1:6" ht="30" customHeight="1">
      <c r="A6314" s="266">
        <v>89237</v>
      </c>
      <c r="B6314" s="267" t="s">
        <v>597</v>
      </c>
      <c r="C6314" s="268" t="s">
        <v>2637</v>
      </c>
      <c r="D6314" s="269">
        <v>50.79</v>
      </c>
      <c r="E6314" s="269">
        <v>0</v>
      </c>
      <c r="F6314" s="269" t="s">
        <v>15907</v>
      </c>
    </row>
    <row r="6315" spans="1:6" ht="30" customHeight="1">
      <c r="A6315" s="266">
        <v>89238</v>
      </c>
      <c r="B6315" s="267" t="s">
        <v>598</v>
      </c>
      <c r="C6315" s="268" t="s">
        <v>2637</v>
      </c>
      <c r="D6315" s="269">
        <v>302.23</v>
      </c>
      <c r="E6315" s="269">
        <v>0</v>
      </c>
      <c r="F6315" s="269" t="s">
        <v>15908</v>
      </c>
    </row>
    <row r="6316" spans="1:6" ht="30" customHeight="1">
      <c r="A6316" s="266">
        <v>89239</v>
      </c>
      <c r="B6316" s="267" t="s">
        <v>599</v>
      </c>
      <c r="C6316" s="268" t="s">
        <v>2637</v>
      </c>
      <c r="D6316" s="269">
        <v>245.95</v>
      </c>
      <c r="E6316" s="269">
        <v>0</v>
      </c>
      <c r="F6316" s="269" t="s">
        <v>15909</v>
      </c>
    </row>
    <row r="6317" spans="1:6" ht="30" customHeight="1">
      <c r="A6317" s="266">
        <v>90686</v>
      </c>
      <c r="B6317" s="267" t="s">
        <v>692</v>
      </c>
      <c r="C6317" s="268" t="s">
        <v>1057</v>
      </c>
      <c r="D6317" s="269">
        <v>108.15</v>
      </c>
      <c r="E6317" s="269">
        <v>15.55</v>
      </c>
      <c r="F6317" s="269" t="s">
        <v>15671</v>
      </c>
    </row>
    <row r="6318" spans="1:6" ht="30" customHeight="1">
      <c r="A6318" s="266">
        <v>90687</v>
      </c>
      <c r="B6318" s="267" t="s">
        <v>1826</v>
      </c>
      <c r="C6318" s="268" t="s">
        <v>701</v>
      </c>
      <c r="D6318" s="269">
        <v>39.36</v>
      </c>
      <c r="E6318" s="269">
        <v>15.55</v>
      </c>
      <c r="F6318" s="269" t="s">
        <v>15776</v>
      </c>
    </row>
    <row r="6319" spans="1:6" ht="30" customHeight="1">
      <c r="A6319" s="266">
        <v>90682</v>
      </c>
      <c r="B6319" s="267" t="s">
        <v>748</v>
      </c>
      <c r="C6319" s="268" t="s">
        <v>2637</v>
      </c>
      <c r="D6319" s="269">
        <v>28.16</v>
      </c>
      <c r="E6319" s="269">
        <v>0</v>
      </c>
      <c r="F6319" s="269" t="s">
        <v>15937</v>
      </c>
    </row>
    <row r="6320" spans="1:6" ht="30" customHeight="1">
      <c r="A6320" s="266">
        <v>90683</v>
      </c>
      <c r="B6320" s="267" t="s">
        <v>749</v>
      </c>
      <c r="C6320" s="268" t="s">
        <v>2637</v>
      </c>
      <c r="D6320" s="269">
        <v>6.33</v>
      </c>
      <c r="E6320" s="269">
        <v>0</v>
      </c>
      <c r="F6320" s="269" t="s">
        <v>11323</v>
      </c>
    </row>
    <row r="6321" spans="1:6" ht="30" customHeight="1">
      <c r="A6321" s="266">
        <v>90684</v>
      </c>
      <c r="B6321" s="267" t="s">
        <v>750</v>
      </c>
      <c r="C6321" s="268" t="s">
        <v>2637</v>
      </c>
      <c r="D6321" s="269">
        <v>30.8</v>
      </c>
      <c r="E6321" s="269">
        <v>0</v>
      </c>
      <c r="F6321" s="269" t="s">
        <v>15938</v>
      </c>
    </row>
    <row r="6322" spans="1:6" ht="30" customHeight="1">
      <c r="A6322" s="266">
        <v>90685</v>
      </c>
      <c r="B6322" s="267" t="s">
        <v>751</v>
      </c>
      <c r="C6322" s="268" t="s">
        <v>2637</v>
      </c>
      <c r="D6322" s="269">
        <v>37.99</v>
      </c>
      <c r="E6322" s="269">
        <v>0</v>
      </c>
      <c r="F6322" s="269" t="s">
        <v>11966</v>
      </c>
    </row>
    <row r="6323" spans="1:6">
      <c r="A6323" s="261"/>
      <c r="B6323" s="265" t="s">
        <v>2258</v>
      </c>
      <c r="C6323" s="263"/>
      <c r="D6323" s="264" t="s">
        <v>2552</v>
      </c>
      <c r="E6323" s="264" t="s">
        <v>2552</v>
      </c>
      <c r="F6323" s="264"/>
    </row>
    <row r="6324" spans="1:6" ht="45" customHeight="1">
      <c r="A6324" s="266">
        <v>91634</v>
      </c>
      <c r="B6324" s="267" t="s">
        <v>700</v>
      </c>
      <c r="C6324" s="268" t="s">
        <v>1057</v>
      </c>
      <c r="D6324" s="269">
        <v>103.31</v>
      </c>
      <c r="E6324" s="269">
        <v>15.86</v>
      </c>
      <c r="F6324" s="269" t="s">
        <v>15681</v>
      </c>
    </row>
    <row r="6325" spans="1:6" ht="45" customHeight="1">
      <c r="A6325" s="266">
        <v>91635</v>
      </c>
      <c r="B6325" s="267" t="s">
        <v>1834</v>
      </c>
      <c r="C6325" s="268" t="s">
        <v>701</v>
      </c>
      <c r="D6325" s="269">
        <v>16.579999999999998</v>
      </c>
      <c r="E6325" s="269">
        <v>15.86</v>
      </c>
      <c r="F6325" s="269" t="s">
        <v>15783</v>
      </c>
    </row>
    <row r="6326" spans="1:6" ht="45" customHeight="1">
      <c r="A6326" s="266">
        <v>89259</v>
      </c>
      <c r="B6326" s="267" t="s">
        <v>872</v>
      </c>
      <c r="C6326" s="268" t="s">
        <v>2637</v>
      </c>
      <c r="D6326" s="269">
        <v>9.2899999999999991</v>
      </c>
      <c r="E6326" s="269">
        <v>0</v>
      </c>
      <c r="F6326" s="269" t="s">
        <v>15917</v>
      </c>
    </row>
    <row r="6327" spans="1:6" ht="45" customHeight="1">
      <c r="A6327" s="266">
        <v>89260</v>
      </c>
      <c r="B6327" s="267" t="s">
        <v>873</v>
      </c>
      <c r="C6327" s="268" t="s">
        <v>2637</v>
      </c>
      <c r="D6327" s="269">
        <v>3.71</v>
      </c>
      <c r="E6327" s="269">
        <v>0</v>
      </c>
      <c r="F6327" s="269" t="s">
        <v>15918</v>
      </c>
    </row>
    <row r="6328" spans="1:6" ht="45" customHeight="1">
      <c r="A6328" s="266">
        <v>89262</v>
      </c>
      <c r="B6328" s="267" t="s">
        <v>874</v>
      </c>
      <c r="C6328" s="268" t="s">
        <v>2637</v>
      </c>
      <c r="D6328" s="269">
        <v>17.43</v>
      </c>
      <c r="E6328" s="269">
        <v>0</v>
      </c>
      <c r="F6328" s="269" t="s">
        <v>11670</v>
      </c>
    </row>
    <row r="6329" spans="1:6" ht="45" customHeight="1">
      <c r="A6329" s="266">
        <v>91466</v>
      </c>
      <c r="B6329" s="267" t="s">
        <v>1491</v>
      </c>
      <c r="C6329" s="268" t="s">
        <v>2637</v>
      </c>
      <c r="D6329" s="269">
        <v>0.75</v>
      </c>
      <c r="E6329" s="269">
        <v>0</v>
      </c>
      <c r="F6329" s="269" t="s">
        <v>13690</v>
      </c>
    </row>
    <row r="6330" spans="1:6" ht="45" customHeight="1">
      <c r="A6330" s="266">
        <v>91467</v>
      </c>
      <c r="B6330" s="267" t="s">
        <v>1492</v>
      </c>
      <c r="C6330" s="268" t="s">
        <v>2637</v>
      </c>
      <c r="D6330" s="269">
        <v>83.38</v>
      </c>
      <c r="E6330" s="269">
        <v>0</v>
      </c>
      <c r="F6330" s="269" t="s">
        <v>12559</v>
      </c>
    </row>
    <row r="6331" spans="1:6" ht="45" customHeight="1">
      <c r="A6331" s="266">
        <v>91629</v>
      </c>
      <c r="B6331" s="267" t="s">
        <v>1367</v>
      </c>
      <c r="C6331" s="268" t="s">
        <v>2637</v>
      </c>
      <c r="D6331" s="269">
        <v>8.6</v>
      </c>
      <c r="E6331" s="269">
        <v>0</v>
      </c>
      <c r="F6331" s="269" t="s">
        <v>12303</v>
      </c>
    </row>
    <row r="6332" spans="1:6" ht="45" customHeight="1">
      <c r="A6332" s="266">
        <v>91630</v>
      </c>
      <c r="B6332" s="267" t="s">
        <v>1368</v>
      </c>
      <c r="C6332" s="268" t="s">
        <v>2637</v>
      </c>
      <c r="D6332" s="269">
        <v>3.43</v>
      </c>
      <c r="E6332" s="269">
        <v>0</v>
      </c>
      <c r="F6332" s="269" t="s">
        <v>11744</v>
      </c>
    </row>
    <row r="6333" spans="1:6" ht="45" customHeight="1">
      <c r="A6333" s="266">
        <v>91631</v>
      </c>
      <c r="B6333" s="267" t="s">
        <v>5055</v>
      </c>
      <c r="C6333" s="268" t="s">
        <v>2637</v>
      </c>
      <c r="D6333" s="269">
        <v>0.69</v>
      </c>
      <c r="E6333" s="269">
        <v>0</v>
      </c>
      <c r="F6333" s="269" t="s">
        <v>11735</v>
      </c>
    </row>
    <row r="6334" spans="1:6" ht="45" customHeight="1">
      <c r="A6334" s="266">
        <v>91632</v>
      </c>
      <c r="B6334" s="267" t="s">
        <v>1369</v>
      </c>
      <c r="C6334" s="268" t="s">
        <v>2637</v>
      </c>
      <c r="D6334" s="269">
        <v>16.14</v>
      </c>
      <c r="E6334" s="269">
        <v>0</v>
      </c>
      <c r="F6334" s="269" t="s">
        <v>15960</v>
      </c>
    </row>
    <row r="6335" spans="1:6" ht="45" customHeight="1">
      <c r="A6335" s="266">
        <v>91633</v>
      </c>
      <c r="B6335" s="267" t="s">
        <v>1370</v>
      </c>
      <c r="C6335" s="268" t="s">
        <v>2637</v>
      </c>
      <c r="D6335" s="269">
        <v>70.59</v>
      </c>
      <c r="E6335" s="269">
        <v>0</v>
      </c>
      <c r="F6335" s="269" t="s">
        <v>15791</v>
      </c>
    </row>
    <row r="6336" spans="1:6" ht="45" customHeight="1">
      <c r="A6336" s="266">
        <v>5928</v>
      </c>
      <c r="B6336" s="267" t="s">
        <v>1473</v>
      </c>
      <c r="C6336" s="268" t="s">
        <v>1057</v>
      </c>
      <c r="D6336" s="269">
        <v>118.42</v>
      </c>
      <c r="E6336" s="269">
        <v>15.86</v>
      </c>
      <c r="F6336" s="269" t="s">
        <v>15635</v>
      </c>
    </row>
    <row r="6337" spans="1:6" ht="45" customHeight="1">
      <c r="A6337" s="266">
        <v>5930</v>
      </c>
      <c r="B6337" s="267" t="s">
        <v>4594</v>
      </c>
      <c r="C6337" s="268" t="s">
        <v>701</v>
      </c>
      <c r="D6337" s="269">
        <v>17.61</v>
      </c>
      <c r="E6337" s="269">
        <v>15.86</v>
      </c>
      <c r="F6337" s="269" t="s">
        <v>15748</v>
      </c>
    </row>
    <row r="6338" spans="1:6" ht="45" customHeight="1">
      <c r="A6338" s="266">
        <v>93397</v>
      </c>
      <c r="B6338" s="267" t="s">
        <v>4595</v>
      </c>
      <c r="C6338" s="268" t="s">
        <v>2637</v>
      </c>
      <c r="D6338" s="269">
        <v>8.6</v>
      </c>
      <c r="E6338" s="269">
        <v>0</v>
      </c>
      <c r="F6338" s="269" t="s">
        <v>12303</v>
      </c>
    </row>
    <row r="6339" spans="1:6" ht="45" customHeight="1">
      <c r="A6339" s="266">
        <v>93398</v>
      </c>
      <c r="B6339" s="267" t="s">
        <v>4596</v>
      </c>
      <c r="C6339" s="268" t="s">
        <v>2637</v>
      </c>
      <c r="D6339" s="269">
        <v>3.43</v>
      </c>
      <c r="E6339" s="269">
        <v>0</v>
      </c>
      <c r="F6339" s="269" t="s">
        <v>11744</v>
      </c>
    </row>
    <row r="6340" spans="1:6" ht="45" customHeight="1">
      <c r="A6340" s="266">
        <v>93399</v>
      </c>
      <c r="B6340" s="267" t="s">
        <v>4597</v>
      </c>
      <c r="C6340" s="268" t="s">
        <v>2637</v>
      </c>
      <c r="D6340" s="269">
        <v>0.69</v>
      </c>
      <c r="E6340" s="269">
        <v>0</v>
      </c>
      <c r="F6340" s="269" t="s">
        <v>11735</v>
      </c>
    </row>
    <row r="6341" spans="1:6" ht="45" customHeight="1">
      <c r="A6341" s="266">
        <v>93400</v>
      </c>
      <c r="B6341" s="267" t="s">
        <v>4598</v>
      </c>
      <c r="C6341" s="268" t="s">
        <v>2637</v>
      </c>
      <c r="D6341" s="269">
        <v>16.14</v>
      </c>
      <c r="E6341" s="269">
        <v>0</v>
      </c>
      <c r="F6341" s="269" t="s">
        <v>15960</v>
      </c>
    </row>
    <row r="6342" spans="1:6" ht="45" customHeight="1">
      <c r="A6342" s="266">
        <v>93401</v>
      </c>
      <c r="B6342" s="267" t="s">
        <v>4599</v>
      </c>
      <c r="C6342" s="268" t="s">
        <v>2637</v>
      </c>
      <c r="D6342" s="269">
        <v>83.38</v>
      </c>
      <c r="E6342" s="269">
        <v>0</v>
      </c>
      <c r="F6342" s="269" t="s">
        <v>12559</v>
      </c>
    </row>
    <row r="6343" spans="1:6" ht="45" customHeight="1">
      <c r="A6343" s="266">
        <v>93402</v>
      </c>
      <c r="B6343" s="267" t="s">
        <v>4650</v>
      </c>
      <c r="C6343" s="268" t="s">
        <v>1057</v>
      </c>
      <c r="D6343" s="269">
        <v>116.10000000000001</v>
      </c>
      <c r="E6343" s="269">
        <v>15.86</v>
      </c>
      <c r="F6343" s="269" t="s">
        <v>15692</v>
      </c>
    </row>
    <row r="6344" spans="1:6" ht="45" customHeight="1">
      <c r="A6344" s="266">
        <v>93403</v>
      </c>
      <c r="B6344" s="267" t="s">
        <v>4600</v>
      </c>
      <c r="C6344" s="268" t="s">
        <v>701</v>
      </c>
      <c r="D6344" s="269">
        <v>16.579999999999998</v>
      </c>
      <c r="E6344" s="269">
        <v>15.86</v>
      </c>
      <c r="F6344" s="269" t="s">
        <v>15783</v>
      </c>
    </row>
    <row r="6345" spans="1:6" ht="30" customHeight="1">
      <c r="A6345" s="266">
        <v>89272</v>
      </c>
      <c r="B6345" s="267" t="s">
        <v>4601</v>
      </c>
      <c r="C6345" s="268" t="s">
        <v>1057</v>
      </c>
      <c r="D6345" s="269">
        <v>138.63999999999999</v>
      </c>
      <c r="E6345" s="269">
        <v>37.65</v>
      </c>
      <c r="F6345" s="269" t="s">
        <v>15660</v>
      </c>
    </row>
    <row r="6346" spans="1:6" ht="30" customHeight="1">
      <c r="A6346" s="266">
        <v>89273</v>
      </c>
      <c r="B6346" s="267" t="s">
        <v>4602</v>
      </c>
      <c r="C6346" s="268" t="s">
        <v>701</v>
      </c>
      <c r="D6346" s="269">
        <v>40.24</v>
      </c>
      <c r="E6346" s="269">
        <v>37.65</v>
      </c>
      <c r="F6346" s="269" t="s">
        <v>15768</v>
      </c>
    </row>
    <row r="6347" spans="1:6" ht="30" customHeight="1">
      <c r="A6347" s="266">
        <v>89267</v>
      </c>
      <c r="B6347" s="267" t="s">
        <v>4603</v>
      </c>
      <c r="C6347" s="268" t="s">
        <v>2637</v>
      </c>
      <c r="D6347" s="269">
        <v>25.05</v>
      </c>
      <c r="E6347" s="269">
        <v>0</v>
      </c>
      <c r="F6347" s="269" t="s">
        <v>12450</v>
      </c>
    </row>
    <row r="6348" spans="1:6" ht="30" customHeight="1">
      <c r="A6348" s="266">
        <v>89268</v>
      </c>
      <c r="B6348" s="267" t="s">
        <v>4604</v>
      </c>
      <c r="C6348" s="268" t="s">
        <v>2637</v>
      </c>
      <c r="D6348" s="269">
        <v>8.57</v>
      </c>
      <c r="E6348" s="269">
        <v>0</v>
      </c>
      <c r="F6348" s="269" t="s">
        <v>15920</v>
      </c>
    </row>
    <row r="6349" spans="1:6" ht="30" customHeight="1">
      <c r="A6349" s="266">
        <v>89269</v>
      </c>
      <c r="B6349" s="267" t="s">
        <v>4605</v>
      </c>
      <c r="C6349" s="268" t="s">
        <v>2637</v>
      </c>
      <c r="D6349" s="269">
        <v>1.75</v>
      </c>
      <c r="E6349" s="269">
        <v>0</v>
      </c>
      <c r="F6349" s="269" t="s">
        <v>14561</v>
      </c>
    </row>
    <row r="6350" spans="1:6" ht="30" customHeight="1">
      <c r="A6350" s="266">
        <v>89270</v>
      </c>
      <c r="B6350" s="267" t="s">
        <v>4606</v>
      </c>
      <c r="C6350" s="268" t="s">
        <v>2637</v>
      </c>
      <c r="D6350" s="269">
        <v>40.26</v>
      </c>
      <c r="E6350" s="269">
        <v>0</v>
      </c>
      <c r="F6350" s="269" t="s">
        <v>15921</v>
      </c>
    </row>
    <row r="6351" spans="1:6" ht="30" customHeight="1">
      <c r="A6351" s="266">
        <v>89271</v>
      </c>
      <c r="B6351" s="267" t="s">
        <v>4607</v>
      </c>
      <c r="C6351" s="268" t="s">
        <v>2637</v>
      </c>
      <c r="D6351" s="269">
        <v>58.14</v>
      </c>
      <c r="E6351" s="269">
        <v>0</v>
      </c>
      <c r="F6351" s="269" t="s">
        <v>15922</v>
      </c>
    </row>
    <row r="6352" spans="1:6" ht="30" customHeight="1">
      <c r="A6352" s="266">
        <v>93287</v>
      </c>
      <c r="B6352" s="267" t="s">
        <v>4608</v>
      </c>
      <c r="C6352" s="268" t="s">
        <v>1057</v>
      </c>
      <c r="D6352" s="269">
        <v>318.3</v>
      </c>
      <c r="E6352" s="269">
        <v>37.65</v>
      </c>
      <c r="F6352" s="269" t="s">
        <v>15691</v>
      </c>
    </row>
    <row r="6353" spans="1:6" ht="30" customHeight="1">
      <c r="A6353" s="266">
        <v>93288</v>
      </c>
      <c r="B6353" s="267" t="s">
        <v>4609</v>
      </c>
      <c r="C6353" s="268" t="s">
        <v>701</v>
      </c>
      <c r="D6353" s="269">
        <v>72.900000000000006</v>
      </c>
      <c r="E6353" s="269">
        <v>37.65</v>
      </c>
      <c r="F6353" s="269" t="s">
        <v>15793</v>
      </c>
    </row>
    <row r="6354" spans="1:6" ht="30" customHeight="1">
      <c r="A6354" s="266">
        <v>93283</v>
      </c>
      <c r="B6354" s="267" t="s">
        <v>4610</v>
      </c>
      <c r="C6354" s="268" t="s">
        <v>2637</v>
      </c>
      <c r="D6354" s="269">
        <v>48.17</v>
      </c>
      <c r="E6354" s="269">
        <v>0</v>
      </c>
      <c r="F6354" s="269" t="s">
        <v>15981</v>
      </c>
    </row>
    <row r="6355" spans="1:6" ht="30" customHeight="1">
      <c r="A6355" s="266">
        <v>93284</v>
      </c>
      <c r="B6355" s="267" t="s">
        <v>4611</v>
      </c>
      <c r="C6355" s="268" t="s">
        <v>2637</v>
      </c>
      <c r="D6355" s="269">
        <v>16.489999999999998</v>
      </c>
      <c r="E6355" s="269">
        <v>0</v>
      </c>
      <c r="F6355" s="269" t="s">
        <v>15043</v>
      </c>
    </row>
    <row r="6356" spans="1:6" ht="30" customHeight="1">
      <c r="A6356" s="266">
        <v>93285</v>
      </c>
      <c r="B6356" s="267" t="s">
        <v>4612</v>
      </c>
      <c r="C6356" s="268" t="s">
        <v>2637</v>
      </c>
      <c r="D6356" s="269">
        <v>77.44</v>
      </c>
      <c r="E6356" s="269">
        <v>0</v>
      </c>
      <c r="F6356" s="269" t="s">
        <v>15982</v>
      </c>
    </row>
    <row r="6357" spans="1:6" ht="30" customHeight="1">
      <c r="A6357" s="266">
        <v>93286</v>
      </c>
      <c r="B6357" s="267" t="s">
        <v>4613</v>
      </c>
      <c r="C6357" s="268" t="s">
        <v>2637</v>
      </c>
      <c r="D6357" s="269">
        <v>167.96</v>
      </c>
      <c r="E6357" s="269">
        <v>0</v>
      </c>
      <c r="F6357" s="269" t="s">
        <v>11489</v>
      </c>
    </row>
    <row r="6358" spans="1:6" ht="30" customHeight="1">
      <c r="A6358" s="266">
        <v>93296</v>
      </c>
      <c r="B6358" s="267" t="s">
        <v>4614</v>
      </c>
      <c r="C6358" s="268" t="s">
        <v>2637</v>
      </c>
      <c r="D6358" s="269">
        <v>3.37</v>
      </c>
      <c r="E6358" s="269">
        <v>0</v>
      </c>
      <c r="F6358" s="269" t="s">
        <v>11853</v>
      </c>
    </row>
    <row r="6359" spans="1:6">
      <c r="A6359" s="261"/>
      <c r="B6359" s="265" t="s">
        <v>4615</v>
      </c>
      <c r="C6359" s="263"/>
      <c r="D6359" s="264" t="s">
        <v>2552</v>
      </c>
      <c r="E6359" s="264" t="s">
        <v>2552</v>
      </c>
      <c r="F6359" s="264"/>
    </row>
    <row r="6360" spans="1:6" ht="30" customHeight="1">
      <c r="A6360" s="266">
        <v>92138</v>
      </c>
      <c r="B6360" s="267" t="s">
        <v>5532</v>
      </c>
      <c r="C6360" s="268" t="s">
        <v>1057</v>
      </c>
      <c r="D6360" s="269">
        <v>102.71</v>
      </c>
      <c r="E6360" s="269">
        <v>14.76</v>
      </c>
      <c r="F6360" s="269" t="s">
        <v>15685</v>
      </c>
    </row>
    <row r="6361" spans="1:6" ht="30" customHeight="1">
      <c r="A6361" s="266">
        <v>92139</v>
      </c>
      <c r="B6361" s="267" t="s">
        <v>4616</v>
      </c>
      <c r="C6361" s="268" t="s">
        <v>701</v>
      </c>
      <c r="D6361" s="269">
        <v>13.99</v>
      </c>
      <c r="E6361" s="269">
        <v>14.76</v>
      </c>
      <c r="F6361" s="269" t="s">
        <v>15786</v>
      </c>
    </row>
    <row r="6362" spans="1:6" ht="30" customHeight="1">
      <c r="A6362" s="266">
        <v>92145</v>
      </c>
      <c r="B6362" s="267" t="s">
        <v>5533</v>
      </c>
      <c r="C6362" s="268" t="s">
        <v>1057</v>
      </c>
      <c r="D6362" s="269">
        <v>71.92</v>
      </c>
      <c r="E6362" s="269">
        <v>14.76</v>
      </c>
      <c r="F6362" s="269" t="s">
        <v>15686</v>
      </c>
    </row>
    <row r="6363" spans="1:6" ht="30" customHeight="1">
      <c r="A6363" s="266">
        <v>92146</v>
      </c>
      <c r="B6363" s="267" t="s">
        <v>5514</v>
      </c>
      <c r="C6363" s="268" t="s">
        <v>701</v>
      </c>
      <c r="D6363" s="269">
        <v>6.9399999999999995</v>
      </c>
      <c r="E6363" s="269">
        <v>14.76</v>
      </c>
      <c r="F6363" s="269" t="s">
        <v>15787</v>
      </c>
    </row>
    <row r="6364" spans="1:6" ht="30" customHeight="1">
      <c r="A6364" s="266">
        <v>92133</v>
      </c>
      <c r="B6364" s="267" t="s">
        <v>5515</v>
      </c>
      <c r="C6364" s="268" t="s">
        <v>2637</v>
      </c>
      <c r="D6364" s="269">
        <v>7.44</v>
      </c>
      <c r="E6364" s="269">
        <v>0</v>
      </c>
      <c r="F6364" s="269" t="s">
        <v>11203</v>
      </c>
    </row>
    <row r="6365" spans="1:6" ht="30" customHeight="1">
      <c r="A6365" s="266">
        <v>92134</v>
      </c>
      <c r="B6365" s="267" t="s">
        <v>5516</v>
      </c>
      <c r="C6365" s="268" t="s">
        <v>2637</v>
      </c>
      <c r="D6365" s="269">
        <v>2.23</v>
      </c>
      <c r="E6365" s="269">
        <v>0</v>
      </c>
      <c r="F6365" s="269" t="s">
        <v>14289</v>
      </c>
    </row>
    <row r="6366" spans="1:6" ht="30" customHeight="1">
      <c r="A6366" s="266">
        <v>92135</v>
      </c>
      <c r="B6366" s="267" t="s">
        <v>5517</v>
      </c>
      <c r="C6366" s="268" t="s">
        <v>2637</v>
      </c>
      <c r="D6366" s="269">
        <v>0.46</v>
      </c>
      <c r="E6366" s="269">
        <v>0</v>
      </c>
      <c r="F6366" s="269" t="s">
        <v>13873</v>
      </c>
    </row>
    <row r="6367" spans="1:6" ht="30" customHeight="1">
      <c r="A6367" s="266">
        <v>92136</v>
      </c>
      <c r="B6367" s="267" t="s">
        <v>5518</v>
      </c>
      <c r="C6367" s="268" t="s">
        <v>2637</v>
      </c>
      <c r="D6367" s="269">
        <v>9.3000000000000007</v>
      </c>
      <c r="E6367" s="269">
        <v>0</v>
      </c>
      <c r="F6367" s="269" t="s">
        <v>15967</v>
      </c>
    </row>
    <row r="6368" spans="1:6" ht="30" customHeight="1">
      <c r="A6368" s="266">
        <v>92137</v>
      </c>
      <c r="B6368" s="267" t="s">
        <v>5519</v>
      </c>
      <c r="C6368" s="268" t="s">
        <v>2637</v>
      </c>
      <c r="D6368" s="269">
        <v>79.42</v>
      </c>
      <c r="E6368" s="269">
        <v>0</v>
      </c>
      <c r="F6368" s="269" t="s">
        <v>15968</v>
      </c>
    </row>
    <row r="6369" spans="1:6" ht="30" customHeight="1">
      <c r="A6369" s="266">
        <v>92140</v>
      </c>
      <c r="B6369" s="267" t="s">
        <v>5520</v>
      </c>
      <c r="C6369" s="268" t="s">
        <v>2637</v>
      </c>
      <c r="D6369" s="269">
        <v>2.2599999999999998</v>
      </c>
      <c r="E6369" s="269">
        <v>0</v>
      </c>
      <c r="F6369" s="269" t="s">
        <v>13205</v>
      </c>
    </row>
    <row r="6370" spans="1:6" ht="30" customHeight="1">
      <c r="A6370" s="266">
        <v>92141</v>
      </c>
      <c r="B6370" s="267" t="s">
        <v>5521</v>
      </c>
      <c r="C6370" s="268" t="s">
        <v>2637</v>
      </c>
      <c r="D6370" s="269">
        <v>0.68</v>
      </c>
      <c r="E6370" s="269">
        <v>0</v>
      </c>
      <c r="F6370" s="269" t="s">
        <v>11866</v>
      </c>
    </row>
    <row r="6371" spans="1:6" ht="30" customHeight="1">
      <c r="A6371" s="266">
        <v>92142</v>
      </c>
      <c r="B6371" s="267" t="s">
        <v>5522</v>
      </c>
      <c r="C6371" s="268" t="s">
        <v>2637</v>
      </c>
      <c r="D6371" s="269">
        <v>0.14000000000000001</v>
      </c>
      <c r="E6371" s="269">
        <v>0</v>
      </c>
      <c r="F6371" s="269" t="s">
        <v>13858</v>
      </c>
    </row>
    <row r="6372" spans="1:6" ht="30" customHeight="1">
      <c r="A6372" s="266">
        <v>92143</v>
      </c>
      <c r="B6372" s="267" t="s">
        <v>5523</v>
      </c>
      <c r="C6372" s="268" t="s">
        <v>2637</v>
      </c>
      <c r="D6372" s="269">
        <v>2.83</v>
      </c>
      <c r="E6372" s="269">
        <v>0</v>
      </c>
      <c r="F6372" s="269" t="s">
        <v>11688</v>
      </c>
    </row>
    <row r="6373" spans="1:6" ht="30" customHeight="1">
      <c r="A6373" s="266">
        <v>92144</v>
      </c>
      <c r="B6373" s="267" t="s">
        <v>5524</v>
      </c>
      <c r="C6373" s="268" t="s">
        <v>2637</v>
      </c>
      <c r="D6373" s="269">
        <v>62.15</v>
      </c>
      <c r="E6373" s="269">
        <v>0</v>
      </c>
      <c r="F6373" s="269" t="s">
        <v>15969</v>
      </c>
    </row>
    <row r="6374" spans="1:6">
      <c r="A6374" s="261"/>
      <c r="B6374" s="265" t="s">
        <v>2259</v>
      </c>
      <c r="C6374" s="263"/>
      <c r="D6374" s="264" t="s">
        <v>2552</v>
      </c>
      <c r="E6374" s="264" t="s">
        <v>2552</v>
      </c>
      <c r="F6374" s="264"/>
    </row>
    <row r="6375" spans="1:6" ht="45" customHeight="1">
      <c r="A6375" s="266">
        <v>5695</v>
      </c>
      <c r="B6375" s="267" t="s">
        <v>1841</v>
      </c>
      <c r="C6375" s="268" t="s">
        <v>2637</v>
      </c>
      <c r="D6375" s="269">
        <v>22.54</v>
      </c>
      <c r="E6375" s="269">
        <v>0</v>
      </c>
      <c r="F6375" s="269" t="s">
        <v>12274</v>
      </c>
    </row>
    <row r="6376" spans="1:6" ht="45" customHeight="1">
      <c r="A6376" s="266">
        <v>5811</v>
      </c>
      <c r="B6376" s="267" t="s">
        <v>1062</v>
      </c>
      <c r="C6376" s="268" t="s">
        <v>1057</v>
      </c>
      <c r="D6376" s="269">
        <v>144.95000000000002</v>
      </c>
      <c r="E6376" s="269">
        <v>12.76</v>
      </c>
      <c r="F6376" s="269" t="s">
        <v>15620</v>
      </c>
    </row>
    <row r="6377" spans="1:6" ht="45" customHeight="1">
      <c r="A6377" s="266">
        <v>5961</v>
      </c>
      <c r="B6377" s="267" t="s">
        <v>2555</v>
      </c>
      <c r="C6377" s="268" t="s">
        <v>701</v>
      </c>
      <c r="D6377" s="269">
        <v>20.950000000000003</v>
      </c>
      <c r="E6377" s="269">
        <v>12.76</v>
      </c>
      <c r="F6377" s="269" t="s">
        <v>15753</v>
      </c>
    </row>
    <row r="6378" spans="1:6" ht="45" customHeight="1">
      <c r="A6378" s="266">
        <v>7058</v>
      </c>
      <c r="B6378" s="267" t="s">
        <v>1507</v>
      </c>
      <c r="C6378" s="268" t="s">
        <v>2637</v>
      </c>
      <c r="D6378" s="269">
        <v>11.48</v>
      </c>
      <c r="E6378" s="269">
        <v>0</v>
      </c>
      <c r="F6378" s="269" t="s">
        <v>15854</v>
      </c>
    </row>
    <row r="6379" spans="1:6" ht="45" customHeight="1">
      <c r="A6379" s="266">
        <v>7059</v>
      </c>
      <c r="B6379" s="267" t="s">
        <v>1508</v>
      </c>
      <c r="C6379" s="268" t="s">
        <v>2637</v>
      </c>
      <c r="D6379" s="269">
        <v>4.01</v>
      </c>
      <c r="E6379" s="269">
        <v>0</v>
      </c>
      <c r="F6379" s="269" t="s">
        <v>15851</v>
      </c>
    </row>
    <row r="6380" spans="1:6" ht="45" customHeight="1">
      <c r="A6380" s="266">
        <v>7060</v>
      </c>
      <c r="B6380" s="267" t="s">
        <v>1509</v>
      </c>
      <c r="C6380" s="268" t="s">
        <v>2637</v>
      </c>
      <c r="D6380" s="269">
        <v>21.53</v>
      </c>
      <c r="E6380" s="269">
        <v>0</v>
      </c>
      <c r="F6380" s="269" t="s">
        <v>12352</v>
      </c>
    </row>
    <row r="6381" spans="1:6" ht="45" customHeight="1">
      <c r="A6381" s="266">
        <v>7061</v>
      </c>
      <c r="B6381" s="267" t="s">
        <v>1510</v>
      </c>
      <c r="C6381" s="268" t="s">
        <v>2637</v>
      </c>
      <c r="D6381" s="269">
        <v>81.61</v>
      </c>
      <c r="E6381" s="269">
        <v>0</v>
      </c>
      <c r="F6381" s="269" t="s">
        <v>15855</v>
      </c>
    </row>
    <row r="6382" spans="1:6" ht="45" customHeight="1">
      <c r="A6382" s="266">
        <v>53792</v>
      </c>
      <c r="B6382" s="267" t="s">
        <v>1908</v>
      </c>
      <c r="C6382" s="268" t="s">
        <v>2637</v>
      </c>
      <c r="D6382" s="269">
        <v>101.46</v>
      </c>
      <c r="E6382" s="269">
        <v>0</v>
      </c>
      <c r="F6382" s="269" t="s">
        <v>15860</v>
      </c>
    </row>
    <row r="6383" spans="1:6" ht="45" customHeight="1">
      <c r="A6383" s="266">
        <v>67826</v>
      </c>
      <c r="B6383" s="267" t="s">
        <v>1951</v>
      </c>
      <c r="C6383" s="268" t="s">
        <v>1057</v>
      </c>
      <c r="D6383" s="269">
        <v>123.32000000000001</v>
      </c>
      <c r="E6383" s="269">
        <v>12.76</v>
      </c>
      <c r="F6383" s="269" t="s">
        <v>14610</v>
      </c>
    </row>
    <row r="6384" spans="1:6" ht="45" customHeight="1">
      <c r="A6384" s="266">
        <v>67827</v>
      </c>
      <c r="B6384" s="267" t="s">
        <v>892</v>
      </c>
      <c r="C6384" s="268" t="s">
        <v>701</v>
      </c>
      <c r="D6384" s="269">
        <v>20.18</v>
      </c>
      <c r="E6384" s="269">
        <v>12.76</v>
      </c>
      <c r="F6384" s="269" t="s">
        <v>15757</v>
      </c>
    </row>
    <row r="6385" spans="1:6" ht="45" customHeight="1">
      <c r="A6385" s="266">
        <v>89870</v>
      </c>
      <c r="B6385" s="267" t="s">
        <v>882</v>
      </c>
      <c r="C6385" s="268" t="s">
        <v>2637</v>
      </c>
      <c r="D6385" s="269">
        <v>17.07</v>
      </c>
      <c r="E6385" s="269">
        <v>0</v>
      </c>
      <c r="F6385" s="269" t="s">
        <v>15923</v>
      </c>
    </row>
    <row r="6386" spans="1:6" ht="45" customHeight="1">
      <c r="A6386" s="266">
        <v>89871</v>
      </c>
      <c r="B6386" s="267" t="s">
        <v>883</v>
      </c>
      <c r="C6386" s="268" t="s">
        <v>2637</v>
      </c>
      <c r="D6386" s="269">
        <v>5.97</v>
      </c>
      <c r="E6386" s="269">
        <v>0</v>
      </c>
      <c r="F6386" s="269" t="s">
        <v>12788</v>
      </c>
    </row>
    <row r="6387" spans="1:6" ht="45" customHeight="1">
      <c r="A6387" s="266">
        <v>89872</v>
      </c>
      <c r="B6387" s="267" t="s">
        <v>884</v>
      </c>
      <c r="C6387" s="268" t="s">
        <v>2637</v>
      </c>
      <c r="D6387" s="269">
        <v>1.23</v>
      </c>
      <c r="E6387" s="269">
        <v>0</v>
      </c>
      <c r="F6387" s="269" t="s">
        <v>11809</v>
      </c>
    </row>
    <row r="6388" spans="1:6" ht="45" customHeight="1">
      <c r="A6388" s="266">
        <v>89873</v>
      </c>
      <c r="B6388" s="267" t="s">
        <v>885</v>
      </c>
      <c r="C6388" s="268" t="s">
        <v>2637</v>
      </c>
      <c r="D6388" s="269">
        <v>32.01</v>
      </c>
      <c r="E6388" s="269">
        <v>0</v>
      </c>
      <c r="F6388" s="269" t="s">
        <v>15924</v>
      </c>
    </row>
    <row r="6389" spans="1:6" ht="45" customHeight="1">
      <c r="A6389" s="266">
        <v>89874</v>
      </c>
      <c r="B6389" s="267" t="s">
        <v>886</v>
      </c>
      <c r="C6389" s="268" t="s">
        <v>2637</v>
      </c>
      <c r="D6389" s="269">
        <v>126.17</v>
      </c>
      <c r="E6389" s="269">
        <v>0</v>
      </c>
      <c r="F6389" s="269" t="s">
        <v>15925</v>
      </c>
    </row>
    <row r="6390" spans="1:6" ht="45" customHeight="1">
      <c r="A6390" s="266">
        <v>89878</v>
      </c>
      <c r="B6390" s="267" t="s">
        <v>887</v>
      </c>
      <c r="C6390" s="268" t="s">
        <v>2637</v>
      </c>
      <c r="D6390" s="269">
        <v>18.079999999999998</v>
      </c>
      <c r="E6390" s="269">
        <v>0</v>
      </c>
      <c r="F6390" s="269" t="s">
        <v>15833</v>
      </c>
    </row>
    <row r="6391" spans="1:6" ht="45" customHeight="1">
      <c r="A6391" s="266">
        <v>89879</v>
      </c>
      <c r="B6391" s="267" t="s">
        <v>888</v>
      </c>
      <c r="C6391" s="268" t="s">
        <v>2637</v>
      </c>
      <c r="D6391" s="269">
        <v>6.32</v>
      </c>
      <c r="E6391" s="269">
        <v>0</v>
      </c>
      <c r="F6391" s="269" t="s">
        <v>15926</v>
      </c>
    </row>
    <row r="6392" spans="1:6" ht="45" customHeight="1">
      <c r="A6392" s="266">
        <v>89880</v>
      </c>
      <c r="B6392" s="267" t="s">
        <v>889</v>
      </c>
      <c r="C6392" s="268" t="s">
        <v>2637</v>
      </c>
      <c r="D6392" s="269">
        <v>1.3</v>
      </c>
      <c r="E6392" s="269">
        <v>0</v>
      </c>
      <c r="F6392" s="269" t="s">
        <v>12755</v>
      </c>
    </row>
    <row r="6393" spans="1:6" ht="45" customHeight="1">
      <c r="A6393" s="266">
        <v>89881</v>
      </c>
      <c r="B6393" s="267" t="s">
        <v>890</v>
      </c>
      <c r="C6393" s="268" t="s">
        <v>2637</v>
      </c>
      <c r="D6393" s="269">
        <v>33.909999999999997</v>
      </c>
      <c r="E6393" s="269">
        <v>0</v>
      </c>
      <c r="F6393" s="269" t="s">
        <v>15927</v>
      </c>
    </row>
    <row r="6394" spans="1:6" ht="45" customHeight="1">
      <c r="A6394" s="266">
        <v>89882</v>
      </c>
      <c r="B6394" s="267" t="s">
        <v>625</v>
      </c>
      <c r="C6394" s="268" t="s">
        <v>2637</v>
      </c>
      <c r="D6394" s="269">
        <v>145.58000000000001</v>
      </c>
      <c r="E6394" s="269">
        <v>0</v>
      </c>
      <c r="F6394" s="269" t="s">
        <v>15928</v>
      </c>
    </row>
    <row r="6395" spans="1:6" ht="45" customHeight="1">
      <c r="A6395" s="266">
        <v>89876</v>
      </c>
      <c r="B6395" s="267" t="s">
        <v>679</v>
      </c>
      <c r="C6395" s="268" t="s">
        <v>1057</v>
      </c>
      <c r="D6395" s="269">
        <v>186.31</v>
      </c>
      <c r="E6395" s="269">
        <v>12.76</v>
      </c>
      <c r="F6395" s="269" t="s">
        <v>15663</v>
      </c>
    </row>
    <row r="6396" spans="1:6" ht="45" customHeight="1">
      <c r="A6396" s="266">
        <v>89883</v>
      </c>
      <c r="B6396" s="267" t="s">
        <v>680</v>
      </c>
      <c r="C6396" s="268" t="s">
        <v>1057</v>
      </c>
      <c r="D6396" s="269">
        <v>209.05</v>
      </c>
      <c r="E6396" s="269">
        <v>12.76</v>
      </c>
      <c r="F6396" s="269" t="s">
        <v>15664</v>
      </c>
    </row>
    <row r="6397" spans="1:6" ht="45" customHeight="1">
      <c r="A6397" s="266">
        <v>91386</v>
      </c>
      <c r="B6397" s="267" t="s">
        <v>699</v>
      </c>
      <c r="C6397" s="268" t="s">
        <v>1057</v>
      </c>
      <c r="D6397" s="269">
        <v>150.09</v>
      </c>
      <c r="E6397" s="269">
        <v>12.76</v>
      </c>
      <c r="F6397" s="269" t="s">
        <v>15679</v>
      </c>
    </row>
    <row r="6398" spans="1:6" ht="45" customHeight="1">
      <c r="A6398" s="266">
        <v>89877</v>
      </c>
      <c r="B6398" s="267" t="s">
        <v>913</v>
      </c>
      <c r="C6398" s="268" t="s">
        <v>701</v>
      </c>
      <c r="D6398" s="269">
        <v>28.130000000000003</v>
      </c>
      <c r="E6398" s="269">
        <v>12.76</v>
      </c>
      <c r="F6398" s="269" t="s">
        <v>15769</v>
      </c>
    </row>
    <row r="6399" spans="1:6" ht="45" customHeight="1">
      <c r="A6399" s="266">
        <v>89884</v>
      </c>
      <c r="B6399" s="267" t="s">
        <v>914</v>
      </c>
      <c r="C6399" s="268" t="s">
        <v>701</v>
      </c>
      <c r="D6399" s="269">
        <v>29.560000000000002</v>
      </c>
      <c r="E6399" s="269">
        <v>12.76</v>
      </c>
      <c r="F6399" s="269" t="s">
        <v>12930</v>
      </c>
    </row>
    <row r="6400" spans="1:6" ht="45" customHeight="1">
      <c r="A6400" s="266">
        <v>91387</v>
      </c>
      <c r="B6400" s="267" t="s">
        <v>1832</v>
      </c>
      <c r="C6400" s="268" t="s">
        <v>701</v>
      </c>
      <c r="D6400" s="269">
        <v>23.160000000000004</v>
      </c>
      <c r="E6400" s="269">
        <v>12.76</v>
      </c>
      <c r="F6400" s="269" t="s">
        <v>15779</v>
      </c>
    </row>
    <row r="6401" spans="1:6" ht="45" customHeight="1">
      <c r="A6401" s="266">
        <v>91367</v>
      </c>
      <c r="B6401" s="267" t="s">
        <v>1654</v>
      </c>
      <c r="C6401" s="268" t="s">
        <v>2637</v>
      </c>
      <c r="D6401" s="269">
        <v>12.02</v>
      </c>
      <c r="E6401" s="269">
        <v>0</v>
      </c>
      <c r="F6401" s="269" t="s">
        <v>12866</v>
      </c>
    </row>
    <row r="6402" spans="1:6" ht="45" customHeight="1">
      <c r="A6402" s="266">
        <v>91368</v>
      </c>
      <c r="B6402" s="267" t="s">
        <v>1655</v>
      </c>
      <c r="C6402" s="268" t="s">
        <v>2637</v>
      </c>
      <c r="D6402" s="269">
        <v>4.2</v>
      </c>
      <c r="E6402" s="269">
        <v>0</v>
      </c>
      <c r="F6402" s="269" t="s">
        <v>15952</v>
      </c>
    </row>
    <row r="6403" spans="1:6" ht="45" customHeight="1">
      <c r="A6403" s="266">
        <v>91369</v>
      </c>
      <c r="B6403" s="267" t="s">
        <v>1656</v>
      </c>
      <c r="C6403" s="268" t="s">
        <v>2637</v>
      </c>
      <c r="D6403" s="269">
        <v>0.87</v>
      </c>
      <c r="E6403" s="269">
        <v>0</v>
      </c>
      <c r="F6403" s="269" t="s">
        <v>15953</v>
      </c>
    </row>
    <row r="6404" spans="1:6" ht="45" customHeight="1">
      <c r="A6404" s="266">
        <v>91380</v>
      </c>
      <c r="B6404" s="267" t="s">
        <v>1481</v>
      </c>
      <c r="C6404" s="268" t="s">
        <v>2637</v>
      </c>
      <c r="D6404" s="269">
        <v>13.58</v>
      </c>
      <c r="E6404" s="269">
        <v>0</v>
      </c>
      <c r="F6404" s="269" t="s">
        <v>14525</v>
      </c>
    </row>
    <row r="6405" spans="1:6" ht="45" customHeight="1">
      <c r="A6405" s="266">
        <v>91381</v>
      </c>
      <c r="B6405" s="267" t="s">
        <v>1482</v>
      </c>
      <c r="C6405" s="268" t="s">
        <v>2637</v>
      </c>
      <c r="D6405" s="269">
        <v>4.74</v>
      </c>
      <c r="E6405" s="269">
        <v>0</v>
      </c>
      <c r="F6405" s="269" t="s">
        <v>13242</v>
      </c>
    </row>
    <row r="6406" spans="1:6" ht="45" customHeight="1">
      <c r="A6406" s="266">
        <v>91382</v>
      </c>
      <c r="B6406" s="267" t="s">
        <v>1483</v>
      </c>
      <c r="C6406" s="268" t="s">
        <v>2637</v>
      </c>
      <c r="D6406" s="269">
        <v>0.98</v>
      </c>
      <c r="E6406" s="269">
        <v>0</v>
      </c>
      <c r="F6406" s="269" t="s">
        <v>15954</v>
      </c>
    </row>
    <row r="6407" spans="1:6" ht="45" customHeight="1">
      <c r="A6407" s="266">
        <v>91383</v>
      </c>
      <c r="B6407" s="267" t="s">
        <v>1484</v>
      </c>
      <c r="C6407" s="268" t="s">
        <v>2637</v>
      </c>
      <c r="D6407" s="269">
        <v>25.47</v>
      </c>
      <c r="E6407" s="269">
        <v>0</v>
      </c>
      <c r="F6407" s="269" t="s">
        <v>15955</v>
      </c>
    </row>
    <row r="6408" spans="1:6" ht="45" customHeight="1">
      <c r="A6408" s="266">
        <v>91384</v>
      </c>
      <c r="B6408" s="267" t="s">
        <v>1485</v>
      </c>
      <c r="C6408" s="268" t="s">
        <v>2637</v>
      </c>
      <c r="D6408" s="269">
        <v>101.46</v>
      </c>
      <c r="E6408" s="269">
        <v>0</v>
      </c>
      <c r="F6408" s="269" t="s">
        <v>15860</v>
      </c>
    </row>
    <row r="6409" spans="1:6" ht="30" customHeight="1">
      <c r="A6409" s="266">
        <v>96035</v>
      </c>
      <c r="B6409" s="267" t="s">
        <v>15717</v>
      </c>
      <c r="C6409" s="268" t="s">
        <v>1057</v>
      </c>
      <c r="D6409" s="269">
        <v>157.64000000000001</v>
      </c>
      <c r="E6409" s="269">
        <v>12.76</v>
      </c>
      <c r="F6409" s="269" t="s">
        <v>15718</v>
      </c>
    </row>
    <row r="6410" spans="1:6" ht="30" customHeight="1">
      <c r="A6410" s="266">
        <v>96036</v>
      </c>
      <c r="B6410" s="267" t="s">
        <v>15812</v>
      </c>
      <c r="C6410" s="268" t="s">
        <v>701</v>
      </c>
      <c r="D6410" s="269">
        <v>26.410000000000004</v>
      </c>
      <c r="E6410" s="269">
        <v>12.76</v>
      </c>
      <c r="F6410" s="269" t="s">
        <v>15813</v>
      </c>
    </row>
    <row r="6411" spans="1:6" ht="45" customHeight="1">
      <c r="A6411" s="266">
        <v>91402</v>
      </c>
      <c r="B6411" s="267" t="s">
        <v>1839</v>
      </c>
      <c r="C6411" s="268" t="s">
        <v>2637</v>
      </c>
      <c r="D6411" s="269">
        <v>0.83</v>
      </c>
      <c r="E6411" s="269">
        <v>0</v>
      </c>
      <c r="F6411" s="269" t="s">
        <v>11131</v>
      </c>
    </row>
    <row r="6412" spans="1:6" ht="30" customHeight="1">
      <c r="A6412" s="266">
        <v>96030</v>
      </c>
      <c r="B6412" s="267" t="s">
        <v>16024</v>
      </c>
      <c r="C6412" s="268" t="s">
        <v>2637</v>
      </c>
      <c r="D6412" s="269">
        <v>15.87</v>
      </c>
      <c r="E6412" s="269">
        <v>0</v>
      </c>
      <c r="F6412" s="269" t="s">
        <v>16025</v>
      </c>
    </row>
    <row r="6413" spans="1:6" ht="30" customHeight="1">
      <c r="A6413" s="266">
        <v>96031</v>
      </c>
      <c r="B6413" s="267" t="s">
        <v>16026</v>
      </c>
      <c r="C6413" s="268" t="s">
        <v>2637</v>
      </c>
      <c r="D6413" s="269">
        <v>5.54</v>
      </c>
      <c r="E6413" s="269">
        <v>0</v>
      </c>
      <c r="F6413" s="269" t="s">
        <v>16027</v>
      </c>
    </row>
    <row r="6414" spans="1:6" ht="45" customHeight="1">
      <c r="A6414" s="266">
        <v>96032</v>
      </c>
      <c r="B6414" s="267" t="s">
        <v>16028</v>
      </c>
      <c r="C6414" s="268" t="s">
        <v>2637</v>
      </c>
      <c r="D6414" s="269">
        <v>1.1399999999999999</v>
      </c>
      <c r="E6414" s="269">
        <v>0</v>
      </c>
      <c r="F6414" s="269" t="s">
        <v>13518</v>
      </c>
    </row>
    <row r="6415" spans="1:6" ht="30" customHeight="1">
      <c r="A6415" s="266">
        <v>96033</v>
      </c>
      <c r="B6415" s="267" t="s">
        <v>16029</v>
      </c>
      <c r="C6415" s="268" t="s">
        <v>2637</v>
      </c>
      <c r="D6415" s="269">
        <v>29.77</v>
      </c>
      <c r="E6415" s="269">
        <v>0</v>
      </c>
      <c r="F6415" s="269" t="s">
        <v>16030</v>
      </c>
    </row>
    <row r="6416" spans="1:6" ht="45" customHeight="1">
      <c r="A6416" s="266">
        <v>96034</v>
      </c>
      <c r="B6416" s="267" t="s">
        <v>16031</v>
      </c>
      <c r="C6416" s="268" t="s">
        <v>2637</v>
      </c>
      <c r="D6416" s="269">
        <v>101.46</v>
      </c>
      <c r="E6416" s="269">
        <v>0</v>
      </c>
      <c r="F6416" s="269" t="s">
        <v>15860</v>
      </c>
    </row>
    <row r="6417" spans="1:6" ht="45" customHeight="1">
      <c r="A6417" s="266">
        <v>5824</v>
      </c>
      <c r="B6417" s="267" t="s">
        <v>1063</v>
      </c>
      <c r="C6417" s="268" t="s">
        <v>1057</v>
      </c>
      <c r="D6417" s="269">
        <v>112.32</v>
      </c>
      <c r="E6417" s="269">
        <v>13.53</v>
      </c>
      <c r="F6417" s="269" t="s">
        <v>15622</v>
      </c>
    </row>
    <row r="6418" spans="1:6" ht="45" customHeight="1">
      <c r="A6418" s="266">
        <v>5826</v>
      </c>
      <c r="B6418" s="267" t="s">
        <v>1241</v>
      </c>
      <c r="C6418" s="268" t="s">
        <v>701</v>
      </c>
      <c r="D6418" s="269">
        <v>14.910000000000002</v>
      </c>
      <c r="E6418" s="269">
        <v>13.53</v>
      </c>
      <c r="F6418" s="269" t="s">
        <v>15735</v>
      </c>
    </row>
    <row r="6419" spans="1:6" ht="45" customHeight="1">
      <c r="A6419" s="266">
        <v>5705</v>
      </c>
      <c r="B6419" s="267" t="s">
        <v>1842</v>
      </c>
      <c r="C6419" s="268" t="s">
        <v>2637</v>
      </c>
      <c r="D6419" s="269">
        <v>14.03</v>
      </c>
      <c r="E6419" s="269">
        <v>0</v>
      </c>
      <c r="F6419" s="269" t="s">
        <v>11728</v>
      </c>
    </row>
    <row r="6420" spans="1:6" ht="45" customHeight="1">
      <c r="A6420" s="266">
        <v>53797</v>
      </c>
      <c r="B6420" s="267" t="s">
        <v>1909</v>
      </c>
      <c r="C6420" s="268" t="s">
        <v>2637</v>
      </c>
      <c r="D6420" s="269">
        <v>83.38</v>
      </c>
      <c r="E6420" s="269">
        <v>0</v>
      </c>
      <c r="F6420" s="269" t="s">
        <v>12559</v>
      </c>
    </row>
    <row r="6421" spans="1:6" ht="45" customHeight="1">
      <c r="A6421" s="266">
        <v>73335</v>
      </c>
      <c r="B6421" s="267" t="s">
        <v>841</v>
      </c>
      <c r="C6421" s="268" t="s">
        <v>2637</v>
      </c>
      <c r="D6421" s="269">
        <v>16.66</v>
      </c>
      <c r="E6421" s="269">
        <v>0</v>
      </c>
      <c r="F6421" s="269" t="s">
        <v>15869</v>
      </c>
    </row>
    <row r="6422" spans="1:6" ht="45" customHeight="1">
      <c r="A6422" s="266">
        <v>73340</v>
      </c>
      <c r="B6422" s="267" t="s">
        <v>842</v>
      </c>
      <c r="C6422" s="268" t="s">
        <v>2637</v>
      </c>
      <c r="D6422" s="269">
        <v>81.61</v>
      </c>
      <c r="E6422" s="269">
        <v>0</v>
      </c>
      <c r="F6422" s="269" t="s">
        <v>15855</v>
      </c>
    </row>
    <row r="6423" spans="1:6" ht="45" customHeight="1">
      <c r="A6423" s="266">
        <v>73467</v>
      </c>
      <c r="B6423" s="267" t="s">
        <v>5525</v>
      </c>
      <c r="C6423" s="268" t="s">
        <v>1057</v>
      </c>
      <c r="D6423" s="269">
        <v>115.28</v>
      </c>
      <c r="E6423" s="269">
        <v>13.53</v>
      </c>
      <c r="F6423" s="269" t="s">
        <v>15644</v>
      </c>
    </row>
    <row r="6424" spans="1:6" ht="45" customHeight="1">
      <c r="A6424" s="266">
        <v>53827</v>
      </c>
      <c r="B6424" s="267" t="s">
        <v>1915</v>
      </c>
      <c r="C6424" s="268" t="s">
        <v>2637</v>
      </c>
      <c r="D6424" s="269">
        <v>81.61</v>
      </c>
      <c r="E6424" s="269">
        <v>0</v>
      </c>
      <c r="F6424" s="269" t="s">
        <v>15855</v>
      </c>
    </row>
    <row r="6425" spans="1:6" ht="45" customHeight="1">
      <c r="A6425" s="266">
        <v>53829</v>
      </c>
      <c r="B6425" s="267" t="s">
        <v>1916</v>
      </c>
      <c r="C6425" s="268" t="s">
        <v>2637</v>
      </c>
      <c r="D6425" s="269">
        <v>83.38</v>
      </c>
      <c r="E6425" s="269">
        <v>0</v>
      </c>
      <c r="F6425" s="269" t="s">
        <v>12559</v>
      </c>
    </row>
    <row r="6426" spans="1:6" ht="45" customHeight="1">
      <c r="A6426" s="266">
        <v>5754</v>
      </c>
      <c r="B6426" s="267" t="s">
        <v>2348</v>
      </c>
      <c r="C6426" s="268" t="s">
        <v>2637</v>
      </c>
      <c r="D6426" s="269">
        <v>12.97</v>
      </c>
      <c r="E6426" s="269">
        <v>0</v>
      </c>
      <c r="F6426" s="269" t="s">
        <v>14940</v>
      </c>
    </row>
    <row r="6427" spans="1:6" ht="45" customHeight="1">
      <c r="A6427" s="266">
        <v>5894</v>
      </c>
      <c r="B6427" s="267" t="s">
        <v>1469</v>
      </c>
      <c r="C6427" s="268" t="s">
        <v>1057</v>
      </c>
      <c r="D6427" s="269">
        <v>110.44</v>
      </c>
      <c r="E6427" s="269">
        <v>13.53</v>
      </c>
      <c r="F6427" s="269" t="s">
        <v>15632</v>
      </c>
    </row>
    <row r="6428" spans="1:6" ht="45" customHeight="1">
      <c r="A6428" s="266">
        <v>5896</v>
      </c>
      <c r="B6428" s="267" t="s">
        <v>1252</v>
      </c>
      <c r="C6428" s="268" t="s">
        <v>701</v>
      </c>
      <c r="D6428" s="269">
        <v>14.090000000000002</v>
      </c>
      <c r="E6428" s="269">
        <v>13.53</v>
      </c>
      <c r="F6428" s="269" t="s">
        <v>15745</v>
      </c>
    </row>
    <row r="6429" spans="1:6" ht="45" customHeight="1">
      <c r="A6429" s="266">
        <v>5751</v>
      </c>
      <c r="B6429" s="267" t="s">
        <v>2347</v>
      </c>
      <c r="C6429" s="268" t="s">
        <v>2637</v>
      </c>
      <c r="D6429" s="269">
        <v>15.39</v>
      </c>
      <c r="E6429" s="269">
        <v>0</v>
      </c>
      <c r="F6429" s="269" t="s">
        <v>12666</v>
      </c>
    </row>
    <row r="6430" spans="1:6" ht="30" customHeight="1">
      <c r="A6430" s="266">
        <v>5890</v>
      </c>
      <c r="B6430" s="267" t="s">
        <v>1468</v>
      </c>
      <c r="C6430" s="268" t="s">
        <v>1057</v>
      </c>
      <c r="D6430" s="269">
        <v>113.02</v>
      </c>
      <c r="E6430" s="269">
        <v>13.53</v>
      </c>
      <c r="F6430" s="269" t="s">
        <v>15631</v>
      </c>
    </row>
    <row r="6431" spans="1:6" ht="30" customHeight="1">
      <c r="A6431" s="266">
        <v>5892</v>
      </c>
      <c r="B6431" s="267" t="s">
        <v>1251</v>
      </c>
      <c r="C6431" s="268" t="s">
        <v>701</v>
      </c>
      <c r="D6431" s="269">
        <v>16.020000000000003</v>
      </c>
      <c r="E6431" s="269">
        <v>13.53</v>
      </c>
      <c r="F6431" s="269" t="s">
        <v>15744</v>
      </c>
    </row>
    <row r="6432" spans="1:6" ht="45" customHeight="1">
      <c r="A6432" s="266">
        <v>91395</v>
      </c>
      <c r="B6432" s="267" t="s">
        <v>1952</v>
      </c>
      <c r="C6432" s="268" t="s">
        <v>701</v>
      </c>
      <c r="D6432" s="269">
        <v>17.009999999999998</v>
      </c>
      <c r="E6432" s="269">
        <v>13.53</v>
      </c>
      <c r="F6432" s="269" t="s">
        <v>15780</v>
      </c>
    </row>
    <row r="6433" spans="1:6" ht="45" customHeight="1">
      <c r="A6433" s="266">
        <v>89264</v>
      </c>
      <c r="B6433" s="267" t="s">
        <v>875</v>
      </c>
      <c r="C6433" s="268" t="s">
        <v>2637</v>
      </c>
      <c r="D6433" s="269">
        <v>7.47</v>
      </c>
      <c r="E6433" s="269">
        <v>0</v>
      </c>
      <c r="F6433" s="269" t="s">
        <v>15919</v>
      </c>
    </row>
    <row r="6434" spans="1:6" ht="45" customHeight="1">
      <c r="A6434" s="266">
        <v>89265</v>
      </c>
      <c r="B6434" s="267" t="s">
        <v>5526</v>
      </c>
      <c r="C6434" s="268" t="s">
        <v>2637</v>
      </c>
      <c r="D6434" s="269">
        <v>2.98</v>
      </c>
      <c r="E6434" s="269">
        <v>0</v>
      </c>
      <c r="F6434" s="269" t="s">
        <v>12197</v>
      </c>
    </row>
    <row r="6435" spans="1:6" ht="45" customHeight="1">
      <c r="A6435" s="266">
        <v>89266</v>
      </c>
      <c r="B6435" s="267" t="s">
        <v>5527</v>
      </c>
      <c r="C6435" s="268" t="s">
        <v>2637</v>
      </c>
      <c r="D6435" s="269">
        <v>0.6</v>
      </c>
      <c r="E6435" s="269">
        <v>0</v>
      </c>
      <c r="F6435" s="269" t="s">
        <v>11680</v>
      </c>
    </row>
    <row r="6436" spans="1:6" ht="45" customHeight="1">
      <c r="A6436" s="266">
        <v>91354</v>
      </c>
      <c r="B6436" s="267" t="s">
        <v>1648</v>
      </c>
      <c r="C6436" s="268" t="s">
        <v>2637</v>
      </c>
      <c r="D6436" s="269">
        <v>8.2100000000000009</v>
      </c>
      <c r="E6436" s="269">
        <v>0</v>
      </c>
      <c r="F6436" s="269" t="s">
        <v>15468</v>
      </c>
    </row>
    <row r="6437" spans="1:6" ht="30" customHeight="1">
      <c r="A6437" s="266">
        <v>91355</v>
      </c>
      <c r="B6437" s="267" t="s">
        <v>1649</v>
      </c>
      <c r="C6437" s="268" t="s">
        <v>2637</v>
      </c>
      <c r="D6437" s="269">
        <v>3.28</v>
      </c>
      <c r="E6437" s="269">
        <v>0</v>
      </c>
      <c r="F6437" s="269" t="s">
        <v>12010</v>
      </c>
    </row>
    <row r="6438" spans="1:6" ht="45" customHeight="1">
      <c r="A6438" s="266">
        <v>91356</v>
      </c>
      <c r="B6438" s="267" t="s">
        <v>1650</v>
      </c>
      <c r="C6438" s="268" t="s">
        <v>2637</v>
      </c>
      <c r="D6438" s="269">
        <v>0.67</v>
      </c>
      <c r="E6438" s="269">
        <v>0</v>
      </c>
      <c r="F6438" s="269" t="s">
        <v>11454</v>
      </c>
    </row>
    <row r="6439" spans="1:6" ht="45" customHeight="1">
      <c r="A6439" s="266">
        <v>91375</v>
      </c>
      <c r="B6439" s="267" t="s">
        <v>1657</v>
      </c>
      <c r="C6439" s="268" t="s">
        <v>2637</v>
      </c>
      <c r="D6439" s="269">
        <v>6.91</v>
      </c>
      <c r="E6439" s="269">
        <v>0</v>
      </c>
      <c r="F6439" s="269" t="s">
        <v>13247</v>
      </c>
    </row>
    <row r="6440" spans="1:6" ht="45" customHeight="1">
      <c r="A6440" s="266">
        <v>91376</v>
      </c>
      <c r="B6440" s="267" t="s">
        <v>1658</v>
      </c>
      <c r="C6440" s="268" t="s">
        <v>2637</v>
      </c>
      <c r="D6440" s="269">
        <v>2.76</v>
      </c>
      <c r="E6440" s="269">
        <v>0</v>
      </c>
      <c r="F6440" s="269" t="s">
        <v>12050</v>
      </c>
    </row>
    <row r="6441" spans="1:6" ht="45" customHeight="1">
      <c r="A6441" s="266">
        <v>91377</v>
      </c>
      <c r="B6441" s="267" t="s">
        <v>1659</v>
      </c>
      <c r="C6441" s="268" t="s">
        <v>2637</v>
      </c>
      <c r="D6441" s="269">
        <v>0.56000000000000005</v>
      </c>
      <c r="E6441" s="269">
        <v>0</v>
      </c>
      <c r="F6441" s="269" t="s">
        <v>11339</v>
      </c>
    </row>
    <row r="6442" spans="1:6" ht="45" customHeight="1">
      <c r="A6442" s="266">
        <v>91390</v>
      </c>
      <c r="B6442" s="267" t="s">
        <v>1486</v>
      </c>
      <c r="C6442" s="268" t="s">
        <v>2637</v>
      </c>
      <c r="D6442" s="269">
        <v>8.89</v>
      </c>
      <c r="E6442" s="269">
        <v>0</v>
      </c>
      <c r="F6442" s="269" t="s">
        <v>15956</v>
      </c>
    </row>
    <row r="6443" spans="1:6" ht="45" customHeight="1">
      <c r="A6443" s="266">
        <v>91391</v>
      </c>
      <c r="B6443" s="267" t="s">
        <v>1487</v>
      </c>
      <c r="C6443" s="268" t="s">
        <v>2637</v>
      </c>
      <c r="D6443" s="269">
        <v>3.54</v>
      </c>
      <c r="E6443" s="269">
        <v>0</v>
      </c>
      <c r="F6443" s="269" t="s">
        <v>13778</v>
      </c>
    </row>
    <row r="6444" spans="1:6" ht="45" customHeight="1">
      <c r="A6444" s="266">
        <v>91392</v>
      </c>
      <c r="B6444" s="267" t="s">
        <v>1488</v>
      </c>
      <c r="C6444" s="268" t="s">
        <v>2637</v>
      </c>
      <c r="D6444" s="269">
        <v>0.72</v>
      </c>
      <c r="E6444" s="269">
        <v>0</v>
      </c>
      <c r="F6444" s="269" t="s">
        <v>11452</v>
      </c>
    </row>
    <row r="6445" spans="1:6" ht="45" customHeight="1">
      <c r="A6445" s="266">
        <v>5747</v>
      </c>
      <c r="B6445" s="267" t="s">
        <v>2346</v>
      </c>
      <c r="C6445" s="268" t="s">
        <v>2637</v>
      </c>
      <c r="D6445" s="269">
        <v>83.38</v>
      </c>
      <c r="E6445" s="269">
        <v>0</v>
      </c>
      <c r="F6445" s="269" t="s">
        <v>12559</v>
      </c>
    </row>
    <row r="6446" spans="1:6" ht="45" customHeight="1">
      <c r="A6446" s="266">
        <v>5763</v>
      </c>
      <c r="B6446" s="267" t="s">
        <v>2349</v>
      </c>
      <c r="C6446" s="268" t="s">
        <v>2637</v>
      </c>
      <c r="D6446" s="269">
        <v>22.12</v>
      </c>
      <c r="E6446" s="269">
        <v>0</v>
      </c>
      <c r="F6446" s="269" t="s">
        <v>15844</v>
      </c>
    </row>
    <row r="6447" spans="1:6" ht="45" customHeight="1">
      <c r="A6447" s="266">
        <v>5901</v>
      </c>
      <c r="B6447" s="267" t="s">
        <v>1470</v>
      </c>
      <c r="C6447" s="268" t="s">
        <v>1057</v>
      </c>
      <c r="D6447" s="269">
        <v>144.9</v>
      </c>
      <c r="E6447" s="269">
        <v>13.53</v>
      </c>
      <c r="F6447" s="269" t="s">
        <v>15633</v>
      </c>
    </row>
    <row r="6448" spans="1:6" ht="45" customHeight="1">
      <c r="A6448" s="266">
        <v>5903</v>
      </c>
      <c r="B6448" s="267" t="s">
        <v>1253</v>
      </c>
      <c r="C6448" s="268" t="s">
        <v>701</v>
      </c>
      <c r="D6448" s="269">
        <v>21.32</v>
      </c>
      <c r="E6448" s="269">
        <v>13.53</v>
      </c>
      <c r="F6448" s="269" t="s">
        <v>15746</v>
      </c>
    </row>
    <row r="6449" spans="1:6" ht="45" customHeight="1">
      <c r="A6449" s="266">
        <v>53831</v>
      </c>
      <c r="B6449" s="267" t="s">
        <v>1917</v>
      </c>
      <c r="C6449" s="268" t="s">
        <v>2637</v>
      </c>
      <c r="D6449" s="269">
        <v>101.46</v>
      </c>
      <c r="E6449" s="269">
        <v>0</v>
      </c>
      <c r="F6449" s="269" t="s">
        <v>15860</v>
      </c>
    </row>
    <row r="6450" spans="1:6" ht="45" customHeight="1">
      <c r="A6450" s="266">
        <v>53882</v>
      </c>
      <c r="B6450" s="267" t="s">
        <v>1925</v>
      </c>
      <c r="C6450" s="268" t="s">
        <v>2637</v>
      </c>
      <c r="D6450" s="269">
        <v>17.23</v>
      </c>
      <c r="E6450" s="269">
        <v>0</v>
      </c>
      <c r="F6450" s="269" t="s">
        <v>13424</v>
      </c>
    </row>
    <row r="6451" spans="1:6" ht="45" customHeight="1">
      <c r="A6451" s="266">
        <v>6259</v>
      </c>
      <c r="B6451" s="267" t="s">
        <v>2528</v>
      </c>
      <c r="C6451" s="268" t="s">
        <v>1057</v>
      </c>
      <c r="D6451" s="269">
        <v>118.07</v>
      </c>
      <c r="E6451" s="269">
        <v>13.53</v>
      </c>
      <c r="F6451" s="269" t="s">
        <v>15639</v>
      </c>
    </row>
    <row r="6452" spans="1:6" ht="45" customHeight="1">
      <c r="A6452" s="266">
        <v>91359</v>
      </c>
      <c r="B6452" s="267" t="s">
        <v>1651</v>
      </c>
      <c r="C6452" s="268" t="s">
        <v>2637</v>
      </c>
      <c r="D6452" s="269">
        <v>9.19</v>
      </c>
      <c r="E6452" s="269">
        <v>0</v>
      </c>
      <c r="F6452" s="269" t="s">
        <v>15951</v>
      </c>
    </row>
    <row r="6453" spans="1:6" ht="45" customHeight="1">
      <c r="A6453" s="266">
        <v>91360</v>
      </c>
      <c r="B6453" s="267" t="s">
        <v>1652</v>
      </c>
      <c r="C6453" s="268" t="s">
        <v>2637</v>
      </c>
      <c r="D6453" s="269">
        <v>3.67</v>
      </c>
      <c r="E6453" s="269">
        <v>0</v>
      </c>
      <c r="F6453" s="269" t="s">
        <v>12054</v>
      </c>
    </row>
    <row r="6454" spans="1:6" ht="45" customHeight="1">
      <c r="A6454" s="266">
        <v>91361</v>
      </c>
      <c r="B6454" s="267" t="s">
        <v>1653</v>
      </c>
      <c r="C6454" s="268" t="s">
        <v>2637</v>
      </c>
      <c r="D6454" s="269">
        <v>0.74</v>
      </c>
      <c r="E6454" s="269">
        <v>0</v>
      </c>
      <c r="F6454" s="269" t="s">
        <v>11828</v>
      </c>
    </row>
    <row r="6455" spans="1:6" ht="45" customHeight="1">
      <c r="A6455" s="266">
        <v>91396</v>
      </c>
      <c r="B6455" s="267" t="s">
        <v>1836</v>
      </c>
      <c r="C6455" s="268" t="s">
        <v>2637</v>
      </c>
      <c r="D6455" s="269">
        <v>11.8</v>
      </c>
      <c r="E6455" s="269">
        <v>0</v>
      </c>
      <c r="F6455" s="269" t="s">
        <v>15957</v>
      </c>
    </row>
    <row r="6456" spans="1:6" ht="45" customHeight="1">
      <c r="A6456" s="266">
        <v>91397</v>
      </c>
      <c r="B6456" s="267" t="s">
        <v>1837</v>
      </c>
      <c r="C6456" s="268" t="s">
        <v>2637</v>
      </c>
      <c r="D6456" s="269">
        <v>4.7</v>
      </c>
      <c r="E6456" s="269">
        <v>0</v>
      </c>
      <c r="F6456" s="269" t="s">
        <v>11164</v>
      </c>
    </row>
    <row r="6457" spans="1:6" ht="45" customHeight="1">
      <c r="A6457" s="266">
        <v>91398</v>
      </c>
      <c r="B6457" s="267" t="s">
        <v>1838</v>
      </c>
      <c r="C6457" s="268" t="s">
        <v>2637</v>
      </c>
      <c r="D6457" s="269">
        <v>0.96</v>
      </c>
      <c r="E6457" s="269">
        <v>0</v>
      </c>
      <c r="F6457" s="269" t="s">
        <v>11419</v>
      </c>
    </row>
    <row r="6458" spans="1:6" ht="45" customHeight="1">
      <c r="A6458" s="266">
        <v>6260</v>
      </c>
      <c r="B6458" s="267" t="s">
        <v>2556</v>
      </c>
      <c r="C6458" s="268" t="s">
        <v>701</v>
      </c>
      <c r="D6458" s="269">
        <v>17.46</v>
      </c>
      <c r="E6458" s="269">
        <v>13.53</v>
      </c>
      <c r="F6458" s="269" t="s">
        <v>15754</v>
      </c>
    </row>
    <row r="6459" spans="1:6" ht="45" customHeight="1">
      <c r="A6459" s="266">
        <v>91640</v>
      </c>
      <c r="B6459" s="267" t="s">
        <v>4641</v>
      </c>
      <c r="C6459" s="268" t="s">
        <v>2637</v>
      </c>
      <c r="D6459" s="269">
        <v>17.46</v>
      </c>
      <c r="E6459" s="269">
        <v>0</v>
      </c>
      <c r="F6459" s="269" t="s">
        <v>15961</v>
      </c>
    </row>
    <row r="6460" spans="1:6" ht="45" customHeight="1">
      <c r="A6460" s="266">
        <v>91641</v>
      </c>
      <c r="B6460" s="267" t="s">
        <v>4642</v>
      </c>
      <c r="C6460" s="268" t="s">
        <v>2637</v>
      </c>
      <c r="D6460" s="269">
        <v>6.96</v>
      </c>
      <c r="E6460" s="269">
        <v>0</v>
      </c>
      <c r="F6460" s="269" t="s">
        <v>11462</v>
      </c>
    </row>
    <row r="6461" spans="1:6" ht="45" customHeight="1">
      <c r="A6461" s="266">
        <v>91642</v>
      </c>
      <c r="B6461" s="267" t="s">
        <v>4643</v>
      </c>
      <c r="C6461" s="268" t="s">
        <v>2637</v>
      </c>
      <c r="D6461" s="269">
        <v>1.42</v>
      </c>
      <c r="E6461" s="269">
        <v>0</v>
      </c>
      <c r="F6461" s="269" t="s">
        <v>12794</v>
      </c>
    </row>
    <row r="6462" spans="1:6" ht="45" customHeight="1">
      <c r="A6462" s="266">
        <v>91643</v>
      </c>
      <c r="B6462" s="267" t="s">
        <v>4644</v>
      </c>
      <c r="C6462" s="268" t="s">
        <v>2637</v>
      </c>
      <c r="D6462" s="269">
        <v>32.74</v>
      </c>
      <c r="E6462" s="269">
        <v>0</v>
      </c>
      <c r="F6462" s="269" t="s">
        <v>15962</v>
      </c>
    </row>
    <row r="6463" spans="1:6" ht="45" customHeight="1">
      <c r="A6463" s="266">
        <v>91644</v>
      </c>
      <c r="B6463" s="267" t="s">
        <v>4645</v>
      </c>
      <c r="C6463" s="268" t="s">
        <v>2637</v>
      </c>
      <c r="D6463" s="269">
        <v>158.80000000000001</v>
      </c>
      <c r="E6463" s="269">
        <v>0</v>
      </c>
      <c r="F6463" s="269" t="s">
        <v>15963</v>
      </c>
    </row>
    <row r="6464" spans="1:6" ht="45" customHeight="1">
      <c r="A6464" s="266">
        <v>91645</v>
      </c>
      <c r="B6464" s="267" t="s">
        <v>4646</v>
      </c>
      <c r="C6464" s="268" t="s">
        <v>1057</v>
      </c>
      <c r="D6464" s="269">
        <v>221.24</v>
      </c>
      <c r="E6464" s="269">
        <v>18.09</v>
      </c>
      <c r="F6464" s="269" t="s">
        <v>15682</v>
      </c>
    </row>
    <row r="6465" spans="1:6" ht="45" customHeight="1">
      <c r="A6465" s="266">
        <v>91646</v>
      </c>
      <c r="B6465" s="267" t="s">
        <v>4647</v>
      </c>
      <c r="C6465" s="268" t="s">
        <v>701</v>
      </c>
      <c r="D6465" s="269">
        <v>29.7</v>
      </c>
      <c r="E6465" s="269">
        <v>18.09</v>
      </c>
      <c r="F6465" s="269" t="s">
        <v>15784</v>
      </c>
    </row>
    <row r="6466" spans="1:6" ht="45" customHeight="1">
      <c r="A6466" s="266">
        <v>91031</v>
      </c>
      <c r="B6466" s="267" t="s">
        <v>697</v>
      </c>
      <c r="C6466" s="268" t="s">
        <v>1057</v>
      </c>
      <c r="D6466" s="269">
        <v>141.24</v>
      </c>
      <c r="E6466" s="269">
        <v>13.53</v>
      </c>
      <c r="F6466" s="269" t="s">
        <v>15678</v>
      </c>
    </row>
    <row r="6467" spans="1:6" ht="45" customHeight="1">
      <c r="A6467" s="266">
        <v>91032</v>
      </c>
      <c r="B6467" s="267" t="s">
        <v>1830</v>
      </c>
      <c r="C6467" s="268" t="s">
        <v>701</v>
      </c>
      <c r="D6467" s="269">
        <v>19.519999999999996</v>
      </c>
      <c r="E6467" s="269">
        <v>13.53</v>
      </c>
      <c r="F6467" s="269" t="s">
        <v>14184</v>
      </c>
    </row>
    <row r="6468" spans="1:6" ht="45" customHeight="1">
      <c r="A6468" s="266">
        <v>91026</v>
      </c>
      <c r="B6468" s="267" t="s">
        <v>1641</v>
      </c>
      <c r="C6468" s="268" t="s">
        <v>2637</v>
      </c>
      <c r="D6468" s="269">
        <v>10.58</v>
      </c>
      <c r="E6468" s="269">
        <v>0</v>
      </c>
      <c r="F6468" s="269" t="s">
        <v>15947</v>
      </c>
    </row>
    <row r="6469" spans="1:6" ht="45" customHeight="1">
      <c r="A6469" s="266">
        <v>91027</v>
      </c>
      <c r="B6469" s="267" t="s">
        <v>1642</v>
      </c>
      <c r="C6469" s="268" t="s">
        <v>2637</v>
      </c>
      <c r="D6469" s="269">
        <v>4.22</v>
      </c>
      <c r="E6469" s="269">
        <v>0</v>
      </c>
      <c r="F6469" s="269" t="s">
        <v>15948</v>
      </c>
    </row>
    <row r="6470" spans="1:6" ht="45" customHeight="1">
      <c r="A6470" s="266">
        <v>91028</v>
      </c>
      <c r="B6470" s="267" t="s">
        <v>2244</v>
      </c>
      <c r="C6470" s="268" t="s">
        <v>2637</v>
      </c>
      <c r="D6470" s="269">
        <v>0.86</v>
      </c>
      <c r="E6470" s="269">
        <v>0</v>
      </c>
      <c r="F6470" s="269" t="s">
        <v>13222</v>
      </c>
    </row>
    <row r="6471" spans="1:6" ht="45" customHeight="1">
      <c r="A6471" s="266">
        <v>91029</v>
      </c>
      <c r="B6471" s="267" t="s">
        <v>2245</v>
      </c>
      <c r="C6471" s="268" t="s">
        <v>2637</v>
      </c>
      <c r="D6471" s="269">
        <v>19.829999999999998</v>
      </c>
      <c r="E6471" s="269">
        <v>0</v>
      </c>
      <c r="F6471" s="269" t="s">
        <v>14164</v>
      </c>
    </row>
    <row r="6472" spans="1:6" ht="45" customHeight="1">
      <c r="A6472" s="266">
        <v>91030</v>
      </c>
      <c r="B6472" s="267" t="s">
        <v>2246</v>
      </c>
      <c r="C6472" s="268" t="s">
        <v>2637</v>
      </c>
      <c r="D6472" s="269">
        <v>101.89</v>
      </c>
      <c r="E6472" s="269">
        <v>0</v>
      </c>
      <c r="F6472" s="269" t="s">
        <v>15949</v>
      </c>
    </row>
    <row r="6473" spans="1:6" ht="60" customHeight="1">
      <c r="A6473" s="266">
        <v>92101</v>
      </c>
      <c r="B6473" s="267" t="s">
        <v>4653</v>
      </c>
      <c r="C6473" s="268" t="s">
        <v>2637</v>
      </c>
      <c r="D6473" s="269">
        <v>13.47</v>
      </c>
      <c r="E6473" s="269">
        <v>0</v>
      </c>
      <c r="F6473" s="269" t="s">
        <v>13141</v>
      </c>
    </row>
    <row r="6474" spans="1:6" ht="45" customHeight="1">
      <c r="A6474" s="266">
        <v>92102</v>
      </c>
      <c r="B6474" s="267" t="s">
        <v>4654</v>
      </c>
      <c r="C6474" s="268" t="s">
        <v>2637</v>
      </c>
      <c r="D6474" s="269">
        <v>5.37</v>
      </c>
      <c r="E6474" s="269">
        <v>0</v>
      </c>
      <c r="F6474" s="269" t="s">
        <v>11351</v>
      </c>
    </row>
    <row r="6475" spans="1:6" ht="60" customHeight="1">
      <c r="A6475" s="266">
        <v>92103</v>
      </c>
      <c r="B6475" s="267" t="s">
        <v>4655</v>
      </c>
      <c r="C6475" s="268" t="s">
        <v>2637</v>
      </c>
      <c r="D6475" s="269">
        <v>1.0900000000000001</v>
      </c>
      <c r="E6475" s="269">
        <v>0</v>
      </c>
      <c r="F6475" s="269" t="s">
        <v>11298</v>
      </c>
    </row>
    <row r="6476" spans="1:6" ht="60" customHeight="1">
      <c r="A6476" s="266">
        <v>92104</v>
      </c>
      <c r="B6476" s="267" t="s">
        <v>4656</v>
      </c>
      <c r="C6476" s="268" t="s">
        <v>2637</v>
      </c>
      <c r="D6476" s="269">
        <v>25.26</v>
      </c>
      <c r="E6476" s="269">
        <v>0</v>
      </c>
      <c r="F6476" s="269" t="s">
        <v>14315</v>
      </c>
    </row>
    <row r="6477" spans="1:6" ht="60" customHeight="1">
      <c r="A6477" s="266">
        <v>92105</v>
      </c>
      <c r="B6477" s="267" t="s">
        <v>15966</v>
      </c>
      <c r="C6477" s="268" t="s">
        <v>2637</v>
      </c>
      <c r="D6477" s="269">
        <v>101.46</v>
      </c>
      <c r="E6477" s="269">
        <v>0</v>
      </c>
      <c r="F6477" s="269" t="s">
        <v>15860</v>
      </c>
    </row>
    <row r="6478" spans="1:6" ht="60" customHeight="1">
      <c r="A6478" s="266">
        <v>92106</v>
      </c>
      <c r="B6478" s="267" t="s">
        <v>4648</v>
      </c>
      <c r="C6478" s="268" t="s">
        <v>1057</v>
      </c>
      <c r="D6478" s="269">
        <v>150.51</v>
      </c>
      <c r="E6478" s="269">
        <v>13.53</v>
      </c>
      <c r="F6478" s="269" t="s">
        <v>15684</v>
      </c>
    </row>
    <row r="6479" spans="1:6" ht="60" customHeight="1">
      <c r="A6479" s="266">
        <v>92107</v>
      </c>
      <c r="B6479" s="267" t="s">
        <v>4651</v>
      </c>
      <c r="C6479" s="268" t="s">
        <v>701</v>
      </c>
      <c r="D6479" s="269">
        <v>23.79</v>
      </c>
      <c r="E6479" s="269">
        <v>13.53</v>
      </c>
      <c r="F6479" s="269" t="s">
        <v>15785</v>
      </c>
    </row>
    <row r="6480" spans="1:6" ht="45" customHeight="1">
      <c r="A6480" s="266">
        <v>92237</v>
      </c>
      <c r="B6480" s="267" t="s">
        <v>4657</v>
      </c>
      <c r="C6480" s="268" t="s">
        <v>2637</v>
      </c>
      <c r="D6480" s="269">
        <v>12.78</v>
      </c>
      <c r="E6480" s="269">
        <v>0</v>
      </c>
      <c r="F6480" s="269" t="s">
        <v>15970</v>
      </c>
    </row>
    <row r="6481" spans="1:6" ht="45" customHeight="1">
      <c r="A6481" s="266">
        <v>92238</v>
      </c>
      <c r="B6481" s="267" t="s">
        <v>5528</v>
      </c>
      <c r="C6481" s="268" t="s">
        <v>2637</v>
      </c>
      <c r="D6481" s="269">
        <v>5.0999999999999996</v>
      </c>
      <c r="E6481" s="269">
        <v>0</v>
      </c>
      <c r="F6481" s="269" t="s">
        <v>15971</v>
      </c>
    </row>
    <row r="6482" spans="1:6" ht="45" customHeight="1">
      <c r="A6482" s="266">
        <v>92239</v>
      </c>
      <c r="B6482" s="267" t="s">
        <v>5529</v>
      </c>
      <c r="C6482" s="268" t="s">
        <v>2637</v>
      </c>
      <c r="D6482" s="269">
        <v>1.04</v>
      </c>
      <c r="E6482" s="269">
        <v>0</v>
      </c>
      <c r="F6482" s="269" t="s">
        <v>13691</v>
      </c>
    </row>
    <row r="6483" spans="1:6" ht="45" customHeight="1">
      <c r="A6483" s="266">
        <v>92240</v>
      </c>
      <c r="B6483" s="267" t="s">
        <v>5530</v>
      </c>
      <c r="C6483" s="268" t="s">
        <v>2637</v>
      </c>
      <c r="D6483" s="269">
        <v>23.97</v>
      </c>
      <c r="E6483" s="269">
        <v>0</v>
      </c>
      <c r="F6483" s="269" t="s">
        <v>15864</v>
      </c>
    </row>
    <row r="6484" spans="1:6" ht="45" customHeight="1">
      <c r="A6484" s="266">
        <v>92241</v>
      </c>
      <c r="B6484" s="267" t="s">
        <v>5531</v>
      </c>
      <c r="C6484" s="268" t="s">
        <v>2637</v>
      </c>
      <c r="D6484" s="269">
        <v>145.58000000000001</v>
      </c>
      <c r="E6484" s="269">
        <v>0</v>
      </c>
      <c r="F6484" s="269" t="s">
        <v>15928</v>
      </c>
    </row>
    <row r="6485" spans="1:6" ht="45" customHeight="1">
      <c r="A6485" s="266">
        <v>92242</v>
      </c>
      <c r="B6485" s="267" t="s">
        <v>4649</v>
      </c>
      <c r="C6485" s="268" t="s">
        <v>1057</v>
      </c>
      <c r="D6485" s="269">
        <v>192.32999999999998</v>
      </c>
      <c r="E6485" s="269">
        <v>18.09</v>
      </c>
      <c r="F6485" s="269" t="s">
        <v>15687</v>
      </c>
    </row>
    <row r="6486" spans="1:6" ht="45" customHeight="1">
      <c r="A6486" s="266">
        <v>92243</v>
      </c>
      <c r="B6486" s="267" t="s">
        <v>4652</v>
      </c>
      <c r="C6486" s="268" t="s">
        <v>701</v>
      </c>
      <c r="D6486" s="269">
        <v>22.779999999999998</v>
      </c>
      <c r="E6486" s="269">
        <v>18.09</v>
      </c>
      <c r="F6486" s="269" t="s">
        <v>15788</v>
      </c>
    </row>
    <row r="6487" spans="1:6">
      <c r="A6487" s="261"/>
      <c r="B6487" s="265" t="s">
        <v>1859</v>
      </c>
      <c r="C6487" s="263"/>
      <c r="D6487" s="264" t="s">
        <v>2552</v>
      </c>
      <c r="E6487" s="264" t="s">
        <v>2552</v>
      </c>
      <c r="F6487" s="264"/>
    </row>
    <row r="6488" spans="1:6" ht="30" customHeight="1">
      <c r="A6488" s="266">
        <v>90692</v>
      </c>
      <c r="B6488" s="267" t="s">
        <v>693</v>
      </c>
      <c r="C6488" s="268" t="s">
        <v>1057</v>
      </c>
      <c r="D6488" s="269">
        <v>53.620000000000005</v>
      </c>
      <c r="E6488" s="269">
        <v>15.55</v>
      </c>
      <c r="F6488" s="269" t="s">
        <v>15672</v>
      </c>
    </row>
    <row r="6489" spans="1:6" ht="30" customHeight="1">
      <c r="A6489" s="266">
        <v>90693</v>
      </c>
      <c r="B6489" s="267" t="s">
        <v>1827</v>
      </c>
      <c r="C6489" s="268" t="s">
        <v>701</v>
      </c>
      <c r="D6489" s="269">
        <v>18.41</v>
      </c>
      <c r="E6489" s="269">
        <v>15.55</v>
      </c>
      <c r="F6489" s="269" t="s">
        <v>15777</v>
      </c>
    </row>
    <row r="6490" spans="1:6" ht="30" customHeight="1">
      <c r="A6490" s="266">
        <v>90688</v>
      </c>
      <c r="B6490" s="267" t="s">
        <v>1627</v>
      </c>
      <c r="C6490" s="268" t="s">
        <v>2637</v>
      </c>
      <c r="D6490" s="269">
        <v>11.36</v>
      </c>
      <c r="E6490" s="269">
        <v>0</v>
      </c>
      <c r="F6490" s="269" t="s">
        <v>15939</v>
      </c>
    </row>
    <row r="6491" spans="1:6" ht="30" customHeight="1">
      <c r="A6491" s="266">
        <v>90689</v>
      </c>
      <c r="B6491" s="267" t="s">
        <v>1628</v>
      </c>
      <c r="C6491" s="268" t="s">
        <v>2637</v>
      </c>
      <c r="D6491" s="269">
        <v>2.1800000000000002</v>
      </c>
      <c r="E6491" s="269">
        <v>0</v>
      </c>
      <c r="F6491" s="269" t="s">
        <v>15940</v>
      </c>
    </row>
    <row r="6492" spans="1:6" ht="30" customHeight="1">
      <c r="A6492" s="266">
        <v>90690</v>
      </c>
      <c r="B6492" s="267" t="s">
        <v>1629</v>
      </c>
      <c r="C6492" s="268" t="s">
        <v>2637</v>
      </c>
      <c r="D6492" s="269">
        <v>14.2</v>
      </c>
      <c r="E6492" s="269">
        <v>0</v>
      </c>
      <c r="F6492" s="269" t="s">
        <v>15941</v>
      </c>
    </row>
    <row r="6493" spans="1:6" ht="30" customHeight="1">
      <c r="A6493" s="266">
        <v>90691</v>
      </c>
      <c r="B6493" s="267" t="s">
        <v>1630</v>
      </c>
      <c r="C6493" s="268" t="s">
        <v>2637</v>
      </c>
      <c r="D6493" s="269">
        <v>21.01</v>
      </c>
      <c r="E6493" s="269">
        <v>0</v>
      </c>
      <c r="F6493" s="269" t="s">
        <v>11111</v>
      </c>
    </row>
    <row r="6494" spans="1:6" ht="30" customHeight="1">
      <c r="A6494" s="266">
        <v>96158</v>
      </c>
      <c r="B6494" s="267" t="s">
        <v>15721</v>
      </c>
      <c r="C6494" s="268" t="s">
        <v>1057</v>
      </c>
      <c r="D6494" s="269">
        <v>60.490000000000009</v>
      </c>
      <c r="E6494" s="269">
        <v>15.55</v>
      </c>
      <c r="F6494" s="269" t="s">
        <v>15722</v>
      </c>
    </row>
    <row r="6495" spans="1:6" ht="30" customHeight="1">
      <c r="A6495" s="266">
        <v>96156</v>
      </c>
      <c r="B6495" s="267" t="s">
        <v>15816</v>
      </c>
      <c r="C6495" s="268" t="s">
        <v>701</v>
      </c>
      <c r="D6495" s="269">
        <v>21.76</v>
      </c>
      <c r="E6495" s="269">
        <v>15.55</v>
      </c>
      <c r="F6495" s="269" t="s">
        <v>15817</v>
      </c>
    </row>
    <row r="6496" spans="1:6">
      <c r="A6496" s="261"/>
      <c r="B6496" s="265" t="s">
        <v>1860</v>
      </c>
      <c r="C6496" s="263"/>
      <c r="D6496" s="264" t="s">
        <v>2552</v>
      </c>
      <c r="E6496" s="264" t="s">
        <v>2552</v>
      </c>
      <c r="F6496" s="264"/>
    </row>
    <row r="6497" spans="1:6" ht="30" customHeight="1">
      <c r="A6497" s="266">
        <v>89128</v>
      </c>
      <c r="B6497" s="267" t="s">
        <v>578</v>
      </c>
      <c r="C6497" s="268" t="s">
        <v>2637</v>
      </c>
      <c r="D6497" s="269">
        <v>19.18</v>
      </c>
      <c r="E6497" s="269">
        <v>0</v>
      </c>
      <c r="F6497" s="269" t="s">
        <v>15900</v>
      </c>
    </row>
    <row r="6498" spans="1:6" ht="30" customHeight="1">
      <c r="A6498" s="266">
        <v>89129</v>
      </c>
      <c r="B6498" s="267" t="s">
        <v>579</v>
      </c>
      <c r="C6498" s="268" t="s">
        <v>2637</v>
      </c>
      <c r="D6498" s="269">
        <v>4.93</v>
      </c>
      <c r="E6498" s="269">
        <v>0</v>
      </c>
      <c r="F6498" s="269" t="s">
        <v>11224</v>
      </c>
    </row>
    <row r="6499" spans="1:6" ht="30" customHeight="1">
      <c r="A6499" s="266">
        <v>89130</v>
      </c>
      <c r="B6499" s="267" t="s">
        <v>580</v>
      </c>
      <c r="C6499" s="268" t="s">
        <v>2637</v>
      </c>
      <c r="D6499" s="269">
        <v>26.59</v>
      </c>
      <c r="E6499" s="269">
        <v>0</v>
      </c>
      <c r="F6499" s="269" t="s">
        <v>15901</v>
      </c>
    </row>
    <row r="6500" spans="1:6" ht="30" customHeight="1">
      <c r="A6500" s="266">
        <v>89131</v>
      </c>
      <c r="B6500" s="267" t="s">
        <v>581</v>
      </c>
      <c r="C6500" s="268" t="s">
        <v>2637</v>
      </c>
      <c r="D6500" s="269">
        <v>6.83</v>
      </c>
      <c r="E6500" s="269">
        <v>0</v>
      </c>
      <c r="F6500" s="269" t="s">
        <v>11846</v>
      </c>
    </row>
    <row r="6501" spans="1:6" ht="30" customHeight="1">
      <c r="A6501" s="266">
        <v>5787</v>
      </c>
      <c r="B6501" s="267" t="s">
        <v>1493</v>
      </c>
      <c r="C6501" s="268" t="s">
        <v>2637</v>
      </c>
      <c r="D6501" s="269">
        <v>88.07</v>
      </c>
      <c r="E6501" s="269">
        <v>0</v>
      </c>
      <c r="F6501" s="269" t="s">
        <v>15845</v>
      </c>
    </row>
    <row r="6502" spans="1:6" ht="30" customHeight="1">
      <c r="A6502" s="266">
        <v>5940</v>
      </c>
      <c r="B6502" s="267" t="s">
        <v>1474</v>
      </c>
      <c r="C6502" s="268" t="s">
        <v>1057</v>
      </c>
      <c r="D6502" s="269">
        <v>110.19</v>
      </c>
      <c r="E6502" s="269">
        <v>15.55</v>
      </c>
      <c r="F6502" s="269" t="s">
        <v>15637</v>
      </c>
    </row>
    <row r="6503" spans="1:6" ht="30" customHeight="1">
      <c r="A6503" s="266">
        <v>5942</v>
      </c>
      <c r="B6503" s="267" t="s">
        <v>1256</v>
      </c>
      <c r="C6503" s="268" t="s">
        <v>701</v>
      </c>
      <c r="D6503" s="269">
        <v>28.98</v>
      </c>
      <c r="E6503" s="269">
        <v>15.55</v>
      </c>
      <c r="F6503" s="269" t="s">
        <v>15750</v>
      </c>
    </row>
    <row r="6504" spans="1:6" ht="30" customHeight="1">
      <c r="A6504" s="266">
        <v>5944</v>
      </c>
      <c r="B6504" s="267" t="s">
        <v>1475</v>
      </c>
      <c r="C6504" s="268" t="s">
        <v>1057</v>
      </c>
      <c r="D6504" s="269">
        <v>159.6</v>
      </c>
      <c r="E6504" s="269">
        <v>15.55</v>
      </c>
      <c r="F6504" s="269" t="s">
        <v>15638</v>
      </c>
    </row>
    <row r="6505" spans="1:6" ht="30" customHeight="1">
      <c r="A6505" s="266">
        <v>5946</v>
      </c>
      <c r="B6505" s="267" t="s">
        <v>1257</v>
      </c>
      <c r="C6505" s="268" t="s">
        <v>701</v>
      </c>
      <c r="D6505" s="269">
        <v>38.290000000000006</v>
      </c>
      <c r="E6505" s="269">
        <v>15.55</v>
      </c>
      <c r="F6505" s="269" t="s">
        <v>15751</v>
      </c>
    </row>
    <row r="6506" spans="1:6" ht="30" customHeight="1">
      <c r="A6506" s="266">
        <v>53857</v>
      </c>
      <c r="B6506" s="267" t="s">
        <v>1920</v>
      </c>
      <c r="C6506" s="268" t="s">
        <v>2637</v>
      </c>
      <c r="D6506" s="269">
        <v>23.97</v>
      </c>
      <c r="E6506" s="269">
        <v>0</v>
      </c>
      <c r="F6506" s="269" t="s">
        <v>15864</v>
      </c>
    </row>
    <row r="6507" spans="1:6" ht="30" customHeight="1">
      <c r="A6507" s="266">
        <v>53858</v>
      </c>
      <c r="B6507" s="267" t="s">
        <v>1921</v>
      </c>
      <c r="C6507" s="268" t="s">
        <v>2637</v>
      </c>
      <c r="D6507" s="269">
        <v>57.24</v>
      </c>
      <c r="E6507" s="269">
        <v>0</v>
      </c>
      <c r="F6507" s="269" t="s">
        <v>15865</v>
      </c>
    </row>
    <row r="6508" spans="1:6" ht="30" customHeight="1">
      <c r="A6508" s="266">
        <v>53861</v>
      </c>
      <c r="B6508" s="267" t="s">
        <v>1922</v>
      </c>
      <c r="C6508" s="268" t="s">
        <v>2637</v>
      </c>
      <c r="D6508" s="269">
        <v>33.24</v>
      </c>
      <c r="E6508" s="269">
        <v>0</v>
      </c>
      <c r="F6508" s="269" t="s">
        <v>15866</v>
      </c>
    </row>
    <row r="6509" spans="1:6">
      <c r="A6509" s="261"/>
      <c r="B6509" s="265" t="s">
        <v>2942</v>
      </c>
      <c r="C6509" s="263"/>
      <c r="D6509" s="264" t="s">
        <v>2552</v>
      </c>
      <c r="E6509" s="264" t="s">
        <v>2552</v>
      </c>
      <c r="F6509" s="264"/>
    </row>
    <row r="6510" spans="1:6" ht="45" customHeight="1">
      <c r="A6510" s="266">
        <v>5664</v>
      </c>
      <c r="B6510" s="267" t="s">
        <v>2594</v>
      </c>
      <c r="C6510" s="268" t="s">
        <v>2637</v>
      </c>
      <c r="D6510" s="269">
        <v>17.05</v>
      </c>
      <c r="E6510" s="269">
        <v>0</v>
      </c>
      <c r="F6510" s="269" t="s">
        <v>11911</v>
      </c>
    </row>
    <row r="6511" spans="1:6" ht="45" customHeight="1">
      <c r="A6511" s="266">
        <v>5667</v>
      </c>
      <c r="B6511" s="267" t="s">
        <v>2595</v>
      </c>
      <c r="C6511" s="268" t="s">
        <v>2637</v>
      </c>
      <c r="D6511" s="269">
        <v>15.16</v>
      </c>
      <c r="E6511" s="269">
        <v>0</v>
      </c>
      <c r="F6511" s="269" t="s">
        <v>15830</v>
      </c>
    </row>
    <row r="6512" spans="1:6" ht="45" customHeight="1">
      <c r="A6512" s="266">
        <v>5668</v>
      </c>
      <c r="B6512" s="267" t="s">
        <v>2596</v>
      </c>
      <c r="C6512" s="268" t="s">
        <v>2637</v>
      </c>
      <c r="D6512" s="269">
        <v>37.99</v>
      </c>
      <c r="E6512" s="269">
        <v>0</v>
      </c>
      <c r="F6512" s="269" t="s">
        <v>11966</v>
      </c>
    </row>
    <row r="6513" spans="1:6" ht="45" customHeight="1">
      <c r="A6513" s="266">
        <v>5678</v>
      </c>
      <c r="B6513" s="267" t="s">
        <v>1058</v>
      </c>
      <c r="C6513" s="268" t="s">
        <v>1057</v>
      </c>
      <c r="D6513" s="269">
        <v>80.179999999999993</v>
      </c>
      <c r="E6513" s="269">
        <v>16.559999999999999</v>
      </c>
      <c r="F6513" s="269" t="s">
        <v>15618</v>
      </c>
    </row>
    <row r="6514" spans="1:6" ht="45" customHeight="1">
      <c r="A6514" s="266">
        <v>5679</v>
      </c>
      <c r="B6514" s="267" t="s">
        <v>702</v>
      </c>
      <c r="C6514" s="268" t="s">
        <v>701</v>
      </c>
      <c r="D6514" s="269">
        <v>22.01</v>
      </c>
      <c r="E6514" s="269">
        <v>16.559999999999999</v>
      </c>
      <c r="F6514" s="269" t="s">
        <v>15732</v>
      </c>
    </row>
    <row r="6515" spans="1:6" ht="45" customHeight="1">
      <c r="A6515" s="266">
        <v>5680</v>
      </c>
      <c r="B6515" s="267" t="s">
        <v>1059</v>
      </c>
      <c r="C6515" s="268" t="s">
        <v>1057</v>
      </c>
      <c r="D6515" s="269">
        <v>73.259999999999991</v>
      </c>
      <c r="E6515" s="269">
        <v>16.559999999999999</v>
      </c>
      <c r="F6515" s="269" t="s">
        <v>15619</v>
      </c>
    </row>
    <row r="6516" spans="1:6" ht="45" customHeight="1">
      <c r="A6516" s="266">
        <v>5681</v>
      </c>
      <c r="B6516" s="267" t="s">
        <v>703</v>
      </c>
      <c r="C6516" s="268" t="s">
        <v>701</v>
      </c>
      <c r="D6516" s="269">
        <v>20.110000000000003</v>
      </c>
      <c r="E6516" s="269">
        <v>16.559999999999999</v>
      </c>
      <c r="F6516" s="269" t="s">
        <v>15733</v>
      </c>
    </row>
    <row r="6517" spans="1:6" ht="45" customHeight="1">
      <c r="A6517" s="266">
        <v>5735</v>
      </c>
      <c r="B6517" s="267" t="s">
        <v>1669</v>
      </c>
      <c r="C6517" s="268" t="s">
        <v>2637</v>
      </c>
      <c r="D6517" s="269">
        <v>16.45</v>
      </c>
      <c r="E6517" s="269">
        <v>0</v>
      </c>
      <c r="F6517" s="269" t="s">
        <v>15842</v>
      </c>
    </row>
    <row r="6518" spans="1:6" ht="60" customHeight="1">
      <c r="A6518" s="266">
        <v>5736</v>
      </c>
      <c r="B6518" s="267" t="s">
        <v>1670</v>
      </c>
      <c r="C6518" s="268" t="s">
        <v>2637</v>
      </c>
      <c r="D6518" s="269">
        <v>34.86</v>
      </c>
      <c r="E6518" s="269">
        <v>0</v>
      </c>
      <c r="F6518" s="269" t="s">
        <v>15843</v>
      </c>
    </row>
    <row r="6519" spans="1:6" ht="45" customHeight="1">
      <c r="A6519" s="266">
        <v>5875</v>
      </c>
      <c r="B6519" s="267" t="s">
        <v>1466</v>
      </c>
      <c r="C6519" s="268" t="s">
        <v>1057</v>
      </c>
      <c r="D6519" s="269">
        <v>72.72</v>
      </c>
      <c r="E6519" s="269">
        <v>16.559999999999999</v>
      </c>
      <c r="F6519" s="269" t="s">
        <v>15629</v>
      </c>
    </row>
    <row r="6520" spans="1:6" ht="45" customHeight="1">
      <c r="A6520" s="266">
        <v>5877</v>
      </c>
      <c r="B6520" s="267" t="s">
        <v>1249</v>
      </c>
      <c r="C6520" s="268" t="s">
        <v>701</v>
      </c>
      <c r="D6520" s="269">
        <v>21.41</v>
      </c>
      <c r="E6520" s="269">
        <v>16.559999999999999</v>
      </c>
      <c r="F6520" s="269" t="s">
        <v>14935</v>
      </c>
    </row>
    <row r="6521" spans="1:6" ht="45" customHeight="1">
      <c r="A6521" s="266">
        <v>53786</v>
      </c>
      <c r="B6521" s="267" t="s">
        <v>1515</v>
      </c>
      <c r="C6521" s="268" t="s">
        <v>2637</v>
      </c>
      <c r="D6521" s="269">
        <v>41.12</v>
      </c>
      <c r="E6521" s="269">
        <v>0</v>
      </c>
      <c r="F6521" s="269" t="s">
        <v>15858</v>
      </c>
    </row>
    <row r="6522" spans="1:6" ht="45" customHeight="1">
      <c r="A6522" s="266">
        <v>88857</v>
      </c>
      <c r="B6522" s="267" t="s">
        <v>1551</v>
      </c>
      <c r="C6522" s="268" t="s">
        <v>2637</v>
      </c>
      <c r="D6522" s="269">
        <v>13.64</v>
      </c>
      <c r="E6522" s="269">
        <v>0</v>
      </c>
      <c r="F6522" s="269" t="s">
        <v>15889</v>
      </c>
    </row>
    <row r="6523" spans="1:6" ht="45" customHeight="1">
      <c r="A6523" s="266">
        <v>88858</v>
      </c>
      <c r="B6523" s="267" t="s">
        <v>1552</v>
      </c>
      <c r="C6523" s="268" t="s">
        <v>2637</v>
      </c>
      <c r="D6523" s="269">
        <v>3.5</v>
      </c>
      <c r="E6523" s="269">
        <v>0</v>
      </c>
      <c r="F6523" s="269" t="s">
        <v>11427</v>
      </c>
    </row>
    <row r="6524" spans="1:6" ht="45" customHeight="1">
      <c r="A6524" s="266">
        <v>88859</v>
      </c>
      <c r="B6524" s="267" t="s">
        <v>1553</v>
      </c>
      <c r="C6524" s="268" t="s">
        <v>2637</v>
      </c>
      <c r="D6524" s="269">
        <v>12.13</v>
      </c>
      <c r="E6524" s="269">
        <v>0</v>
      </c>
      <c r="F6524" s="269" t="s">
        <v>15890</v>
      </c>
    </row>
    <row r="6525" spans="1:6" ht="45" customHeight="1">
      <c r="A6525" s="266">
        <v>88860</v>
      </c>
      <c r="B6525" s="267" t="s">
        <v>1554</v>
      </c>
      <c r="C6525" s="268" t="s">
        <v>2637</v>
      </c>
      <c r="D6525" s="269">
        <v>3.11</v>
      </c>
      <c r="E6525" s="269">
        <v>0</v>
      </c>
      <c r="F6525" s="269" t="s">
        <v>11938</v>
      </c>
    </row>
    <row r="6526" spans="1:6" ht="45" customHeight="1">
      <c r="A6526" s="266">
        <v>89011</v>
      </c>
      <c r="B6526" s="267" t="s">
        <v>831</v>
      </c>
      <c r="C6526" s="268" t="s">
        <v>2637</v>
      </c>
      <c r="D6526" s="269">
        <v>13.16</v>
      </c>
      <c r="E6526" s="269">
        <v>0</v>
      </c>
      <c r="F6526" s="269" t="s">
        <v>15893</v>
      </c>
    </row>
    <row r="6527" spans="1:6" ht="45" customHeight="1">
      <c r="A6527" s="266">
        <v>89012</v>
      </c>
      <c r="B6527" s="267" t="s">
        <v>832</v>
      </c>
      <c r="C6527" s="268" t="s">
        <v>2637</v>
      </c>
      <c r="D6527" s="269">
        <v>3.38</v>
      </c>
      <c r="E6527" s="269">
        <v>0</v>
      </c>
      <c r="F6527" s="269" t="s">
        <v>12940</v>
      </c>
    </row>
    <row r="6528" spans="1:6">
      <c r="A6528" s="261"/>
      <c r="B6528" s="265" t="s">
        <v>2944</v>
      </c>
      <c r="C6528" s="263"/>
      <c r="D6528" s="264" t="s">
        <v>2552</v>
      </c>
      <c r="E6528" s="264" t="s">
        <v>2552</v>
      </c>
      <c r="F6528" s="264"/>
    </row>
    <row r="6529" spans="1:6" ht="30" customHeight="1">
      <c r="A6529" s="266">
        <v>84013</v>
      </c>
      <c r="B6529" s="267" t="s">
        <v>893</v>
      </c>
      <c r="C6529" s="268" t="s">
        <v>701</v>
      </c>
      <c r="D6529" s="269">
        <v>33.739999999999995</v>
      </c>
      <c r="E6529" s="269">
        <v>16.559999999999999</v>
      </c>
      <c r="F6529" s="269" t="s">
        <v>15758</v>
      </c>
    </row>
    <row r="6530" spans="1:6" ht="30" customHeight="1">
      <c r="A6530" s="266">
        <v>5627</v>
      </c>
      <c r="B6530" s="267" t="s">
        <v>5534</v>
      </c>
      <c r="C6530" s="268" t="s">
        <v>2637</v>
      </c>
      <c r="D6530" s="269">
        <v>24.08</v>
      </c>
      <c r="E6530" s="269">
        <v>0</v>
      </c>
      <c r="F6530" s="269" t="s">
        <v>15827</v>
      </c>
    </row>
    <row r="6531" spans="1:6" ht="30" customHeight="1">
      <c r="A6531" s="266">
        <v>5628</v>
      </c>
      <c r="B6531" s="267" t="s">
        <v>5535</v>
      </c>
      <c r="C6531" s="268" t="s">
        <v>2637</v>
      </c>
      <c r="D6531" s="269">
        <v>6.19</v>
      </c>
      <c r="E6531" s="269">
        <v>0</v>
      </c>
      <c r="F6531" s="269" t="s">
        <v>15044</v>
      </c>
    </row>
    <row r="6532" spans="1:6" ht="30" customHeight="1">
      <c r="A6532" s="266">
        <v>5629</v>
      </c>
      <c r="B6532" s="267" t="s">
        <v>5536</v>
      </c>
      <c r="C6532" s="268" t="s">
        <v>2637</v>
      </c>
      <c r="D6532" s="269">
        <v>30.1</v>
      </c>
      <c r="E6532" s="269">
        <v>0</v>
      </c>
      <c r="F6532" s="269" t="s">
        <v>15828</v>
      </c>
    </row>
    <row r="6533" spans="1:6" ht="30" customHeight="1">
      <c r="A6533" s="266">
        <v>5630</v>
      </c>
      <c r="B6533" s="267" t="s">
        <v>5537</v>
      </c>
      <c r="C6533" s="268" t="s">
        <v>2637</v>
      </c>
      <c r="D6533" s="269">
        <v>49.65</v>
      </c>
      <c r="E6533" s="269">
        <v>0</v>
      </c>
      <c r="F6533" s="269" t="s">
        <v>15829</v>
      </c>
    </row>
    <row r="6534" spans="1:6" ht="30" customHeight="1">
      <c r="A6534" s="266">
        <v>5631</v>
      </c>
      <c r="B6534" s="267" t="s">
        <v>5538</v>
      </c>
      <c r="C6534" s="268" t="s">
        <v>1057</v>
      </c>
      <c r="D6534" s="269">
        <v>114.88999999999999</v>
      </c>
      <c r="E6534" s="269">
        <v>16.559999999999999</v>
      </c>
      <c r="F6534" s="269" t="s">
        <v>15617</v>
      </c>
    </row>
    <row r="6535" spans="1:6" ht="30" customHeight="1">
      <c r="A6535" s="266">
        <v>5632</v>
      </c>
      <c r="B6535" s="267" t="s">
        <v>5539</v>
      </c>
      <c r="C6535" s="268" t="s">
        <v>701</v>
      </c>
      <c r="D6535" s="269">
        <v>35.14</v>
      </c>
      <c r="E6535" s="269">
        <v>16.559999999999999</v>
      </c>
      <c r="F6535" s="269" t="s">
        <v>15731</v>
      </c>
    </row>
    <row r="6536" spans="1:6" ht="30" customHeight="1">
      <c r="A6536" s="266">
        <v>88907</v>
      </c>
      <c r="B6536" s="267" t="s">
        <v>1039</v>
      </c>
      <c r="C6536" s="268" t="s">
        <v>1057</v>
      </c>
      <c r="D6536" s="269">
        <v>141.30000000000001</v>
      </c>
      <c r="E6536" s="269">
        <v>16.559999999999999</v>
      </c>
      <c r="F6536" s="269" t="s">
        <v>15651</v>
      </c>
    </row>
    <row r="6537" spans="1:6" ht="30" customHeight="1">
      <c r="A6537" s="266">
        <v>90991</v>
      </c>
      <c r="B6537" s="267" t="s">
        <v>696</v>
      </c>
      <c r="C6537" s="268" t="s">
        <v>1057</v>
      </c>
      <c r="D6537" s="269">
        <v>111.63</v>
      </c>
      <c r="E6537" s="269">
        <v>16.559999999999999</v>
      </c>
      <c r="F6537" s="269" t="s">
        <v>15676</v>
      </c>
    </row>
    <row r="6538" spans="1:6" ht="30" customHeight="1">
      <c r="A6538" s="266">
        <v>88908</v>
      </c>
      <c r="B6538" s="267" t="s">
        <v>901</v>
      </c>
      <c r="C6538" s="268" t="s">
        <v>701</v>
      </c>
      <c r="D6538" s="269">
        <v>38.53</v>
      </c>
      <c r="E6538" s="269">
        <v>16.559999999999999</v>
      </c>
      <c r="F6538" s="269" t="s">
        <v>15761</v>
      </c>
    </row>
    <row r="6539" spans="1:6" ht="30" customHeight="1">
      <c r="A6539" s="266">
        <v>88832</v>
      </c>
      <c r="B6539" s="267" t="s">
        <v>1937</v>
      </c>
      <c r="C6539" s="268" t="s">
        <v>2637</v>
      </c>
      <c r="D6539" s="269">
        <v>22.97</v>
      </c>
      <c r="E6539" s="269">
        <v>0</v>
      </c>
      <c r="F6539" s="269" t="s">
        <v>15882</v>
      </c>
    </row>
    <row r="6540" spans="1:6" ht="30" customHeight="1">
      <c r="A6540" s="266">
        <v>88834</v>
      </c>
      <c r="B6540" s="267" t="s">
        <v>1938</v>
      </c>
      <c r="C6540" s="268" t="s">
        <v>2637</v>
      </c>
      <c r="D6540" s="269">
        <v>5.9</v>
      </c>
      <c r="E6540" s="269">
        <v>0</v>
      </c>
      <c r="F6540" s="269" t="s">
        <v>15883</v>
      </c>
    </row>
    <row r="6541" spans="1:6" ht="30" customHeight="1">
      <c r="A6541" s="266">
        <v>88835</v>
      </c>
      <c r="B6541" s="267" t="s">
        <v>1939</v>
      </c>
      <c r="C6541" s="268" t="s">
        <v>2637</v>
      </c>
      <c r="D6541" s="269">
        <v>28.71</v>
      </c>
      <c r="E6541" s="269">
        <v>0</v>
      </c>
      <c r="F6541" s="269" t="s">
        <v>15884</v>
      </c>
    </row>
    <row r="6542" spans="1:6" ht="30" customHeight="1">
      <c r="A6542" s="266">
        <v>88836</v>
      </c>
      <c r="B6542" s="267" t="s">
        <v>1940</v>
      </c>
      <c r="C6542" s="268" t="s">
        <v>2637</v>
      </c>
      <c r="D6542" s="269">
        <v>49.18</v>
      </c>
      <c r="E6542" s="269">
        <v>0</v>
      </c>
      <c r="F6542" s="269" t="s">
        <v>15885</v>
      </c>
    </row>
    <row r="6543" spans="1:6" ht="30" customHeight="1">
      <c r="A6543" s="266">
        <v>88900</v>
      </c>
      <c r="B6543" s="267" t="s">
        <v>1555</v>
      </c>
      <c r="C6543" s="268" t="s">
        <v>2637</v>
      </c>
      <c r="D6543" s="269">
        <v>26.78</v>
      </c>
      <c r="E6543" s="269">
        <v>0</v>
      </c>
      <c r="F6543" s="269" t="s">
        <v>15891</v>
      </c>
    </row>
    <row r="6544" spans="1:6" ht="30" customHeight="1">
      <c r="A6544" s="266">
        <v>88902</v>
      </c>
      <c r="B6544" s="267" t="s">
        <v>1556</v>
      </c>
      <c r="C6544" s="268" t="s">
        <v>2637</v>
      </c>
      <c r="D6544" s="269">
        <v>6.88</v>
      </c>
      <c r="E6544" s="269">
        <v>0</v>
      </c>
      <c r="F6544" s="269" t="s">
        <v>12312</v>
      </c>
    </row>
    <row r="6545" spans="1:6" ht="30" customHeight="1">
      <c r="A6545" s="266">
        <v>88903</v>
      </c>
      <c r="B6545" s="267" t="s">
        <v>1557</v>
      </c>
      <c r="C6545" s="268" t="s">
        <v>2637</v>
      </c>
      <c r="D6545" s="269">
        <v>33.479999999999997</v>
      </c>
      <c r="E6545" s="269">
        <v>0</v>
      </c>
      <c r="F6545" s="269" t="s">
        <v>13312</v>
      </c>
    </row>
    <row r="6546" spans="1:6" ht="30" customHeight="1">
      <c r="A6546" s="266">
        <v>88904</v>
      </c>
      <c r="B6546" s="267" t="s">
        <v>1558</v>
      </c>
      <c r="C6546" s="268" t="s">
        <v>2637</v>
      </c>
      <c r="D6546" s="269">
        <v>69.290000000000006</v>
      </c>
      <c r="E6546" s="269">
        <v>0</v>
      </c>
      <c r="F6546" s="269" t="s">
        <v>15892</v>
      </c>
    </row>
    <row r="6547" spans="1:6" ht="45" customHeight="1">
      <c r="A6547" s="266">
        <v>95715</v>
      </c>
      <c r="B6547" s="267" t="s">
        <v>5540</v>
      </c>
      <c r="C6547" s="268" t="s">
        <v>701</v>
      </c>
      <c r="D6547" s="269">
        <v>40.36</v>
      </c>
      <c r="E6547" s="269">
        <v>16.559999999999999</v>
      </c>
      <c r="F6547" s="269" t="s">
        <v>15805</v>
      </c>
    </row>
    <row r="6548" spans="1:6" ht="45" customHeight="1">
      <c r="A6548" s="266">
        <v>95721</v>
      </c>
      <c r="B6548" s="267" t="s">
        <v>5541</v>
      </c>
      <c r="C6548" s="268" t="s">
        <v>701</v>
      </c>
      <c r="D6548" s="269">
        <v>39.03</v>
      </c>
      <c r="E6548" s="269">
        <v>16.559999999999999</v>
      </c>
      <c r="F6548" s="269" t="s">
        <v>15806</v>
      </c>
    </row>
    <row r="6549" spans="1:6" ht="45" customHeight="1">
      <c r="A6549" s="266">
        <v>95714</v>
      </c>
      <c r="B6549" s="267" t="s">
        <v>5542</v>
      </c>
      <c r="C6549" s="268" t="s">
        <v>1057</v>
      </c>
      <c r="D6549" s="269">
        <v>144.94</v>
      </c>
      <c r="E6549" s="269">
        <v>16.559999999999999</v>
      </c>
      <c r="F6549" s="269" t="s">
        <v>15708</v>
      </c>
    </row>
    <row r="6550" spans="1:6" ht="45" customHeight="1">
      <c r="A6550" s="266">
        <v>95720</v>
      </c>
      <c r="B6550" s="267" t="s">
        <v>5543</v>
      </c>
      <c r="C6550" s="268" t="s">
        <v>1057</v>
      </c>
      <c r="D6550" s="269">
        <v>142.29</v>
      </c>
      <c r="E6550" s="269">
        <v>16.559999999999999</v>
      </c>
      <c r="F6550" s="269" t="s">
        <v>15709</v>
      </c>
    </row>
    <row r="6551" spans="1:6" ht="45" customHeight="1">
      <c r="A6551" s="266">
        <v>95710</v>
      </c>
      <c r="B6551" s="267" t="s">
        <v>5544</v>
      </c>
      <c r="C6551" s="268" t="s">
        <v>2637</v>
      </c>
      <c r="D6551" s="269">
        <v>28.23</v>
      </c>
      <c r="E6551" s="269">
        <v>0</v>
      </c>
      <c r="F6551" s="269" t="s">
        <v>11662</v>
      </c>
    </row>
    <row r="6552" spans="1:6" ht="45" customHeight="1">
      <c r="A6552" s="266">
        <v>95711</v>
      </c>
      <c r="B6552" s="267" t="s">
        <v>5545</v>
      </c>
      <c r="C6552" s="268" t="s">
        <v>2637</v>
      </c>
      <c r="D6552" s="269">
        <v>7.26</v>
      </c>
      <c r="E6552" s="269">
        <v>0</v>
      </c>
      <c r="F6552" s="269" t="s">
        <v>12295</v>
      </c>
    </row>
    <row r="6553" spans="1:6" ht="45" customHeight="1">
      <c r="A6553" s="266">
        <v>95712</v>
      </c>
      <c r="B6553" s="267" t="s">
        <v>5546</v>
      </c>
      <c r="C6553" s="268" t="s">
        <v>2637</v>
      </c>
      <c r="D6553" s="269">
        <v>35.29</v>
      </c>
      <c r="E6553" s="269">
        <v>0</v>
      </c>
      <c r="F6553" s="269" t="s">
        <v>13397</v>
      </c>
    </row>
    <row r="6554" spans="1:6" ht="45" customHeight="1">
      <c r="A6554" s="266">
        <v>95713</v>
      </c>
      <c r="B6554" s="267" t="s">
        <v>5547</v>
      </c>
      <c r="C6554" s="268" t="s">
        <v>2637</v>
      </c>
      <c r="D6554" s="269">
        <v>69.290000000000006</v>
      </c>
      <c r="E6554" s="269">
        <v>0</v>
      </c>
      <c r="F6554" s="269" t="s">
        <v>15892</v>
      </c>
    </row>
    <row r="6555" spans="1:6" ht="45" customHeight="1">
      <c r="A6555" s="266">
        <v>95716</v>
      </c>
      <c r="B6555" s="267" t="s">
        <v>5548</v>
      </c>
      <c r="C6555" s="268" t="s">
        <v>2637</v>
      </c>
      <c r="D6555" s="269">
        <v>27.18</v>
      </c>
      <c r="E6555" s="269">
        <v>0</v>
      </c>
      <c r="F6555" s="269" t="s">
        <v>16009</v>
      </c>
    </row>
    <row r="6556" spans="1:6" ht="45" customHeight="1">
      <c r="A6556" s="266">
        <v>95717</v>
      </c>
      <c r="B6556" s="267" t="s">
        <v>5549</v>
      </c>
      <c r="C6556" s="268" t="s">
        <v>2637</v>
      </c>
      <c r="D6556" s="269">
        <v>6.98</v>
      </c>
      <c r="E6556" s="269">
        <v>0</v>
      </c>
      <c r="F6556" s="269" t="s">
        <v>13507</v>
      </c>
    </row>
    <row r="6557" spans="1:6" ht="45" customHeight="1">
      <c r="A6557" s="266">
        <v>95718</v>
      </c>
      <c r="B6557" s="267" t="s">
        <v>5550</v>
      </c>
      <c r="C6557" s="268" t="s">
        <v>2637</v>
      </c>
      <c r="D6557" s="269">
        <v>33.97</v>
      </c>
      <c r="E6557" s="269">
        <v>0</v>
      </c>
      <c r="F6557" s="269" t="s">
        <v>16010</v>
      </c>
    </row>
    <row r="6558" spans="1:6" ht="45" customHeight="1">
      <c r="A6558" s="266">
        <v>95719</v>
      </c>
      <c r="B6558" s="267" t="s">
        <v>5551</v>
      </c>
      <c r="C6558" s="268" t="s">
        <v>2637</v>
      </c>
      <c r="D6558" s="269">
        <v>69.290000000000006</v>
      </c>
      <c r="E6558" s="269">
        <v>0</v>
      </c>
      <c r="F6558" s="269" t="s">
        <v>15892</v>
      </c>
    </row>
    <row r="6559" spans="1:6">
      <c r="A6559" s="261"/>
      <c r="B6559" s="318" t="s">
        <v>20818</v>
      </c>
      <c r="C6559" s="263"/>
      <c r="D6559" s="264" t="s">
        <v>2552</v>
      </c>
      <c r="E6559" s="264" t="s">
        <v>2552</v>
      </c>
      <c r="F6559" s="264"/>
    </row>
    <row r="6560" spans="1:6" ht="30" customHeight="1">
      <c r="A6560" s="266">
        <v>96245</v>
      </c>
      <c r="B6560" s="267" t="s">
        <v>15723</v>
      </c>
      <c r="C6560" s="268" t="s">
        <v>1057</v>
      </c>
      <c r="D6560" s="269">
        <v>48.53</v>
      </c>
      <c r="E6560" s="269">
        <v>16.559999999999999</v>
      </c>
      <c r="F6560" s="269" t="s">
        <v>15724</v>
      </c>
    </row>
    <row r="6561" spans="1:6" ht="30" customHeight="1">
      <c r="A6561" s="266">
        <v>96246</v>
      </c>
      <c r="B6561" s="267" t="s">
        <v>15819</v>
      </c>
      <c r="C6561" s="268" t="s">
        <v>701</v>
      </c>
      <c r="D6561" s="269">
        <v>20.040000000000003</v>
      </c>
      <c r="E6561" s="269">
        <v>16.559999999999999</v>
      </c>
      <c r="F6561" s="269" t="s">
        <v>15820</v>
      </c>
    </row>
    <row r="6562" spans="1:6" ht="30" customHeight="1">
      <c r="A6562" s="266">
        <v>96060</v>
      </c>
      <c r="B6562" s="267" t="s">
        <v>16038</v>
      </c>
      <c r="C6562" s="268" t="s">
        <v>2637</v>
      </c>
      <c r="D6562" s="269">
        <v>2.72</v>
      </c>
      <c r="E6562" s="269">
        <v>0</v>
      </c>
      <c r="F6562" s="269" t="s">
        <v>11308</v>
      </c>
    </row>
    <row r="6563" spans="1:6" ht="30" customHeight="1">
      <c r="A6563" s="266">
        <v>96061</v>
      </c>
      <c r="B6563" s="267" t="s">
        <v>16039</v>
      </c>
      <c r="C6563" s="268" t="s">
        <v>2637</v>
      </c>
      <c r="D6563" s="269">
        <v>17.72</v>
      </c>
      <c r="E6563" s="269">
        <v>0</v>
      </c>
      <c r="F6563" s="269" t="s">
        <v>16040</v>
      </c>
    </row>
    <row r="6564" spans="1:6" ht="30" customHeight="1">
      <c r="A6564" s="266">
        <v>96062</v>
      </c>
      <c r="B6564" s="267" t="s">
        <v>16041</v>
      </c>
      <c r="C6564" s="268" t="s">
        <v>2637</v>
      </c>
      <c r="D6564" s="269">
        <v>21.01</v>
      </c>
      <c r="E6564" s="269">
        <v>0</v>
      </c>
      <c r="F6564" s="269" t="s">
        <v>11111</v>
      </c>
    </row>
    <row r="6565" spans="1:6" ht="30" customHeight="1">
      <c r="A6565" s="266">
        <v>96241</v>
      </c>
      <c r="B6565" s="267" t="s">
        <v>16042</v>
      </c>
      <c r="C6565" s="268" t="s">
        <v>2637</v>
      </c>
      <c r="D6565" s="269">
        <v>12.07</v>
      </c>
      <c r="E6565" s="269">
        <v>0</v>
      </c>
      <c r="F6565" s="269" t="s">
        <v>12578</v>
      </c>
    </row>
    <row r="6566" spans="1:6" ht="30" customHeight="1">
      <c r="A6566" s="266">
        <v>96242</v>
      </c>
      <c r="B6566" s="267" t="s">
        <v>16043</v>
      </c>
      <c r="C6566" s="268" t="s">
        <v>2637</v>
      </c>
      <c r="D6566" s="269">
        <v>3.1</v>
      </c>
      <c r="E6566" s="269">
        <v>0</v>
      </c>
      <c r="F6566" s="269" t="s">
        <v>12619</v>
      </c>
    </row>
    <row r="6567" spans="1:6" ht="30" customHeight="1">
      <c r="A6567" s="266">
        <v>96243</v>
      </c>
      <c r="B6567" s="267" t="s">
        <v>16044</v>
      </c>
      <c r="C6567" s="268" t="s">
        <v>2637</v>
      </c>
      <c r="D6567" s="269">
        <v>15.08</v>
      </c>
      <c r="E6567" s="269">
        <v>0</v>
      </c>
      <c r="F6567" s="269" t="s">
        <v>14360</v>
      </c>
    </row>
    <row r="6568" spans="1:6" ht="30" customHeight="1">
      <c r="A6568" s="266">
        <v>96244</v>
      </c>
      <c r="B6568" s="267" t="s">
        <v>16045</v>
      </c>
      <c r="C6568" s="268" t="s">
        <v>2637</v>
      </c>
      <c r="D6568" s="269">
        <v>13.41</v>
      </c>
      <c r="E6568" s="269">
        <v>0</v>
      </c>
      <c r="F6568" s="269" t="s">
        <v>16046</v>
      </c>
    </row>
    <row r="6569" spans="1:6">
      <c r="A6569" s="261"/>
      <c r="B6569" s="265" t="s">
        <v>5552</v>
      </c>
      <c r="C6569" s="263"/>
      <c r="D6569" s="264" t="s">
        <v>2552</v>
      </c>
      <c r="E6569" s="264" t="s">
        <v>2552</v>
      </c>
      <c r="F6569" s="264"/>
    </row>
    <row r="6570" spans="1:6" ht="15" customHeight="1">
      <c r="A6570" s="266">
        <v>92121</v>
      </c>
      <c r="B6570" s="267" t="s">
        <v>5553</v>
      </c>
      <c r="C6570" s="268" t="s">
        <v>2533</v>
      </c>
      <c r="D6570" s="269">
        <v>8.48</v>
      </c>
      <c r="E6570" s="269">
        <v>15.21</v>
      </c>
      <c r="F6570" s="269" t="s">
        <v>15051</v>
      </c>
    </row>
    <row r="6571" spans="1:6" ht="15" customHeight="1">
      <c r="A6571" s="266">
        <v>92122</v>
      </c>
      <c r="B6571" s="267" t="s">
        <v>5554</v>
      </c>
      <c r="C6571" s="268" t="s">
        <v>2533</v>
      </c>
      <c r="D6571" s="269">
        <v>12.639999999999997</v>
      </c>
      <c r="E6571" s="269">
        <v>27.55</v>
      </c>
      <c r="F6571" s="269" t="s">
        <v>19998</v>
      </c>
    </row>
    <row r="6572" spans="1:6" ht="30" customHeight="1">
      <c r="A6572" s="266">
        <v>92112</v>
      </c>
      <c r="B6572" s="267" t="s">
        <v>5555</v>
      </c>
      <c r="C6572" s="268" t="s">
        <v>1057</v>
      </c>
      <c r="D6572" s="269">
        <v>2.17</v>
      </c>
      <c r="E6572" s="269">
        <v>0</v>
      </c>
      <c r="F6572" s="269" t="s">
        <v>11421</v>
      </c>
    </row>
    <row r="6573" spans="1:6" ht="30" customHeight="1">
      <c r="A6573" s="266">
        <v>92113</v>
      </c>
      <c r="B6573" s="267" t="s">
        <v>5556</v>
      </c>
      <c r="C6573" s="268" t="s">
        <v>701</v>
      </c>
      <c r="D6573" s="269">
        <v>0.74</v>
      </c>
      <c r="E6573" s="269">
        <v>0</v>
      </c>
      <c r="F6573" s="269" t="s">
        <v>11828</v>
      </c>
    </row>
    <row r="6574" spans="1:6" ht="30" customHeight="1">
      <c r="A6574" s="266">
        <v>92108</v>
      </c>
      <c r="B6574" s="267" t="s">
        <v>5557</v>
      </c>
      <c r="C6574" s="268" t="s">
        <v>2637</v>
      </c>
      <c r="D6574" s="269">
        <v>0.61</v>
      </c>
      <c r="E6574" s="269">
        <v>0</v>
      </c>
      <c r="F6574" s="269" t="s">
        <v>11399</v>
      </c>
    </row>
    <row r="6575" spans="1:6" ht="30" customHeight="1">
      <c r="A6575" s="266">
        <v>92109</v>
      </c>
      <c r="B6575" s="267" t="s">
        <v>5558</v>
      </c>
      <c r="C6575" s="268" t="s">
        <v>2637</v>
      </c>
      <c r="D6575" s="269">
        <v>0.13</v>
      </c>
      <c r="E6575" s="269">
        <v>0</v>
      </c>
      <c r="F6575" s="269" t="s">
        <v>15832</v>
      </c>
    </row>
    <row r="6576" spans="1:6" ht="30" customHeight="1">
      <c r="A6576" s="266">
        <v>92110</v>
      </c>
      <c r="B6576" s="267" t="s">
        <v>5559</v>
      </c>
      <c r="C6576" s="268" t="s">
        <v>2637</v>
      </c>
      <c r="D6576" s="269">
        <v>0.48</v>
      </c>
      <c r="E6576" s="269">
        <v>0</v>
      </c>
      <c r="F6576" s="269" t="s">
        <v>11141</v>
      </c>
    </row>
    <row r="6577" spans="1:6" ht="30" customHeight="1">
      <c r="A6577" s="266">
        <v>92111</v>
      </c>
      <c r="B6577" s="267" t="s">
        <v>5560</v>
      </c>
      <c r="C6577" s="268" t="s">
        <v>2637</v>
      </c>
      <c r="D6577" s="269">
        <v>0.95</v>
      </c>
      <c r="E6577" s="269">
        <v>0</v>
      </c>
      <c r="F6577" s="269" t="s">
        <v>11321</v>
      </c>
    </row>
    <row r="6578" spans="1:6">
      <c r="A6578" s="261"/>
      <c r="B6578" s="265" t="s">
        <v>5561</v>
      </c>
      <c r="C6578" s="263"/>
      <c r="D6578" s="264" t="s">
        <v>2552</v>
      </c>
      <c r="E6578" s="264" t="s">
        <v>2552</v>
      </c>
      <c r="F6578" s="264"/>
    </row>
    <row r="6579" spans="1:6" ht="30" customHeight="1">
      <c r="A6579" s="266">
        <v>92966</v>
      </c>
      <c r="B6579" s="267" t="s">
        <v>5562</v>
      </c>
      <c r="C6579" s="268" t="s">
        <v>1057</v>
      </c>
      <c r="D6579" s="269">
        <v>8.06</v>
      </c>
      <c r="E6579" s="269">
        <v>13.06</v>
      </c>
      <c r="F6579" s="269" t="s">
        <v>14011</v>
      </c>
    </row>
    <row r="6580" spans="1:6" ht="30" customHeight="1">
      <c r="A6580" s="266">
        <v>92967</v>
      </c>
      <c r="B6580" s="267" t="s">
        <v>5563</v>
      </c>
      <c r="C6580" s="268" t="s">
        <v>701</v>
      </c>
      <c r="D6580" s="269">
        <v>6.4500000000000011</v>
      </c>
      <c r="E6580" s="269">
        <v>13.06</v>
      </c>
      <c r="F6580" s="269" t="s">
        <v>12760</v>
      </c>
    </row>
    <row r="6581" spans="1:6" ht="30" customHeight="1">
      <c r="A6581" s="266">
        <v>92963</v>
      </c>
      <c r="B6581" s="267" t="s">
        <v>5564</v>
      </c>
      <c r="C6581" s="268" t="s">
        <v>2637</v>
      </c>
      <c r="D6581" s="269">
        <v>1.29</v>
      </c>
      <c r="E6581" s="269">
        <v>0</v>
      </c>
      <c r="F6581" s="269" t="s">
        <v>13223</v>
      </c>
    </row>
    <row r="6582" spans="1:6" ht="15" customHeight="1">
      <c r="A6582" s="266">
        <v>92964</v>
      </c>
      <c r="B6582" s="267" t="s">
        <v>5565</v>
      </c>
      <c r="C6582" s="268" t="s">
        <v>2637</v>
      </c>
      <c r="D6582" s="269">
        <v>0.28999999999999998</v>
      </c>
      <c r="E6582" s="269">
        <v>0</v>
      </c>
      <c r="F6582" s="269" t="s">
        <v>11969</v>
      </c>
    </row>
    <row r="6583" spans="1:6" ht="30" customHeight="1">
      <c r="A6583" s="266">
        <v>92965</v>
      </c>
      <c r="B6583" s="267" t="s">
        <v>5566</v>
      </c>
      <c r="C6583" s="268" t="s">
        <v>2637</v>
      </c>
      <c r="D6583" s="269">
        <v>1.61</v>
      </c>
      <c r="E6583" s="269">
        <v>0</v>
      </c>
      <c r="F6583" s="269" t="s">
        <v>14876</v>
      </c>
    </row>
    <row r="6584" spans="1:6" ht="15" customHeight="1">
      <c r="A6584" s="266">
        <v>95259</v>
      </c>
      <c r="B6584" s="267" t="s">
        <v>5567</v>
      </c>
      <c r="C6584" s="268" t="s">
        <v>701</v>
      </c>
      <c r="D6584" s="269">
        <v>6.2299999999999986</v>
      </c>
      <c r="E6584" s="269">
        <v>13.06</v>
      </c>
      <c r="F6584" s="269" t="s">
        <v>15800</v>
      </c>
    </row>
    <row r="6585" spans="1:6" ht="15" customHeight="1">
      <c r="A6585" s="266">
        <v>95258</v>
      </c>
      <c r="B6585" s="267" t="s">
        <v>5568</v>
      </c>
      <c r="C6585" s="268" t="s">
        <v>1057</v>
      </c>
      <c r="D6585" s="269">
        <v>7.6199999999999992</v>
      </c>
      <c r="E6585" s="269">
        <v>13.06</v>
      </c>
      <c r="F6585" s="269" t="s">
        <v>15703</v>
      </c>
    </row>
    <row r="6586" spans="1:6" ht="15" customHeight="1">
      <c r="A6586" s="266">
        <v>95255</v>
      </c>
      <c r="B6586" s="267" t="s">
        <v>5569</v>
      </c>
      <c r="C6586" s="268" t="s">
        <v>2637</v>
      </c>
      <c r="D6586" s="269">
        <v>1.1100000000000001</v>
      </c>
      <c r="E6586" s="269">
        <v>0</v>
      </c>
      <c r="F6586" s="269" t="s">
        <v>11909</v>
      </c>
    </row>
    <row r="6587" spans="1:6" ht="15" customHeight="1">
      <c r="A6587" s="266">
        <v>95256</v>
      </c>
      <c r="B6587" s="267" t="s">
        <v>5570</v>
      </c>
      <c r="C6587" s="268" t="s">
        <v>2637</v>
      </c>
      <c r="D6587" s="269">
        <v>0.25</v>
      </c>
      <c r="E6587" s="269">
        <v>0</v>
      </c>
      <c r="F6587" s="269" t="s">
        <v>13056</v>
      </c>
    </row>
    <row r="6588" spans="1:6" ht="15" customHeight="1">
      <c r="A6588" s="266">
        <v>95257</v>
      </c>
      <c r="B6588" s="267" t="s">
        <v>5571</v>
      </c>
      <c r="C6588" s="268" t="s">
        <v>2637</v>
      </c>
      <c r="D6588" s="269">
        <v>1.39</v>
      </c>
      <c r="E6588" s="269">
        <v>0</v>
      </c>
      <c r="F6588" s="269" t="s">
        <v>13058</v>
      </c>
    </row>
    <row r="6589" spans="1:6">
      <c r="A6589" s="261"/>
      <c r="B6589" s="265" t="s">
        <v>2300</v>
      </c>
      <c r="C6589" s="263"/>
      <c r="D6589" s="264" t="s">
        <v>2552</v>
      </c>
      <c r="E6589" s="264" t="s">
        <v>2552</v>
      </c>
      <c r="F6589" s="264"/>
    </row>
    <row r="6590" spans="1:6" ht="30" customHeight="1">
      <c r="A6590" s="266">
        <v>5714</v>
      </c>
      <c r="B6590" s="267" t="s">
        <v>1661</v>
      </c>
      <c r="C6590" s="268" t="s">
        <v>2637</v>
      </c>
      <c r="D6590" s="269">
        <v>7.39</v>
      </c>
      <c r="E6590" s="269">
        <v>0</v>
      </c>
      <c r="F6590" s="269" t="s">
        <v>15836</v>
      </c>
    </row>
    <row r="6591" spans="1:6" ht="30" customHeight="1">
      <c r="A6591" s="266">
        <v>5715</v>
      </c>
      <c r="B6591" s="267" t="s">
        <v>1662</v>
      </c>
      <c r="C6591" s="268" t="s">
        <v>2637</v>
      </c>
      <c r="D6591" s="269">
        <v>37.49</v>
      </c>
      <c r="E6591" s="269">
        <v>0</v>
      </c>
      <c r="F6591" s="269" t="s">
        <v>15837</v>
      </c>
    </row>
    <row r="6592" spans="1:6" ht="30" customHeight="1">
      <c r="A6592" s="266">
        <v>89035</v>
      </c>
      <c r="B6592" s="267" t="s">
        <v>1043</v>
      </c>
      <c r="C6592" s="268" t="s">
        <v>1057</v>
      </c>
      <c r="D6592" s="269">
        <v>58.730000000000004</v>
      </c>
      <c r="E6592" s="269">
        <v>17.45</v>
      </c>
      <c r="F6592" s="269" t="s">
        <v>15654</v>
      </c>
    </row>
    <row r="6593" spans="1:6" ht="30" customHeight="1">
      <c r="A6593" s="266">
        <v>89036</v>
      </c>
      <c r="B6593" s="267" t="s">
        <v>905</v>
      </c>
      <c r="C6593" s="268" t="s">
        <v>701</v>
      </c>
      <c r="D6593" s="269">
        <v>13.850000000000001</v>
      </c>
      <c r="E6593" s="269">
        <v>17.45</v>
      </c>
      <c r="F6593" s="269" t="s">
        <v>15763</v>
      </c>
    </row>
    <row r="6594" spans="1:6" ht="30" customHeight="1">
      <c r="A6594" s="266">
        <v>89033</v>
      </c>
      <c r="B6594" s="267" t="s">
        <v>576</v>
      </c>
      <c r="C6594" s="268" t="s">
        <v>2637</v>
      </c>
      <c r="D6594" s="269">
        <v>6.76</v>
      </c>
      <c r="E6594" s="269">
        <v>0</v>
      </c>
      <c r="F6594" s="269" t="s">
        <v>15899</v>
      </c>
    </row>
    <row r="6595" spans="1:6" ht="30" customHeight="1">
      <c r="A6595" s="266">
        <v>89034</v>
      </c>
      <c r="B6595" s="267" t="s">
        <v>577</v>
      </c>
      <c r="C6595" s="268" t="s">
        <v>2637</v>
      </c>
      <c r="D6595" s="269">
        <v>1.77</v>
      </c>
      <c r="E6595" s="269">
        <v>0</v>
      </c>
      <c r="F6595" s="269" t="s">
        <v>13107</v>
      </c>
    </row>
    <row r="6596" spans="1:6" ht="30" customHeight="1">
      <c r="A6596" s="266">
        <v>96023</v>
      </c>
      <c r="B6596" s="267" t="s">
        <v>16020</v>
      </c>
      <c r="C6596" s="268" t="s">
        <v>2637</v>
      </c>
      <c r="D6596" s="269">
        <v>8.5299999999999994</v>
      </c>
      <c r="E6596" s="269">
        <v>0</v>
      </c>
      <c r="F6596" s="269" t="s">
        <v>12204</v>
      </c>
    </row>
    <row r="6597" spans="1:6" ht="30" customHeight="1">
      <c r="A6597" s="266">
        <v>96024</v>
      </c>
      <c r="B6597" s="267" t="s">
        <v>16021</v>
      </c>
      <c r="C6597" s="268" t="s">
        <v>2637</v>
      </c>
      <c r="D6597" s="269">
        <v>2.23</v>
      </c>
      <c r="E6597" s="269">
        <v>0</v>
      </c>
      <c r="F6597" s="269" t="s">
        <v>14289</v>
      </c>
    </row>
    <row r="6598" spans="1:6" ht="30" customHeight="1">
      <c r="A6598" s="266">
        <v>96026</v>
      </c>
      <c r="B6598" s="267" t="s">
        <v>16022</v>
      </c>
      <c r="C6598" s="268" t="s">
        <v>2637</v>
      </c>
      <c r="D6598" s="269">
        <v>9.32</v>
      </c>
      <c r="E6598" s="269">
        <v>0</v>
      </c>
      <c r="F6598" s="269" t="s">
        <v>13605</v>
      </c>
    </row>
    <row r="6599" spans="1:6" ht="30" customHeight="1">
      <c r="A6599" s="266">
        <v>96027</v>
      </c>
      <c r="B6599" s="267" t="s">
        <v>16023</v>
      </c>
      <c r="C6599" s="268" t="s">
        <v>2637</v>
      </c>
      <c r="D6599" s="269">
        <v>37.49</v>
      </c>
      <c r="E6599" s="269">
        <v>0</v>
      </c>
      <c r="F6599" s="269" t="s">
        <v>15837</v>
      </c>
    </row>
    <row r="6600" spans="1:6" ht="30" customHeight="1">
      <c r="A6600" s="266">
        <v>96028</v>
      </c>
      <c r="B6600" s="267" t="s">
        <v>15715</v>
      </c>
      <c r="C6600" s="268" t="s">
        <v>1057</v>
      </c>
      <c r="D6600" s="269">
        <v>62.89</v>
      </c>
      <c r="E6600" s="269">
        <v>17.45</v>
      </c>
      <c r="F6600" s="269" t="s">
        <v>15716</v>
      </c>
    </row>
    <row r="6601" spans="1:6" ht="30" customHeight="1">
      <c r="A6601" s="266">
        <v>96029</v>
      </c>
      <c r="B6601" s="267" t="s">
        <v>15810</v>
      </c>
      <c r="C6601" s="268" t="s">
        <v>701</v>
      </c>
      <c r="D6601" s="269">
        <v>16.080000000000002</v>
      </c>
      <c r="E6601" s="269">
        <v>17.45</v>
      </c>
      <c r="F6601" s="269" t="s">
        <v>15811</v>
      </c>
    </row>
    <row r="6602" spans="1:6" ht="30" customHeight="1">
      <c r="A6602" s="266">
        <v>96053</v>
      </c>
      <c r="B6602" s="267" t="s">
        <v>16032</v>
      </c>
      <c r="C6602" s="268" t="s">
        <v>2637</v>
      </c>
      <c r="D6602" s="269">
        <v>8.6300000000000008</v>
      </c>
      <c r="E6602" s="269">
        <v>0</v>
      </c>
      <c r="F6602" s="269" t="s">
        <v>12797</v>
      </c>
    </row>
    <row r="6603" spans="1:6" ht="30" customHeight="1">
      <c r="A6603" s="266">
        <v>96054</v>
      </c>
      <c r="B6603" s="267" t="s">
        <v>16033</v>
      </c>
      <c r="C6603" s="268" t="s">
        <v>2637</v>
      </c>
      <c r="D6603" s="269">
        <v>14.17</v>
      </c>
      <c r="E6603" s="269">
        <v>0</v>
      </c>
      <c r="F6603" s="269" t="s">
        <v>12310</v>
      </c>
    </row>
    <row r="6604" spans="1:6" ht="30" customHeight="1">
      <c r="A6604" s="266">
        <v>96055</v>
      </c>
      <c r="B6604" s="267" t="s">
        <v>16034</v>
      </c>
      <c r="C6604" s="268" t="s">
        <v>2637</v>
      </c>
      <c r="D6604" s="269">
        <v>2.2599999999999998</v>
      </c>
      <c r="E6604" s="269">
        <v>0</v>
      </c>
      <c r="F6604" s="269" t="s">
        <v>13205</v>
      </c>
    </row>
    <row r="6605" spans="1:6" ht="30" customHeight="1">
      <c r="A6605" s="266">
        <v>96056</v>
      </c>
      <c r="B6605" s="267" t="s">
        <v>16035</v>
      </c>
      <c r="C6605" s="268" t="s">
        <v>2637</v>
      </c>
      <c r="D6605" s="269">
        <v>9.44</v>
      </c>
      <c r="E6605" s="269">
        <v>0</v>
      </c>
      <c r="F6605" s="269" t="s">
        <v>16036</v>
      </c>
    </row>
    <row r="6606" spans="1:6" ht="30" customHeight="1">
      <c r="A6606" s="266">
        <v>96057</v>
      </c>
      <c r="B6606" s="267" t="s">
        <v>16037</v>
      </c>
      <c r="C6606" s="268" t="s">
        <v>2637</v>
      </c>
      <c r="D6606" s="269">
        <v>37.49</v>
      </c>
      <c r="E6606" s="269">
        <v>0</v>
      </c>
      <c r="F6606" s="269" t="s">
        <v>15837</v>
      </c>
    </row>
    <row r="6607" spans="1:6" ht="30" customHeight="1">
      <c r="A6607" s="266">
        <v>96157</v>
      </c>
      <c r="B6607" s="267" t="s">
        <v>15719</v>
      </c>
      <c r="C6607" s="268" t="s">
        <v>1057</v>
      </c>
      <c r="D6607" s="269">
        <v>63.14</v>
      </c>
      <c r="E6607" s="269">
        <v>17.45</v>
      </c>
      <c r="F6607" s="269" t="s">
        <v>15720</v>
      </c>
    </row>
    <row r="6608" spans="1:6" ht="30" customHeight="1">
      <c r="A6608" s="266">
        <v>96155</v>
      </c>
      <c r="B6608" s="267" t="s">
        <v>15814</v>
      </c>
      <c r="C6608" s="268" t="s">
        <v>701</v>
      </c>
      <c r="D6608" s="269">
        <v>16.209999999999997</v>
      </c>
      <c r="E6608" s="269">
        <v>17.45</v>
      </c>
      <c r="F6608" s="269" t="s">
        <v>15815</v>
      </c>
    </row>
    <row r="6609" spans="1:6" ht="30" customHeight="1">
      <c r="A6609" s="266">
        <v>89032</v>
      </c>
      <c r="B6609" s="267" t="s">
        <v>1042</v>
      </c>
      <c r="C6609" s="268" t="s">
        <v>1057</v>
      </c>
      <c r="D6609" s="269">
        <v>102.09</v>
      </c>
      <c r="E6609" s="269">
        <v>17.45</v>
      </c>
      <c r="F6609" s="269" t="s">
        <v>15653</v>
      </c>
    </row>
    <row r="6610" spans="1:6" ht="30" customHeight="1">
      <c r="A6610" s="266">
        <v>89031</v>
      </c>
      <c r="B6610" s="267" t="s">
        <v>904</v>
      </c>
      <c r="C6610" s="268" t="s">
        <v>701</v>
      </c>
      <c r="D6610" s="269">
        <v>28.430000000000003</v>
      </c>
      <c r="E6610" s="269">
        <v>17.45</v>
      </c>
      <c r="F6610" s="269" t="s">
        <v>15762</v>
      </c>
    </row>
    <row r="6611" spans="1:6" ht="30" customHeight="1">
      <c r="A6611" s="266">
        <v>5724</v>
      </c>
      <c r="B6611" s="267" t="s">
        <v>1666</v>
      </c>
      <c r="C6611" s="268" t="s">
        <v>2637</v>
      </c>
      <c r="D6611" s="269">
        <v>28.94</v>
      </c>
      <c r="E6611" s="269">
        <v>0</v>
      </c>
      <c r="F6611" s="269" t="s">
        <v>14570</v>
      </c>
    </row>
    <row r="6612" spans="1:6" ht="30" customHeight="1">
      <c r="A6612" s="266">
        <v>53817</v>
      </c>
      <c r="B6612" s="267" t="s">
        <v>1914</v>
      </c>
      <c r="C6612" s="268" t="s">
        <v>2637</v>
      </c>
      <c r="D6612" s="269">
        <v>44.72</v>
      </c>
      <c r="E6612" s="269">
        <v>0</v>
      </c>
      <c r="F6612" s="269" t="s">
        <v>11704</v>
      </c>
    </row>
    <row r="6613" spans="1:6" ht="30" customHeight="1">
      <c r="A6613" s="266">
        <v>89029</v>
      </c>
      <c r="B6613" s="267" t="s">
        <v>574</v>
      </c>
      <c r="C6613" s="268" t="s">
        <v>2637</v>
      </c>
      <c r="D6613" s="269">
        <v>16.190000000000001</v>
      </c>
      <c r="E6613" s="269">
        <v>0</v>
      </c>
      <c r="F6613" s="269" t="s">
        <v>12164</v>
      </c>
    </row>
    <row r="6614" spans="1:6" ht="30" customHeight="1">
      <c r="A6614" s="266">
        <v>89030</v>
      </c>
      <c r="B6614" s="267" t="s">
        <v>575</v>
      </c>
      <c r="C6614" s="268" t="s">
        <v>2637</v>
      </c>
      <c r="D6614" s="269">
        <v>6.92</v>
      </c>
      <c r="E6614" s="269">
        <v>0</v>
      </c>
      <c r="F6614" s="269" t="s">
        <v>15898</v>
      </c>
    </row>
    <row r="6615" spans="1:6" ht="30" customHeight="1">
      <c r="A6615" s="266">
        <v>5843</v>
      </c>
      <c r="B6615" s="267" t="s">
        <v>1461</v>
      </c>
      <c r="C6615" s="268" t="s">
        <v>1057</v>
      </c>
      <c r="D6615" s="269">
        <v>80.86</v>
      </c>
      <c r="E6615" s="269">
        <v>17.45</v>
      </c>
      <c r="F6615" s="269" t="s">
        <v>15624</v>
      </c>
    </row>
    <row r="6616" spans="1:6" ht="30" customHeight="1">
      <c r="A6616" s="266">
        <v>5845</v>
      </c>
      <c r="B6616" s="267" t="s">
        <v>1244</v>
      </c>
      <c r="C6616" s="268" t="s">
        <v>701</v>
      </c>
      <c r="D6616" s="269">
        <v>16.959999999999997</v>
      </c>
      <c r="E6616" s="269">
        <v>17.45</v>
      </c>
      <c r="F6616" s="269" t="s">
        <v>15738</v>
      </c>
    </row>
    <row r="6617" spans="1:6" ht="30" customHeight="1">
      <c r="A6617" s="266">
        <v>7063</v>
      </c>
      <c r="B6617" s="267" t="s">
        <v>1511</v>
      </c>
      <c r="C6617" s="268" t="s">
        <v>2637</v>
      </c>
      <c r="D6617" s="269">
        <v>9.2200000000000006</v>
      </c>
      <c r="E6617" s="269">
        <v>0</v>
      </c>
      <c r="F6617" s="269" t="s">
        <v>15856</v>
      </c>
    </row>
    <row r="6618" spans="1:6" ht="30" customHeight="1">
      <c r="A6618" s="266">
        <v>7064</v>
      </c>
      <c r="B6618" s="267" t="s">
        <v>1512</v>
      </c>
      <c r="C6618" s="268" t="s">
        <v>2637</v>
      </c>
      <c r="D6618" s="269">
        <v>2.42</v>
      </c>
      <c r="E6618" s="269">
        <v>0</v>
      </c>
      <c r="F6618" s="269" t="s">
        <v>11572</v>
      </c>
    </row>
    <row r="6619" spans="1:6" ht="30" customHeight="1">
      <c r="A6619" s="266">
        <v>7065</v>
      </c>
      <c r="B6619" s="267" t="s">
        <v>1513</v>
      </c>
      <c r="C6619" s="268" t="s">
        <v>2637</v>
      </c>
      <c r="D6619" s="269">
        <v>10.09</v>
      </c>
      <c r="E6619" s="269">
        <v>0</v>
      </c>
      <c r="F6619" s="269" t="s">
        <v>14142</v>
      </c>
    </row>
    <row r="6620" spans="1:6" ht="30" customHeight="1">
      <c r="A6620" s="266">
        <v>7066</v>
      </c>
      <c r="B6620" s="267" t="s">
        <v>1514</v>
      </c>
      <c r="C6620" s="268" t="s">
        <v>2637</v>
      </c>
      <c r="D6620" s="269">
        <v>53.81</v>
      </c>
      <c r="E6620" s="269">
        <v>0</v>
      </c>
      <c r="F6620" s="269" t="s">
        <v>15857</v>
      </c>
    </row>
    <row r="6621" spans="1:6" ht="30" customHeight="1">
      <c r="A6621" s="266">
        <v>96008</v>
      </c>
      <c r="B6621" s="267" t="s">
        <v>16012</v>
      </c>
      <c r="C6621" s="268" t="s">
        <v>2637</v>
      </c>
      <c r="D6621" s="269">
        <v>11.09</v>
      </c>
      <c r="E6621" s="269">
        <v>0</v>
      </c>
      <c r="F6621" s="269" t="s">
        <v>12419</v>
      </c>
    </row>
    <row r="6622" spans="1:6" ht="30" customHeight="1">
      <c r="A6622" s="266">
        <v>96009</v>
      </c>
      <c r="B6622" s="267" t="s">
        <v>16013</v>
      </c>
      <c r="C6622" s="268" t="s">
        <v>2637</v>
      </c>
      <c r="D6622" s="269">
        <v>2.91</v>
      </c>
      <c r="E6622" s="269">
        <v>0</v>
      </c>
      <c r="F6622" s="269" t="s">
        <v>12799</v>
      </c>
    </row>
    <row r="6623" spans="1:6" ht="30" customHeight="1">
      <c r="A6623" s="266">
        <v>96011</v>
      </c>
      <c r="B6623" s="267" t="s">
        <v>16014</v>
      </c>
      <c r="C6623" s="268" t="s">
        <v>2637</v>
      </c>
      <c r="D6623" s="269">
        <v>12.14</v>
      </c>
      <c r="E6623" s="269">
        <v>0</v>
      </c>
      <c r="F6623" s="269" t="s">
        <v>12407</v>
      </c>
    </row>
    <row r="6624" spans="1:6" ht="30" customHeight="1">
      <c r="A6624" s="266">
        <v>96012</v>
      </c>
      <c r="B6624" s="267" t="s">
        <v>16015</v>
      </c>
      <c r="C6624" s="268" t="s">
        <v>2637</v>
      </c>
      <c r="D6624" s="269">
        <v>53.81</v>
      </c>
      <c r="E6624" s="269">
        <v>0</v>
      </c>
      <c r="F6624" s="269" t="s">
        <v>15857</v>
      </c>
    </row>
    <row r="6625" spans="1:6" ht="30" customHeight="1">
      <c r="A6625" s="266">
        <v>96013</v>
      </c>
      <c r="B6625" s="267" t="s">
        <v>15711</v>
      </c>
      <c r="C6625" s="268" t="s">
        <v>1057</v>
      </c>
      <c r="D6625" s="269">
        <v>85.27</v>
      </c>
      <c r="E6625" s="269">
        <v>17.45</v>
      </c>
      <c r="F6625" s="269" t="s">
        <v>15712</v>
      </c>
    </row>
    <row r="6626" spans="1:6" ht="30" customHeight="1">
      <c r="A6626" s="266">
        <v>96014</v>
      </c>
      <c r="B6626" s="267" t="s">
        <v>15807</v>
      </c>
      <c r="C6626" s="268" t="s">
        <v>701</v>
      </c>
      <c r="D6626" s="269">
        <v>19.320000000000004</v>
      </c>
      <c r="E6626" s="269">
        <v>17.45</v>
      </c>
      <c r="F6626" s="269" t="s">
        <v>15808</v>
      </c>
    </row>
    <row r="6627" spans="1:6" ht="30" customHeight="1">
      <c r="A6627" s="266">
        <v>96015</v>
      </c>
      <c r="B6627" s="267" t="s">
        <v>16016</v>
      </c>
      <c r="C6627" s="268" t="s">
        <v>2637</v>
      </c>
      <c r="D6627" s="269">
        <v>10.99</v>
      </c>
      <c r="E6627" s="269">
        <v>0</v>
      </c>
      <c r="F6627" s="269" t="s">
        <v>13103</v>
      </c>
    </row>
    <row r="6628" spans="1:6" ht="30" customHeight="1">
      <c r="A6628" s="266">
        <v>96016</v>
      </c>
      <c r="B6628" s="267" t="s">
        <v>16017</v>
      </c>
      <c r="C6628" s="268" t="s">
        <v>2637</v>
      </c>
      <c r="D6628" s="269">
        <v>2.88</v>
      </c>
      <c r="E6628" s="269">
        <v>0</v>
      </c>
      <c r="F6628" s="269" t="s">
        <v>13049</v>
      </c>
    </row>
    <row r="6629" spans="1:6" ht="30" customHeight="1">
      <c r="A6629" s="266">
        <v>96018</v>
      </c>
      <c r="B6629" s="267" t="s">
        <v>16018</v>
      </c>
      <c r="C6629" s="268" t="s">
        <v>2637</v>
      </c>
      <c r="D6629" s="269">
        <v>12.02</v>
      </c>
      <c r="E6629" s="269">
        <v>0</v>
      </c>
      <c r="F6629" s="269" t="s">
        <v>12866</v>
      </c>
    </row>
    <row r="6630" spans="1:6" ht="30" customHeight="1">
      <c r="A6630" s="266">
        <v>96019</v>
      </c>
      <c r="B6630" s="267" t="s">
        <v>16019</v>
      </c>
      <c r="C6630" s="268" t="s">
        <v>2637</v>
      </c>
      <c r="D6630" s="269">
        <v>53.81</v>
      </c>
      <c r="E6630" s="269">
        <v>0</v>
      </c>
      <c r="F6630" s="269" t="s">
        <v>15857</v>
      </c>
    </row>
    <row r="6631" spans="1:6" ht="30" customHeight="1">
      <c r="A6631" s="266">
        <v>96020</v>
      </c>
      <c r="B6631" s="267" t="s">
        <v>15713</v>
      </c>
      <c r="C6631" s="268" t="s">
        <v>1057</v>
      </c>
      <c r="D6631" s="269">
        <v>85.02</v>
      </c>
      <c r="E6631" s="269">
        <v>17.45</v>
      </c>
      <c r="F6631" s="269" t="s">
        <v>15714</v>
      </c>
    </row>
    <row r="6632" spans="1:6" ht="30" customHeight="1">
      <c r="A6632" s="266">
        <v>96021</v>
      </c>
      <c r="B6632" s="267" t="s">
        <v>15809</v>
      </c>
      <c r="C6632" s="268" t="s">
        <v>701</v>
      </c>
      <c r="D6632" s="269">
        <v>19.190000000000001</v>
      </c>
      <c r="E6632" s="269">
        <v>17.45</v>
      </c>
      <c r="F6632" s="269" t="s">
        <v>14018</v>
      </c>
    </row>
    <row r="6633" spans="1:6" ht="30" customHeight="1">
      <c r="A6633" s="266">
        <v>88843</v>
      </c>
      <c r="B6633" s="267" t="s">
        <v>1563</v>
      </c>
      <c r="C6633" s="268" t="s">
        <v>1057</v>
      </c>
      <c r="D6633" s="269">
        <v>115.7</v>
      </c>
      <c r="E6633" s="269">
        <v>17.45</v>
      </c>
      <c r="F6633" s="269" t="s">
        <v>15650</v>
      </c>
    </row>
    <row r="6634" spans="1:6" ht="30" customHeight="1">
      <c r="A6634" s="266">
        <v>88844</v>
      </c>
      <c r="B6634" s="267" t="s">
        <v>900</v>
      </c>
      <c r="C6634" s="268" t="s">
        <v>701</v>
      </c>
      <c r="D6634" s="269">
        <v>29.500000000000004</v>
      </c>
      <c r="E6634" s="269">
        <v>17.45</v>
      </c>
      <c r="F6634" s="269" t="s">
        <v>15760</v>
      </c>
    </row>
    <row r="6635" spans="1:6" ht="30" customHeight="1">
      <c r="A6635" s="266">
        <v>88839</v>
      </c>
      <c r="B6635" s="267" t="s">
        <v>1941</v>
      </c>
      <c r="C6635" s="268" t="s">
        <v>2637</v>
      </c>
      <c r="D6635" s="269">
        <v>16.940000000000001</v>
      </c>
      <c r="E6635" s="269">
        <v>0</v>
      </c>
      <c r="F6635" s="269" t="s">
        <v>15886</v>
      </c>
    </row>
    <row r="6636" spans="1:6" ht="30" customHeight="1">
      <c r="A6636" s="266">
        <v>88840</v>
      </c>
      <c r="B6636" s="267" t="s">
        <v>1942</v>
      </c>
      <c r="C6636" s="268" t="s">
        <v>2637</v>
      </c>
      <c r="D6636" s="269">
        <v>7.24</v>
      </c>
      <c r="E6636" s="269">
        <v>0</v>
      </c>
      <c r="F6636" s="269" t="s">
        <v>12297</v>
      </c>
    </row>
    <row r="6637" spans="1:6" ht="30" customHeight="1">
      <c r="A6637" s="266">
        <v>88841</v>
      </c>
      <c r="B6637" s="267" t="s">
        <v>1943</v>
      </c>
      <c r="C6637" s="268" t="s">
        <v>2637</v>
      </c>
      <c r="D6637" s="269">
        <v>30.29</v>
      </c>
      <c r="E6637" s="269">
        <v>0</v>
      </c>
      <c r="F6637" s="269" t="s">
        <v>15887</v>
      </c>
    </row>
    <row r="6638" spans="1:6" ht="30" customHeight="1">
      <c r="A6638" s="266">
        <v>88842</v>
      </c>
      <c r="B6638" s="267" t="s">
        <v>1944</v>
      </c>
      <c r="C6638" s="268" t="s">
        <v>2637</v>
      </c>
      <c r="D6638" s="269">
        <v>55.91</v>
      </c>
      <c r="E6638" s="269">
        <v>0</v>
      </c>
      <c r="F6638" s="269" t="s">
        <v>14567</v>
      </c>
    </row>
    <row r="6639" spans="1:6" ht="30" customHeight="1">
      <c r="A6639" s="266">
        <v>5851</v>
      </c>
      <c r="B6639" s="267" t="s">
        <v>1463</v>
      </c>
      <c r="C6639" s="268" t="s">
        <v>1057</v>
      </c>
      <c r="D6639" s="269">
        <v>139.87</v>
      </c>
      <c r="E6639" s="269">
        <v>17.45</v>
      </c>
      <c r="F6639" s="269" t="s">
        <v>15626</v>
      </c>
    </row>
    <row r="6640" spans="1:6" ht="30" customHeight="1">
      <c r="A6640" s="266">
        <v>5853</v>
      </c>
      <c r="B6640" s="267" t="s">
        <v>1246</v>
      </c>
      <c r="C6640" s="268" t="s">
        <v>701</v>
      </c>
      <c r="D6640" s="269">
        <v>35.28</v>
      </c>
      <c r="E6640" s="269">
        <v>17.45</v>
      </c>
      <c r="F6640" s="269" t="s">
        <v>15739</v>
      </c>
    </row>
    <row r="6641" spans="1:6" ht="30" customHeight="1">
      <c r="A6641" s="266">
        <v>53810</v>
      </c>
      <c r="B6641" s="267" t="s">
        <v>1912</v>
      </c>
      <c r="C6641" s="268" t="s">
        <v>2637</v>
      </c>
      <c r="D6641" s="269">
        <v>37.53</v>
      </c>
      <c r="E6641" s="269">
        <v>0</v>
      </c>
      <c r="F6641" s="269" t="s">
        <v>15862</v>
      </c>
    </row>
    <row r="6642" spans="1:6" ht="30" customHeight="1">
      <c r="A6642" s="266">
        <v>89009</v>
      </c>
      <c r="B6642" s="267" t="s">
        <v>1559</v>
      </c>
      <c r="C6642" s="268" t="s">
        <v>2637</v>
      </c>
      <c r="D6642" s="269">
        <v>20.99</v>
      </c>
      <c r="E6642" s="269">
        <v>0</v>
      </c>
      <c r="F6642" s="269" t="s">
        <v>12433</v>
      </c>
    </row>
    <row r="6643" spans="1:6" ht="30" customHeight="1">
      <c r="A6643" s="266">
        <v>89010</v>
      </c>
      <c r="B6643" s="267" t="s">
        <v>1560</v>
      </c>
      <c r="C6643" s="268" t="s">
        <v>2637</v>
      </c>
      <c r="D6643" s="269">
        <v>8.9700000000000006</v>
      </c>
      <c r="E6643" s="269">
        <v>0</v>
      </c>
      <c r="F6643" s="269" t="s">
        <v>14946</v>
      </c>
    </row>
    <row r="6644" spans="1:6" ht="30" customHeight="1">
      <c r="A6644" s="266">
        <v>5721</v>
      </c>
      <c r="B6644" s="267" t="s">
        <v>1664</v>
      </c>
      <c r="C6644" s="268" t="s">
        <v>2637</v>
      </c>
      <c r="D6644" s="269">
        <v>67.06</v>
      </c>
      <c r="E6644" s="269">
        <v>0</v>
      </c>
      <c r="F6644" s="269" t="s">
        <v>15839</v>
      </c>
    </row>
    <row r="6645" spans="1:6" ht="30" customHeight="1">
      <c r="A6645" s="266">
        <v>5847</v>
      </c>
      <c r="B6645" s="267" t="s">
        <v>1462</v>
      </c>
      <c r="C6645" s="268" t="s">
        <v>1057</v>
      </c>
      <c r="D6645" s="269">
        <v>148.42000000000002</v>
      </c>
      <c r="E6645" s="269">
        <v>17.45</v>
      </c>
      <c r="F6645" s="269" t="s">
        <v>15625</v>
      </c>
    </row>
    <row r="6646" spans="1:6" ht="30" customHeight="1">
      <c r="A6646" s="266">
        <v>5849</v>
      </c>
      <c r="B6646" s="267" t="s">
        <v>1245</v>
      </c>
      <c r="C6646" s="268" t="s">
        <v>701</v>
      </c>
      <c r="D6646" s="269">
        <v>35.099999999999994</v>
      </c>
      <c r="E6646" s="269">
        <v>17.45</v>
      </c>
      <c r="F6646" s="269" t="s">
        <v>13898</v>
      </c>
    </row>
    <row r="6647" spans="1:6" ht="30" customHeight="1">
      <c r="A6647" s="266">
        <v>5718</v>
      </c>
      <c r="B6647" s="267" t="s">
        <v>1663</v>
      </c>
      <c r="C6647" s="268" t="s">
        <v>2637</v>
      </c>
      <c r="D6647" s="269">
        <v>76.02</v>
      </c>
      <c r="E6647" s="269">
        <v>0</v>
      </c>
      <c r="F6647" s="269" t="s">
        <v>15838</v>
      </c>
    </row>
    <row r="6648" spans="1:6" ht="30" customHeight="1">
      <c r="A6648" s="266">
        <v>53806</v>
      </c>
      <c r="B6648" s="267" t="s">
        <v>1911</v>
      </c>
      <c r="C6648" s="268" t="s">
        <v>2637</v>
      </c>
      <c r="D6648" s="269">
        <v>37.299999999999997</v>
      </c>
      <c r="E6648" s="269">
        <v>0</v>
      </c>
      <c r="F6648" s="269" t="s">
        <v>15861</v>
      </c>
    </row>
    <row r="6649" spans="1:6" ht="30" customHeight="1">
      <c r="A6649" s="266">
        <v>89017</v>
      </c>
      <c r="B6649" s="267" t="s">
        <v>566</v>
      </c>
      <c r="C6649" s="268" t="s">
        <v>2637</v>
      </c>
      <c r="D6649" s="269">
        <v>20.86</v>
      </c>
      <c r="E6649" s="269">
        <v>0</v>
      </c>
      <c r="F6649" s="269" t="s">
        <v>12083</v>
      </c>
    </row>
    <row r="6650" spans="1:6" ht="30" customHeight="1">
      <c r="A6650" s="266">
        <v>89018</v>
      </c>
      <c r="B6650" s="267" t="s">
        <v>567</v>
      </c>
      <c r="C6650" s="268" t="s">
        <v>2637</v>
      </c>
      <c r="D6650" s="269">
        <v>8.92</v>
      </c>
      <c r="E6650" s="269">
        <v>0</v>
      </c>
      <c r="F6650" s="269" t="s">
        <v>15896</v>
      </c>
    </row>
    <row r="6651" spans="1:6" ht="30" customHeight="1">
      <c r="A6651" s="266">
        <v>5722</v>
      </c>
      <c r="B6651" s="267" t="s">
        <v>1665</v>
      </c>
      <c r="C6651" s="268" t="s">
        <v>2637</v>
      </c>
      <c r="D6651" s="269">
        <v>155.16999999999999</v>
      </c>
      <c r="E6651" s="269">
        <v>0</v>
      </c>
      <c r="F6651" s="269" t="s">
        <v>15840</v>
      </c>
    </row>
    <row r="6652" spans="1:6" ht="30" customHeight="1">
      <c r="A6652" s="266">
        <v>5855</v>
      </c>
      <c r="B6652" s="267" t="s">
        <v>1464</v>
      </c>
      <c r="C6652" s="268" t="s">
        <v>1057</v>
      </c>
      <c r="D6652" s="269">
        <v>381.58</v>
      </c>
      <c r="E6652" s="269">
        <v>17.45</v>
      </c>
      <c r="F6652" s="269" t="s">
        <v>15627</v>
      </c>
    </row>
    <row r="6653" spans="1:6" ht="30" customHeight="1">
      <c r="A6653" s="266">
        <v>5857</v>
      </c>
      <c r="B6653" s="267" t="s">
        <v>1247</v>
      </c>
      <c r="C6653" s="268" t="s">
        <v>701</v>
      </c>
      <c r="D6653" s="269">
        <v>103.48</v>
      </c>
      <c r="E6653" s="269">
        <v>17.45</v>
      </c>
      <c r="F6653" s="269" t="s">
        <v>15740</v>
      </c>
    </row>
    <row r="6654" spans="1:6" ht="30" customHeight="1">
      <c r="A6654" s="266">
        <v>53814</v>
      </c>
      <c r="B6654" s="267" t="s">
        <v>1913</v>
      </c>
      <c r="C6654" s="268" t="s">
        <v>2637</v>
      </c>
      <c r="D6654" s="269">
        <v>122.93</v>
      </c>
      <c r="E6654" s="269">
        <v>0</v>
      </c>
      <c r="F6654" s="269" t="s">
        <v>15863</v>
      </c>
    </row>
    <row r="6655" spans="1:6" ht="30" customHeight="1">
      <c r="A6655" s="266">
        <v>89013</v>
      </c>
      <c r="B6655" s="267" t="s">
        <v>833</v>
      </c>
      <c r="C6655" s="268" t="s">
        <v>2637</v>
      </c>
      <c r="D6655" s="269">
        <v>68.760000000000005</v>
      </c>
      <c r="E6655" s="269">
        <v>0</v>
      </c>
      <c r="F6655" s="269" t="s">
        <v>12546</v>
      </c>
    </row>
    <row r="6656" spans="1:6" ht="30" customHeight="1">
      <c r="A6656" s="266">
        <v>89014</v>
      </c>
      <c r="B6656" s="267" t="s">
        <v>834</v>
      </c>
      <c r="C6656" s="268" t="s">
        <v>2637</v>
      </c>
      <c r="D6656" s="269">
        <v>29.4</v>
      </c>
      <c r="E6656" s="269">
        <v>0</v>
      </c>
      <c r="F6656" s="269" t="s">
        <v>15894</v>
      </c>
    </row>
    <row r="6657" spans="1:6">
      <c r="A6657" s="261"/>
      <c r="B6657" s="265" t="s">
        <v>2260</v>
      </c>
      <c r="C6657" s="263"/>
      <c r="D6657" s="264" t="s">
        <v>2552</v>
      </c>
      <c r="E6657" s="264" t="s">
        <v>2552</v>
      </c>
      <c r="F6657" s="264"/>
    </row>
    <row r="6658" spans="1:6" ht="30" customHeight="1">
      <c r="A6658" s="266">
        <v>95264</v>
      </c>
      <c r="B6658" s="267" t="s">
        <v>5152</v>
      </c>
      <c r="C6658" s="268" t="s">
        <v>1057</v>
      </c>
      <c r="D6658" s="269">
        <v>3.72</v>
      </c>
      <c r="E6658" s="269">
        <v>0</v>
      </c>
      <c r="F6658" s="269" t="s">
        <v>15704</v>
      </c>
    </row>
    <row r="6659" spans="1:6" ht="30" customHeight="1">
      <c r="A6659" s="266">
        <v>95265</v>
      </c>
      <c r="B6659" s="267" t="s">
        <v>5153</v>
      </c>
      <c r="C6659" s="268" t="s">
        <v>701</v>
      </c>
      <c r="D6659" s="269">
        <v>0.73</v>
      </c>
      <c r="E6659" s="269">
        <v>0</v>
      </c>
      <c r="F6659" s="269" t="s">
        <v>15443</v>
      </c>
    </row>
    <row r="6660" spans="1:6" ht="30" customHeight="1">
      <c r="A6660" s="266">
        <v>95260</v>
      </c>
      <c r="B6660" s="267" t="s">
        <v>5154</v>
      </c>
      <c r="C6660" s="268" t="s">
        <v>2637</v>
      </c>
      <c r="D6660" s="269">
        <v>0.49</v>
      </c>
      <c r="E6660" s="269">
        <v>0</v>
      </c>
      <c r="F6660" s="269" t="s">
        <v>11803</v>
      </c>
    </row>
    <row r="6661" spans="1:6" ht="30" customHeight="1">
      <c r="A6661" s="266">
        <v>95261</v>
      </c>
      <c r="B6661" s="267" t="s">
        <v>5155</v>
      </c>
      <c r="C6661" s="268" t="s">
        <v>2637</v>
      </c>
      <c r="D6661" s="269">
        <v>0.24</v>
      </c>
      <c r="E6661" s="269">
        <v>0</v>
      </c>
      <c r="F6661" s="269" t="s">
        <v>12959</v>
      </c>
    </row>
    <row r="6662" spans="1:6" ht="30" customHeight="1">
      <c r="A6662" s="266">
        <v>95262</v>
      </c>
      <c r="B6662" s="267" t="s">
        <v>5156</v>
      </c>
      <c r="C6662" s="268" t="s">
        <v>2637</v>
      </c>
      <c r="D6662" s="269">
        <v>1.1599999999999999</v>
      </c>
      <c r="E6662" s="269">
        <v>0</v>
      </c>
      <c r="F6662" s="269" t="s">
        <v>11730</v>
      </c>
    </row>
    <row r="6663" spans="1:6" ht="30" customHeight="1">
      <c r="A6663" s="266">
        <v>95263</v>
      </c>
      <c r="B6663" s="267" t="s">
        <v>5157</v>
      </c>
      <c r="C6663" s="268" t="s">
        <v>2637</v>
      </c>
      <c r="D6663" s="269">
        <v>1.83</v>
      </c>
      <c r="E6663" s="269">
        <v>0</v>
      </c>
      <c r="F6663" s="269" t="s">
        <v>11793</v>
      </c>
    </row>
    <row r="6664" spans="1:6" ht="30" customHeight="1">
      <c r="A6664" s="266">
        <v>91533</v>
      </c>
      <c r="B6664" s="267" t="s">
        <v>5158</v>
      </c>
      <c r="C6664" s="268" t="s">
        <v>1057</v>
      </c>
      <c r="D6664" s="269">
        <v>8.86</v>
      </c>
      <c r="E6664" s="269">
        <v>16.28</v>
      </c>
      <c r="F6664" s="269" t="s">
        <v>15680</v>
      </c>
    </row>
    <row r="6665" spans="1:6" ht="30" customHeight="1">
      <c r="A6665" s="266">
        <v>91534</v>
      </c>
      <c r="B6665" s="267" t="s">
        <v>1833</v>
      </c>
      <c r="C6665" s="268" t="s">
        <v>701</v>
      </c>
      <c r="D6665" s="269">
        <v>5.6400000000000006</v>
      </c>
      <c r="E6665" s="269">
        <v>16.28</v>
      </c>
      <c r="F6665" s="269" t="s">
        <v>15782</v>
      </c>
    </row>
    <row r="6666" spans="1:6" ht="30" customHeight="1">
      <c r="A6666" s="266">
        <v>91529</v>
      </c>
      <c r="B6666" s="267" t="s">
        <v>1363</v>
      </c>
      <c r="C6666" s="268" t="s">
        <v>2637</v>
      </c>
      <c r="D6666" s="269">
        <v>0.61</v>
      </c>
      <c r="E6666" s="269">
        <v>0</v>
      </c>
      <c r="F6666" s="269" t="s">
        <v>11399</v>
      </c>
    </row>
    <row r="6667" spans="1:6" ht="30" customHeight="1">
      <c r="A6667" s="266">
        <v>91530</v>
      </c>
      <c r="B6667" s="267" t="s">
        <v>1364</v>
      </c>
      <c r="C6667" s="268" t="s">
        <v>2637</v>
      </c>
      <c r="D6667" s="269">
        <v>0.16</v>
      </c>
      <c r="E6667" s="269">
        <v>0</v>
      </c>
      <c r="F6667" s="269" t="s">
        <v>11117</v>
      </c>
    </row>
    <row r="6668" spans="1:6" ht="30" customHeight="1">
      <c r="A6668" s="266">
        <v>91531</v>
      </c>
      <c r="B6668" s="267" t="s">
        <v>1365</v>
      </c>
      <c r="C6668" s="268" t="s">
        <v>2637</v>
      </c>
      <c r="D6668" s="269">
        <v>0.76</v>
      </c>
      <c r="E6668" s="269">
        <v>0</v>
      </c>
      <c r="F6668" s="269" t="s">
        <v>11123</v>
      </c>
    </row>
    <row r="6669" spans="1:6" ht="30" customHeight="1">
      <c r="A6669" s="266">
        <v>91532</v>
      </c>
      <c r="B6669" s="267" t="s">
        <v>1366</v>
      </c>
      <c r="C6669" s="268" t="s">
        <v>2637</v>
      </c>
      <c r="D6669" s="269">
        <v>2.46</v>
      </c>
      <c r="E6669" s="269">
        <v>0</v>
      </c>
      <c r="F6669" s="269" t="s">
        <v>14874</v>
      </c>
    </row>
    <row r="6670" spans="1:6" ht="45" customHeight="1">
      <c r="A6670" s="266">
        <v>73315</v>
      </c>
      <c r="B6670" s="267" t="s">
        <v>5159</v>
      </c>
      <c r="C6670" s="268" t="s">
        <v>2637</v>
      </c>
      <c r="D6670" s="269">
        <v>35.76</v>
      </c>
      <c r="E6670" s="269">
        <v>0</v>
      </c>
      <c r="F6670" s="269" t="s">
        <v>15859</v>
      </c>
    </row>
    <row r="6671" spans="1:6" ht="45" customHeight="1">
      <c r="A6671" s="266">
        <v>73436</v>
      </c>
      <c r="B6671" s="267" t="s">
        <v>5160</v>
      </c>
      <c r="C6671" s="268" t="s">
        <v>1057</v>
      </c>
      <c r="D6671" s="269">
        <v>87.169999999999987</v>
      </c>
      <c r="E6671" s="269">
        <v>41.4</v>
      </c>
      <c r="F6671" s="269" t="s">
        <v>15643</v>
      </c>
    </row>
    <row r="6672" spans="1:6" ht="45" customHeight="1">
      <c r="A6672" s="266">
        <v>5089</v>
      </c>
      <c r="B6672" s="267" t="s">
        <v>5161</v>
      </c>
      <c r="C6672" s="268" t="s">
        <v>2637</v>
      </c>
      <c r="D6672" s="269">
        <v>18.32</v>
      </c>
      <c r="E6672" s="269">
        <v>0</v>
      </c>
      <c r="F6672" s="269" t="s">
        <v>12638</v>
      </c>
    </row>
    <row r="6673" spans="1:6" ht="45" customHeight="1">
      <c r="A6673" s="266">
        <v>5674</v>
      </c>
      <c r="B6673" s="267" t="s">
        <v>2597</v>
      </c>
      <c r="C6673" s="268" t="s">
        <v>2637</v>
      </c>
      <c r="D6673" s="269">
        <v>17.62</v>
      </c>
      <c r="E6673" s="269">
        <v>0</v>
      </c>
      <c r="F6673" s="269" t="s">
        <v>15831</v>
      </c>
    </row>
    <row r="6674" spans="1:6" ht="45" customHeight="1">
      <c r="A6674" s="266">
        <v>5684</v>
      </c>
      <c r="B6674" s="267" t="s">
        <v>1060</v>
      </c>
      <c r="C6674" s="268" t="s">
        <v>1057</v>
      </c>
      <c r="D6674" s="269">
        <v>76.02</v>
      </c>
      <c r="E6674" s="269">
        <v>13.8</v>
      </c>
      <c r="F6674" s="269" t="s">
        <v>15619</v>
      </c>
    </row>
    <row r="6675" spans="1:6" ht="45" customHeight="1">
      <c r="A6675" s="266">
        <v>5685</v>
      </c>
      <c r="B6675" s="267" t="s">
        <v>704</v>
      </c>
      <c r="C6675" s="268" t="s">
        <v>701</v>
      </c>
      <c r="D6675" s="269">
        <v>22.639999999999997</v>
      </c>
      <c r="E6675" s="269">
        <v>13.8</v>
      </c>
      <c r="F6675" s="269" t="s">
        <v>15734</v>
      </c>
    </row>
    <row r="6676" spans="1:6" ht="45" customHeight="1">
      <c r="A6676" s="266">
        <v>5727</v>
      </c>
      <c r="B6676" s="267" t="s">
        <v>5162</v>
      </c>
      <c r="C6676" s="268" t="s">
        <v>2637</v>
      </c>
      <c r="D6676" s="269">
        <v>5.32</v>
      </c>
      <c r="E6676" s="269">
        <v>0</v>
      </c>
      <c r="F6676" s="269" t="s">
        <v>11732</v>
      </c>
    </row>
    <row r="6677" spans="1:6" ht="30" customHeight="1">
      <c r="A6677" s="266">
        <v>5729</v>
      </c>
      <c r="B6677" s="267" t="s">
        <v>1667</v>
      </c>
      <c r="C6677" s="268" t="s">
        <v>2637</v>
      </c>
      <c r="D6677" s="269">
        <v>21.64</v>
      </c>
      <c r="E6677" s="269">
        <v>0</v>
      </c>
      <c r="F6677" s="269" t="s">
        <v>12259</v>
      </c>
    </row>
    <row r="6678" spans="1:6" ht="30" customHeight="1">
      <c r="A6678" s="266">
        <v>5730</v>
      </c>
      <c r="B6678" s="267" t="s">
        <v>1668</v>
      </c>
      <c r="C6678" s="268" t="s">
        <v>2637</v>
      </c>
      <c r="D6678" s="269">
        <v>25.94</v>
      </c>
      <c r="E6678" s="269">
        <v>0</v>
      </c>
      <c r="F6678" s="269" t="s">
        <v>15841</v>
      </c>
    </row>
    <row r="6679" spans="1:6" ht="45" customHeight="1">
      <c r="A6679" s="266">
        <v>5863</v>
      </c>
      <c r="B6679" s="267" t="s">
        <v>5163</v>
      </c>
      <c r="C6679" s="268" t="s">
        <v>1057</v>
      </c>
      <c r="D6679" s="269">
        <v>10.68</v>
      </c>
      <c r="E6679" s="269">
        <v>0</v>
      </c>
      <c r="F6679" s="269" t="s">
        <v>13777</v>
      </c>
    </row>
    <row r="6680" spans="1:6" ht="45" customHeight="1">
      <c r="A6680" s="266">
        <v>5865</v>
      </c>
      <c r="B6680" s="267" t="s">
        <v>5164</v>
      </c>
      <c r="C6680" s="268" t="s">
        <v>701</v>
      </c>
      <c r="D6680" s="269">
        <v>5.36</v>
      </c>
      <c r="E6680" s="269">
        <v>0</v>
      </c>
      <c r="F6680" s="269" t="s">
        <v>13678</v>
      </c>
    </row>
    <row r="6681" spans="1:6" ht="30" customHeight="1">
      <c r="A6681" s="266">
        <v>5867</v>
      </c>
      <c r="B6681" s="267" t="s">
        <v>1465</v>
      </c>
      <c r="C6681" s="268" t="s">
        <v>1057</v>
      </c>
      <c r="D6681" s="269">
        <v>74.28</v>
      </c>
      <c r="E6681" s="269">
        <v>13.8</v>
      </c>
      <c r="F6681" s="269" t="s">
        <v>15628</v>
      </c>
    </row>
    <row r="6682" spans="1:6" ht="30" customHeight="1">
      <c r="A6682" s="266">
        <v>5869</v>
      </c>
      <c r="B6682" s="267" t="s">
        <v>1248</v>
      </c>
      <c r="C6682" s="268" t="s">
        <v>701</v>
      </c>
      <c r="D6682" s="269">
        <v>26.7</v>
      </c>
      <c r="E6682" s="269">
        <v>13.8</v>
      </c>
      <c r="F6682" s="269" t="s">
        <v>15741</v>
      </c>
    </row>
    <row r="6683" spans="1:6" ht="45" customHeight="1">
      <c r="A6683" s="266">
        <v>5738</v>
      </c>
      <c r="B6683" s="267" t="s">
        <v>4805</v>
      </c>
      <c r="C6683" s="268" t="s">
        <v>2637</v>
      </c>
      <c r="D6683" s="269">
        <v>19.239999999999998</v>
      </c>
      <c r="E6683" s="269">
        <v>0</v>
      </c>
      <c r="F6683" s="269" t="s">
        <v>14252</v>
      </c>
    </row>
    <row r="6684" spans="1:6" ht="45" customHeight="1">
      <c r="A6684" s="266">
        <v>5739</v>
      </c>
      <c r="B6684" s="267" t="s">
        <v>4806</v>
      </c>
      <c r="C6684" s="268" t="s">
        <v>2637</v>
      </c>
      <c r="D6684" s="269">
        <v>24.08</v>
      </c>
      <c r="E6684" s="269">
        <v>0</v>
      </c>
      <c r="F6684" s="269" t="s">
        <v>15827</v>
      </c>
    </row>
    <row r="6685" spans="1:6" ht="45" customHeight="1">
      <c r="A6685" s="266">
        <v>5879</v>
      </c>
      <c r="B6685" s="267" t="s">
        <v>4807</v>
      </c>
      <c r="C6685" s="268" t="s">
        <v>1057</v>
      </c>
      <c r="D6685" s="269">
        <v>60.730000000000004</v>
      </c>
      <c r="E6685" s="269">
        <v>13.8</v>
      </c>
      <c r="F6685" s="269" t="s">
        <v>15630</v>
      </c>
    </row>
    <row r="6686" spans="1:6" ht="45" customHeight="1">
      <c r="A6686" s="266">
        <v>5881</v>
      </c>
      <c r="B6686" s="267" t="s">
        <v>4808</v>
      </c>
      <c r="C6686" s="268" t="s">
        <v>701</v>
      </c>
      <c r="D6686" s="269">
        <v>29.16</v>
      </c>
      <c r="E6686" s="269">
        <v>13.8</v>
      </c>
      <c r="F6686" s="269" t="s">
        <v>15742</v>
      </c>
    </row>
    <row r="6687" spans="1:6" ht="30" customHeight="1">
      <c r="A6687" s="266">
        <v>7038</v>
      </c>
      <c r="B6687" s="267" t="s">
        <v>1500</v>
      </c>
      <c r="C6687" s="268" t="s">
        <v>2637</v>
      </c>
      <c r="D6687" s="269">
        <v>22.01</v>
      </c>
      <c r="E6687" s="269">
        <v>0</v>
      </c>
      <c r="F6687" s="269" t="s">
        <v>15848</v>
      </c>
    </row>
    <row r="6688" spans="1:6" ht="30" customHeight="1">
      <c r="A6688" s="266">
        <v>7039</v>
      </c>
      <c r="B6688" s="267" t="s">
        <v>1501</v>
      </c>
      <c r="C6688" s="268" t="s">
        <v>2637</v>
      </c>
      <c r="D6688" s="269">
        <v>5.78</v>
      </c>
      <c r="E6688" s="269">
        <v>0</v>
      </c>
      <c r="F6688" s="269" t="s">
        <v>15849</v>
      </c>
    </row>
    <row r="6689" spans="1:6" ht="30" customHeight="1">
      <c r="A6689" s="266">
        <v>7040</v>
      </c>
      <c r="B6689" s="267" t="s">
        <v>1502</v>
      </c>
      <c r="C6689" s="268" t="s">
        <v>2637</v>
      </c>
      <c r="D6689" s="269">
        <v>27.54</v>
      </c>
      <c r="E6689" s="269">
        <v>0</v>
      </c>
      <c r="F6689" s="269" t="s">
        <v>15850</v>
      </c>
    </row>
    <row r="6690" spans="1:6" ht="45" customHeight="1">
      <c r="A6690" s="266">
        <v>7049</v>
      </c>
      <c r="B6690" s="267" t="s">
        <v>4809</v>
      </c>
      <c r="C6690" s="268" t="s">
        <v>1057</v>
      </c>
      <c r="D6690" s="269">
        <v>109.85000000000001</v>
      </c>
      <c r="E6690" s="269">
        <v>13.8</v>
      </c>
      <c r="F6690" s="269" t="s">
        <v>15640</v>
      </c>
    </row>
    <row r="6691" spans="1:6" ht="45" customHeight="1">
      <c r="A6691" s="266">
        <v>7050</v>
      </c>
      <c r="B6691" s="267" t="s">
        <v>4810</v>
      </c>
      <c r="C6691" s="268" t="s">
        <v>701</v>
      </c>
      <c r="D6691" s="269">
        <v>29.51</v>
      </c>
      <c r="E6691" s="269">
        <v>13.8</v>
      </c>
      <c r="F6691" s="269" t="s">
        <v>15756</v>
      </c>
    </row>
    <row r="6692" spans="1:6" ht="45" customHeight="1">
      <c r="A6692" s="266">
        <v>7051</v>
      </c>
      <c r="B6692" s="267" t="s">
        <v>4811</v>
      </c>
      <c r="C6692" s="268" t="s">
        <v>2637</v>
      </c>
      <c r="D6692" s="269">
        <v>19.52</v>
      </c>
      <c r="E6692" s="269">
        <v>0</v>
      </c>
      <c r="F6692" s="269" t="s">
        <v>15852</v>
      </c>
    </row>
    <row r="6693" spans="1:6" ht="45" customHeight="1">
      <c r="A6693" s="266">
        <v>7052</v>
      </c>
      <c r="B6693" s="267" t="s">
        <v>4812</v>
      </c>
      <c r="C6693" s="268" t="s">
        <v>2637</v>
      </c>
      <c r="D6693" s="269">
        <v>5.12</v>
      </c>
      <c r="E6693" s="269">
        <v>0</v>
      </c>
      <c r="F6693" s="269" t="s">
        <v>11527</v>
      </c>
    </row>
    <row r="6694" spans="1:6" ht="45" customHeight="1">
      <c r="A6694" s="266">
        <v>7053</v>
      </c>
      <c r="B6694" s="267" t="s">
        <v>4813</v>
      </c>
      <c r="C6694" s="268" t="s">
        <v>2637</v>
      </c>
      <c r="D6694" s="269">
        <v>24.43</v>
      </c>
      <c r="E6694" s="269">
        <v>0</v>
      </c>
      <c r="F6694" s="269" t="s">
        <v>15853</v>
      </c>
    </row>
    <row r="6695" spans="1:6" ht="45" customHeight="1">
      <c r="A6695" s="266">
        <v>7054</v>
      </c>
      <c r="B6695" s="267" t="s">
        <v>4814</v>
      </c>
      <c r="C6695" s="268" t="s">
        <v>2637</v>
      </c>
      <c r="D6695" s="269">
        <v>55.91</v>
      </c>
      <c r="E6695" s="269">
        <v>0</v>
      </c>
      <c r="F6695" s="269" t="s">
        <v>14567</v>
      </c>
    </row>
    <row r="6696" spans="1:6" ht="45" customHeight="1">
      <c r="A6696" s="266">
        <v>53788</v>
      </c>
      <c r="B6696" s="267" t="s">
        <v>1516</v>
      </c>
      <c r="C6696" s="268" t="s">
        <v>2637</v>
      </c>
      <c r="D6696" s="269">
        <v>35.76</v>
      </c>
      <c r="E6696" s="269">
        <v>0</v>
      </c>
      <c r="F6696" s="269" t="s">
        <v>15859</v>
      </c>
    </row>
    <row r="6697" spans="1:6" ht="45" customHeight="1">
      <c r="A6697" s="266">
        <v>53818</v>
      </c>
      <c r="B6697" s="267" t="s">
        <v>4815</v>
      </c>
      <c r="C6697" s="268" t="s">
        <v>2637</v>
      </c>
      <c r="D6697" s="269">
        <v>4.25</v>
      </c>
      <c r="E6697" s="269">
        <v>0</v>
      </c>
      <c r="F6697" s="269" t="s">
        <v>11278</v>
      </c>
    </row>
    <row r="6698" spans="1:6" ht="45" customHeight="1">
      <c r="A6698" s="266">
        <v>55263</v>
      </c>
      <c r="B6698" s="267" t="s">
        <v>1926</v>
      </c>
      <c r="C6698" s="268" t="s">
        <v>2637</v>
      </c>
      <c r="D6698" s="269">
        <v>49.65</v>
      </c>
      <c r="E6698" s="269">
        <v>0</v>
      </c>
      <c r="F6698" s="269" t="s">
        <v>15829</v>
      </c>
    </row>
    <row r="6699" spans="1:6" ht="45" customHeight="1">
      <c r="A6699" s="266">
        <v>73309</v>
      </c>
      <c r="B6699" s="267" t="s">
        <v>4816</v>
      </c>
      <c r="C6699" s="268" t="s">
        <v>2637</v>
      </c>
      <c r="D6699" s="269">
        <v>14.64</v>
      </c>
      <c r="E6699" s="269">
        <v>0</v>
      </c>
      <c r="F6699" s="269" t="s">
        <v>12021</v>
      </c>
    </row>
    <row r="6700" spans="1:6" ht="45" customHeight="1">
      <c r="A6700" s="266">
        <v>73313</v>
      </c>
      <c r="B6700" s="267" t="s">
        <v>4817</v>
      </c>
      <c r="C6700" s="268" t="s">
        <v>2637</v>
      </c>
      <c r="D6700" s="269">
        <v>3.84</v>
      </c>
      <c r="E6700" s="269">
        <v>0</v>
      </c>
      <c r="F6700" s="269" t="s">
        <v>13310</v>
      </c>
    </row>
    <row r="6701" spans="1:6" ht="30" customHeight="1">
      <c r="A6701" s="266">
        <v>6879</v>
      </c>
      <c r="B6701" s="267" t="s">
        <v>2529</v>
      </c>
      <c r="C6701" s="268" t="s">
        <v>1057</v>
      </c>
      <c r="D6701" s="269">
        <v>109.85000000000001</v>
      </c>
      <c r="E6701" s="269">
        <v>13.8</v>
      </c>
      <c r="F6701" s="269" t="s">
        <v>15640</v>
      </c>
    </row>
    <row r="6702" spans="1:6" ht="30" customHeight="1">
      <c r="A6702" s="266">
        <v>6880</v>
      </c>
      <c r="B6702" s="267" t="s">
        <v>2557</v>
      </c>
      <c r="C6702" s="268" t="s">
        <v>701</v>
      </c>
      <c r="D6702" s="269">
        <v>32.659999999999997</v>
      </c>
      <c r="E6702" s="269">
        <v>13.8</v>
      </c>
      <c r="F6702" s="269" t="s">
        <v>15755</v>
      </c>
    </row>
    <row r="6703" spans="1:6" ht="30" customHeight="1">
      <c r="A6703" s="266">
        <v>89280</v>
      </c>
      <c r="B6703" s="267" t="s">
        <v>880</v>
      </c>
      <c r="C6703" s="268" t="s">
        <v>2637</v>
      </c>
      <c r="D6703" s="269">
        <v>17.29</v>
      </c>
      <c r="E6703" s="269">
        <v>0</v>
      </c>
      <c r="F6703" s="269" t="s">
        <v>13828</v>
      </c>
    </row>
    <row r="6704" spans="1:6" ht="30" customHeight="1">
      <c r="A6704" s="266">
        <v>89281</v>
      </c>
      <c r="B6704" s="267" t="s">
        <v>881</v>
      </c>
      <c r="C6704" s="268" t="s">
        <v>2637</v>
      </c>
      <c r="D6704" s="269">
        <v>4.54</v>
      </c>
      <c r="E6704" s="269">
        <v>0</v>
      </c>
      <c r="F6704" s="269" t="s">
        <v>11457</v>
      </c>
    </row>
    <row r="6705" spans="1:6" ht="45" customHeight="1">
      <c r="A6705" s="266">
        <v>89210</v>
      </c>
      <c r="B6705" s="267" t="s">
        <v>582</v>
      </c>
      <c r="C6705" s="268" t="s">
        <v>2637</v>
      </c>
      <c r="D6705" s="269">
        <v>14.08</v>
      </c>
      <c r="E6705" s="269">
        <v>0</v>
      </c>
      <c r="F6705" s="269" t="s">
        <v>12358</v>
      </c>
    </row>
    <row r="6706" spans="1:6" ht="45" customHeight="1">
      <c r="A6706" s="266">
        <v>89211</v>
      </c>
      <c r="B6706" s="267" t="s">
        <v>583</v>
      </c>
      <c r="C6706" s="268" t="s">
        <v>2637</v>
      </c>
      <c r="D6706" s="269">
        <v>3.69</v>
      </c>
      <c r="E6706" s="269">
        <v>0</v>
      </c>
      <c r="F6706" s="269" t="s">
        <v>15428</v>
      </c>
    </row>
    <row r="6707" spans="1:6" ht="30" customHeight="1">
      <c r="A6707" s="266">
        <v>95631</v>
      </c>
      <c r="B6707" s="267" t="s">
        <v>4830</v>
      </c>
      <c r="C6707" s="268" t="s">
        <v>1057</v>
      </c>
      <c r="D6707" s="269">
        <v>113.73</v>
      </c>
      <c r="E6707" s="269">
        <v>13.8</v>
      </c>
      <c r="F6707" s="269" t="s">
        <v>15705</v>
      </c>
    </row>
    <row r="6708" spans="1:6" ht="45" customHeight="1">
      <c r="A6708" s="266">
        <v>93244</v>
      </c>
      <c r="B6708" s="267" t="s">
        <v>5165</v>
      </c>
      <c r="C6708" s="268" t="s">
        <v>701</v>
      </c>
      <c r="D6708" s="269">
        <v>23.349999999999998</v>
      </c>
      <c r="E6708" s="269">
        <v>13.8</v>
      </c>
      <c r="F6708" s="269" t="s">
        <v>12714</v>
      </c>
    </row>
    <row r="6709" spans="1:6" ht="30" customHeight="1">
      <c r="A6709" s="266">
        <v>95632</v>
      </c>
      <c r="B6709" s="267" t="s">
        <v>5166</v>
      </c>
      <c r="C6709" s="268" t="s">
        <v>701</v>
      </c>
      <c r="D6709" s="269">
        <v>31.459999999999997</v>
      </c>
      <c r="E6709" s="269">
        <v>13.8</v>
      </c>
      <c r="F6709" s="269" t="s">
        <v>15802</v>
      </c>
    </row>
    <row r="6710" spans="1:6" ht="45" customHeight="1">
      <c r="A6710" s="266">
        <v>93238</v>
      </c>
      <c r="B6710" s="267" t="s">
        <v>5167</v>
      </c>
      <c r="C6710" s="268" t="s">
        <v>2637</v>
      </c>
      <c r="D6710" s="269">
        <v>1.1100000000000001</v>
      </c>
      <c r="E6710" s="269">
        <v>0</v>
      </c>
      <c r="F6710" s="269" t="s">
        <v>11909</v>
      </c>
    </row>
    <row r="6711" spans="1:6" ht="45" customHeight="1">
      <c r="A6711" s="266">
        <v>93239</v>
      </c>
      <c r="B6711" s="267" t="s">
        <v>5168</v>
      </c>
      <c r="C6711" s="268" t="s">
        <v>2637</v>
      </c>
      <c r="D6711" s="269">
        <v>5.05</v>
      </c>
      <c r="E6711" s="269">
        <v>0</v>
      </c>
      <c r="F6711" s="269" t="s">
        <v>13320</v>
      </c>
    </row>
    <row r="6712" spans="1:6" ht="45" customHeight="1">
      <c r="A6712" s="266">
        <v>93240</v>
      </c>
      <c r="B6712" s="267" t="s">
        <v>5169</v>
      </c>
      <c r="C6712" s="268" t="s">
        <v>2637</v>
      </c>
      <c r="D6712" s="269">
        <v>7.49</v>
      </c>
      <c r="E6712" s="269">
        <v>0</v>
      </c>
      <c r="F6712" s="269" t="s">
        <v>13248</v>
      </c>
    </row>
    <row r="6713" spans="1:6" ht="30" customHeight="1">
      <c r="A6713" s="266">
        <v>95627</v>
      </c>
      <c r="B6713" s="267" t="s">
        <v>5170</v>
      </c>
      <c r="C6713" s="268" t="s">
        <v>2637</v>
      </c>
      <c r="D6713" s="269">
        <v>21.06</v>
      </c>
      <c r="E6713" s="269">
        <v>0</v>
      </c>
      <c r="F6713" s="269" t="s">
        <v>12190</v>
      </c>
    </row>
    <row r="6714" spans="1:6" ht="30" customHeight="1">
      <c r="A6714" s="266">
        <v>95628</v>
      </c>
      <c r="B6714" s="267" t="s">
        <v>5171</v>
      </c>
      <c r="C6714" s="268" t="s">
        <v>2637</v>
      </c>
      <c r="D6714" s="269">
        <v>5.53</v>
      </c>
      <c r="E6714" s="269">
        <v>0</v>
      </c>
      <c r="F6714" s="269" t="s">
        <v>12533</v>
      </c>
    </row>
    <row r="6715" spans="1:6" ht="30" customHeight="1">
      <c r="A6715" s="266">
        <v>95629</v>
      </c>
      <c r="B6715" s="267" t="s">
        <v>5172</v>
      </c>
      <c r="C6715" s="268" t="s">
        <v>2637</v>
      </c>
      <c r="D6715" s="269">
        <v>26.36</v>
      </c>
      <c r="E6715" s="269">
        <v>0</v>
      </c>
      <c r="F6715" s="269" t="s">
        <v>12971</v>
      </c>
    </row>
    <row r="6716" spans="1:6" ht="30" customHeight="1">
      <c r="A6716" s="266">
        <v>95630</v>
      </c>
      <c r="B6716" s="267" t="s">
        <v>5173</v>
      </c>
      <c r="C6716" s="268" t="s">
        <v>2637</v>
      </c>
      <c r="D6716" s="269">
        <v>55.91</v>
      </c>
      <c r="E6716" s="269">
        <v>0</v>
      </c>
      <c r="F6716" s="269" t="s">
        <v>14567</v>
      </c>
    </row>
    <row r="6717" spans="1:6" ht="45" customHeight="1">
      <c r="A6717" s="266">
        <v>96457</v>
      </c>
      <c r="B6717" s="267" t="s">
        <v>16056</v>
      </c>
      <c r="C6717" s="268" t="s">
        <v>2637</v>
      </c>
      <c r="D6717" s="269">
        <v>49.18</v>
      </c>
      <c r="E6717" s="269">
        <v>0</v>
      </c>
      <c r="F6717" s="269" t="s">
        <v>15885</v>
      </c>
    </row>
    <row r="6718" spans="1:6" ht="30" customHeight="1">
      <c r="A6718" s="266">
        <v>96458</v>
      </c>
      <c r="B6718" s="267" t="s">
        <v>16057</v>
      </c>
      <c r="C6718" s="268" t="s">
        <v>2637</v>
      </c>
      <c r="D6718" s="269">
        <v>29.24</v>
      </c>
      <c r="E6718" s="269">
        <v>0</v>
      </c>
      <c r="F6718" s="269" t="s">
        <v>13231</v>
      </c>
    </row>
    <row r="6719" spans="1:6" ht="30" customHeight="1">
      <c r="A6719" s="266">
        <v>96459</v>
      </c>
      <c r="B6719" s="267" t="s">
        <v>16058</v>
      </c>
      <c r="C6719" s="268" t="s">
        <v>2637</v>
      </c>
      <c r="D6719" s="269">
        <v>6.13</v>
      </c>
      <c r="E6719" s="269">
        <v>0</v>
      </c>
      <c r="F6719" s="269" t="s">
        <v>15789</v>
      </c>
    </row>
    <row r="6720" spans="1:6" ht="30" customHeight="1">
      <c r="A6720" s="266">
        <v>96460</v>
      </c>
      <c r="B6720" s="267" t="s">
        <v>16059</v>
      </c>
      <c r="C6720" s="268" t="s">
        <v>2637</v>
      </c>
      <c r="D6720" s="269">
        <v>23.36</v>
      </c>
      <c r="E6720" s="269">
        <v>0</v>
      </c>
      <c r="F6720" s="269" t="s">
        <v>16060</v>
      </c>
    </row>
    <row r="6721" spans="1:6" ht="30" customHeight="1">
      <c r="A6721" s="266">
        <v>96463</v>
      </c>
      <c r="B6721" s="267" t="s">
        <v>15728</v>
      </c>
      <c r="C6721" s="268" t="s">
        <v>1057</v>
      </c>
      <c r="D6721" s="269">
        <v>112.78</v>
      </c>
      <c r="E6721" s="269">
        <v>13.8</v>
      </c>
      <c r="F6721" s="269" t="s">
        <v>15729</v>
      </c>
    </row>
    <row r="6722" spans="1:6" ht="30" customHeight="1">
      <c r="A6722" s="266">
        <v>96464</v>
      </c>
      <c r="B6722" s="267" t="s">
        <v>15824</v>
      </c>
      <c r="C6722" s="268" t="s">
        <v>701</v>
      </c>
      <c r="D6722" s="269">
        <v>34.36</v>
      </c>
      <c r="E6722" s="269">
        <v>13.8</v>
      </c>
      <c r="F6722" s="269" t="s">
        <v>15825</v>
      </c>
    </row>
    <row r="6723" spans="1:6" ht="30" customHeight="1">
      <c r="A6723" s="266">
        <v>95282</v>
      </c>
      <c r="B6723" s="267" t="s">
        <v>4818</v>
      </c>
      <c r="C6723" s="268" t="s">
        <v>1057</v>
      </c>
      <c r="D6723" s="269">
        <v>4.32</v>
      </c>
      <c r="E6723" s="269">
        <v>0</v>
      </c>
      <c r="F6723" s="269" t="s">
        <v>13788</v>
      </c>
    </row>
    <row r="6724" spans="1:6" ht="30" customHeight="1">
      <c r="A6724" s="266">
        <v>95283</v>
      </c>
      <c r="B6724" s="267" t="s">
        <v>4819</v>
      </c>
      <c r="C6724" s="268" t="s">
        <v>701</v>
      </c>
      <c r="D6724" s="269">
        <v>0.55000000000000004</v>
      </c>
      <c r="E6724" s="269">
        <v>0</v>
      </c>
      <c r="F6724" s="269" t="s">
        <v>11565</v>
      </c>
    </row>
    <row r="6725" spans="1:6" ht="30" customHeight="1">
      <c r="A6725" s="266">
        <v>95278</v>
      </c>
      <c r="B6725" s="267" t="s">
        <v>4820</v>
      </c>
      <c r="C6725" s="268" t="s">
        <v>2637</v>
      </c>
      <c r="D6725" s="269">
        <v>0.45</v>
      </c>
      <c r="E6725" s="269">
        <v>0</v>
      </c>
      <c r="F6725" s="269" t="s">
        <v>15888</v>
      </c>
    </row>
    <row r="6726" spans="1:6" ht="30" customHeight="1">
      <c r="A6726" s="266">
        <v>95279</v>
      </c>
      <c r="B6726" s="267" t="s">
        <v>4821</v>
      </c>
      <c r="C6726" s="268" t="s">
        <v>2637</v>
      </c>
      <c r="D6726" s="269">
        <v>0.1</v>
      </c>
      <c r="E6726" s="269">
        <v>0</v>
      </c>
      <c r="F6726" s="269" t="s">
        <v>13855</v>
      </c>
    </row>
    <row r="6727" spans="1:6" ht="30" customHeight="1">
      <c r="A6727" s="266">
        <v>95280</v>
      </c>
      <c r="B6727" s="267" t="s">
        <v>4822</v>
      </c>
      <c r="C6727" s="268" t="s">
        <v>2637</v>
      </c>
      <c r="D6727" s="269">
        <v>0.35</v>
      </c>
      <c r="E6727" s="269">
        <v>0</v>
      </c>
      <c r="F6727" s="269" t="s">
        <v>11144</v>
      </c>
    </row>
    <row r="6728" spans="1:6" ht="30" customHeight="1">
      <c r="A6728" s="266">
        <v>95281</v>
      </c>
      <c r="B6728" s="267" t="s">
        <v>4823</v>
      </c>
      <c r="C6728" s="268" t="s">
        <v>2637</v>
      </c>
      <c r="D6728" s="269">
        <v>3.42</v>
      </c>
      <c r="E6728" s="269">
        <v>0</v>
      </c>
      <c r="F6728" s="269" t="s">
        <v>11658</v>
      </c>
    </row>
    <row r="6729" spans="1:6" ht="30" customHeight="1">
      <c r="A6729" s="266">
        <v>95270</v>
      </c>
      <c r="B6729" s="267" t="s">
        <v>4824</v>
      </c>
      <c r="C6729" s="268" t="s">
        <v>1057</v>
      </c>
      <c r="D6729" s="269">
        <v>4.33</v>
      </c>
      <c r="E6729" s="269">
        <v>0</v>
      </c>
      <c r="F6729" s="269" t="s">
        <v>11671</v>
      </c>
    </row>
    <row r="6730" spans="1:6" ht="30" customHeight="1">
      <c r="A6730" s="266">
        <v>95271</v>
      </c>
      <c r="B6730" s="267" t="s">
        <v>4825</v>
      </c>
      <c r="C6730" s="268" t="s">
        <v>701</v>
      </c>
      <c r="D6730" s="269">
        <v>0.5</v>
      </c>
      <c r="E6730" s="269">
        <v>0</v>
      </c>
      <c r="F6730" s="269" t="s">
        <v>14641</v>
      </c>
    </row>
    <row r="6731" spans="1:6" ht="30" customHeight="1">
      <c r="A6731" s="266">
        <v>95266</v>
      </c>
      <c r="B6731" s="267" t="s">
        <v>4826</v>
      </c>
      <c r="C6731" s="268" t="s">
        <v>2637</v>
      </c>
      <c r="D6731" s="269">
        <v>0.42</v>
      </c>
      <c r="E6731" s="269">
        <v>0</v>
      </c>
      <c r="F6731" s="269" t="s">
        <v>11561</v>
      </c>
    </row>
    <row r="6732" spans="1:6" ht="30" customHeight="1">
      <c r="A6732" s="266">
        <v>95267</v>
      </c>
      <c r="B6732" s="267" t="s">
        <v>4827</v>
      </c>
      <c r="C6732" s="268" t="s">
        <v>2637</v>
      </c>
      <c r="D6732" s="269">
        <v>0.08</v>
      </c>
      <c r="E6732" s="269">
        <v>0</v>
      </c>
      <c r="F6732" s="269" t="s">
        <v>12964</v>
      </c>
    </row>
    <row r="6733" spans="1:6" ht="30" customHeight="1">
      <c r="A6733" s="266">
        <v>95268</v>
      </c>
      <c r="B6733" s="267" t="s">
        <v>4828</v>
      </c>
      <c r="C6733" s="268" t="s">
        <v>2637</v>
      </c>
      <c r="D6733" s="269">
        <v>0.41</v>
      </c>
      <c r="E6733" s="269">
        <v>0</v>
      </c>
      <c r="F6733" s="269" t="s">
        <v>15950</v>
      </c>
    </row>
    <row r="6734" spans="1:6" ht="30" customHeight="1">
      <c r="A6734" s="266">
        <v>95269</v>
      </c>
      <c r="B6734" s="267" t="s">
        <v>4829</v>
      </c>
      <c r="C6734" s="268" t="s">
        <v>2637</v>
      </c>
      <c r="D6734" s="269">
        <v>3.42</v>
      </c>
      <c r="E6734" s="269">
        <v>0</v>
      </c>
      <c r="F6734" s="269" t="s">
        <v>11658</v>
      </c>
    </row>
    <row r="6735" spans="1:6">
      <c r="A6735" s="261"/>
      <c r="B6735" s="265" t="s">
        <v>1857</v>
      </c>
      <c r="C6735" s="263"/>
      <c r="D6735" s="264" t="s">
        <v>2552</v>
      </c>
      <c r="E6735" s="264" t="s">
        <v>2552</v>
      </c>
      <c r="F6735" s="264"/>
    </row>
    <row r="6736" spans="1:6" ht="30" customHeight="1">
      <c r="A6736" s="266">
        <v>91277</v>
      </c>
      <c r="B6736" s="267" t="s">
        <v>698</v>
      </c>
      <c r="C6736" s="268" t="s">
        <v>1057</v>
      </c>
      <c r="D6736" s="269">
        <v>4.41</v>
      </c>
      <c r="E6736" s="269">
        <v>0</v>
      </c>
      <c r="F6736" s="269" t="s">
        <v>11158</v>
      </c>
    </row>
    <row r="6737" spans="1:6" ht="30" customHeight="1">
      <c r="A6737" s="266">
        <v>91278</v>
      </c>
      <c r="B6737" s="267" t="s">
        <v>1831</v>
      </c>
      <c r="C6737" s="268" t="s">
        <v>701</v>
      </c>
      <c r="D6737" s="269">
        <v>0.51</v>
      </c>
      <c r="E6737" s="269">
        <v>0</v>
      </c>
      <c r="F6737" s="269" t="s">
        <v>11429</v>
      </c>
    </row>
    <row r="6738" spans="1:6" ht="30" customHeight="1">
      <c r="A6738" s="266">
        <v>91273</v>
      </c>
      <c r="B6738" s="267" t="s">
        <v>2247</v>
      </c>
      <c r="C6738" s="268" t="s">
        <v>2637</v>
      </c>
      <c r="D6738" s="269">
        <v>0.41</v>
      </c>
      <c r="E6738" s="269">
        <v>0</v>
      </c>
      <c r="F6738" s="269" t="s">
        <v>15950</v>
      </c>
    </row>
    <row r="6739" spans="1:6" ht="30" customHeight="1">
      <c r="A6739" s="266">
        <v>91274</v>
      </c>
      <c r="B6739" s="267" t="s">
        <v>2248</v>
      </c>
      <c r="C6739" s="268" t="s">
        <v>2637</v>
      </c>
      <c r="D6739" s="269">
        <v>0.1</v>
      </c>
      <c r="E6739" s="269">
        <v>0</v>
      </c>
      <c r="F6739" s="269" t="s">
        <v>13855</v>
      </c>
    </row>
    <row r="6740" spans="1:6" ht="30" customHeight="1">
      <c r="A6740" s="266">
        <v>91275</v>
      </c>
      <c r="B6740" s="267" t="s">
        <v>1646</v>
      </c>
      <c r="C6740" s="268" t="s">
        <v>2637</v>
      </c>
      <c r="D6740" s="269">
        <v>0.52</v>
      </c>
      <c r="E6740" s="269">
        <v>0</v>
      </c>
      <c r="F6740" s="269" t="s">
        <v>13575</v>
      </c>
    </row>
    <row r="6741" spans="1:6" ht="30" customHeight="1">
      <c r="A6741" s="266">
        <v>91276</v>
      </c>
      <c r="B6741" s="267" t="s">
        <v>1647</v>
      </c>
      <c r="C6741" s="268" t="s">
        <v>2637</v>
      </c>
      <c r="D6741" s="269">
        <v>3.38</v>
      </c>
      <c r="E6741" s="269">
        <v>0</v>
      </c>
      <c r="F6741" s="269" t="s">
        <v>12940</v>
      </c>
    </row>
    <row r="6742" spans="1:6">
      <c r="A6742" s="261"/>
      <c r="B6742" s="265" t="s">
        <v>1204</v>
      </c>
      <c r="C6742" s="263"/>
      <c r="D6742" s="264" t="s">
        <v>2552</v>
      </c>
      <c r="E6742" s="264" t="s">
        <v>2552</v>
      </c>
      <c r="F6742" s="264"/>
    </row>
    <row r="6743" spans="1:6" ht="30" customHeight="1">
      <c r="A6743" s="266">
        <v>5658</v>
      </c>
      <c r="B6743" s="267" t="s">
        <v>1835</v>
      </c>
      <c r="C6743" s="268" t="s">
        <v>2637</v>
      </c>
      <c r="D6743" s="269">
        <v>1.18</v>
      </c>
      <c r="E6743" s="269">
        <v>0</v>
      </c>
      <c r="F6743" s="269" t="s">
        <v>13546</v>
      </c>
    </row>
    <row r="6744" spans="1:6" ht="30" customHeight="1">
      <c r="A6744" s="266">
        <v>5689</v>
      </c>
      <c r="B6744" s="267" t="s">
        <v>1061</v>
      </c>
      <c r="C6744" s="268" t="s">
        <v>1057</v>
      </c>
      <c r="D6744" s="269">
        <v>3.33</v>
      </c>
      <c r="E6744" s="269">
        <v>0</v>
      </c>
      <c r="F6744" s="269" t="s">
        <v>13429</v>
      </c>
    </row>
    <row r="6745" spans="1:6" ht="30" customHeight="1">
      <c r="A6745" s="266">
        <v>5690</v>
      </c>
      <c r="B6745" s="267" t="s">
        <v>705</v>
      </c>
      <c r="C6745" s="268" t="s">
        <v>701</v>
      </c>
      <c r="D6745" s="269">
        <v>2.15</v>
      </c>
      <c r="E6745" s="269">
        <v>0</v>
      </c>
      <c r="F6745" s="269" t="s">
        <v>11682</v>
      </c>
    </row>
    <row r="6746" spans="1:6" ht="30" customHeight="1">
      <c r="A6746" s="266">
        <v>5921</v>
      </c>
      <c r="B6746" s="267" t="s">
        <v>1472</v>
      </c>
      <c r="C6746" s="268" t="s">
        <v>1057</v>
      </c>
      <c r="D6746" s="269">
        <v>2.61</v>
      </c>
      <c r="E6746" s="269">
        <v>0</v>
      </c>
      <c r="F6746" s="269" t="s">
        <v>11595</v>
      </c>
    </row>
    <row r="6747" spans="1:6" ht="30" customHeight="1">
      <c r="A6747" s="266">
        <v>5923</v>
      </c>
      <c r="B6747" s="267" t="s">
        <v>1255</v>
      </c>
      <c r="C6747" s="268" t="s">
        <v>701</v>
      </c>
      <c r="D6747" s="269">
        <v>1.68</v>
      </c>
      <c r="E6747" s="269">
        <v>0</v>
      </c>
      <c r="F6747" s="269" t="s">
        <v>15747</v>
      </c>
    </row>
    <row r="6748" spans="1:6" ht="30" customHeight="1">
      <c r="A6748" s="266">
        <v>53840</v>
      </c>
      <c r="B6748" s="267" t="s">
        <v>1918</v>
      </c>
      <c r="C6748" s="268" t="s">
        <v>2637</v>
      </c>
      <c r="D6748" s="269">
        <v>1.33</v>
      </c>
      <c r="E6748" s="269">
        <v>0</v>
      </c>
      <c r="F6748" s="269" t="s">
        <v>11426</v>
      </c>
    </row>
    <row r="6749" spans="1:6" ht="30" customHeight="1">
      <c r="A6749" s="266">
        <v>53841</v>
      </c>
      <c r="B6749" s="267" t="s">
        <v>1919</v>
      </c>
      <c r="C6749" s="268" t="s">
        <v>2637</v>
      </c>
      <c r="D6749" s="269">
        <v>0.93</v>
      </c>
      <c r="E6749" s="269">
        <v>0</v>
      </c>
      <c r="F6749" s="269" t="s">
        <v>11126</v>
      </c>
    </row>
    <row r="6750" spans="1:6" ht="30" customHeight="1">
      <c r="A6750" s="266">
        <v>87026</v>
      </c>
      <c r="B6750" s="267" t="s">
        <v>843</v>
      </c>
      <c r="C6750" s="268" t="s">
        <v>2637</v>
      </c>
      <c r="D6750" s="269">
        <v>0.35</v>
      </c>
      <c r="E6750" s="269">
        <v>0</v>
      </c>
      <c r="F6750" s="269" t="s">
        <v>11144</v>
      </c>
    </row>
    <row r="6751" spans="1:6" ht="30" customHeight="1">
      <c r="A6751" s="266">
        <v>88855</v>
      </c>
      <c r="B6751" s="267" t="s">
        <v>1549</v>
      </c>
      <c r="C6751" s="268" t="s">
        <v>2637</v>
      </c>
      <c r="D6751" s="269">
        <v>1.7</v>
      </c>
      <c r="E6751" s="269">
        <v>0</v>
      </c>
      <c r="F6751" s="269" t="s">
        <v>11593</v>
      </c>
    </row>
    <row r="6752" spans="1:6" ht="30" customHeight="1">
      <c r="A6752" s="266">
        <v>88856</v>
      </c>
      <c r="B6752" s="267" t="s">
        <v>1550</v>
      </c>
      <c r="C6752" s="268" t="s">
        <v>2637</v>
      </c>
      <c r="D6752" s="269">
        <v>0.45</v>
      </c>
      <c r="E6752" s="269">
        <v>0</v>
      </c>
      <c r="F6752" s="269" t="s">
        <v>15888</v>
      </c>
    </row>
    <row r="6753" spans="1:6">
      <c r="A6753" s="261"/>
      <c r="B6753" s="265" t="s">
        <v>1205</v>
      </c>
      <c r="C6753" s="263"/>
      <c r="D6753" s="264" t="s">
        <v>2552</v>
      </c>
      <c r="E6753" s="264" t="s">
        <v>2552</v>
      </c>
      <c r="F6753" s="264"/>
    </row>
    <row r="6754" spans="1:6" ht="30" customHeight="1">
      <c r="A6754" s="266">
        <v>5779</v>
      </c>
      <c r="B6754" s="267" t="s">
        <v>5174</v>
      </c>
      <c r="C6754" s="268" t="s">
        <v>2637</v>
      </c>
      <c r="D6754" s="269">
        <v>47.58</v>
      </c>
      <c r="E6754" s="269">
        <v>0</v>
      </c>
      <c r="F6754" s="269" t="s">
        <v>13504</v>
      </c>
    </row>
    <row r="6755" spans="1:6" ht="30" customHeight="1">
      <c r="A6755" s="266">
        <v>5932</v>
      </c>
      <c r="B6755" s="267" t="s">
        <v>5175</v>
      </c>
      <c r="C6755" s="268" t="s">
        <v>1057</v>
      </c>
      <c r="D6755" s="269">
        <v>148.08999999999997</v>
      </c>
      <c r="E6755" s="269">
        <v>18.8</v>
      </c>
      <c r="F6755" s="269" t="s">
        <v>15636</v>
      </c>
    </row>
    <row r="6756" spans="1:6" ht="30" customHeight="1">
      <c r="A6756" s="266">
        <v>5934</v>
      </c>
      <c r="B6756" s="267" t="s">
        <v>5176</v>
      </c>
      <c r="C6756" s="268" t="s">
        <v>701</v>
      </c>
      <c r="D6756" s="269">
        <v>44.599999999999994</v>
      </c>
      <c r="E6756" s="269">
        <v>18.8</v>
      </c>
      <c r="F6756" s="269" t="s">
        <v>15749</v>
      </c>
    </row>
    <row r="6757" spans="1:6" ht="30" customHeight="1">
      <c r="A6757" s="266">
        <v>53849</v>
      </c>
      <c r="B6757" s="267" t="s">
        <v>4837</v>
      </c>
      <c r="C6757" s="268" t="s">
        <v>2637</v>
      </c>
      <c r="D6757" s="269">
        <v>55.91</v>
      </c>
      <c r="E6757" s="269">
        <v>0</v>
      </c>
      <c r="F6757" s="269" t="s">
        <v>14567</v>
      </c>
    </row>
    <row r="6758" spans="1:6" ht="30" customHeight="1">
      <c r="A6758" s="266">
        <v>89228</v>
      </c>
      <c r="B6758" s="267" t="s">
        <v>4838</v>
      </c>
      <c r="C6758" s="268" t="s">
        <v>2637</v>
      </c>
      <c r="D6758" s="269">
        <v>29.6</v>
      </c>
      <c r="E6758" s="269">
        <v>0</v>
      </c>
      <c r="F6758" s="269" t="s">
        <v>15903</v>
      </c>
    </row>
    <row r="6759" spans="1:6" ht="30" customHeight="1">
      <c r="A6759" s="266">
        <v>89229</v>
      </c>
      <c r="B6759" s="267" t="s">
        <v>4839</v>
      </c>
      <c r="C6759" s="268" t="s">
        <v>2637</v>
      </c>
      <c r="D6759" s="269">
        <v>10.130000000000001</v>
      </c>
      <c r="E6759" s="269">
        <v>0</v>
      </c>
      <c r="F6759" s="269" t="s">
        <v>14124</v>
      </c>
    </row>
    <row r="6760" spans="1:6">
      <c r="A6760" s="261"/>
      <c r="B6760" s="265" t="s">
        <v>1122</v>
      </c>
      <c r="C6760" s="263"/>
      <c r="D6760" s="264" t="s">
        <v>2552</v>
      </c>
      <c r="E6760" s="264" t="s">
        <v>2552</v>
      </c>
      <c r="F6760" s="264"/>
    </row>
    <row r="6761" spans="1:6" ht="30" customHeight="1">
      <c r="A6761" s="266">
        <v>89234</v>
      </c>
      <c r="B6761" s="267" t="s">
        <v>1045</v>
      </c>
      <c r="C6761" s="268" t="s">
        <v>1057</v>
      </c>
      <c r="D6761" s="269">
        <v>321.52</v>
      </c>
      <c r="E6761" s="269">
        <v>15.82</v>
      </c>
      <c r="F6761" s="269" t="s">
        <v>15656</v>
      </c>
    </row>
    <row r="6762" spans="1:6" ht="30" customHeight="1">
      <c r="A6762" s="266">
        <v>89242</v>
      </c>
      <c r="B6762" s="267" t="s">
        <v>1046</v>
      </c>
      <c r="C6762" s="268" t="s">
        <v>1057</v>
      </c>
      <c r="D6762" s="269">
        <v>773.28</v>
      </c>
      <c r="E6762" s="269">
        <v>15.82</v>
      </c>
      <c r="F6762" s="269" t="s">
        <v>15657</v>
      </c>
    </row>
    <row r="6763" spans="1:6" ht="30" customHeight="1">
      <c r="A6763" s="266">
        <v>89235</v>
      </c>
      <c r="B6763" s="267" t="s">
        <v>908</v>
      </c>
      <c r="C6763" s="268" t="s">
        <v>701</v>
      </c>
      <c r="D6763" s="269">
        <v>99.139999999999986</v>
      </c>
      <c r="E6763" s="269">
        <v>15.82</v>
      </c>
      <c r="F6763" s="269" t="s">
        <v>15765</v>
      </c>
    </row>
    <row r="6764" spans="1:6" ht="30" customHeight="1">
      <c r="A6764" s="266">
        <v>89243</v>
      </c>
      <c r="B6764" s="267" t="s">
        <v>909</v>
      </c>
      <c r="C6764" s="268" t="s">
        <v>701</v>
      </c>
      <c r="D6764" s="269">
        <v>225.1</v>
      </c>
      <c r="E6764" s="269">
        <v>15.82</v>
      </c>
      <c r="F6764" s="269" t="s">
        <v>15766</v>
      </c>
    </row>
    <row r="6765" spans="1:6">
      <c r="A6765" s="261"/>
      <c r="B6765" s="265" t="s">
        <v>1855</v>
      </c>
      <c r="C6765" s="263"/>
      <c r="D6765" s="264" t="s">
        <v>2552</v>
      </c>
      <c r="E6765" s="264" t="s">
        <v>2552</v>
      </c>
      <c r="F6765" s="264"/>
    </row>
    <row r="6766" spans="1:6" ht="30" customHeight="1">
      <c r="A6766" s="266">
        <v>89250</v>
      </c>
      <c r="B6766" s="267" t="s">
        <v>1047</v>
      </c>
      <c r="C6766" s="268" t="s">
        <v>1057</v>
      </c>
      <c r="D6766" s="269">
        <v>647.55999999999995</v>
      </c>
      <c r="E6766" s="269">
        <v>15.82</v>
      </c>
      <c r="F6766" s="269" t="s">
        <v>15658</v>
      </c>
    </row>
    <row r="6767" spans="1:6" ht="30" customHeight="1">
      <c r="A6767" s="266">
        <v>89251</v>
      </c>
      <c r="B6767" s="267" t="s">
        <v>910</v>
      </c>
      <c r="C6767" s="268" t="s">
        <v>701</v>
      </c>
      <c r="D6767" s="269">
        <v>196.23000000000002</v>
      </c>
      <c r="E6767" s="269">
        <v>15.82</v>
      </c>
      <c r="F6767" s="269" t="s">
        <v>15767</v>
      </c>
    </row>
    <row r="6768" spans="1:6" ht="30" customHeight="1">
      <c r="A6768" s="266">
        <v>89246</v>
      </c>
      <c r="B6768" s="267" t="s">
        <v>602</v>
      </c>
      <c r="C6768" s="268" t="s">
        <v>2637</v>
      </c>
      <c r="D6768" s="269">
        <v>147.22999999999999</v>
      </c>
      <c r="E6768" s="269">
        <v>0</v>
      </c>
      <c r="F6768" s="269" t="s">
        <v>15912</v>
      </c>
    </row>
    <row r="6769" spans="1:6" ht="30" customHeight="1">
      <c r="A6769" s="266">
        <v>89247</v>
      </c>
      <c r="B6769" s="267" t="s">
        <v>603</v>
      </c>
      <c r="C6769" s="268" t="s">
        <v>2637</v>
      </c>
      <c r="D6769" s="269">
        <v>44.13</v>
      </c>
      <c r="E6769" s="269">
        <v>0</v>
      </c>
      <c r="F6769" s="269" t="s">
        <v>15913</v>
      </c>
    </row>
    <row r="6770" spans="1:6" ht="30" customHeight="1">
      <c r="A6770" s="266">
        <v>89248</v>
      </c>
      <c r="B6770" s="267" t="s">
        <v>604</v>
      </c>
      <c r="C6770" s="268" t="s">
        <v>2637</v>
      </c>
      <c r="D6770" s="269">
        <v>262.62</v>
      </c>
      <c r="E6770" s="269">
        <v>0</v>
      </c>
      <c r="F6770" s="269" t="s">
        <v>15914</v>
      </c>
    </row>
    <row r="6771" spans="1:6" ht="30" customHeight="1">
      <c r="A6771" s="266">
        <v>89249</v>
      </c>
      <c r="B6771" s="267" t="s">
        <v>605</v>
      </c>
      <c r="C6771" s="268" t="s">
        <v>2637</v>
      </c>
      <c r="D6771" s="269">
        <v>188.71</v>
      </c>
      <c r="E6771" s="269">
        <v>0</v>
      </c>
      <c r="F6771" s="269" t="s">
        <v>15915</v>
      </c>
    </row>
    <row r="6772" spans="1:6">
      <c r="A6772" s="261"/>
      <c r="B6772" s="265" t="s">
        <v>4840</v>
      </c>
      <c r="C6772" s="263"/>
      <c r="D6772" s="264" t="s">
        <v>2552</v>
      </c>
      <c r="E6772" s="264" t="s">
        <v>2552</v>
      </c>
      <c r="F6772" s="264"/>
    </row>
    <row r="6773" spans="1:6" ht="15" customHeight="1">
      <c r="A6773" s="266">
        <v>92118</v>
      </c>
      <c r="B6773" s="267" t="s">
        <v>4841</v>
      </c>
      <c r="C6773" s="268" t="s">
        <v>1057</v>
      </c>
      <c r="D6773" s="269">
        <v>0.15</v>
      </c>
      <c r="E6773" s="269">
        <v>0</v>
      </c>
      <c r="F6773" s="269" t="s">
        <v>13857</v>
      </c>
    </row>
    <row r="6774" spans="1:6" ht="15" customHeight="1">
      <c r="A6774" s="266">
        <v>92119</v>
      </c>
      <c r="B6774" s="267" t="s">
        <v>4842</v>
      </c>
      <c r="C6774" s="268" t="s">
        <v>701</v>
      </c>
      <c r="D6774" s="269">
        <v>7.0000000000000007E-2</v>
      </c>
      <c r="E6774" s="269">
        <v>0</v>
      </c>
      <c r="F6774" s="269" t="s">
        <v>13856</v>
      </c>
    </row>
    <row r="6775" spans="1:6" ht="15" customHeight="1">
      <c r="A6775" s="266">
        <v>92114</v>
      </c>
      <c r="B6775" s="267" t="s">
        <v>4843</v>
      </c>
      <c r="C6775" s="268" t="s">
        <v>2637</v>
      </c>
      <c r="D6775" s="269">
        <v>0.06</v>
      </c>
      <c r="E6775" s="269">
        <v>0</v>
      </c>
      <c r="F6775" s="269" t="s">
        <v>11654</v>
      </c>
    </row>
    <row r="6776" spans="1:6" ht="15" customHeight="1">
      <c r="A6776" s="266">
        <v>92115</v>
      </c>
      <c r="B6776" s="267" t="s">
        <v>4844</v>
      </c>
      <c r="C6776" s="268" t="s">
        <v>2637</v>
      </c>
      <c r="D6776" s="269">
        <v>0.01</v>
      </c>
      <c r="E6776" s="269">
        <v>0</v>
      </c>
      <c r="F6776" s="269" t="s">
        <v>15964</v>
      </c>
    </row>
    <row r="6777" spans="1:6" ht="15" customHeight="1">
      <c r="A6777" s="266">
        <v>92116</v>
      </c>
      <c r="B6777" s="267" t="s">
        <v>4845</v>
      </c>
      <c r="C6777" s="268" t="s">
        <v>2637</v>
      </c>
      <c r="D6777" s="269">
        <v>0.08</v>
      </c>
      <c r="E6777" s="269">
        <v>0</v>
      </c>
      <c r="F6777" s="269" t="s">
        <v>12964</v>
      </c>
    </row>
    <row r="6778" spans="1:6">
      <c r="A6778" s="261"/>
      <c r="B6778" s="265" t="s">
        <v>2864</v>
      </c>
      <c r="C6778" s="263"/>
      <c r="D6778" s="264" t="s">
        <v>2552</v>
      </c>
      <c r="E6778" s="264" t="s">
        <v>2552</v>
      </c>
      <c r="F6778" s="264"/>
    </row>
    <row r="6779" spans="1:6" ht="30" customHeight="1">
      <c r="A6779" s="266">
        <v>5835</v>
      </c>
      <c r="B6779" s="267" t="s">
        <v>1064</v>
      </c>
      <c r="C6779" s="268" t="s">
        <v>1057</v>
      </c>
      <c r="D6779" s="269">
        <v>205.22</v>
      </c>
      <c r="E6779" s="269">
        <v>15.82</v>
      </c>
      <c r="F6779" s="269" t="s">
        <v>15623</v>
      </c>
    </row>
    <row r="6780" spans="1:6" ht="30" customHeight="1">
      <c r="A6780" s="266">
        <v>5837</v>
      </c>
      <c r="B6780" s="267" t="s">
        <v>1242</v>
      </c>
      <c r="C6780" s="268" t="s">
        <v>701</v>
      </c>
      <c r="D6780" s="269">
        <v>74.680000000000007</v>
      </c>
      <c r="E6780" s="269">
        <v>15.82</v>
      </c>
      <c r="F6780" s="269" t="s">
        <v>15737</v>
      </c>
    </row>
    <row r="6781" spans="1:6" ht="30" customHeight="1">
      <c r="A6781" s="266">
        <v>5710</v>
      </c>
      <c r="B6781" s="267" t="s">
        <v>1843</v>
      </c>
      <c r="C6781" s="268" t="s">
        <v>2637</v>
      </c>
      <c r="D6781" s="269">
        <v>83.59</v>
      </c>
      <c r="E6781" s="269">
        <v>0</v>
      </c>
      <c r="F6781" s="269" t="s">
        <v>15835</v>
      </c>
    </row>
    <row r="6782" spans="1:6" ht="30" customHeight="1">
      <c r="A6782" s="266">
        <v>5711</v>
      </c>
      <c r="B6782" s="267" t="s">
        <v>1660</v>
      </c>
      <c r="C6782" s="268" t="s">
        <v>2637</v>
      </c>
      <c r="D6782" s="269">
        <v>46.95</v>
      </c>
      <c r="E6782" s="269">
        <v>0</v>
      </c>
      <c r="F6782" s="269" t="s">
        <v>15760</v>
      </c>
    </row>
    <row r="6783" spans="1:6" ht="30" customHeight="1">
      <c r="A6783" s="266">
        <v>89257</v>
      </c>
      <c r="B6783" s="267" t="s">
        <v>1048</v>
      </c>
      <c r="C6783" s="268" t="s">
        <v>1057</v>
      </c>
      <c r="D6783" s="269">
        <v>175.29000000000002</v>
      </c>
      <c r="E6783" s="269">
        <v>15.82</v>
      </c>
      <c r="F6783" s="269" t="s">
        <v>15659</v>
      </c>
    </row>
    <row r="6784" spans="1:6" ht="30" customHeight="1">
      <c r="A6784" s="266">
        <v>89258</v>
      </c>
      <c r="B6784" s="267" t="s">
        <v>911</v>
      </c>
      <c r="C6784" s="268" t="s">
        <v>701</v>
      </c>
      <c r="D6784" s="269">
        <v>62.07</v>
      </c>
      <c r="E6784" s="269">
        <v>15.82</v>
      </c>
      <c r="F6784" s="269" t="s">
        <v>15768</v>
      </c>
    </row>
    <row r="6785" spans="1:6" ht="30" customHeight="1">
      <c r="A6785" s="266">
        <v>89240</v>
      </c>
      <c r="B6785" s="267" t="s">
        <v>600</v>
      </c>
      <c r="C6785" s="268" t="s">
        <v>2637</v>
      </c>
      <c r="D6785" s="269">
        <v>52</v>
      </c>
      <c r="E6785" s="269">
        <v>0</v>
      </c>
      <c r="F6785" s="269" t="s">
        <v>15910</v>
      </c>
    </row>
    <row r="6786" spans="1:6" ht="30" customHeight="1">
      <c r="A6786" s="266">
        <v>89241</v>
      </c>
      <c r="B6786" s="267" t="s">
        <v>601</v>
      </c>
      <c r="C6786" s="268" t="s">
        <v>2637</v>
      </c>
      <c r="D6786" s="269">
        <v>17.809999999999999</v>
      </c>
      <c r="E6786" s="269">
        <v>0</v>
      </c>
      <c r="F6786" s="269" t="s">
        <v>15911</v>
      </c>
    </row>
    <row r="6787" spans="1:6" ht="30" customHeight="1">
      <c r="A6787" s="266">
        <v>89253</v>
      </c>
      <c r="B6787" s="267" t="s">
        <v>606</v>
      </c>
      <c r="C6787" s="268" t="s">
        <v>2637</v>
      </c>
      <c r="D6787" s="269">
        <v>42.61</v>
      </c>
      <c r="E6787" s="269">
        <v>0</v>
      </c>
      <c r="F6787" s="269" t="s">
        <v>15916</v>
      </c>
    </row>
    <row r="6788" spans="1:6" ht="30" customHeight="1">
      <c r="A6788" s="266">
        <v>89254</v>
      </c>
      <c r="B6788" s="267" t="s">
        <v>607</v>
      </c>
      <c r="C6788" s="268" t="s">
        <v>2637</v>
      </c>
      <c r="D6788" s="269">
        <v>14.59</v>
      </c>
      <c r="E6788" s="269">
        <v>0</v>
      </c>
      <c r="F6788" s="269" t="s">
        <v>11276</v>
      </c>
    </row>
    <row r="6789" spans="1:6" ht="30" customHeight="1">
      <c r="A6789" s="266">
        <v>89255</v>
      </c>
      <c r="B6789" s="267" t="s">
        <v>870</v>
      </c>
      <c r="C6789" s="268" t="s">
        <v>2637</v>
      </c>
      <c r="D6789" s="269">
        <v>68.5</v>
      </c>
      <c r="E6789" s="269">
        <v>0</v>
      </c>
      <c r="F6789" s="269" t="s">
        <v>11918</v>
      </c>
    </row>
    <row r="6790" spans="1:6" ht="30" customHeight="1">
      <c r="A6790" s="266">
        <v>89256</v>
      </c>
      <c r="B6790" s="267" t="s">
        <v>871</v>
      </c>
      <c r="C6790" s="268" t="s">
        <v>2637</v>
      </c>
      <c r="D6790" s="269">
        <v>44.72</v>
      </c>
      <c r="E6790" s="269">
        <v>0</v>
      </c>
      <c r="F6790" s="269" t="s">
        <v>11704</v>
      </c>
    </row>
    <row r="6791" spans="1:6">
      <c r="A6791" s="261"/>
      <c r="B6791" s="265" t="s">
        <v>2858</v>
      </c>
      <c r="C6791" s="263"/>
      <c r="D6791" s="264" t="s">
        <v>2552</v>
      </c>
      <c r="E6791" s="264" t="s">
        <v>2552</v>
      </c>
      <c r="F6791" s="264"/>
    </row>
    <row r="6792" spans="1:6" ht="30" customHeight="1">
      <c r="A6792" s="266">
        <v>93433</v>
      </c>
      <c r="B6792" s="267" t="s">
        <v>4846</v>
      </c>
      <c r="C6792" s="268" t="s">
        <v>1057</v>
      </c>
      <c r="D6792" s="269">
        <v>1813.3500000000001</v>
      </c>
      <c r="E6792" s="269">
        <v>59.35</v>
      </c>
      <c r="F6792" s="269" t="s">
        <v>15696</v>
      </c>
    </row>
    <row r="6793" spans="1:6" ht="30" customHeight="1">
      <c r="A6793" s="266">
        <v>93434</v>
      </c>
      <c r="B6793" s="267" t="s">
        <v>4847</v>
      </c>
      <c r="C6793" s="268" t="s">
        <v>701</v>
      </c>
      <c r="D6793" s="269">
        <v>112.07</v>
      </c>
      <c r="E6793" s="269">
        <v>59.35</v>
      </c>
      <c r="F6793" s="269" t="s">
        <v>14640</v>
      </c>
    </row>
    <row r="6794" spans="1:6" ht="30" customHeight="1">
      <c r="A6794" s="266">
        <v>93429</v>
      </c>
      <c r="B6794" s="267" t="s">
        <v>4848</v>
      </c>
      <c r="C6794" s="268" t="s">
        <v>2637</v>
      </c>
      <c r="D6794" s="269">
        <v>64</v>
      </c>
      <c r="E6794" s="269">
        <v>0</v>
      </c>
      <c r="F6794" s="269" t="s">
        <v>15990</v>
      </c>
    </row>
    <row r="6795" spans="1:6" ht="30" customHeight="1">
      <c r="A6795" s="266">
        <v>93430</v>
      </c>
      <c r="B6795" s="267" t="s">
        <v>4849</v>
      </c>
      <c r="C6795" s="268" t="s">
        <v>2637</v>
      </c>
      <c r="D6795" s="269">
        <v>21.92</v>
      </c>
      <c r="E6795" s="269">
        <v>0</v>
      </c>
      <c r="F6795" s="269" t="s">
        <v>15782</v>
      </c>
    </row>
    <row r="6796" spans="1:6" ht="30" customHeight="1">
      <c r="A6796" s="266">
        <v>93431</v>
      </c>
      <c r="B6796" s="267" t="s">
        <v>4850</v>
      </c>
      <c r="C6796" s="268" t="s">
        <v>2637</v>
      </c>
      <c r="D6796" s="269">
        <v>102.88</v>
      </c>
      <c r="E6796" s="269">
        <v>0</v>
      </c>
      <c r="F6796" s="269" t="s">
        <v>15991</v>
      </c>
    </row>
    <row r="6797" spans="1:6" ht="30" customHeight="1">
      <c r="A6797" s="266">
        <v>93432</v>
      </c>
      <c r="B6797" s="267" t="s">
        <v>4851</v>
      </c>
      <c r="C6797" s="268" t="s">
        <v>2637</v>
      </c>
      <c r="D6797" s="269">
        <v>1598.4</v>
      </c>
      <c r="E6797" s="269">
        <v>0</v>
      </c>
      <c r="F6797" s="269" t="s">
        <v>15992</v>
      </c>
    </row>
    <row r="6798" spans="1:6" ht="15" customHeight="1">
      <c r="A6798" s="266">
        <v>72962</v>
      </c>
      <c r="B6798" s="267" t="s">
        <v>319</v>
      </c>
      <c r="C6798" s="268" t="s">
        <v>2536</v>
      </c>
      <c r="D6798" s="269">
        <v>275.42</v>
      </c>
      <c r="E6798" s="269">
        <v>2.06</v>
      </c>
      <c r="F6798" s="269" t="s">
        <v>20063</v>
      </c>
    </row>
    <row r="6799" spans="1:6" ht="15" customHeight="1">
      <c r="A6799" s="266">
        <v>72963</v>
      </c>
      <c r="B6799" s="267" t="s">
        <v>320</v>
      </c>
      <c r="C6799" s="268" t="s">
        <v>2536</v>
      </c>
      <c r="D6799" s="269">
        <v>229.17</v>
      </c>
      <c r="E6799" s="269">
        <v>2.06</v>
      </c>
      <c r="F6799" s="269" t="s">
        <v>20064</v>
      </c>
    </row>
    <row r="6800" spans="1:6" ht="15" customHeight="1">
      <c r="A6800" s="266">
        <v>5882</v>
      </c>
      <c r="B6800" s="267" t="s">
        <v>1467</v>
      </c>
      <c r="C6800" s="268" t="s">
        <v>1057</v>
      </c>
      <c r="D6800" s="269">
        <v>67.52</v>
      </c>
      <c r="E6800" s="269">
        <v>11.44</v>
      </c>
      <c r="F6800" s="269" t="s">
        <v>13461</v>
      </c>
    </row>
    <row r="6801" spans="1:6" ht="15" customHeight="1">
      <c r="A6801" s="266">
        <v>5884</v>
      </c>
      <c r="B6801" s="267" t="s">
        <v>1250</v>
      </c>
      <c r="C6801" s="268" t="s">
        <v>701</v>
      </c>
      <c r="D6801" s="269">
        <v>25.68</v>
      </c>
      <c r="E6801" s="269">
        <v>11.44</v>
      </c>
      <c r="F6801" s="269" t="s">
        <v>15743</v>
      </c>
    </row>
    <row r="6802" spans="1:6" ht="15" customHeight="1">
      <c r="A6802" s="266">
        <v>5741</v>
      </c>
      <c r="B6802" s="267" t="s">
        <v>2344</v>
      </c>
      <c r="C6802" s="268" t="s">
        <v>2637</v>
      </c>
      <c r="D6802" s="269">
        <v>27.29</v>
      </c>
      <c r="E6802" s="269">
        <v>0</v>
      </c>
      <c r="F6802" s="269" t="s">
        <v>15358</v>
      </c>
    </row>
    <row r="6803" spans="1:6" ht="15" customHeight="1">
      <c r="A6803" s="266">
        <v>5742</v>
      </c>
      <c r="B6803" s="267" t="s">
        <v>2345</v>
      </c>
      <c r="C6803" s="268" t="s">
        <v>2637</v>
      </c>
      <c r="D6803" s="269">
        <v>14.55</v>
      </c>
      <c r="E6803" s="269">
        <v>0</v>
      </c>
      <c r="F6803" s="269" t="s">
        <v>13609</v>
      </c>
    </row>
    <row r="6804" spans="1:6" ht="45" customHeight="1">
      <c r="A6804" s="266">
        <v>88847</v>
      </c>
      <c r="B6804" s="267" t="s">
        <v>1945</v>
      </c>
      <c r="C6804" s="268" t="s">
        <v>2637</v>
      </c>
      <c r="D6804" s="269">
        <v>14.55</v>
      </c>
      <c r="E6804" s="269">
        <v>0</v>
      </c>
      <c r="F6804" s="269" t="s">
        <v>13609</v>
      </c>
    </row>
    <row r="6805" spans="1:6" ht="45" customHeight="1">
      <c r="A6805" s="266">
        <v>88848</v>
      </c>
      <c r="B6805" s="267" t="s">
        <v>1546</v>
      </c>
      <c r="C6805" s="268" t="s">
        <v>2637</v>
      </c>
      <c r="D6805" s="269">
        <v>5.81</v>
      </c>
      <c r="E6805" s="269">
        <v>0</v>
      </c>
      <c r="F6805" s="269" t="s">
        <v>12334</v>
      </c>
    </row>
    <row r="6806" spans="1:6" ht="30" customHeight="1">
      <c r="A6806" s="266">
        <v>93439</v>
      </c>
      <c r="B6806" s="267" t="s">
        <v>4852</v>
      </c>
      <c r="C6806" s="268" t="s">
        <v>1057</v>
      </c>
      <c r="D6806" s="269">
        <v>53.160000000000004</v>
      </c>
      <c r="E6806" s="269">
        <v>59.35</v>
      </c>
      <c r="F6806" s="269" t="s">
        <v>15697</v>
      </c>
    </row>
    <row r="6807" spans="1:6" ht="30" customHeight="1">
      <c r="A6807" s="266">
        <v>93440</v>
      </c>
      <c r="B6807" s="267" t="s">
        <v>4853</v>
      </c>
      <c r="C6807" s="268" t="s">
        <v>701</v>
      </c>
      <c r="D6807" s="269">
        <v>30.990000000000002</v>
      </c>
      <c r="E6807" s="269">
        <v>59.35</v>
      </c>
      <c r="F6807" s="269" t="s">
        <v>15796</v>
      </c>
    </row>
    <row r="6808" spans="1:6" ht="30" customHeight="1">
      <c r="A6808" s="266">
        <v>93435</v>
      </c>
      <c r="B6808" s="267" t="s">
        <v>4854</v>
      </c>
      <c r="C6808" s="268" t="s">
        <v>2637</v>
      </c>
      <c r="D6808" s="269">
        <v>3.46</v>
      </c>
      <c r="E6808" s="269">
        <v>0</v>
      </c>
      <c r="F6808" s="269" t="s">
        <v>12451</v>
      </c>
    </row>
    <row r="6809" spans="1:6" ht="30" customHeight="1">
      <c r="A6809" s="266">
        <v>93436</v>
      </c>
      <c r="B6809" s="267" t="s">
        <v>4855</v>
      </c>
      <c r="C6809" s="268" t="s">
        <v>2637</v>
      </c>
      <c r="D6809" s="269">
        <v>1.38</v>
      </c>
      <c r="E6809" s="269">
        <v>0</v>
      </c>
      <c r="F6809" s="269" t="s">
        <v>11734</v>
      </c>
    </row>
    <row r="6810" spans="1:6" ht="30" customHeight="1">
      <c r="A6810" s="266">
        <v>93437</v>
      </c>
      <c r="B6810" s="267" t="s">
        <v>4856</v>
      </c>
      <c r="C6810" s="268" t="s">
        <v>2637</v>
      </c>
      <c r="D6810" s="269">
        <v>6.49</v>
      </c>
      <c r="E6810" s="269">
        <v>0</v>
      </c>
      <c r="F6810" s="269" t="s">
        <v>15993</v>
      </c>
    </row>
    <row r="6811" spans="1:6" ht="30" customHeight="1">
      <c r="A6811" s="266">
        <v>93438</v>
      </c>
      <c r="B6811" s="267" t="s">
        <v>4857</v>
      </c>
      <c r="C6811" s="268" t="s">
        <v>2637</v>
      </c>
      <c r="D6811" s="269">
        <v>15.68</v>
      </c>
      <c r="E6811" s="269">
        <v>0</v>
      </c>
      <c r="F6811" s="269" t="s">
        <v>13685</v>
      </c>
    </row>
    <row r="6812" spans="1:6" ht="30" customHeight="1">
      <c r="A6812" s="266">
        <v>95367</v>
      </c>
      <c r="B6812" s="267" t="s">
        <v>4858</v>
      </c>
      <c r="C6812" s="268" t="s">
        <v>2637</v>
      </c>
      <c r="D6812" s="269">
        <v>0</v>
      </c>
      <c r="E6812" s="269">
        <v>0.09</v>
      </c>
      <c r="F6812" s="269" t="s">
        <v>11655</v>
      </c>
    </row>
    <row r="6813" spans="1:6" ht="30" customHeight="1">
      <c r="A6813" s="266">
        <v>5703</v>
      </c>
      <c r="B6813" s="267" t="s">
        <v>4859</v>
      </c>
      <c r="C6813" s="268" t="s">
        <v>2637</v>
      </c>
      <c r="D6813" s="269">
        <v>18.079999999999998</v>
      </c>
      <c r="E6813" s="269">
        <v>0</v>
      </c>
      <c r="F6813" s="269" t="s">
        <v>15833</v>
      </c>
    </row>
    <row r="6814" spans="1:6" ht="30" customHeight="1">
      <c r="A6814" s="266">
        <v>95116</v>
      </c>
      <c r="B6814" s="267" t="s">
        <v>4860</v>
      </c>
      <c r="C6814" s="268" t="s">
        <v>2637</v>
      </c>
      <c r="D6814" s="269">
        <v>31.99</v>
      </c>
      <c r="E6814" s="269">
        <v>0</v>
      </c>
      <c r="F6814" s="269" t="s">
        <v>15324</v>
      </c>
    </row>
    <row r="6815" spans="1:6" ht="30" customHeight="1">
      <c r="A6815" s="266">
        <v>95117</v>
      </c>
      <c r="B6815" s="267" t="s">
        <v>4861</v>
      </c>
      <c r="C6815" s="268" t="s">
        <v>2637</v>
      </c>
      <c r="D6815" s="269">
        <v>9.59</v>
      </c>
      <c r="E6815" s="269">
        <v>0</v>
      </c>
      <c r="F6815" s="269" t="s">
        <v>13006</v>
      </c>
    </row>
    <row r="6816" spans="1:6" ht="30" customHeight="1">
      <c r="A6816" s="266">
        <v>5707</v>
      </c>
      <c r="B6816" s="267" t="s">
        <v>4862</v>
      </c>
      <c r="C6816" s="268" t="s">
        <v>2637</v>
      </c>
      <c r="D6816" s="269">
        <v>41.26</v>
      </c>
      <c r="E6816" s="269">
        <v>0</v>
      </c>
      <c r="F6816" s="269" t="s">
        <v>15834</v>
      </c>
    </row>
    <row r="6817" spans="1:6" ht="30" customHeight="1">
      <c r="A6817" s="266">
        <v>5823</v>
      </c>
      <c r="B6817" s="267" t="s">
        <v>4863</v>
      </c>
      <c r="C6817" s="268" t="s">
        <v>1057</v>
      </c>
      <c r="D6817" s="269">
        <v>120.81</v>
      </c>
      <c r="E6817" s="269">
        <v>59.35</v>
      </c>
      <c r="F6817" s="269" t="s">
        <v>15621</v>
      </c>
    </row>
    <row r="6818" spans="1:6" ht="30" customHeight="1">
      <c r="A6818" s="266">
        <v>5829</v>
      </c>
      <c r="B6818" s="267" t="s">
        <v>4864</v>
      </c>
      <c r="C6818" s="268" t="s">
        <v>701</v>
      </c>
      <c r="D6818" s="269">
        <v>67.72999999999999</v>
      </c>
      <c r="E6818" s="269">
        <v>59.35</v>
      </c>
      <c r="F6818" s="269" t="s">
        <v>15736</v>
      </c>
    </row>
    <row r="6819" spans="1:6" ht="30" customHeight="1">
      <c r="A6819" s="266">
        <v>53794</v>
      </c>
      <c r="B6819" s="267" t="s">
        <v>4865</v>
      </c>
      <c r="C6819" s="268" t="s">
        <v>2637</v>
      </c>
      <c r="D6819" s="269">
        <v>35</v>
      </c>
      <c r="E6819" s="269">
        <v>0</v>
      </c>
      <c r="F6819" s="269" t="s">
        <v>13370</v>
      </c>
    </row>
    <row r="6820" spans="1:6" ht="30" customHeight="1">
      <c r="A6820" s="266">
        <v>95121</v>
      </c>
      <c r="B6820" s="267" t="s">
        <v>4866</v>
      </c>
      <c r="C6820" s="268" t="s">
        <v>1057</v>
      </c>
      <c r="D6820" s="269">
        <v>160.17000000000002</v>
      </c>
      <c r="E6820" s="269">
        <v>59.35</v>
      </c>
      <c r="F6820" s="269" t="s">
        <v>15698</v>
      </c>
    </row>
    <row r="6821" spans="1:6" ht="30" customHeight="1">
      <c r="A6821" s="266">
        <v>95122</v>
      </c>
      <c r="B6821" s="267" t="s">
        <v>5572</v>
      </c>
      <c r="C6821" s="268" t="s">
        <v>701</v>
      </c>
      <c r="D6821" s="269">
        <v>70.460000000000008</v>
      </c>
      <c r="E6821" s="269">
        <v>59.35</v>
      </c>
      <c r="F6821" s="269" t="s">
        <v>15797</v>
      </c>
    </row>
    <row r="6822" spans="1:6" ht="30" customHeight="1">
      <c r="A6822" s="266">
        <v>95118</v>
      </c>
      <c r="B6822" s="267" t="s">
        <v>5573</v>
      </c>
      <c r="C6822" s="268" t="s">
        <v>2637</v>
      </c>
      <c r="D6822" s="269">
        <v>33.01</v>
      </c>
      <c r="E6822" s="269">
        <v>0</v>
      </c>
      <c r="F6822" s="269" t="s">
        <v>15994</v>
      </c>
    </row>
    <row r="6823" spans="1:6" ht="30" customHeight="1">
      <c r="A6823" s="266">
        <v>95119</v>
      </c>
      <c r="B6823" s="267" t="s">
        <v>5574</v>
      </c>
      <c r="C6823" s="268" t="s">
        <v>2637</v>
      </c>
      <c r="D6823" s="269">
        <v>11.3</v>
      </c>
      <c r="E6823" s="269">
        <v>0</v>
      </c>
      <c r="F6823" s="269" t="s">
        <v>15995</v>
      </c>
    </row>
    <row r="6824" spans="1:6" ht="30" customHeight="1">
      <c r="A6824" s="266">
        <v>95120</v>
      </c>
      <c r="B6824" s="267" t="s">
        <v>5575</v>
      </c>
      <c r="C6824" s="268" t="s">
        <v>2637</v>
      </c>
      <c r="D6824" s="269">
        <v>48.45</v>
      </c>
      <c r="E6824" s="269">
        <v>0</v>
      </c>
      <c r="F6824" s="269" t="s">
        <v>15996</v>
      </c>
    </row>
    <row r="6825" spans="1:6">
      <c r="A6825" s="261"/>
      <c r="B6825" s="265" t="s">
        <v>1856</v>
      </c>
      <c r="C6825" s="263"/>
      <c r="D6825" s="264" t="s">
        <v>2552</v>
      </c>
      <c r="E6825" s="264" t="s">
        <v>2552</v>
      </c>
      <c r="F6825" s="264"/>
    </row>
    <row r="6826" spans="1:6" ht="30" customHeight="1">
      <c r="A6826" s="266">
        <v>90625</v>
      </c>
      <c r="B6826" s="267" t="s">
        <v>682</v>
      </c>
      <c r="C6826" s="268" t="s">
        <v>1057</v>
      </c>
      <c r="D6826" s="269">
        <v>6.5</v>
      </c>
      <c r="E6826" s="269">
        <v>0</v>
      </c>
      <c r="F6826" s="269" t="s">
        <v>11303</v>
      </c>
    </row>
    <row r="6827" spans="1:6" ht="30" customHeight="1">
      <c r="A6827" s="266">
        <v>90631</v>
      </c>
      <c r="B6827" s="267" t="s">
        <v>683</v>
      </c>
      <c r="C6827" s="268" t="s">
        <v>1057</v>
      </c>
      <c r="D6827" s="269">
        <v>76.11</v>
      </c>
      <c r="E6827" s="269">
        <v>16.28</v>
      </c>
      <c r="F6827" s="269" t="s">
        <v>15665</v>
      </c>
    </row>
    <row r="6828" spans="1:6" ht="45" customHeight="1">
      <c r="A6828" s="266">
        <v>90674</v>
      </c>
      <c r="B6828" s="267" t="s">
        <v>690</v>
      </c>
      <c r="C6828" s="268" t="s">
        <v>1057</v>
      </c>
      <c r="D6828" s="269">
        <v>407.49</v>
      </c>
      <c r="E6828" s="269">
        <v>16.28</v>
      </c>
      <c r="F6828" s="269" t="s">
        <v>15669</v>
      </c>
    </row>
    <row r="6829" spans="1:6" ht="45" customHeight="1">
      <c r="A6829" s="266">
        <v>90680</v>
      </c>
      <c r="B6829" s="267" t="s">
        <v>691</v>
      </c>
      <c r="C6829" s="268" t="s">
        <v>1057</v>
      </c>
      <c r="D6829" s="269">
        <v>216.22</v>
      </c>
      <c r="E6829" s="269">
        <v>16.28</v>
      </c>
      <c r="F6829" s="269" t="s">
        <v>15670</v>
      </c>
    </row>
    <row r="6830" spans="1:6" ht="30" customHeight="1">
      <c r="A6830" s="266">
        <v>90626</v>
      </c>
      <c r="B6830" s="267" t="s">
        <v>916</v>
      </c>
      <c r="C6830" s="268" t="s">
        <v>701</v>
      </c>
      <c r="D6830" s="269">
        <v>2.04</v>
      </c>
      <c r="E6830" s="269">
        <v>0</v>
      </c>
      <c r="F6830" s="269" t="s">
        <v>15770</v>
      </c>
    </row>
    <row r="6831" spans="1:6" ht="30" customHeight="1">
      <c r="A6831" s="266">
        <v>90632</v>
      </c>
      <c r="B6831" s="267" t="s">
        <v>917</v>
      </c>
      <c r="C6831" s="268" t="s">
        <v>701</v>
      </c>
      <c r="D6831" s="269">
        <v>35.81</v>
      </c>
      <c r="E6831" s="269">
        <v>16.28</v>
      </c>
      <c r="F6831" s="269" t="s">
        <v>15771</v>
      </c>
    </row>
    <row r="6832" spans="1:6" ht="45" customHeight="1">
      <c r="A6832" s="266">
        <v>90675</v>
      </c>
      <c r="B6832" s="267" t="s">
        <v>1824</v>
      </c>
      <c r="C6832" s="268" t="s">
        <v>701</v>
      </c>
      <c r="D6832" s="269">
        <v>146.88999999999999</v>
      </c>
      <c r="E6832" s="269">
        <v>16.28</v>
      </c>
      <c r="F6832" s="269" t="s">
        <v>15774</v>
      </c>
    </row>
    <row r="6833" spans="1:6" ht="45" customHeight="1">
      <c r="A6833" s="266">
        <v>90681</v>
      </c>
      <c r="B6833" s="267" t="s">
        <v>1825</v>
      </c>
      <c r="C6833" s="268" t="s">
        <v>701</v>
      </c>
      <c r="D6833" s="269">
        <v>81.819999999999993</v>
      </c>
      <c r="E6833" s="269">
        <v>16.28</v>
      </c>
      <c r="F6833" s="269" t="s">
        <v>15775</v>
      </c>
    </row>
    <row r="6834" spans="1:6" ht="30" customHeight="1">
      <c r="A6834" s="266">
        <v>90621</v>
      </c>
      <c r="B6834" s="267" t="s">
        <v>630</v>
      </c>
      <c r="C6834" s="268" t="s">
        <v>2637</v>
      </c>
      <c r="D6834" s="269">
        <v>1.67</v>
      </c>
      <c r="E6834" s="269">
        <v>0</v>
      </c>
      <c r="F6834" s="269" t="s">
        <v>11580</v>
      </c>
    </row>
    <row r="6835" spans="1:6" ht="30" customHeight="1">
      <c r="A6835" s="266">
        <v>90622</v>
      </c>
      <c r="B6835" s="267" t="s">
        <v>631</v>
      </c>
      <c r="C6835" s="268" t="s">
        <v>2637</v>
      </c>
      <c r="D6835" s="269">
        <v>0.37</v>
      </c>
      <c r="E6835" s="269">
        <v>0</v>
      </c>
      <c r="F6835" s="269" t="s">
        <v>11430</v>
      </c>
    </row>
    <row r="6836" spans="1:6" ht="30" customHeight="1">
      <c r="A6836" s="266">
        <v>90623</v>
      </c>
      <c r="B6836" s="267" t="s">
        <v>632</v>
      </c>
      <c r="C6836" s="268" t="s">
        <v>2637</v>
      </c>
      <c r="D6836" s="269">
        <v>2.09</v>
      </c>
      <c r="E6836" s="269">
        <v>0</v>
      </c>
      <c r="F6836" s="269" t="s">
        <v>12904</v>
      </c>
    </row>
    <row r="6837" spans="1:6" ht="30" customHeight="1">
      <c r="A6837" s="266">
        <v>90624</v>
      </c>
      <c r="B6837" s="267" t="s">
        <v>633</v>
      </c>
      <c r="C6837" s="268" t="s">
        <v>2637</v>
      </c>
      <c r="D6837" s="269">
        <v>2.37</v>
      </c>
      <c r="E6837" s="269">
        <v>0</v>
      </c>
      <c r="F6837" s="269" t="s">
        <v>15872</v>
      </c>
    </row>
    <row r="6838" spans="1:6" ht="30" customHeight="1">
      <c r="A6838" s="266">
        <v>90627</v>
      </c>
      <c r="B6838" s="267" t="s">
        <v>634</v>
      </c>
      <c r="C6838" s="268" t="s">
        <v>2637</v>
      </c>
      <c r="D6838" s="269">
        <v>24.51</v>
      </c>
      <c r="E6838" s="269">
        <v>0</v>
      </c>
      <c r="F6838" s="269" t="s">
        <v>15929</v>
      </c>
    </row>
    <row r="6839" spans="1:6" ht="30" customHeight="1">
      <c r="A6839" s="266">
        <v>90628</v>
      </c>
      <c r="B6839" s="267" t="s">
        <v>635</v>
      </c>
      <c r="C6839" s="268" t="s">
        <v>2637</v>
      </c>
      <c r="D6839" s="269">
        <v>6.43</v>
      </c>
      <c r="E6839" s="269">
        <v>0</v>
      </c>
      <c r="F6839" s="269" t="s">
        <v>12293</v>
      </c>
    </row>
    <row r="6840" spans="1:6" ht="30" customHeight="1">
      <c r="A6840" s="266">
        <v>90629</v>
      </c>
      <c r="B6840" s="267" t="s">
        <v>636</v>
      </c>
      <c r="C6840" s="268" t="s">
        <v>2637</v>
      </c>
      <c r="D6840" s="269">
        <v>30.67</v>
      </c>
      <c r="E6840" s="269">
        <v>0</v>
      </c>
      <c r="F6840" s="269" t="s">
        <v>12814</v>
      </c>
    </row>
    <row r="6841" spans="1:6" ht="30" customHeight="1">
      <c r="A6841" s="266">
        <v>90630</v>
      </c>
      <c r="B6841" s="267" t="s">
        <v>637</v>
      </c>
      <c r="C6841" s="268" t="s">
        <v>2637</v>
      </c>
      <c r="D6841" s="269">
        <v>9.6300000000000008</v>
      </c>
      <c r="E6841" s="269">
        <v>0</v>
      </c>
      <c r="F6841" s="269" t="s">
        <v>13249</v>
      </c>
    </row>
    <row r="6842" spans="1:6" ht="45" customHeight="1">
      <c r="A6842" s="266">
        <v>90670</v>
      </c>
      <c r="B6842" s="267" t="s">
        <v>740</v>
      </c>
      <c r="C6842" s="268" t="s">
        <v>2637</v>
      </c>
      <c r="D6842" s="269">
        <v>112.48</v>
      </c>
      <c r="E6842" s="269">
        <v>0</v>
      </c>
      <c r="F6842" s="269" t="s">
        <v>15930</v>
      </c>
    </row>
    <row r="6843" spans="1:6" ht="45" customHeight="1">
      <c r="A6843" s="266">
        <v>90671</v>
      </c>
      <c r="B6843" s="267" t="s">
        <v>741</v>
      </c>
      <c r="C6843" s="268" t="s">
        <v>2637</v>
      </c>
      <c r="D6843" s="269">
        <v>29.54</v>
      </c>
      <c r="E6843" s="269">
        <v>0</v>
      </c>
      <c r="F6843" s="269" t="s">
        <v>15931</v>
      </c>
    </row>
    <row r="6844" spans="1:6" ht="45" customHeight="1">
      <c r="A6844" s="266">
        <v>90672</v>
      </c>
      <c r="B6844" s="267" t="s">
        <v>742</v>
      </c>
      <c r="C6844" s="268" t="s">
        <v>2637</v>
      </c>
      <c r="D6844" s="269">
        <v>140.76</v>
      </c>
      <c r="E6844" s="269">
        <v>0</v>
      </c>
      <c r="F6844" s="269" t="s">
        <v>15932</v>
      </c>
    </row>
    <row r="6845" spans="1:6" ht="60" customHeight="1">
      <c r="A6845" s="266">
        <v>90673</v>
      </c>
      <c r="B6845" s="267" t="s">
        <v>743</v>
      </c>
      <c r="C6845" s="268" t="s">
        <v>2637</v>
      </c>
      <c r="D6845" s="269">
        <v>119.84</v>
      </c>
      <c r="E6845" s="269">
        <v>0</v>
      </c>
      <c r="F6845" s="269" t="s">
        <v>15933</v>
      </c>
    </row>
    <row r="6846" spans="1:6" ht="45" customHeight="1">
      <c r="A6846" s="266">
        <v>90676</v>
      </c>
      <c r="B6846" s="267" t="s">
        <v>744</v>
      </c>
      <c r="C6846" s="268" t="s">
        <v>2637</v>
      </c>
      <c r="D6846" s="269">
        <v>58.44</v>
      </c>
      <c r="E6846" s="269">
        <v>0</v>
      </c>
      <c r="F6846" s="269" t="s">
        <v>15934</v>
      </c>
    </row>
    <row r="6847" spans="1:6" ht="45" customHeight="1">
      <c r="A6847" s="266">
        <v>90677</v>
      </c>
      <c r="B6847" s="267" t="s">
        <v>745</v>
      </c>
      <c r="C6847" s="268" t="s">
        <v>2637</v>
      </c>
      <c r="D6847" s="269">
        <v>15.34</v>
      </c>
      <c r="E6847" s="269">
        <v>0</v>
      </c>
      <c r="F6847" s="269" t="s">
        <v>14873</v>
      </c>
    </row>
    <row r="6848" spans="1:6" ht="45" customHeight="1">
      <c r="A6848" s="266">
        <v>90678</v>
      </c>
      <c r="B6848" s="267" t="s">
        <v>746</v>
      </c>
      <c r="C6848" s="268" t="s">
        <v>2637</v>
      </c>
      <c r="D6848" s="269">
        <v>73.13</v>
      </c>
      <c r="E6848" s="269">
        <v>0</v>
      </c>
      <c r="F6848" s="269" t="s">
        <v>15935</v>
      </c>
    </row>
    <row r="6849" spans="1:6" ht="60" customHeight="1">
      <c r="A6849" s="266">
        <v>90679</v>
      </c>
      <c r="B6849" s="267" t="s">
        <v>747</v>
      </c>
      <c r="C6849" s="268" t="s">
        <v>2637</v>
      </c>
      <c r="D6849" s="269">
        <v>61.27</v>
      </c>
      <c r="E6849" s="269">
        <v>0</v>
      </c>
      <c r="F6849" s="269" t="s">
        <v>15936</v>
      </c>
    </row>
    <row r="6850" spans="1:6" ht="60" customHeight="1">
      <c r="A6850" s="266">
        <v>91021</v>
      </c>
      <c r="B6850" s="267" t="s">
        <v>5576</v>
      </c>
      <c r="C6850" s="268" t="s">
        <v>2637</v>
      </c>
      <c r="D6850" s="269">
        <v>3.17</v>
      </c>
      <c r="E6850" s="269">
        <v>0</v>
      </c>
      <c r="F6850" s="269" t="s">
        <v>13477</v>
      </c>
    </row>
    <row r="6851" spans="1:6" ht="45" customHeight="1">
      <c r="A6851" s="266">
        <v>93224</v>
      </c>
      <c r="B6851" s="267" t="s">
        <v>5577</v>
      </c>
      <c r="C6851" s="268" t="s">
        <v>1057</v>
      </c>
      <c r="D6851" s="269">
        <v>601.1</v>
      </c>
      <c r="E6851" s="269">
        <v>16.28</v>
      </c>
      <c r="F6851" s="269" t="s">
        <v>15688</v>
      </c>
    </row>
    <row r="6852" spans="1:6" ht="30" customHeight="1">
      <c r="A6852" s="266">
        <v>95620</v>
      </c>
      <c r="B6852" s="267" t="s">
        <v>5578</v>
      </c>
      <c r="C6852" s="268" t="s">
        <v>1057</v>
      </c>
      <c r="D6852" s="269">
        <v>7.1199999999999992</v>
      </c>
      <c r="E6852" s="269">
        <v>13.06</v>
      </c>
      <c r="F6852" s="269" t="s">
        <v>12640</v>
      </c>
    </row>
    <row r="6853" spans="1:6" ht="30" customHeight="1">
      <c r="A6853" s="266">
        <v>95702</v>
      </c>
      <c r="B6853" s="267" t="s">
        <v>5579</v>
      </c>
      <c r="C6853" s="268" t="s">
        <v>1057</v>
      </c>
      <c r="D6853" s="269">
        <v>16.399999999999999</v>
      </c>
      <c r="E6853" s="269">
        <v>16.28</v>
      </c>
      <c r="F6853" s="269" t="s">
        <v>15706</v>
      </c>
    </row>
    <row r="6854" spans="1:6" ht="30" customHeight="1">
      <c r="A6854" s="266">
        <v>95708</v>
      </c>
      <c r="B6854" s="267" t="s">
        <v>5580</v>
      </c>
      <c r="C6854" s="268" t="s">
        <v>1057</v>
      </c>
      <c r="D6854" s="269">
        <v>90.42</v>
      </c>
      <c r="E6854" s="269">
        <v>16.28</v>
      </c>
      <c r="F6854" s="269" t="s">
        <v>15707</v>
      </c>
    </row>
    <row r="6855" spans="1:6" ht="45" customHeight="1">
      <c r="A6855" s="266">
        <v>93225</v>
      </c>
      <c r="B6855" s="267" t="s">
        <v>5581</v>
      </c>
      <c r="C6855" s="268" t="s">
        <v>701</v>
      </c>
      <c r="D6855" s="269">
        <v>225.71</v>
      </c>
      <c r="E6855" s="269">
        <v>16.28</v>
      </c>
      <c r="F6855" s="269" t="s">
        <v>15790</v>
      </c>
    </row>
    <row r="6856" spans="1:6" ht="30" customHeight="1">
      <c r="A6856" s="266">
        <v>95621</v>
      </c>
      <c r="B6856" s="267" t="s">
        <v>5582</v>
      </c>
      <c r="C6856" s="268" t="s">
        <v>701</v>
      </c>
      <c r="D6856" s="269">
        <v>5.9799999999999986</v>
      </c>
      <c r="E6856" s="269">
        <v>13.06</v>
      </c>
      <c r="F6856" s="269" t="s">
        <v>15801</v>
      </c>
    </row>
    <row r="6857" spans="1:6" ht="30" customHeight="1">
      <c r="A6857" s="266">
        <v>95703</v>
      </c>
      <c r="B6857" s="267" t="s">
        <v>5583</v>
      </c>
      <c r="C6857" s="268" t="s">
        <v>701</v>
      </c>
      <c r="D6857" s="269">
        <v>9.3999999999999986</v>
      </c>
      <c r="E6857" s="269">
        <v>16.28</v>
      </c>
      <c r="F6857" s="269" t="s">
        <v>15803</v>
      </c>
    </row>
    <row r="6858" spans="1:6" ht="30" customHeight="1">
      <c r="A6858" s="266">
        <v>95709</v>
      </c>
      <c r="B6858" s="267" t="s">
        <v>5584</v>
      </c>
      <c r="C6858" s="268" t="s">
        <v>701</v>
      </c>
      <c r="D6858" s="269">
        <v>34.53</v>
      </c>
      <c r="E6858" s="269">
        <v>16.28</v>
      </c>
      <c r="F6858" s="269" t="s">
        <v>15804</v>
      </c>
    </row>
    <row r="6859" spans="1:6" ht="45" customHeight="1">
      <c r="A6859" s="266">
        <v>93220</v>
      </c>
      <c r="B6859" s="267" t="s">
        <v>5585</v>
      </c>
      <c r="C6859" s="268" t="s">
        <v>2637</v>
      </c>
      <c r="D6859" s="269">
        <v>174.9</v>
      </c>
      <c r="E6859" s="269">
        <v>0</v>
      </c>
      <c r="F6859" s="269" t="s">
        <v>15975</v>
      </c>
    </row>
    <row r="6860" spans="1:6" ht="45" customHeight="1">
      <c r="A6860" s="266">
        <v>93221</v>
      </c>
      <c r="B6860" s="267" t="s">
        <v>5586</v>
      </c>
      <c r="C6860" s="268" t="s">
        <v>2637</v>
      </c>
      <c r="D6860" s="269">
        <v>45.94</v>
      </c>
      <c r="E6860" s="269">
        <v>0</v>
      </c>
      <c r="F6860" s="269" t="s">
        <v>15976</v>
      </c>
    </row>
    <row r="6861" spans="1:6" ht="45" customHeight="1">
      <c r="A6861" s="266">
        <v>93222</v>
      </c>
      <c r="B6861" s="267" t="s">
        <v>5587</v>
      </c>
      <c r="C6861" s="268" t="s">
        <v>2637</v>
      </c>
      <c r="D6861" s="269">
        <v>218.88</v>
      </c>
      <c r="E6861" s="269">
        <v>0</v>
      </c>
      <c r="F6861" s="269" t="s">
        <v>15977</v>
      </c>
    </row>
    <row r="6862" spans="1:6" ht="60" customHeight="1">
      <c r="A6862" s="266">
        <v>93223</v>
      </c>
      <c r="B6862" s="267" t="s">
        <v>4892</v>
      </c>
      <c r="C6862" s="268" t="s">
        <v>2637</v>
      </c>
      <c r="D6862" s="269">
        <v>156.51</v>
      </c>
      <c r="E6862" s="269">
        <v>0</v>
      </c>
      <c r="F6862" s="269" t="s">
        <v>15978</v>
      </c>
    </row>
    <row r="6863" spans="1:6" ht="30" customHeight="1">
      <c r="A6863" s="266">
        <v>95617</v>
      </c>
      <c r="B6863" s="267" t="s">
        <v>4893</v>
      </c>
      <c r="C6863" s="268" t="s">
        <v>2637</v>
      </c>
      <c r="D6863" s="269">
        <v>0.91</v>
      </c>
      <c r="E6863" s="269">
        <v>0</v>
      </c>
      <c r="F6863" s="269" t="s">
        <v>12862</v>
      </c>
    </row>
    <row r="6864" spans="1:6" ht="30" customHeight="1">
      <c r="A6864" s="266">
        <v>95618</v>
      </c>
      <c r="B6864" s="267" t="s">
        <v>4894</v>
      </c>
      <c r="C6864" s="268" t="s">
        <v>2637</v>
      </c>
      <c r="D6864" s="269">
        <v>0.2</v>
      </c>
      <c r="E6864" s="269">
        <v>0</v>
      </c>
      <c r="F6864" s="269" t="s">
        <v>13869</v>
      </c>
    </row>
    <row r="6865" spans="1:6" ht="30" customHeight="1">
      <c r="A6865" s="266">
        <v>95619</v>
      </c>
      <c r="B6865" s="267" t="s">
        <v>4895</v>
      </c>
      <c r="C6865" s="268" t="s">
        <v>2637</v>
      </c>
      <c r="D6865" s="269">
        <v>1.1399999999999999</v>
      </c>
      <c r="E6865" s="269">
        <v>0</v>
      </c>
      <c r="F6865" s="269" t="s">
        <v>13518</v>
      </c>
    </row>
    <row r="6866" spans="1:6" ht="30" customHeight="1">
      <c r="A6866" s="266">
        <v>95698</v>
      </c>
      <c r="B6866" s="267" t="s">
        <v>4896</v>
      </c>
      <c r="C6866" s="268" t="s">
        <v>2637</v>
      </c>
      <c r="D6866" s="269">
        <v>3.7</v>
      </c>
      <c r="E6866" s="269">
        <v>0</v>
      </c>
      <c r="F6866" s="269" t="s">
        <v>16004</v>
      </c>
    </row>
    <row r="6867" spans="1:6" ht="30" customHeight="1">
      <c r="A6867" s="266">
        <v>95699</v>
      </c>
      <c r="B6867" s="267" t="s">
        <v>4897</v>
      </c>
      <c r="C6867" s="268" t="s">
        <v>2637</v>
      </c>
      <c r="D6867" s="269">
        <v>0.83</v>
      </c>
      <c r="E6867" s="269">
        <v>0</v>
      </c>
      <c r="F6867" s="269" t="s">
        <v>11131</v>
      </c>
    </row>
    <row r="6868" spans="1:6" ht="30" customHeight="1">
      <c r="A6868" s="266">
        <v>95700</v>
      </c>
      <c r="B6868" s="267" t="s">
        <v>4898</v>
      </c>
      <c r="C6868" s="268" t="s">
        <v>2637</v>
      </c>
      <c r="D6868" s="269">
        <v>4.63</v>
      </c>
      <c r="E6868" s="269">
        <v>0</v>
      </c>
      <c r="F6868" s="269" t="s">
        <v>12198</v>
      </c>
    </row>
    <row r="6869" spans="1:6" ht="30" customHeight="1">
      <c r="A6869" s="266">
        <v>95701</v>
      </c>
      <c r="B6869" s="267" t="s">
        <v>4899</v>
      </c>
      <c r="C6869" s="268" t="s">
        <v>2637</v>
      </c>
      <c r="D6869" s="269">
        <v>2.37</v>
      </c>
      <c r="E6869" s="269">
        <v>0</v>
      </c>
      <c r="F6869" s="269" t="s">
        <v>15872</v>
      </c>
    </row>
    <row r="6870" spans="1:6" ht="30" customHeight="1">
      <c r="A6870" s="266">
        <v>95704</v>
      </c>
      <c r="B6870" s="267" t="s">
        <v>4900</v>
      </c>
      <c r="C6870" s="268" t="s">
        <v>2637</v>
      </c>
      <c r="D6870" s="269">
        <v>23.49</v>
      </c>
      <c r="E6870" s="269">
        <v>0</v>
      </c>
      <c r="F6870" s="269" t="s">
        <v>16005</v>
      </c>
    </row>
    <row r="6871" spans="1:6" ht="30" customHeight="1">
      <c r="A6871" s="266">
        <v>95705</v>
      </c>
      <c r="B6871" s="267" t="s">
        <v>4901</v>
      </c>
      <c r="C6871" s="268" t="s">
        <v>2637</v>
      </c>
      <c r="D6871" s="269">
        <v>6.17</v>
      </c>
      <c r="E6871" s="269">
        <v>0</v>
      </c>
      <c r="F6871" s="269" t="s">
        <v>16006</v>
      </c>
    </row>
    <row r="6872" spans="1:6" ht="30" customHeight="1">
      <c r="A6872" s="266">
        <v>95706</v>
      </c>
      <c r="B6872" s="267" t="s">
        <v>4902</v>
      </c>
      <c r="C6872" s="268" t="s">
        <v>2637</v>
      </c>
      <c r="D6872" s="269">
        <v>29.39</v>
      </c>
      <c r="E6872" s="269">
        <v>0</v>
      </c>
      <c r="F6872" s="269" t="s">
        <v>16007</v>
      </c>
    </row>
    <row r="6873" spans="1:6" ht="30" customHeight="1">
      <c r="A6873" s="266">
        <v>95707</v>
      </c>
      <c r="B6873" s="267" t="s">
        <v>4903</v>
      </c>
      <c r="C6873" s="268" t="s">
        <v>2637</v>
      </c>
      <c r="D6873" s="269">
        <v>26.5</v>
      </c>
      <c r="E6873" s="269">
        <v>0</v>
      </c>
      <c r="F6873" s="269" t="s">
        <v>16008</v>
      </c>
    </row>
    <row r="6874" spans="1:6" ht="30" customHeight="1">
      <c r="A6874" s="266">
        <v>96298</v>
      </c>
      <c r="B6874" s="267" t="s">
        <v>16047</v>
      </c>
      <c r="C6874" s="268" t="s">
        <v>2637</v>
      </c>
      <c r="D6874" s="269">
        <v>36.67</v>
      </c>
      <c r="E6874" s="269">
        <v>0</v>
      </c>
      <c r="F6874" s="269" t="s">
        <v>15733</v>
      </c>
    </row>
    <row r="6875" spans="1:6" ht="30" customHeight="1">
      <c r="A6875" s="266">
        <v>96299</v>
      </c>
      <c r="B6875" s="267" t="s">
        <v>16048</v>
      </c>
      <c r="C6875" s="268" t="s">
        <v>2637</v>
      </c>
      <c r="D6875" s="269">
        <v>9.6300000000000008</v>
      </c>
      <c r="E6875" s="269">
        <v>0</v>
      </c>
      <c r="F6875" s="269" t="s">
        <v>13249</v>
      </c>
    </row>
    <row r="6876" spans="1:6" ht="30" customHeight="1">
      <c r="A6876" s="266">
        <v>96300</v>
      </c>
      <c r="B6876" s="267" t="s">
        <v>16049</v>
      </c>
      <c r="C6876" s="268" t="s">
        <v>2637</v>
      </c>
      <c r="D6876" s="269">
        <v>45.89</v>
      </c>
      <c r="E6876" s="269">
        <v>0</v>
      </c>
      <c r="F6876" s="269" t="s">
        <v>16050</v>
      </c>
    </row>
    <row r="6877" spans="1:6" ht="30" customHeight="1">
      <c r="A6877" s="266">
        <v>96301</v>
      </c>
      <c r="B6877" s="267" t="s">
        <v>16051</v>
      </c>
      <c r="C6877" s="268" t="s">
        <v>2637</v>
      </c>
      <c r="D6877" s="269">
        <v>49.18</v>
      </c>
      <c r="E6877" s="269">
        <v>0</v>
      </c>
      <c r="F6877" s="269" t="s">
        <v>15885</v>
      </c>
    </row>
    <row r="6878" spans="1:6" ht="30" customHeight="1">
      <c r="A6878" s="266">
        <v>96303</v>
      </c>
      <c r="B6878" s="267" t="s">
        <v>15725</v>
      </c>
      <c r="C6878" s="268" t="s">
        <v>1057</v>
      </c>
      <c r="D6878" s="269">
        <v>146.24</v>
      </c>
      <c r="E6878" s="269">
        <v>16.28</v>
      </c>
      <c r="F6878" s="269" t="s">
        <v>15726</v>
      </c>
    </row>
    <row r="6879" spans="1:6" ht="30" customHeight="1">
      <c r="A6879" s="266">
        <v>96302</v>
      </c>
      <c r="B6879" s="267" t="s">
        <v>15821</v>
      </c>
      <c r="C6879" s="268" t="s">
        <v>701</v>
      </c>
      <c r="D6879" s="269">
        <v>51.17</v>
      </c>
      <c r="E6879" s="269">
        <v>16.28</v>
      </c>
      <c r="F6879" s="269" t="s">
        <v>15822</v>
      </c>
    </row>
    <row r="6880" spans="1:6">
      <c r="A6880" s="261"/>
      <c r="B6880" s="265" t="s">
        <v>23</v>
      </c>
      <c r="C6880" s="263"/>
      <c r="D6880" s="264" t="s">
        <v>2552</v>
      </c>
      <c r="E6880" s="264" t="s">
        <v>2552</v>
      </c>
      <c r="F6880" s="264"/>
    </row>
    <row r="6881" spans="1:6" ht="30" customHeight="1">
      <c r="A6881" s="266">
        <v>5765</v>
      </c>
      <c r="B6881" s="267" t="s">
        <v>2350</v>
      </c>
      <c r="C6881" s="268" t="s">
        <v>2637</v>
      </c>
      <c r="D6881" s="269">
        <v>1.92</v>
      </c>
      <c r="E6881" s="269">
        <v>0</v>
      </c>
      <c r="F6881" s="269" t="s">
        <v>12781</v>
      </c>
    </row>
    <row r="6882" spans="1:6" ht="30" customHeight="1">
      <c r="A6882" s="266">
        <v>5766</v>
      </c>
      <c r="B6882" s="267" t="s">
        <v>2351</v>
      </c>
      <c r="C6882" s="268" t="s">
        <v>2637</v>
      </c>
      <c r="D6882" s="269">
        <v>2.13</v>
      </c>
      <c r="E6882" s="269">
        <v>0</v>
      </c>
      <c r="F6882" s="269" t="s">
        <v>12756</v>
      </c>
    </row>
    <row r="6883" spans="1:6" ht="30" customHeight="1">
      <c r="A6883" s="266">
        <v>5909</v>
      </c>
      <c r="B6883" s="267" t="s">
        <v>1471</v>
      </c>
      <c r="C6883" s="268" t="s">
        <v>1057</v>
      </c>
      <c r="D6883" s="269">
        <v>12.660000000000002</v>
      </c>
      <c r="E6883" s="269">
        <v>11.44</v>
      </c>
      <c r="F6883" s="269" t="s">
        <v>15634</v>
      </c>
    </row>
    <row r="6884" spans="1:6" ht="30" customHeight="1">
      <c r="A6884" s="266">
        <v>5911</v>
      </c>
      <c r="B6884" s="267" t="s">
        <v>1254</v>
      </c>
      <c r="C6884" s="268" t="s">
        <v>701</v>
      </c>
      <c r="D6884" s="269">
        <v>8.6100000000000012</v>
      </c>
      <c r="E6884" s="269">
        <v>11.44</v>
      </c>
      <c r="F6884" s="269" t="s">
        <v>12160</v>
      </c>
    </row>
    <row r="6885" spans="1:6" ht="30" customHeight="1">
      <c r="A6885" s="266">
        <v>88569</v>
      </c>
      <c r="B6885" s="267" t="s">
        <v>868</v>
      </c>
      <c r="C6885" s="268" t="s">
        <v>2637</v>
      </c>
      <c r="D6885" s="269">
        <v>2.46</v>
      </c>
      <c r="E6885" s="269">
        <v>0</v>
      </c>
      <c r="F6885" s="269" t="s">
        <v>14874</v>
      </c>
    </row>
    <row r="6886" spans="1:6" ht="30" customHeight="1">
      <c r="A6886" s="266">
        <v>88570</v>
      </c>
      <c r="B6886" s="267" t="s">
        <v>869</v>
      </c>
      <c r="C6886" s="268" t="s">
        <v>2637</v>
      </c>
      <c r="D6886" s="269">
        <v>0.83</v>
      </c>
      <c r="E6886" s="269">
        <v>0</v>
      </c>
      <c r="F6886" s="269" t="s">
        <v>11131</v>
      </c>
    </row>
    <row r="6887" spans="1:6" ht="45" customHeight="1">
      <c r="A6887" s="266">
        <v>83361</v>
      </c>
      <c r="B6887" s="267" t="s">
        <v>4905</v>
      </c>
      <c r="C6887" s="268" t="s">
        <v>2637</v>
      </c>
      <c r="D6887" s="269">
        <v>10.3</v>
      </c>
      <c r="E6887" s="269">
        <v>0</v>
      </c>
      <c r="F6887" s="269" t="s">
        <v>13552</v>
      </c>
    </row>
    <row r="6888" spans="1:6" ht="45" customHeight="1">
      <c r="A6888" s="266">
        <v>83362</v>
      </c>
      <c r="B6888" s="267" t="s">
        <v>5411</v>
      </c>
      <c r="C6888" s="268" t="s">
        <v>1057</v>
      </c>
      <c r="D6888" s="269">
        <v>147.65</v>
      </c>
      <c r="E6888" s="269">
        <v>13.53</v>
      </c>
      <c r="F6888" s="269" t="s">
        <v>15645</v>
      </c>
    </row>
    <row r="6889" spans="1:6" ht="45" customHeight="1">
      <c r="A6889" s="266">
        <v>91486</v>
      </c>
      <c r="B6889" s="267" t="s">
        <v>5412</v>
      </c>
      <c r="C6889" s="268" t="s">
        <v>701</v>
      </c>
      <c r="D6889" s="269">
        <v>22.439999999999998</v>
      </c>
      <c r="E6889" s="269">
        <v>13.53</v>
      </c>
      <c r="F6889" s="269" t="s">
        <v>15781</v>
      </c>
    </row>
    <row r="6890" spans="1:6" ht="45" customHeight="1">
      <c r="A6890" s="266">
        <v>91468</v>
      </c>
      <c r="B6890" s="267" t="s">
        <v>5413</v>
      </c>
      <c r="C6890" s="268" t="s">
        <v>2637</v>
      </c>
      <c r="D6890" s="269">
        <v>13.2</v>
      </c>
      <c r="E6890" s="269">
        <v>0</v>
      </c>
      <c r="F6890" s="269" t="s">
        <v>15958</v>
      </c>
    </row>
    <row r="6891" spans="1:6" ht="45" customHeight="1">
      <c r="A6891" s="266">
        <v>91469</v>
      </c>
      <c r="B6891" s="267" t="s">
        <v>5414</v>
      </c>
      <c r="C6891" s="268" t="s">
        <v>2637</v>
      </c>
      <c r="D6891" s="269">
        <v>4.47</v>
      </c>
      <c r="E6891" s="269">
        <v>0</v>
      </c>
      <c r="F6891" s="269" t="s">
        <v>11166</v>
      </c>
    </row>
    <row r="6892" spans="1:6" ht="45" customHeight="1">
      <c r="A6892" s="266">
        <v>91484</v>
      </c>
      <c r="B6892" s="267" t="s">
        <v>5588</v>
      </c>
      <c r="C6892" s="268" t="s">
        <v>2637</v>
      </c>
      <c r="D6892" s="269">
        <v>0.91</v>
      </c>
      <c r="E6892" s="269">
        <v>0</v>
      </c>
      <c r="F6892" s="269" t="s">
        <v>12862</v>
      </c>
    </row>
    <row r="6893" spans="1:6" ht="45" customHeight="1">
      <c r="A6893" s="266">
        <v>91485</v>
      </c>
      <c r="B6893" s="267" t="s">
        <v>5589</v>
      </c>
      <c r="C6893" s="268" t="s">
        <v>2637</v>
      </c>
      <c r="D6893" s="269">
        <v>114.91</v>
      </c>
      <c r="E6893" s="269">
        <v>0</v>
      </c>
      <c r="F6893" s="269" t="s">
        <v>15959</v>
      </c>
    </row>
    <row r="6894" spans="1:6" ht="30" customHeight="1">
      <c r="A6894" s="266">
        <v>92043</v>
      </c>
      <c r="B6894" s="267" t="s">
        <v>4906</v>
      </c>
      <c r="C6894" s="268" t="s">
        <v>1057</v>
      </c>
      <c r="D6894" s="269">
        <v>8.39</v>
      </c>
      <c r="E6894" s="269">
        <v>0</v>
      </c>
      <c r="F6894" s="269" t="s">
        <v>11352</v>
      </c>
    </row>
    <row r="6895" spans="1:6" ht="30" customHeight="1">
      <c r="A6895" s="266">
        <v>95127</v>
      </c>
      <c r="B6895" s="267" t="s">
        <v>4907</v>
      </c>
      <c r="C6895" s="268" t="s">
        <v>1057</v>
      </c>
      <c r="D6895" s="269">
        <v>109.8</v>
      </c>
      <c r="E6895" s="269">
        <v>16.28</v>
      </c>
      <c r="F6895" s="269" t="s">
        <v>15699</v>
      </c>
    </row>
    <row r="6896" spans="1:6" ht="30" customHeight="1">
      <c r="A6896" s="266">
        <v>92044</v>
      </c>
      <c r="B6896" s="267" t="s">
        <v>4908</v>
      </c>
      <c r="C6896" s="268" t="s">
        <v>701</v>
      </c>
      <c r="D6896" s="269">
        <v>4.95</v>
      </c>
      <c r="E6896" s="269">
        <v>0</v>
      </c>
      <c r="F6896" s="269" t="s">
        <v>15436</v>
      </c>
    </row>
    <row r="6897" spans="1:6" ht="30" customHeight="1">
      <c r="A6897" s="266">
        <v>95128</v>
      </c>
      <c r="B6897" s="267" t="s">
        <v>4909</v>
      </c>
      <c r="C6897" s="268" t="s">
        <v>701</v>
      </c>
      <c r="D6897" s="269">
        <v>19.68</v>
      </c>
      <c r="E6897" s="269">
        <v>16.28</v>
      </c>
      <c r="F6897" s="269" t="s">
        <v>15798</v>
      </c>
    </row>
    <row r="6898" spans="1:6" ht="30" customHeight="1">
      <c r="A6898" s="266">
        <v>92040</v>
      </c>
      <c r="B6898" s="267" t="s">
        <v>4910</v>
      </c>
      <c r="C6898" s="268" t="s">
        <v>2637</v>
      </c>
      <c r="D6898" s="269">
        <v>4.13</v>
      </c>
      <c r="E6898" s="269">
        <v>0</v>
      </c>
      <c r="F6898" s="269" t="s">
        <v>12626</v>
      </c>
    </row>
    <row r="6899" spans="1:6" ht="30" customHeight="1">
      <c r="A6899" s="266">
        <v>92041</v>
      </c>
      <c r="B6899" s="267" t="s">
        <v>4911</v>
      </c>
      <c r="C6899" s="268" t="s">
        <v>2637</v>
      </c>
      <c r="D6899" s="269">
        <v>0.82</v>
      </c>
      <c r="E6899" s="269">
        <v>0</v>
      </c>
      <c r="F6899" s="269" t="s">
        <v>11114</v>
      </c>
    </row>
    <row r="6900" spans="1:6" ht="30" customHeight="1">
      <c r="A6900" s="266">
        <v>92042</v>
      </c>
      <c r="B6900" s="267" t="s">
        <v>5406</v>
      </c>
      <c r="C6900" s="268" t="s">
        <v>2637</v>
      </c>
      <c r="D6900" s="269">
        <v>3.44</v>
      </c>
      <c r="E6900" s="269">
        <v>0</v>
      </c>
      <c r="F6900" s="269" t="s">
        <v>15874</v>
      </c>
    </row>
    <row r="6901" spans="1:6" ht="30" customHeight="1">
      <c r="A6901" s="266">
        <v>95123</v>
      </c>
      <c r="B6901" s="267" t="s">
        <v>5407</v>
      </c>
      <c r="C6901" s="268" t="s">
        <v>2637</v>
      </c>
      <c r="D6901" s="269">
        <v>11.4</v>
      </c>
      <c r="E6901" s="269">
        <v>0</v>
      </c>
      <c r="F6901" s="269" t="s">
        <v>13610</v>
      </c>
    </row>
    <row r="6902" spans="1:6" ht="30" customHeight="1">
      <c r="A6902" s="266">
        <v>95124</v>
      </c>
      <c r="B6902" s="267" t="s">
        <v>5408</v>
      </c>
      <c r="C6902" s="268" t="s">
        <v>2637</v>
      </c>
      <c r="D6902" s="269">
        <v>3.41</v>
      </c>
      <c r="E6902" s="269">
        <v>0</v>
      </c>
      <c r="F6902" s="269" t="s">
        <v>15997</v>
      </c>
    </row>
    <row r="6903" spans="1:6" ht="30" customHeight="1">
      <c r="A6903" s="266">
        <v>95125</v>
      </c>
      <c r="B6903" s="267" t="s">
        <v>5409</v>
      </c>
      <c r="C6903" s="268" t="s">
        <v>2637</v>
      </c>
      <c r="D6903" s="269">
        <v>12.47</v>
      </c>
      <c r="E6903" s="269">
        <v>0</v>
      </c>
      <c r="F6903" s="269" t="s">
        <v>13894</v>
      </c>
    </row>
    <row r="6904" spans="1:6" ht="30" customHeight="1">
      <c r="A6904" s="266">
        <v>95126</v>
      </c>
      <c r="B6904" s="267" t="s">
        <v>5410</v>
      </c>
      <c r="C6904" s="268" t="s">
        <v>2637</v>
      </c>
      <c r="D6904" s="269">
        <v>77.650000000000006</v>
      </c>
      <c r="E6904" s="269">
        <v>0</v>
      </c>
      <c r="F6904" s="269" t="s">
        <v>15998</v>
      </c>
    </row>
    <row r="6905" spans="1:6">
      <c r="A6905" s="261"/>
      <c r="B6905" s="265" t="s">
        <v>2287</v>
      </c>
      <c r="C6905" s="263"/>
      <c r="D6905" s="264" t="s">
        <v>2552</v>
      </c>
      <c r="E6905" s="264" t="s">
        <v>2552</v>
      </c>
      <c r="F6905" s="264"/>
    </row>
    <row r="6906" spans="1:6" ht="30" customHeight="1">
      <c r="A6906" s="266">
        <v>7030</v>
      </c>
      <c r="B6906" s="267" t="s">
        <v>1561</v>
      </c>
      <c r="C6906" s="268" t="s">
        <v>1057</v>
      </c>
      <c r="D6906" s="269">
        <v>151.63</v>
      </c>
      <c r="E6906" s="269">
        <v>0</v>
      </c>
      <c r="F6906" s="269" t="s">
        <v>15641</v>
      </c>
    </row>
    <row r="6907" spans="1:6" ht="30" customHeight="1">
      <c r="A6907" s="266">
        <v>7031</v>
      </c>
      <c r="B6907" s="267" t="s">
        <v>2558</v>
      </c>
      <c r="C6907" s="268" t="s">
        <v>701</v>
      </c>
      <c r="D6907" s="269">
        <v>3.8</v>
      </c>
      <c r="E6907" s="269">
        <v>0</v>
      </c>
      <c r="F6907" s="269" t="s">
        <v>11186</v>
      </c>
    </row>
    <row r="6908" spans="1:6" ht="30" customHeight="1">
      <c r="A6908" s="266">
        <v>7032</v>
      </c>
      <c r="B6908" s="267" t="s">
        <v>1496</v>
      </c>
      <c r="C6908" s="268" t="s">
        <v>2637</v>
      </c>
      <c r="D6908" s="269">
        <v>2.72</v>
      </c>
      <c r="E6908" s="269">
        <v>0</v>
      </c>
      <c r="F6908" s="269" t="s">
        <v>11308</v>
      </c>
    </row>
    <row r="6909" spans="1:6" ht="30" customHeight="1">
      <c r="A6909" s="266">
        <v>7033</v>
      </c>
      <c r="B6909" s="267" t="s">
        <v>1497</v>
      </c>
      <c r="C6909" s="268" t="s">
        <v>2637</v>
      </c>
      <c r="D6909" s="269">
        <v>1.08</v>
      </c>
      <c r="E6909" s="269">
        <v>0</v>
      </c>
      <c r="F6909" s="269" t="s">
        <v>13590</v>
      </c>
    </row>
    <row r="6910" spans="1:6" ht="30" customHeight="1">
      <c r="A6910" s="266">
        <v>7034</v>
      </c>
      <c r="B6910" s="267" t="s">
        <v>1498</v>
      </c>
      <c r="C6910" s="268" t="s">
        <v>2637</v>
      </c>
      <c r="D6910" s="269">
        <v>5.1100000000000003</v>
      </c>
      <c r="E6910" s="269">
        <v>0</v>
      </c>
      <c r="F6910" s="269" t="s">
        <v>12018</v>
      </c>
    </row>
    <row r="6911" spans="1:6" ht="30" customHeight="1">
      <c r="A6911" s="266">
        <v>7035</v>
      </c>
      <c r="B6911" s="267" t="s">
        <v>1499</v>
      </c>
      <c r="C6911" s="268" t="s">
        <v>2637</v>
      </c>
      <c r="D6911" s="269">
        <v>142.72</v>
      </c>
      <c r="E6911" s="269">
        <v>0</v>
      </c>
      <c r="F6911" s="269" t="s">
        <v>15847</v>
      </c>
    </row>
    <row r="6912" spans="1:6" ht="30" customHeight="1">
      <c r="A6912" s="266">
        <v>89028</v>
      </c>
      <c r="B6912" s="267" t="s">
        <v>1041</v>
      </c>
      <c r="C6912" s="268" t="s">
        <v>1057</v>
      </c>
      <c r="D6912" s="269">
        <v>140.24</v>
      </c>
      <c r="E6912" s="269">
        <v>0</v>
      </c>
      <c r="F6912" s="269" t="s">
        <v>15652</v>
      </c>
    </row>
    <row r="6913" spans="1:6" ht="30" customHeight="1">
      <c r="A6913" s="266">
        <v>89027</v>
      </c>
      <c r="B6913" s="267" t="s">
        <v>903</v>
      </c>
      <c r="C6913" s="268" t="s">
        <v>701</v>
      </c>
      <c r="D6913" s="269">
        <v>3.09</v>
      </c>
      <c r="E6913" s="269">
        <v>0</v>
      </c>
      <c r="F6913" s="269" t="s">
        <v>13309</v>
      </c>
    </row>
    <row r="6914" spans="1:6" ht="30" customHeight="1">
      <c r="A6914" s="266">
        <v>89023</v>
      </c>
      <c r="B6914" s="267" t="s">
        <v>570</v>
      </c>
      <c r="C6914" s="268" t="s">
        <v>2637</v>
      </c>
      <c r="D6914" s="269">
        <v>2.21</v>
      </c>
      <c r="E6914" s="269">
        <v>0</v>
      </c>
      <c r="F6914" s="269" t="s">
        <v>13544</v>
      </c>
    </row>
    <row r="6915" spans="1:6" ht="30" customHeight="1">
      <c r="A6915" s="266">
        <v>89024</v>
      </c>
      <c r="B6915" s="267" t="s">
        <v>571</v>
      </c>
      <c r="C6915" s="268" t="s">
        <v>2637</v>
      </c>
      <c r="D6915" s="269">
        <v>0.88</v>
      </c>
      <c r="E6915" s="269">
        <v>0</v>
      </c>
      <c r="F6915" s="269" t="s">
        <v>13870</v>
      </c>
    </row>
    <row r="6916" spans="1:6" ht="30" customHeight="1">
      <c r="A6916" s="266">
        <v>89025</v>
      </c>
      <c r="B6916" s="267" t="s">
        <v>572</v>
      </c>
      <c r="C6916" s="268" t="s">
        <v>2637</v>
      </c>
      <c r="D6916" s="269">
        <v>4.1500000000000004</v>
      </c>
      <c r="E6916" s="269">
        <v>0</v>
      </c>
      <c r="F6916" s="269" t="s">
        <v>11160</v>
      </c>
    </row>
    <row r="6917" spans="1:6" ht="30" customHeight="1">
      <c r="A6917" s="266">
        <v>89026</v>
      </c>
      <c r="B6917" s="267" t="s">
        <v>573</v>
      </c>
      <c r="C6917" s="268" t="s">
        <v>2637</v>
      </c>
      <c r="D6917" s="269">
        <v>133</v>
      </c>
      <c r="E6917" s="269">
        <v>0</v>
      </c>
      <c r="F6917" s="269" t="s">
        <v>15897</v>
      </c>
    </row>
    <row r="6918" spans="1:6" ht="30" customHeight="1">
      <c r="A6918" s="266">
        <v>5839</v>
      </c>
      <c r="B6918" s="267" t="s">
        <v>1065</v>
      </c>
      <c r="C6918" s="268" t="s">
        <v>1057</v>
      </c>
      <c r="D6918" s="269">
        <v>4.93</v>
      </c>
      <c r="E6918" s="269">
        <v>0</v>
      </c>
      <c r="F6918" s="269" t="s">
        <v>11224</v>
      </c>
    </row>
    <row r="6919" spans="1:6" ht="30" customHeight="1">
      <c r="A6919" s="266">
        <v>5841</v>
      </c>
      <c r="B6919" s="267" t="s">
        <v>1243</v>
      </c>
      <c r="C6919" s="268" t="s">
        <v>701</v>
      </c>
      <c r="D6919" s="269">
        <v>2.4700000000000002</v>
      </c>
      <c r="E6919" s="269">
        <v>0</v>
      </c>
      <c r="F6919" s="269" t="s">
        <v>12782</v>
      </c>
    </row>
    <row r="6920" spans="1:6" ht="30" customHeight="1">
      <c r="A6920" s="266">
        <v>53804</v>
      </c>
      <c r="B6920" s="267" t="s">
        <v>1910</v>
      </c>
      <c r="C6920" s="268" t="s">
        <v>2637</v>
      </c>
      <c r="D6920" s="269">
        <v>2.46</v>
      </c>
      <c r="E6920" s="269">
        <v>0</v>
      </c>
      <c r="F6920" s="269" t="s">
        <v>14874</v>
      </c>
    </row>
    <row r="6921" spans="1:6" ht="30" customHeight="1">
      <c r="A6921" s="266">
        <v>89015</v>
      </c>
      <c r="B6921" s="267" t="s">
        <v>835</v>
      </c>
      <c r="C6921" s="268" t="s">
        <v>2637</v>
      </c>
      <c r="D6921" s="269">
        <v>1.97</v>
      </c>
      <c r="E6921" s="269">
        <v>0</v>
      </c>
      <c r="F6921" s="269" t="s">
        <v>15895</v>
      </c>
    </row>
    <row r="6922" spans="1:6" ht="30" customHeight="1">
      <c r="A6922" s="266">
        <v>89016</v>
      </c>
      <c r="B6922" s="267" t="s">
        <v>836</v>
      </c>
      <c r="C6922" s="268" t="s">
        <v>2637</v>
      </c>
      <c r="D6922" s="269">
        <v>0.5</v>
      </c>
      <c r="E6922" s="269">
        <v>0</v>
      </c>
      <c r="F6922" s="269" t="s">
        <v>14641</v>
      </c>
    </row>
    <row r="6923" spans="1:6">
      <c r="A6923" s="261"/>
      <c r="B6923" s="265" t="s">
        <v>24</v>
      </c>
      <c r="C6923" s="263"/>
      <c r="D6923" s="264" t="s">
        <v>2552</v>
      </c>
      <c r="E6923" s="264" t="s">
        <v>2552</v>
      </c>
      <c r="F6923" s="264"/>
    </row>
    <row r="6924" spans="1:6">
      <c r="A6924" s="261"/>
      <c r="B6924" s="265" t="s">
        <v>1172</v>
      </c>
      <c r="C6924" s="263"/>
      <c r="D6924" s="264" t="s">
        <v>2552</v>
      </c>
      <c r="E6924" s="264" t="s">
        <v>2552</v>
      </c>
      <c r="F6924" s="264"/>
    </row>
    <row r="6925" spans="1:6" ht="45" customHeight="1">
      <c r="A6925" s="266">
        <v>89016</v>
      </c>
      <c r="B6925" s="267" t="s">
        <v>836</v>
      </c>
      <c r="C6925" s="268" t="s">
        <v>2637</v>
      </c>
      <c r="D6925" s="269">
        <v>0.5</v>
      </c>
      <c r="E6925" s="269">
        <v>0</v>
      </c>
      <c r="F6925" s="269" t="s">
        <v>14641</v>
      </c>
    </row>
    <row r="6926" spans="1:6" ht="45" customHeight="1">
      <c r="A6926" s="266">
        <v>89016</v>
      </c>
      <c r="B6926" s="267" t="s">
        <v>836</v>
      </c>
      <c r="C6926" s="268" t="s">
        <v>2637</v>
      </c>
      <c r="D6926" s="269">
        <v>0.5</v>
      </c>
      <c r="E6926" s="269">
        <v>0</v>
      </c>
      <c r="F6926" s="269" t="s">
        <v>14641</v>
      </c>
    </row>
    <row r="6927" spans="1:6" ht="45" customHeight="1">
      <c r="A6927" s="266">
        <v>89016</v>
      </c>
      <c r="B6927" s="267" t="s">
        <v>836</v>
      </c>
      <c r="C6927" s="268" t="s">
        <v>2637</v>
      </c>
      <c r="D6927" s="269">
        <v>0.5</v>
      </c>
      <c r="E6927" s="269">
        <v>0</v>
      </c>
      <c r="F6927" s="269" t="s">
        <v>14641</v>
      </c>
    </row>
    <row r="6928" spans="1:6" ht="45" customHeight="1">
      <c r="A6928" s="266">
        <v>89016</v>
      </c>
      <c r="B6928" s="267" t="s">
        <v>836</v>
      </c>
      <c r="C6928" s="268" t="s">
        <v>2637</v>
      </c>
      <c r="D6928" s="269">
        <v>0.5</v>
      </c>
      <c r="E6928" s="269">
        <v>0</v>
      </c>
      <c r="F6928" s="269" t="s">
        <v>14641</v>
      </c>
    </row>
    <row r="6929" spans="1:6">
      <c r="A6929" s="261"/>
      <c r="B6929" s="265" t="s">
        <v>1858</v>
      </c>
      <c r="C6929" s="263"/>
      <c r="D6929" s="264" t="s">
        <v>2552</v>
      </c>
      <c r="E6929" s="264" t="s">
        <v>2552</v>
      </c>
      <c r="F6929" s="264"/>
    </row>
    <row r="6930" spans="1:6" ht="45" customHeight="1">
      <c r="A6930" s="266">
        <v>91285</v>
      </c>
      <c r="B6930" s="267" t="s">
        <v>5590</v>
      </c>
      <c r="C6930" s="268" t="s">
        <v>701</v>
      </c>
      <c r="D6930" s="269">
        <v>0.8</v>
      </c>
      <c r="E6930" s="269">
        <v>0</v>
      </c>
      <c r="F6930" s="269" t="s">
        <v>12863</v>
      </c>
    </row>
    <row r="6931" spans="1:6" ht="45" customHeight="1">
      <c r="A6931" s="266">
        <v>91279</v>
      </c>
      <c r="B6931" s="267" t="s">
        <v>5591</v>
      </c>
      <c r="C6931" s="268" t="s">
        <v>2637</v>
      </c>
      <c r="D6931" s="269">
        <v>0.66</v>
      </c>
      <c r="E6931" s="269">
        <v>0</v>
      </c>
      <c r="F6931" s="269" t="s">
        <v>15873</v>
      </c>
    </row>
    <row r="6932" spans="1:6" ht="45" customHeight="1">
      <c r="A6932" s="266">
        <v>91280</v>
      </c>
      <c r="B6932" s="267" t="s">
        <v>5592</v>
      </c>
      <c r="C6932" s="268" t="s">
        <v>2637</v>
      </c>
      <c r="D6932" s="269">
        <v>0.14000000000000001</v>
      </c>
      <c r="E6932" s="269">
        <v>0</v>
      </c>
      <c r="F6932" s="269" t="s">
        <v>13858</v>
      </c>
    </row>
    <row r="6933" spans="1:6" ht="45" customHeight="1">
      <c r="A6933" s="266">
        <v>91281</v>
      </c>
      <c r="B6933" s="267" t="s">
        <v>5593</v>
      </c>
      <c r="C6933" s="268" t="s">
        <v>2637</v>
      </c>
      <c r="D6933" s="269">
        <v>0.83</v>
      </c>
      <c r="E6933" s="269">
        <v>0</v>
      </c>
      <c r="F6933" s="269" t="s">
        <v>11131</v>
      </c>
    </row>
    <row r="6934" spans="1:6" ht="45" customHeight="1">
      <c r="A6934" s="266">
        <v>91282</v>
      </c>
      <c r="B6934" s="267" t="s">
        <v>5594</v>
      </c>
      <c r="C6934" s="268" t="s">
        <v>2637</v>
      </c>
      <c r="D6934" s="269">
        <v>8.1</v>
      </c>
      <c r="E6934" s="269">
        <v>0</v>
      </c>
      <c r="F6934" s="269" t="s">
        <v>12109</v>
      </c>
    </row>
    <row r="6935" spans="1:6" ht="45" customHeight="1">
      <c r="A6935" s="266">
        <v>91283</v>
      </c>
      <c r="B6935" s="267" t="s">
        <v>5595</v>
      </c>
      <c r="C6935" s="268" t="s">
        <v>1057</v>
      </c>
      <c r="D6935" s="269">
        <v>9.73</v>
      </c>
      <c r="E6935" s="269">
        <v>0</v>
      </c>
      <c r="F6935" s="269" t="s">
        <v>12359</v>
      </c>
    </row>
    <row r="6936" spans="1:6">
      <c r="A6936" s="261"/>
      <c r="B6936" s="265" t="s">
        <v>5596</v>
      </c>
      <c r="C6936" s="263"/>
      <c r="D6936" s="264" t="s">
        <v>2552</v>
      </c>
      <c r="E6936" s="264" t="s">
        <v>2552</v>
      </c>
      <c r="F6936" s="264"/>
    </row>
    <row r="6937" spans="1:6" ht="30" customHeight="1">
      <c r="A6937" s="266">
        <v>95308</v>
      </c>
      <c r="B6937" s="267" t="s">
        <v>5597</v>
      </c>
      <c r="C6937" s="268" t="s">
        <v>2637</v>
      </c>
      <c r="D6937" s="269">
        <v>0</v>
      </c>
      <c r="E6937" s="269">
        <v>0.1</v>
      </c>
      <c r="F6937" s="269" t="s">
        <v>13855</v>
      </c>
    </row>
    <row r="6938" spans="1:6" ht="30" customHeight="1">
      <c r="A6938" s="266">
        <v>95309</v>
      </c>
      <c r="B6938" s="267" t="s">
        <v>5598</v>
      </c>
      <c r="C6938" s="268" t="s">
        <v>2637</v>
      </c>
      <c r="D6938" s="269">
        <v>0</v>
      </c>
      <c r="E6938" s="269">
        <v>0.14000000000000001</v>
      </c>
      <c r="F6938" s="269" t="s">
        <v>13858</v>
      </c>
    </row>
    <row r="6939" spans="1:6" ht="30" customHeight="1">
      <c r="A6939" s="266">
        <v>95310</v>
      </c>
      <c r="B6939" s="267" t="s">
        <v>5599</v>
      </c>
      <c r="C6939" s="268" t="s">
        <v>2637</v>
      </c>
      <c r="D6939" s="269">
        <v>0</v>
      </c>
      <c r="E6939" s="269">
        <v>0.09</v>
      </c>
      <c r="F6939" s="269" t="s">
        <v>11655</v>
      </c>
    </row>
    <row r="6940" spans="1:6" ht="30" customHeight="1">
      <c r="A6940" s="266">
        <v>95311</v>
      </c>
      <c r="B6940" s="267" t="s">
        <v>5600</v>
      </c>
      <c r="C6940" s="268" t="s">
        <v>2637</v>
      </c>
      <c r="D6940" s="269">
        <v>0</v>
      </c>
      <c r="E6940" s="269">
        <v>0.1</v>
      </c>
      <c r="F6940" s="269" t="s">
        <v>13855</v>
      </c>
    </row>
    <row r="6941" spans="1:6" ht="30" customHeight="1">
      <c r="A6941" s="266">
        <v>95312</v>
      </c>
      <c r="B6941" s="267" t="s">
        <v>5601</v>
      </c>
      <c r="C6941" s="268" t="s">
        <v>2637</v>
      </c>
      <c r="D6941" s="269">
        <v>0</v>
      </c>
      <c r="E6941" s="269">
        <v>0.13</v>
      </c>
      <c r="F6941" s="269" t="s">
        <v>15832</v>
      </c>
    </row>
    <row r="6942" spans="1:6" ht="30" customHeight="1">
      <c r="A6942" s="266">
        <v>95313</v>
      </c>
      <c r="B6942" s="267" t="s">
        <v>5602</v>
      </c>
      <c r="C6942" s="268" t="s">
        <v>2637</v>
      </c>
      <c r="D6942" s="269">
        <v>0</v>
      </c>
      <c r="E6942" s="269">
        <v>0.13</v>
      </c>
      <c r="F6942" s="269" t="s">
        <v>15832</v>
      </c>
    </row>
    <row r="6943" spans="1:6" ht="15" customHeight="1">
      <c r="A6943" s="266">
        <v>95314</v>
      </c>
      <c r="B6943" s="267" t="s">
        <v>5603</v>
      </c>
      <c r="C6943" s="268" t="s">
        <v>2637</v>
      </c>
      <c r="D6943" s="269">
        <v>0</v>
      </c>
      <c r="E6943" s="269">
        <v>0.14000000000000001</v>
      </c>
      <c r="F6943" s="269" t="s">
        <v>13858</v>
      </c>
    </row>
    <row r="6944" spans="1:6" ht="30" customHeight="1">
      <c r="A6944" s="266">
        <v>95315</v>
      </c>
      <c r="B6944" s="267" t="s">
        <v>5604</v>
      </c>
      <c r="C6944" s="268" t="s">
        <v>2637</v>
      </c>
      <c r="D6944" s="269">
        <v>0</v>
      </c>
      <c r="E6944" s="269">
        <v>0.17</v>
      </c>
      <c r="F6944" s="269" t="s">
        <v>11657</v>
      </c>
    </row>
    <row r="6945" spans="1:6" ht="30" customHeight="1">
      <c r="A6945" s="266">
        <v>95316</v>
      </c>
      <c r="B6945" s="267" t="s">
        <v>5605</v>
      </c>
      <c r="C6945" s="268" t="s">
        <v>2637</v>
      </c>
      <c r="D6945" s="269">
        <v>0</v>
      </c>
      <c r="E6945" s="269">
        <v>0.33</v>
      </c>
      <c r="F6945" s="269" t="s">
        <v>11140</v>
      </c>
    </row>
    <row r="6946" spans="1:6" ht="30" customHeight="1">
      <c r="A6946" s="266">
        <v>95317</v>
      </c>
      <c r="B6946" s="267" t="s">
        <v>5606</v>
      </c>
      <c r="C6946" s="268" t="s">
        <v>2637</v>
      </c>
      <c r="D6946" s="269">
        <v>0</v>
      </c>
      <c r="E6946" s="269">
        <v>0.16</v>
      </c>
      <c r="F6946" s="269" t="s">
        <v>11117</v>
      </c>
    </row>
    <row r="6947" spans="1:6" ht="30" customHeight="1">
      <c r="A6947" s="266">
        <v>95318</v>
      </c>
      <c r="B6947" s="267" t="s">
        <v>5607</v>
      </c>
      <c r="C6947" s="268" t="s">
        <v>2637</v>
      </c>
      <c r="D6947" s="269">
        <v>0</v>
      </c>
      <c r="E6947" s="269">
        <v>0.13</v>
      </c>
      <c r="F6947" s="269" t="s">
        <v>15832</v>
      </c>
    </row>
    <row r="6948" spans="1:6" ht="30" customHeight="1">
      <c r="A6948" s="266">
        <v>95319</v>
      </c>
      <c r="B6948" s="267" t="s">
        <v>5608</v>
      </c>
      <c r="C6948" s="268" t="s">
        <v>2637</v>
      </c>
      <c r="D6948" s="269">
        <v>0</v>
      </c>
      <c r="E6948" s="269">
        <v>0.09</v>
      </c>
      <c r="F6948" s="269" t="s">
        <v>11655</v>
      </c>
    </row>
    <row r="6949" spans="1:6" ht="30" customHeight="1">
      <c r="A6949" s="266">
        <v>95320</v>
      </c>
      <c r="B6949" s="267" t="s">
        <v>5609</v>
      </c>
      <c r="C6949" s="268" t="s">
        <v>2637</v>
      </c>
      <c r="D6949" s="269">
        <v>0</v>
      </c>
      <c r="E6949" s="269">
        <v>0.11</v>
      </c>
      <c r="F6949" s="269" t="s">
        <v>12860</v>
      </c>
    </row>
    <row r="6950" spans="1:6" ht="30" customHeight="1">
      <c r="A6950" s="266">
        <v>95321</v>
      </c>
      <c r="B6950" s="267" t="s">
        <v>5610</v>
      </c>
      <c r="C6950" s="268" t="s">
        <v>2637</v>
      </c>
      <c r="D6950" s="269">
        <v>0</v>
      </c>
      <c r="E6950" s="269">
        <v>0.11</v>
      </c>
      <c r="F6950" s="269" t="s">
        <v>12860</v>
      </c>
    </row>
    <row r="6951" spans="1:6" ht="30" customHeight="1">
      <c r="A6951" s="266">
        <v>95322</v>
      </c>
      <c r="B6951" s="267" t="s">
        <v>5611</v>
      </c>
      <c r="C6951" s="268" t="s">
        <v>2637</v>
      </c>
      <c r="D6951" s="269">
        <v>0</v>
      </c>
      <c r="E6951" s="269">
        <v>0.04</v>
      </c>
      <c r="F6951" s="269" t="s">
        <v>13868</v>
      </c>
    </row>
    <row r="6952" spans="1:6" ht="30" customHeight="1">
      <c r="A6952" s="266">
        <v>95323</v>
      </c>
      <c r="B6952" s="267" t="s">
        <v>5612</v>
      </c>
      <c r="C6952" s="268" t="s">
        <v>2637</v>
      </c>
      <c r="D6952" s="269">
        <v>0</v>
      </c>
      <c r="E6952" s="269">
        <v>0.17</v>
      </c>
      <c r="F6952" s="269" t="s">
        <v>11657</v>
      </c>
    </row>
    <row r="6953" spans="1:6" ht="30" customHeight="1">
      <c r="A6953" s="266">
        <v>95324</v>
      </c>
      <c r="B6953" s="267" t="s">
        <v>5613</v>
      </c>
      <c r="C6953" s="268" t="s">
        <v>2637</v>
      </c>
      <c r="D6953" s="269">
        <v>0</v>
      </c>
      <c r="E6953" s="269">
        <v>0.18</v>
      </c>
      <c r="F6953" s="269" t="s">
        <v>11656</v>
      </c>
    </row>
    <row r="6954" spans="1:6" ht="30" customHeight="1">
      <c r="A6954" s="266">
        <v>95325</v>
      </c>
      <c r="B6954" s="267" t="s">
        <v>5614</v>
      </c>
      <c r="C6954" s="268" t="s">
        <v>2637</v>
      </c>
      <c r="D6954" s="269">
        <v>0</v>
      </c>
      <c r="E6954" s="269">
        <v>0.2</v>
      </c>
      <c r="F6954" s="269" t="s">
        <v>13869</v>
      </c>
    </row>
    <row r="6955" spans="1:6" ht="30" customHeight="1">
      <c r="A6955" s="266">
        <v>95326</v>
      </c>
      <c r="B6955" s="267" t="s">
        <v>20799</v>
      </c>
      <c r="C6955" s="268" t="s">
        <v>2637</v>
      </c>
      <c r="D6955" s="269">
        <v>0</v>
      </c>
      <c r="E6955" s="269">
        <v>0.04</v>
      </c>
      <c r="F6955" s="269" t="s">
        <v>13868</v>
      </c>
    </row>
    <row r="6956" spans="1:6" ht="30" customHeight="1">
      <c r="A6956" s="266">
        <v>95327</v>
      </c>
      <c r="B6956" s="267" t="s">
        <v>5615</v>
      </c>
      <c r="C6956" s="268" t="s">
        <v>2637</v>
      </c>
      <c r="D6956" s="269">
        <v>0</v>
      </c>
      <c r="E6956" s="269">
        <v>0.23</v>
      </c>
      <c r="F6956" s="269" t="s">
        <v>11145</v>
      </c>
    </row>
    <row r="6957" spans="1:6" ht="15" customHeight="1">
      <c r="A6957" s="266">
        <v>95328</v>
      </c>
      <c r="B6957" s="267" t="s">
        <v>5616</v>
      </c>
      <c r="C6957" s="268" t="s">
        <v>2637</v>
      </c>
      <c r="D6957" s="269">
        <v>0</v>
      </c>
      <c r="E6957" s="269">
        <v>0.12</v>
      </c>
      <c r="F6957" s="269" t="s">
        <v>11116</v>
      </c>
    </row>
    <row r="6958" spans="1:6" ht="30" customHeight="1">
      <c r="A6958" s="266">
        <v>95329</v>
      </c>
      <c r="B6958" s="267" t="s">
        <v>5617</v>
      </c>
      <c r="C6958" s="268" t="s">
        <v>2637</v>
      </c>
      <c r="D6958" s="269">
        <v>0</v>
      </c>
      <c r="E6958" s="269">
        <v>0.15</v>
      </c>
      <c r="F6958" s="269" t="s">
        <v>13857</v>
      </c>
    </row>
    <row r="6959" spans="1:6" ht="30" customHeight="1">
      <c r="A6959" s="266">
        <v>95330</v>
      </c>
      <c r="B6959" s="267" t="s">
        <v>5618</v>
      </c>
      <c r="C6959" s="268" t="s">
        <v>2637</v>
      </c>
      <c r="D6959" s="269">
        <v>0</v>
      </c>
      <c r="E6959" s="269">
        <v>0.14000000000000001</v>
      </c>
      <c r="F6959" s="269" t="s">
        <v>13858</v>
      </c>
    </row>
    <row r="6960" spans="1:6" ht="30" customHeight="1">
      <c r="A6960" s="266">
        <v>95331</v>
      </c>
      <c r="B6960" s="267" t="s">
        <v>5619</v>
      </c>
      <c r="C6960" s="268" t="s">
        <v>2637</v>
      </c>
      <c r="D6960" s="269">
        <v>0</v>
      </c>
      <c r="E6960" s="269">
        <v>0.09</v>
      </c>
      <c r="F6960" s="269" t="s">
        <v>11655</v>
      </c>
    </row>
    <row r="6961" spans="1:6" ht="15" customHeight="1">
      <c r="A6961" s="266">
        <v>95332</v>
      </c>
      <c r="B6961" s="267" t="s">
        <v>5620</v>
      </c>
      <c r="C6961" s="268" t="s">
        <v>2637</v>
      </c>
      <c r="D6961" s="269">
        <v>0</v>
      </c>
      <c r="E6961" s="269">
        <v>0.47</v>
      </c>
      <c r="F6961" s="269" t="s">
        <v>11194</v>
      </c>
    </row>
    <row r="6962" spans="1:6" ht="30" customHeight="1">
      <c r="A6962" s="266">
        <v>95333</v>
      </c>
      <c r="B6962" s="267" t="s">
        <v>5621</v>
      </c>
      <c r="C6962" s="268" t="s">
        <v>2637</v>
      </c>
      <c r="D6962" s="269">
        <v>0</v>
      </c>
      <c r="E6962" s="269">
        <v>0.48</v>
      </c>
      <c r="F6962" s="269" t="s">
        <v>11141</v>
      </c>
    </row>
    <row r="6963" spans="1:6" ht="15" customHeight="1">
      <c r="A6963" s="266">
        <v>95334</v>
      </c>
      <c r="B6963" s="267" t="s">
        <v>5622</v>
      </c>
      <c r="C6963" s="268" t="s">
        <v>2637</v>
      </c>
      <c r="D6963" s="269">
        <v>0</v>
      </c>
      <c r="E6963" s="269">
        <v>0.5</v>
      </c>
      <c r="F6963" s="269" t="s">
        <v>14641</v>
      </c>
    </row>
    <row r="6964" spans="1:6" ht="30" customHeight="1">
      <c r="A6964" s="266">
        <v>95335</v>
      </c>
      <c r="B6964" s="267" t="s">
        <v>5623</v>
      </c>
      <c r="C6964" s="268" t="s">
        <v>2637</v>
      </c>
      <c r="D6964" s="269">
        <v>0</v>
      </c>
      <c r="E6964" s="269">
        <v>0.23</v>
      </c>
      <c r="F6964" s="269" t="s">
        <v>11145</v>
      </c>
    </row>
    <row r="6965" spans="1:6" ht="15" customHeight="1">
      <c r="A6965" s="266">
        <v>95336</v>
      </c>
      <c r="B6965" s="267" t="s">
        <v>5624</v>
      </c>
      <c r="C6965" s="268" t="s">
        <v>2637</v>
      </c>
      <c r="D6965" s="269">
        <v>0</v>
      </c>
      <c r="E6965" s="269">
        <v>0.15</v>
      </c>
      <c r="F6965" s="269" t="s">
        <v>13857</v>
      </c>
    </row>
    <row r="6966" spans="1:6" ht="15" customHeight="1">
      <c r="A6966" s="266">
        <v>95337</v>
      </c>
      <c r="B6966" s="267" t="s">
        <v>5625</v>
      </c>
      <c r="C6966" s="268" t="s">
        <v>2637</v>
      </c>
      <c r="D6966" s="269">
        <v>0</v>
      </c>
      <c r="E6966" s="269">
        <v>0.14000000000000001</v>
      </c>
      <c r="F6966" s="269" t="s">
        <v>13858</v>
      </c>
    </row>
    <row r="6967" spans="1:6" ht="30" customHeight="1">
      <c r="A6967" s="266">
        <v>95338</v>
      </c>
      <c r="B6967" s="267" t="s">
        <v>5626</v>
      </c>
      <c r="C6967" s="268" t="s">
        <v>2637</v>
      </c>
      <c r="D6967" s="269">
        <v>0</v>
      </c>
      <c r="E6967" s="269">
        <v>0.27</v>
      </c>
      <c r="F6967" s="269" t="s">
        <v>15871</v>
      </c>
    </row>
    <row r="6968" spans="1:6" ht="15" customHeight="1">
      <c r="A6968" s="266">
        <v>95339</v>
      </c>
      <c r="B6968" s="267" t="s">
        <v>5627</v>
      </c>
      <c r="C6968" s="268" t="s">
        <v>2637</v>
      </c>
      <c r="D6968" s="269">
        <v>0</v>
      </c>
      <c r="E6968" s="269">
        <v>0.14000000000000001</v>
      </c>
      <c r="F6968" s="269" t="s">
        <v>13858</v>
      </c>
    </row>
    <row r="6969" spans="1:6" ht="15" customHeight="1">
      <c r="A6969" s="266">
        <v>95340</v>
      </c>
      <c r="B6969" s="267" t="s">
        <v>5628</v>
      </c>
      <c r="C6969" s="268" t="s">
        <v>2637</v>
      </c>
      <c r="D6969" s="269">
        <v>0</v>
      </c>
      <c r="E6969" s="269">
        <v>0.19</v>
      </c>
      <c r="F6969" s="269" t="s">
        <v>15880</v>
      </c>
    </row>
    <row r="6970" spans="1:6" ht="30" customHeight="1">
      <c r="A6970" s="266">
        <v>95341</v>
      </c>
      <c r="B6970" s="267" t="s">
        <v>5629</v>
      </c>
      <c r="C6970" s="268" t="s">
        <v>2637</v>
      </c>
      <c r="D6970" s="269">
        <v>0</v>
      </c>
      <c r="E6970" s="269">
        <v>0.22</v>
      </c>
      <c r="F6970" s="269" t="s">
        <v>15795</v>
      </c>
    </row>
    <row r="6971" spans="1:6" ht="30" customHeight="1">
      <c r="A6971" s="266">
        <v>95342</v>
      </c>
      <c r="B6971" s="267" t="s">
        <v>5630</v>
      </c>
      <c r="C6971" s="268" t="s">
        <v>2637</v>
      </c>
      <c r="D6971" s="269">
        <v>0</v>
      </c>
      <c r="E6971" s="269">
        <v>0.12</v>
      </c>
      <c r="F6971" s="269" t="s">
        <v>11116</v>
      </c>
    </row>
    <row r="6972" spans="1:6" ht="30" customHeight="1">
      <c r="A6972" s="266">
        <v>95343</v>
      </c>
      <c r="B6972" s="267" t="s">
        <v>5631</v>
      </c>
      <c r="C6972" s="268" t="s">
        <v>2637</v>
      </c>
      <c r="D6972" s="269">
        <v>0</v>
      </c>
      <c r="E6972" s="269">
        <v>0.22</v>
      </c>
      <c r="F6972" s="269" t="s">
        <v>15795</v>
      </c>
    </row>
    <row r="6973" spans="1:6" ht="30" customHeight="1">
      <c r="A6973" s="266">
        <v>95344</v>
      </c>
      <c r="B6973" s="267" t="s">
        <v>5632</v>
      </c>
      <c r="C6973" s="268" t="s">
        <v>2637</v>
      </c>
      <c r="D6973" s="269">
        <v>0</v>
      </c>
      <c r="E6973" s="269">
        <v>0.13</v>
      </c>
      <c r="F6973" s="269" t="s">
        <v>15832</v>
      </c>
    </row>
    <row r="6974" spans="1:6" ht="30" customHeight="1">
      <c r="A6974" s="266">
        <v>95345</v>
      </c>
      <c r="B6974" s="267" t="s">
        <v>5633</v>
      </c>
      <c r="C6974" s="268" t="s">
        <v>2637</v>
      </c>
      <c r="D6974" s="269">
        <v>0</v>
      </c>
      <c r="E6974" s="269">
        <v>0.45</v>
      </c>
      <c r="F6974" s="269" t="s">
        <v>15888</v>
      </c>
    </row>
    <row r="6975" spans="1:6" ht="30" customHeight="1">
      <c r="A6975" s="266">
        <v>95346</v>
      </c>
      <c r="B6975" s="267" t="s">
        <v>5634</v>
      </c>
      <c r="C6975" s="268" t="s">
        <v>2637</v>
      </c>
      <c r="D6975" s="269">
        <v>0</v>
      </c>
      <c r="E6975" s="269">
        <v>0.05</v>
      </c>
      <c r="F6975" s="269" t="s">
        <v>11115</v>
      </c>
    </row>
    <row r="6976" spans="1:6" ht="30" customHeight="1">
      <c r="A6976" s="266">
        <v>95347</v>
      </c>
      <c r="B6976" s="267" t="s">
        <v>5635</v>
      </c>
      <c r="C6976" s="268" t="s">
        <v>2637</v>
      </c>
      <c r="D6976" s="269">
        <v>0</v>
      </c>
      <c r="E6976" s="269">
        <v>0.05</v>
      </c>
      <c r="F6976" s="269" t="s">
        <v>11115</v>
      </c>
    </row>
    <row r="6977" spans="1:6" ht="30" customHeight="1">
      <c r="A6977" s="266">
        <v>95348</v>
      </c>
      <c r="B6977" s="267" t="s">
        <v>5636</v>
      </c>
      <c r="C6977" s="268" t="s">
        <v>2637</v>
      </c>
      <c r="D6977" s="269">
        <v>0</v>
      </c>
      <c r="E6977" s="269">
        <v>7.0000000000000007E-2</v>
      </c>
      <c r="F6977" s="269" t="s">
        <v>13856</v>
      </c>
    </row>
    <row r="6978" spans="1:6" ht="30" customHeight="1">
      <c r="A6978" s="266">
        <v>95349</v>
      </c>
      <c r="B6978" s="267" t="s">
        <v>5637</v>
      </c>
      <c r="C6978" s="268" t="s">
        <v>2637</v>
      </c>
      <c r="D6978" s="269">
        <v>0</v>
      </c>
      <c r="E6978" s="269">
        <v>0.06</v>
      </c>
      <c r="F6978" s="269" t="s">
        <v>11654</v>
      </c>
    </row>
    <row r="6979" spans="1:6" ht="30" customHeight="1">
      <c r="A6979" s="266">
        <v>95350</v>
      </c>
      <c r="B6979" s="267" t="s">
        <v>5279</v>
      </c>
      <c r="C6979" s="268" t="s">
        <v>2637</v>
      </c>
      <c r="D6979" s="269">
        <v>0</v>
      </c>
      <c r="E6979" s="269">
        <v>0.06</v>
      </c>
      <c r="F6979" s="269" t="s">
        <v>11654</v>
      </c>
    </row>
    <row r="6980" spans="1:6" ht="30" customHeight="1">
      <c r="A6980" s="266">
        <v>95351</v>
      </c>
      <c r="B6980" s="267" t="s">
        <v>5280</v>
      </c>
      <c r="C6980" s="268" t="s">
        <v>2637</v>
      </c>
      <c r="D6980" s="269">
        <v>0</v>
      </c>
      <c r="E6980" s="269">
        <v>0.2</v>
      </c>
      <c r="F6980" s="269" t="s">
        <v>13869</v>
      </c>
    </row>
    <row r="6981" spans="1:6" ht="15" customHeight="1">
      <c r="A6981" s="266">
        <v>95352</v>
      </c>
      <c r="B6981" s="267" t="s">
        <v>5281</v>
      </c>
      <c r="C6981" s="268" t="s">
        <v>2637</v>
      </c>
      <c r="D6981" s="269">
        <v>0</v>
      </c>
      <c r="E6981" s="269">
        <v>0.05</v>
      </c>
      <c r="F6981" s="269" t="s">
        <v>11115</v>
      </c>
    </row>
    <row r="6982" spans="1:6" ht="30" customHeight="1">
      <c r="A6982" s="266">
        <v>95354</v>
      </c>
      <c r="B6982" s="267" t="s">
        <v>4975</v>
      </c>
      <c r="C6982" s="268" t="s">
        <v>2637</v>
      </c>
      <c r="D6982" s="269">
        <v>0</v>
      </c>
      <c r="E6982" s="269">
        <v>0.08</v>
      </c>
      <c r="F6982" s="269" t="s">
        <v>12964</v>
      </c>
    </row>
    <row r="6983" spans="1:6" ht="30" customHeight="1">
      <c r="A6983" s="266">
        <v>95355</v>
      </c>
      <c r="B6983" s="267" t="s">
        <v>4976</v>
      </c>
      <c r="C6983" s="268" t="s">
        <v>2637</v>
      </c>
      <c r="D6983" s="269">
        <v>0</v>
      </c>
      <c r="E6983" s="269">
        <v>0.08</v>
      </c>
      <c r="F6983" s="269" t="s">
        <v>12964</v>
      </c>
    </row>
    <row r="6984" spans="1:6" ht="30" customHeight="1">
      <c r="A6984" s="266">
        <v>95356</v>
      </c>
      <c r="B6984" s="267" t="s">
        <v>4977</v>
      </c>
      <c r="C6984" s="268" t="s">
        <v>2637</v>
      </c>
      <c r="D6984" s="269">
        <v>0</v>
      </c>
      <c r="E6984" s="269">
        <v>0.1</v>
      </c>
      <c r="F6984" s="269" t="s">
        <v>13855</v>
      </c>
    </row>
    <row r="6985" spans="1:6" ht="30" customHeight="1">
      <c r="A6985" s="266">
        <v>95357</v>
      </c>
      <c r="B6985" s="267" t="s">
        <v>4978</v>
      </c>
      <c r="C6985" s="268" t="s">
        <v>2637</v>
      </c>
      <c r="D6985" s="269">
        <v>0</v>
      </c>
      <c r="E6985" s="269">
        <v>0.15</v>
      </c>
      <c r="F6985" s="269" t="s">
        <v>13857</v>
      </c>
    </row>
    <row r="6986" spans="1:6" ht="30" customHeight="1">
      <c r="A6986" s="266">
        <v>95358</v>
      </c>
      <c r="B6986" s="267" t="s">
        <v>4979</v>
      </c>
      <c r="C6986" s="268" t="s">
        <v>2637</v>
      </c>
      <c r="D6986" s="269">
        <v>0</v>
      </c>
      <c r="E6986" s="269">
        <v>0.19</v>
      </c>
      <c r="F6986" s="269" t="s">
        <v>15880</v>
      </c>
    </row>
    <row r="6987" spans="1:6" ht="30" customHeight="1">
      <c r="A6987" s="266">
        <v>95359</v>
      </c>
      <c r="B6987" s="267" t="s">
        <v>4980</v>
      </c>
      <c r="C6987" s="268" t="s">
        <v>2637</v>
      </c>
      <c r="D6987" s="269">
        <v>0</v>
      </c>
      <c r="E6987" s="269">
        <v>0.49</v>
      </c>
      <c r="F6987" s="269" t="s">
        <v>11803</v>
      </c>
    </row>
    <row r="6988" spans="1:6" ht="30" customHeight="1">
      <c r="A6988" s="266">
        <v>95360</v>
      </c>
      <c r="B6988" s="267" t="s">
        <v>4981</v>
      </c>
      <c r="C6988" s="268" t="s">
        <v>2637</v>
      </c>
      <c r="D6988" s="269">
        <v>0</v>
      </c>
      <c r="E6988" s="269">
        <v>0.15</v>
      </c>
      <c r="F6988" s="269" t="s">
        <v>13857</v>
      </c>
    </row>
    <row r="6989" spans="1:6" ht="30" customHeight="1">
      <c r="A6989" s="266">
        <v>95361</v>
      </c>
      <c r="B6989" s="267" t="s">
        <v>4982</v>
      </c>
      <c r="C6989" s="268" t="s">
        <v>2637</v>
      </c>
      <c r="D6989" s="269">
        <v>0</v>
      </c>
      <c r="E6989" s="269">
        <v>0.08</v>
      </c>
      <c r="F6989" s="269" t="s">
        <v>12964</v>
      </c>
    </row>
    <row r="6990" spans="1:6" ht="30" customHeight="1">
      <c r="A6990" s="266">
        <v>95362</v>
      </c>
      <c r="B6990" s="267" t="s">
        <v>4983</v>
      </c>
      <c r="C6990" s="268" t="s">
        <v>2637</v>
      </c>
      <c r="D6990" s="269">
        <v>0</v>
      </c>
      <c r="E6990" s="269">
        <v>0.1</v>
      </c>
      <c r="F6990" s="269" t="s">
        <v>13855</v>
      </c>
    </row>
    <row r="6991" spans="1:6" ht="30" customHeight="1">
      <c r="A6991" s="266">
        <v>95363</v>
      </c>
      <c r="B6991" s="267" t="s">
        <v>4984</v>
      </c>
      <c r="C6991" s="268" t="s">
        <v>2637</v>
      </c>
      <c r="D6991" s="269">
        <v>0</v>
      </c>
      <c r="E6991" s="269">
        <v>0.12</v>
      </c>
      <c r="F6991" s="269" t="s">
        <v>11116</v>
      </c>
    </row>
    <row r="6992" spans="1:6" ht="30" customHeight="1">
      <c r="A6992" s="266">
        <v>95364</v>
      </c>
      <c r="B6992" s="267" t="s">
        <v>4985</v>
      </c>
      <c r="C6992" s="268" t="s">
        <v>2637</v>
      </c>
      <c r="D6992" s="269">
        <v>0</v>
      </c>
      <c r="E6992" s="269">
        <v>0.1</v>
      </c>
      <c r="F6992" s="269" t="s">
        <v>13855</v>
      </c>
    </row>
    <row r="6993" spans="1:6" ht="30" customHeight="1">
      <c r="A6993" s="266">
        <v>95365</v>
      </c>
      <c r="B6993" s="267" t="s">
        <v>4986</v>
      </c>
      <c r="C6993" s="268" t="s">
        <v>2637</v>
      </c>
      <c r="D6993" s="269">
        <v>0</v>
      </c>
      <c r="E6993" s="269">
        <v>0.1</v>
      </c>
      <c r="F6993" s="269" t="s">
        <v>13855</v>
      </c>
    </row>
    <row r="6994" spans="1:6" ht="30" customHeight="1">
      <c r="A6994" s="266">
        <v>95366</v>
      </c>
      <c r="B6994" s="267" t="s">
        <v>4987</v>
      </c>
      <c r="C6994" s="268" t="s">
        <v>2637</v>
      </c>
      <c r="D6994" s="269">
        <v>0</v>
      </c>
      <c r="E6994" s="269">
        <v>0.09</v>
      </c>
      <c r="F6994" s="269" t="s">
        <v>11655</v>
      </c>
    </row>
    <row r="6995" spans="1:6" ht="30" customHeight="1">
      <c r="A6995" s="266">
        <v>95368</v>
      </c>
      <c r="B6995" s="267" t="s">
        <v>4988</v>
      </c>
      <c r="C6995" s="268" t="s">
        <v>2637</v>
      </c>
      <c r="D6995" s="269">
        <v>0</v>
      </c>
      <c r="E6995" s="269">
        <v>0.17</v>
      </c>
      <c r="F6995" s="269" t="s">
        <v>11657</v>
      </c>
    </row>
    <row r="6996" spans="1:6" ht="30" customHeight="1">
      <c r="A6996" s="266">
        <v>95369</v>
      </c>
      <c r="B6996" s="267" t="s">
        <v>4989</v>
      </c>
      <c r="C6996" s="268" t="s">
        <v>2637</v>
      </c>
      <c r="D6996" s="269">
        <v>0</v>
      </c>
      <c r="E6996" s="269">
        <v>0.09</v>
      </c>
      <c r="F6996" s="269" t="s">
        <v>11655</v>
      </c>
    </row>
    <row r="6997" spans="1:6" ht="15" customHeight="1">
      <c r="A6997" s="266">
        <v>95370</v>
      </c>
      <c r="B6997" s="267" t="s">
        <v>5282</v>
      </c>
      <c r="C6997" s="268" t="s">
        <v>2637</v>
      </c>
      <c r="D6997" s="269">
        <v>0</v>
      </c>
      <c r="E6997" s="269">
        <v>0.18</v>
      </c>
      <c r="F6997" s="269" t="s">
        <v>11656</v>
      </c>
    </row>
    <row r="6998" spans="1:6" ht="15" customHeight="1">
      <c r="A6998" s="266">
        <v>95371</v>
      </c>
      <c r="B6998" s="267" t="s">
        <v>5283</v>
      </c>
      <c r="C6998" s="268" t="s">
        <v>2637</v>
      </c>
      <c r="D6998" s="269">
        <v>0</v>
      </c>
      <c r="E6998" s="269">
        <v>0.27</v>
      </c>
      <c r="F6998" s="269" t="s">
        <v>15871</v>
      </c>
    </row>
    <row r="6999" spans="1:6" ht="15" customHeight="1">
      <c r="A6999" s="266">
        <v>95372</v>
      </c>
      <c r="B6999" s="267" t="s">
        <v>5284</v>
      </c>
      <c r="C6999" s="268" t="s">
        <v>2637</v>
      </c>
      <c r="D6999" s="269">
        <v>0</v>
      </c>
      <c r="E6999" s="269">
        <v>0.18</v>
      </c>
      <c r="F6999" s="269" t="s">
        <v>11656</v>
      </c>
    </row>
    <row r="7000" spans="1:6" ht="30" customHeight="1">
      <c r="A7000" s="266">
        <v>95373</v>
      </c>
      <c r="B7000" s="267" t="s">
        <v>5285</v>
      </c>
      <c r="C7000" s="268" t="s">
        <v>2637</v>
      </c>
      <c r="D7000" s="269">
        <v>0</v>
      </c>
      <c r="E7000" s="269">
        <v>0.19</v>
      </c>
      <c r="F7000" s="269" t="s">
        <v>15880</v>
      </c>
    </row>
    <row r="7001" spans="1:6" ht="30" customHeight="1">
      <c r="A7001" s="266">
        <v>95374</v>
      </c>
      <c r="B7001" s="267" t="s">
        <v>5286</v>
      </c>
      <c r="C7001" s="268" t="s">
        <v>2637</v>
      </c>
      <c r="D7001" s="269">
        <v>0</v>
      </c>
      <c r="E7001" s="269">
        <v>0.2</v>
      </c>
      <c r="F7001" s="269" t="s">
        <v>13869</v>
      </c>
    </row>
    <row r="7002" spans="1:6" ht="15" customHeight="1">
      <c r="A7002" s="266">
        <v>95375</v>
      </c>
      <c r="B7002" s="267" t="s">
        <v>5287</v>
      </c>
      <c r="C7002" s="268" t="s">
        <v>2637</v>
      </c>
      <c r="D7002" s="269">
        <v>0</v>
      </c>
      <c r="E7002" s="269">
        <v>0.2</v>
      </c>
      <c r="F7002" s="269" t="s">
        <v>13869</v>
      </c>
    </row>
    <row r="7003" spans="1:6" ht="15" customHeight="1">
      <c r="A7003" s="266">
        <v>95376</v>
      </c>
      <c r="B7003" s="267" t="s">
        <v>5288</v>
      </c>
      <c r="C7003" s="268" t="s">
        <v>2637</v>
      </c>
      <c r="D7003" s="269">
        <v>0</v>
      </c>
      <c r="E7003" s="269">
        <v>0.04</v>
      </c>
      <c r="F7003" s="269" t="s">
        <v>13868</v>
      </c>
    </row>
    <row r="7004" spans="1:6" ht="15" customHeight="1">
      <c r="A7004" s="266">
        <v>95377</v>
      </c>
      <c r="B7004" s="267" t="s">
        <v>5289</v>
      </c>
      <c r="C7004" s="268" t="s">
        <v>2637</v>
      </c>
      <c r="D7004" s="269">
        <v>0</v>
      </c>
      <c r="E7004" s="269">
        <v>0.14000000000000001</v>
      </c>
      <c r="F7004" s="269" t="s">
        <v>13858</v>
      </c>
    </row>
    <row r="7005" spans="1:6" ht="15" customHeight="1">
      <c r="A7005" s="266">
        <v>95378</v>
      </c>
      <c r="B7005" s="267" t="s">
        <v>5290</v>
      </c>
      <c r="C7005" s="268" t="s">
        <v>2637</v>
      </c>
      <c r="D7005" s="269">
        <v>0</v>
      </c>
      <c r="E7005" s="269">
        <v>0.19</v>
      </c>
      <c r="F7005" s="269" t="s">
        <v>15880</v>
      </c>
    </row>
    <row r="7006" spans="1:6" ht="15" customHeight="1">
      <c r="A7006" s="266">
        <v>95379</v>
      </c>
      <c r="B7006" s="267" t="s">
        <v>5291</v>
      </c>
      <c r="C7006" s="268" t="s">
        <v>2637</v>
      </c>
      <c r="D7006" s="269">
        <v>0</v>
      </c>
      <c r="E7006" s="269">
        <v>0.15</v>
      </c>
      <c r="F7006" s="269" t="s">
        <v>13857</v>
      </c>
    </row>
    <row r="7007" spans="1:6" ht="30" customHeight="1">
      <c r="A7007" s="266">
        <v>95380</v>
      </c>
      <c r="B7007" s="267" t="s">
        <v>5292</v>
      </c>
      <c r="C7007" s="268" t="s">
        <v>2637</v>
      </c>
      <c r="D7007" s="269">
        <v>0</v>
      </c>
      <c r="E7007" s="269">
        <v>0.12</v>
      </c>
      <c r="F7007" s="269" t="s">
        <v>11116</v>
      </c>
    </row>
    <row r="7008" spans="1:6" ht="15" customHeight="1">
      <c r="A7008" s="266">
        <v>95381</v>
      </c>
      <c r="B7008" s="267" t="s">
        <v>5293</v>
      </c>
      <c r="C7008" s="268" t="s">
        <v>2637</v>
      </c>
      <c r="D7008" s="269">
        <v>0</v>
      </c>
      <c r="E7008" s="269">
        <v>0.1</v>
      </c>
      <c r="F7008" s="269" t="s">
        <v>13855</v>
      </c>
    </row>
    <row r="7009" spans="1:6" ht="30" customHeight="1">
      <c r="A7009" s="266">
        <v>95382</v>
      </c>
      <c r="B7009" s="267" t="s">
        <v>5294</v>
      </c>
      <c r="C7009" s="268" t="s">
        <v>2637</v>
      </c>
      <c r="D7009" s="269">
        <v>0</v>
      </c>
      <c r="E7009" s="269">
        <v>0.18</v>
      </c>
      <c r="F7009" s="269" t="s">
        <v>11656</v>
      </c>
    </row>
    <row r="7010" spans="1:6" ht="30" customHeight="1">
      <c r="A7010" s="266">
        <v>95383</v>
      </c>
      <c r="B7010" s="267" t="s">
        <v>5295</v>
      </c>
      <c r="C7010" s="268" t="s">
        <v>2637</v>
      </c>
      <c r="D7010" s="269">
        <v>0</v>
      </c>
      <c r="E7010" s="269">
        <v>0.16</v>
      </c>
      <c r="F7010" s="269" t="s">
        <v>11117</v>
      </c>
    </row>
    <row r="7011" spans="1:6" ht="30" customHeight="1">
      <c r="A7011" s="266">
        <v>95384</v>
      </c>
      <c r="B7011" s="267" t="s">
        <v>5296</v>
      </c>
      <c r="C7011" s="268" t="s">
        <v>2637</v>
      </c>
      <c r="D7011" s="269">
        <v>0</v>
      </c>
      <c r="E7011" s="269">
        <v>0.1</v>
      </c>
      <c r="F7011" s="269" t="s">
        <v>13855</v>
      </c>
    </row>
    <row r="7012" spans="1:6" ht="15" customHeight="1">
      <c r="A7012" s="266">
        <v>95385</v>
      </c>
      <c r="B7012" s="267" t="s">
        <v>5297</v>
      </c>
      <c r="C7012" s="268" t="s">
        <v>2637</v>
      </c>
      <c r="D7012" s="269">
        <v>0</v>
      </c>
      <c r="E7012" s="269">
        <v>0.13</v>
      </c>
      <c r="F7012" s="269" t="s">
        <v>15832</v>
      </c>
    </row>
    <row r="7013" spans="1:6" ht="15" customHeight="1">
      <c r="A7013" s="266">
        <v>95386</v>
      </c>
      <c r="B7013" s="267" t="s">
        <v>5298</v>
      </c>
      <c r="C7013" s="268" t="s">
        <v>2637</v>
      </c>
      <c r="D7013" s="269">
        <v>0</v>
      </c>
      <c r="E7013" s="269">
        <v>0.16</v>
      </c>
      <c r="F7013" s="269" t="s">
        <v>11117</v>
      </c>
    </row>
    <row r="7014" spans="1:6" ht="15" customHeight="1">
      <c r="A7014" s="266">
        <v>95387</v>
      </c>
      <c r="B7014" s="267" t="s">
        <v>5299</v>
      </c>
      <c r="C7014" s="268" t="s">
        <v>2637</v>
      </c>
      <c r="D7014" s="269">
        <v>0</v>
      </c>
      <c r="E7014" s="269">
        <v>0.22</v>
      </c>
      <c r="F7014" s="269" t="s">
        <v>15795</v>
      </c>
    </row>
    <row r="7015" spans="1:6" ht="15" customHeight="1">
      <c r="A7015" s="266">
        <v>95388</v>
      </c>
      <c r="B7015" s="267" t="s">
        <v>5300</v>
      </c>
      <c r="C7015" s="268" t="s">
        <v>2637</v>
      </c>
      <c r="D7015" s="269">
        <v>0</v>
      </c>
      <c r="E7015" s="269">
        <v>0.06</v>
      </c>
      <c r="F7015" s="269" t="s">
        <v>11654</v>
      </c>
    </row>
    <row r="7016" spans="1:6" ht="30" customHeight="1">
      <c r="A7016" s="266">
        <v>95389</v>
      </c>
      <c r="B7016" s="267" t="s">
        <v>5301</v>
      </c>
      <c r="C7016" s="268" t="s">
        <v>2637</v>
      </c>
      <c r="D7016" s="269">
        <v>0</v>
      </c>
      <c r="E7016" s="269">
        <v>7.0000000000000007E-2</v>
      </c>
      <c r="F7016" s="269" t="s">
        <v>13856</v>
      </c>
    </row>
    <row r="7017" spans="1:6" ht="15" customHeight="1">
      <c r="A7017" s="266">
        <v>95390</v>
      </c>
      <c r="B7017" s="267" t="s">
        <v>5302</v>
      </c>
      <c r="C7017" s="268" t="s">
        <v>2637</v>
      </c>
      <c r="D7017" s="269">
        <v>0</v>
      </c>
      <c r="E7017" s="269">
        <v>0.06</v>
      </c>
      <c r="F7017" s="269" t="s">
        <v>11654</v>
      </c>
    </row>
    <row r="7018" spans="1:6" ht="30" customHeight="1">
      <c r="A7018" s="266">
        <v>95391</v>
      </c>
      <c r="B7018" s="267" t="s">
        <v>5303</v>
      </c>
      <c r="C7018" s="268" t="s">
        <v>2637</v>
      </c>
      <c r="D7018" s="269">
        <v>0</v>
      </c>
      <c r="E7018" s="269">
        <v>0.08</v>
      </c>
      <c r="F7018" s="269" t="s">
        <v>12964</v>
      </c>
    </row>
    <row r="7019" spans="1:6" ht="15" customHeight="1">
      <c r="A7019" s="266">
        <v>95392</v>
      </c>
      <c r="B7019" s="267" t="s">
        <v>5304</v>
      </c>
      <c r="C7019" s="268" t="s">
        <v>2637</v>
      </c>
      <c r="D7019" s="269">
        <v>0</v>
      </c>
      <c r="E7019" s="269">
        <v>0.06</v>
      </c>
      <c r="F7019" s="269" t="s">
        <v>11654</v>
      </c>
    </row>
    <row r="7020" spans="1:6" ht="30" customHeight="1">
      <c r="A7020" s="266">
        <v>95393</v>
      </c>
      <c r="B7020" s="267" t="s">
        <v>5305</v>
      </c>
      <c r="C7020" s="268" t="s">
        <v>2637</v>
      </c>
      <c r="D7020" s="269">
        <v>0</v>
      </c>
      <c r="E7020" s="269">
        <v>0.23</v>
      </c>
      <c r="F7020" s="269" t="s">
        <v>11145</v>
      </c>
    </row>
    <row r="7021" spans="1:6" ht="30" customHeight="1">
      <c r="A7021" s="266">
        <v>95394</v>
      </c>
      <c r="B7021" s="267" t="s">
        <v>5306</v>
      </c>
      <c r="C7021" s="268" t="s">
        <v>2637</v>
      </c>
      <c r="D7021" s="269">
        <v>0</v>
      </c>
      <c r="E7021" s="269">
        <v>0.36</v>
      </c>
      <c r="F7021" s="269" t="s">
        <v>14020</v>
      </c>
    </row>
    <row r="7022" spans="1:6" ht="30" customHeight="1">
      <c r="A7022" s="266">
        <v>95395</v>
      </c>
      <c r="B7022" s="267" t="s">
        <v>5307</v>
      </c>
      <c r="C7022" s="268" t="s">
        <v>2637</v>
      </c>
      <c r="D7022" s="269">
        <v>0</v>
      </c>
      <c r="E7022" s="269">
        <v>0.51</v>
      </c>
      <c r="F7022" s="269" t="s">
        <v>11429</v>
      </c>
    </row>
    <row r="7023" spans="1:6" ht="30" customHeight="1">
      <c r="A7023" s="266">
        <v>95396</v>
      </c>
      <c r="B7023" s="267" t="s">
        <v>5308</v>
      </c>
      <c r="C7023" s="268" t="s">
        <v>2637</v>
      </c>
      <c r="D7023" s="269">
        <v>0</v>
      </c>
      <c r="E7023" s="269">
        <v>0.67</v>
      </c>
      <c r="F7023" s="269" t="s">
        <v>11454</v>
      </c>
    </row>
    <row r="7024" spans="1:6" ht="30" customHeight="1">
      <c r="A7024" s="266">
        <v>95397</v>
      </c>
      <c r="B7024" s="267" t="s">
        <v>5309</v>
      </c>
      <c r="C7024" s="268" t="s">
        <v>2637</v>
      </c>
      <c r="D7024" s="269">
        <v>0</v>
      </c>
      <c r="E7024" s="269">
        <v>0.08</v>
      </c>
      <c r="F7024" s="269" t="s">
        <v>12964</v>
      </c>
    </row>
    <row r="7025" spans="1:6" ht="30" customHeight="1">
      <c r="A7025" s="266">
        <v>95398</v>
      </c>
      <c r="B7025" s="267" t="s">
        <v>5310</v>
      </c>
      <c r="C7025" s="268" t="s">
        <v>2637</v>
      </c>
      <c r="D7025" s="269">
        <v>0</v>
      </c>
      <c r="E7025" s="269">
        <v>0.05</v>
      </c>
      <c r="F7025" s="269" t="s">
        <v>11115</v>
      </c>
    </row>
    <row r="7026" spans="1:6" ht="30" customHeight="1">
      <c r="A7026" s="266">
        <v>95399</v>
      </c>
      <c r="B7026" s="267" t="s">
        <v>5311</v>
      </c>
      <c r="C7026" s="268" t="s">
        <v>2637</v>
      </c>
      <c r="D7026" s="269">
        <v>0</v>
      </c>
      <c r="E7026" s="269">
        <v>0.05</v>
      </c>
      <c r="F7026" s="269" t="s">
        <v>11115</v>
      </c>
    </row>
    <row r="7027" spans="1:6" ht="30" customHeight="1">
      <c r="A7027" s="266">
        <v>95400</v>
      </c>
      <c r="B7027" s="267" t="s">
        <v>5312</v>
      </c>
      <c r="C7027" s="268" t="s">
        <v>2637</v>
      </c>
      <c r="D7027" s="269">
        <v>0</v>
      </c>
      <c r="E7027" s="269">
        <v>7.0000000000000007E-2</v>
      </c>
      <c r="F7027" s="269" t="s">
        <v>13856</v>
      </c>
    </row>
    <row r="7028" spans="1:6" ht="30" customHeight="1">
      <c r="A7028" s="266">
        <v>95401</v>
      </c>
      <c r="B7028" s="267" t="s">
        <v>5313</v>
      </c>
      <c r="C7028" s="268" t="s">
        <v>2637</v>
      </c>
      <c r="D7028" s="269">
        <v>0</v>
      </c>
      <c r="E7028" s="269">
        <v>0.52</v>
      </c>
      <c r="F7028" s="269" t="s">
        <v>13575</v>
      </c>
    </row>
    <row r="7029" spans="1:6" ht="30" customHeight="1">
      <c r="A7029" s="266">
        <v>95402</v>
      </c>
      <c r="B7029" s="267" t="s">
        <v>5314</v>
      </c>
      <c r="C7029" s="268" t="s">
        <v>2637</v>
      </c>
      <c r="D7029" s="269">
        <v>0</v>
      </c>
      <c r="E7029" s="269">
        <v>0.87</v>
      </c>
      <c r="F7029" s="269" t="s">
        <v>15953</v>
      </c>
    </row>
    <row r="7030" spans="1:6" ht="30" customHeight="1">
      <c r="A7030" s="266">
        <v>95403</v>
      </c>
      <c r="B7030" s="267" t="s">
        <v>5315</v>
      </c>
      <c r="C7030" s="268" t="s">
        <v>2637</v>
      </c>
      <c r="D7030" s="269">
        <v>0</v>
      </c>
      <c r="E7030" s="269">
        <v>0.99</v>
      </c>
      <c r="F7030" s="269" t="s">
        <v>12039</v>
      </c>
    </row>
    <row r="7031" spans="1:6" ht="30" customHeight="1">
      <c r="A7031" s="266">
        <v>95404</v>
      </c>
      <c r="B7031" s="267" t="s">
        <v>5316</v>
      </c>
      <c r="C7031" s="268" t="s">
        <v>2637</v>
      </c>
      <c r="D7031" s="269">
        <v>0</v>
      </c>
      <c r="E7031" s="269">
        <v>1.35</v>
      </c>
      <c r="F7031" s="269" t="s">
        <v>12339</v>
      </c>
    </row>
    <row r="7032" spans="1:6" ht="15" customHeight="1">
      <c r="A7032" s="266">
        <v>95405</v>
      </c>
      <c r="B7032" s="267" t="s">
        <v>5317</v>
      </c>
      <c r="C7032" s="268" t="s">
        <v>2637</v>
      </c>
      <c r="D7032" s="269">
        <v>0</v>
      </c>
      <c r="E7032" s="269">
        <v>0.79</v>
      </c>
      <c r="F7032" s="269" t="s">
        <v>11118</v>
      </c>
    </row>
    <row r="7033" spans="1:6" ht="15" customHeight="1">
      <c r="A7033" s="266">
        <v>95406</v>
      </c>
      <c r="B7033" s="267" t="s">
        <v>5318</v>
      </c>
      <c r="C7033" s="268" t="s">
        <v>2637</v>
      </c>
      <c r="D7033" s="269">
        <v>0</v>
      </c>
      <c r="E7033" s="269">
        <v>0.1</v>
      </c>
      <c r="F7033" s="269" t="s">
        <v>13855</v>
      </c>
    </row>
    <row r="7034" spans="1:6" ht="30" customHeight="1">
      <c r="A7034" s="266">
        <v>95407</v>
      </c>
      <c r="B7034" s="267" t="s">
        <v>5319</v>
      </c>
      <c r="C7034" s="268" t="s">
        <v>2637</v>
      </c>
      <c r="D7034" s="269">
        <v>0</v>
      </c>
      <c r="E7034" s="269">
        <v>1.98</v>
      </c>
      <c r="F7034" s="269" t="s">
        <v>14502</v>
      </c>
    </row>
    <row r="7035" spans="1:6" ht="30" customHeight="1">
      <c r="A7035" s="266">
        <v>95408</v>
      </c>
      <c r="B7035" s="267" t="s">
        <v>5320</v>
      </c>
      <c r="C7035" s="268" t="s">
        <v>1289</v>
      </c>
      <c r="D7035" s="269">
        <v>0</v>
      </c>
      <c r="E7035" s="269">
        <v>8.94</v>
      </c>
      <c r="F7035" s="269" t="s">
        <v>20800</v>
      </c>
    </row>
    <row r="7036" spans="1:6" ht="30" customHeight="1">
      <c r="A7036" s="266">
        <v>95409</v>
      </c>
      <c r="B7036" s="267" t="s">
        <v>5321</v>
      </c>
      <c r="C7036" s="268" t="s">
        <v>1289</v>
      </c>
      <c r="D7036" s="269">
        <v>0</v>
      </c>
      <c r="E7036" s="269">
        <v>8.1</v>
      </c>
      <c r="F7036" s="269" t="s">
        <v>12109</v>
      </c>
    </row>
    <row r="7037" spans="1:6" ht="30" customHeight="1">
      <c r="A7037" s="266">
        <v>95410</v>
      </c>
      <c r="B7037" s="267" t="s">
        <v>5322</v>
      </c>
      <c r="C7037" s="268" t="s">
        <v>1289</v>
      </c>
      <c r="D7037" s="269">
        <v>0</v>
      </c>
      <c r="E7037" s="269">
        <v>5.0599999999999996</v>
      </c>
      <c r="F7037" s="269" t="s">
        <v>17291</v>
      </c>
    </row>
    <row r="7038" spans="1:6" ht="30" customHeight="1">
      <c r="A7038" s="266">
        <v>95411</v>
      </c>
      <c r="B7038" s="267" t="s">
        <v>5323</v>
      </c>
      <c r="C7038" s="268" t="s">
        <v>1289</v>
      </c>
      <c r="D7038" s="269">
        <v>0</v>
      </c>
      <c r="E7038" s="269">
        <v>7.13</v>
      </c>
      <c r="F7038" s="269" t="s">
        <v>14031</v>
      </c>
    </row>
    <row r="7039" spans="1:6" ht="30" customHeight="1">
      <c r="A7039" s="266">
        <v>95412</v>
      </c>
      <c r="B7039" s="267" t="s">
        <v>5005</v>
      </c>
      <c r="C7039" s="268" t="s">
        <v>1289</v>
      </c>
      <c r="D7039" s="269">
        <v>0</v>
      </c>
      <c r="E7039" s="269">
        <v>7.85</v>
      </c>
      <c r="F7039" s="269" t="s">
        <v>11692</v>
      </c>
    </row>
    <row r="7040" spans="1:6" ht="15" customHeight="1">
      <c r="A7040" s="266">
        <v>95413</v>
      </c>
      <c r="B7040" s="267" t="s">
        <v>5006</v>
      </c>
      <c r="C7040" s="268" t="s">
        <v>1289</v>
      </c>
      <c r="D7040" s="269">
        <v>0</v>
      </c>
      <c r="E7040" s="269">
        <v>8.68</v>
      </c>
      <c r="F7040" s="269" t="s">
        <v>20801</v>
      </c>
    </row>
    <row r="7041" spans="1:6" ht="30" customHeight="1">
      <c r="A7041" s="266">
        <v>95414</v>
      </c>
      <c r="B7041" s="267" t="s">
        <v>5007</v>
      </c>
      <c r="C7041" s="268" t="s">
        <v>1289</v>
      </c>
      <c r="D7041" s="269">
        <v>0</v>
      </c>
      <c r="E7041" s="269">
        <v>30.97</v>
      </c>
      <c r="F7041" s="269" t="s">
        <v>14937</v>
      </c>
    </row>
    <row r="7042" spans="1:6" ht="30" customHeight="1">
      <c r="A7042" s="266">
        <v>95415</v>
      </c>
      <c r="B7042" s="267" t="s">
        <v>5008</v>
      </c>
      <c r="C7042" s="268" t="s">
        <v>1289</v>
      </c>
      <c r="D7042" s="269">
        <v>0</v>
      </c>
      <c r="E7042" s="269">
        <v>117.05</v>
      </c>
      <c r="F7042" s="269" t="s">
        <v>20802</v>
      </c>
    </row>
    <row r="7043" spans="1:6" ht="30" customHeight="1">
      <c r="A7043" s="266">
        <v>95416</v>
      </c>
      <c r="B7043" s="267" t="s">
        <v>5009</v>
      </c>
      <c r="C7043" s="268" t="s">
        <v>1289</v>
      </c>
      <c r="D7043" s="269">
        <v>0</v>
      </c>
      <c r="E7043" s="269">
        <v>6.7</v>
      </c>
      <c r="F7043" s="269" t="s">
        <v>15661</v>
      </c>
    </row>
    <row r="7044" spans="1:6" ht="30" customHeight="1">
      <c r="A7044" s="266">
        <v>95417</v>
      </c>
      <c r="B7044" s="267" t="s">
        <v>5010</v>
      </c>
      <c r="C7044" s="268" t="s">
        <v>1289</v>
      </c>
      <c r="D7044" s="269">
        <v>0</v>
      </c>
      <c r="E7044" s="269">
        <v>133.22</v>
      </c>
      <c r="F7044" s="269" t="s">
        <v>20803</v>
      </c>
    </row>
    <row r="7045" spans="1:6" ht="30" customHeight="1">
      <c r="A7045" s="266">
        <v>95418</v>
      </c>
      <c r="B7045" s="267" t="s">
        <v>5011</v>
      </c>
      <c r="C7045" s="268" t="s">
        <v>1289</v>
      </c>
      <c r="D7045" s="269">
        <v>0</v>
      </c>
      <c r="E7045" s="269">
        <v>182.12</v>
      </c>
      <c r="F7045" s="269" t="s">
        <v>20804</v>
      </c>
    </row>
    <row r="7046" spans="1:6" ht="30" customHeight="1">
      <c r="A7046" s="266">
        <v>95419</v>
      </c>
      <c r="B7046" s="267" t="s">
        <v>5012</v>
      </c>
      <c r="C7046" s="268" t="s">
        <v>1289</v>
      </c>
      <c r="D7046" s="269">
        <v>0</v>
      </c>
      <c r="E7046" s="269">
        <v>48.35</v>
      </c>
      <c r="F7046" s="269" t="s">
        <v>20805</v>
      </c>
    </row>
    <row r="7047" spans="1:6" ht="30" customHeight="1">
      <c r="A7047" s="266">
        <v>95420</v>
      </c>
      <c r="B7047" s="267" t="s">
        <v>5013</v>
      </c>
      <c r="C7047" s="268" t="s">
        <v>1289</v>
      </c>
      <c r="D7047" s="269">
        <v>0</v>
      </c>
      <c r="E7047" s="269">
        <v>68.680000000000007</v>
      </c>
      <c r="F7047" s="269" t="s">
        <v>19929</v>
      </c>
    </row>
    <row r="7048" spans="1:6" ht="30" customHeight="1">
      <c r="A7048" s="266">
        <v>95421</v>
      </c>
      <c r="B7048" s="267" t="s">
        <v>5014</v>
      </c>
      <c r="C7048" s="268" t="s">
        <v>1289</v>
      </c>
      <c r="D7048" s="269">
        <v>0</v>
      </c>
      <c r="E7048" s="269">
        <v>90.8</v>
      </c>
      <c r="F7048" s="269" t="s">
        <v>20806</v>
      </c>
    </row>
    <row r="7049" spans="1:6" ht="30" customHeight="1">
      <c r="A7049" s="266">
        <v>95422</v>
      </c>
      <c r="B7049" s="267" t="s">
        <v>5015</v>
      </c>
      <c r="C7049" s="268" t="s">
        <v>1289</v>
      </c>
      <c r="D7049" s="269">
        <v>0</v>
      </c>
      <c r="E7049" s="269">
        <v>70.06</v>
      </c>
      <c r="F7049" s="269" t="s">
        <v>20807</v>
      </c>
    </row>
    <row r="7050" spans="1:6" ht="30" customHeight="1">
      <c r="A7050" s="266">
        <v>95423</v>
      </c>
      <c r="B7050" s="267" t="s">
        <v>5016</v>
      </c>
      <c r="C7050" s="268" t="s">
        <v>1289</v>
      </c>
      <c r="D7050" s="269">
        <v>0</v>
      </c>
      <c r="E7050" s="269">
        <v>106.34</v>
      </c>
      <c r="F7050" s="269" t="s">
        <v>20808</v>
      </c>
    </row>
    <row r="7051" spans="1:6" ht="15" customHeight="1">
      <c r="A7051" s="266">
        <v>95424</v>
      </c>
      <c r="B7051" s="267" t="s">
        <v>5017</v>
      </c>
      <c r="C7051" s="268" t="s">
        <v>1289</v>
      </c>
      <c r="D7051" s="269">
        <v>0</v>
      </c>
      <c r="E7051" s="269">
        <v>14.98</v>
      </c>
      <c r="F7051" s="269" t="s">
        <v>20809</v>
      </c>
    </row>
  </sheetData>
  <sheetProtection autoFilter="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89"/>
  <sheetViews>
    <sheetView zoomScaleNormal="100" zoomScaleSheetLayoutView="100" workbookViewId="0">
      <pane ySplit="2" topLeftCell="A3" activePane="bottomLeft" state="frozen"/>
      <selection activeCell="D37" sqref="D37"/>
      <selection pane="bottomLeft" activeCell="J15" sqref="J15"/>
    </sheetView>
  </sheetViews>
  <sheetFormatPr defaultColWidth="8.7109375" defaultRowHeight="15"/>
  <cols>
    <col min="1" max="1" width="8.85546875" style="103"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227"/>
      <c r="B1" s="26"/>
      <c r="C1" s="226"/>
      <c r="D1" s="26"/>
    </row>
    <row r="2" spans="1:4" s="28" customFormat="1" ht="36.75" customHeight="1">
      <c r="A2" s="218" t="s">
        <v>2269</v>
      </c>
      <c r="B2" s="98" t="s">
        <v>1238</v>
      </c>
      <c r="C2" s="98" t="s">
        <v>2272</v>
      </c>
      <c r="D2" s="98" t="s">
        <v>1239</v>
      </c>
    </row>
    <row r="3" spans="1:4" s="39" customFormat="1" ht="30">
      <c r="A3" s="266">
        <v>38605</v>
      </c>
      <c r="B3" s="267" t="s">
        <v>15113</v>
      </c>
      <c r="C3" s="268" t="s">
        <v>6019</v>
      </c>
      <c r="D3" s="269" t="s">
        <v>11112</v>
      </c>
    </row>
    <row r="4" spans="1:4" s="39" customFormat="1">
      <c r="A4" s="266">
        <v>11270</v>
      </c>
      <c r="B4" s="267" t="s">
        <v>15114</v>
      </c>
      <c r="C4" s="268" t="s">
        <v>6019</v>
      </c>
      <c r="D4" s="269" t="s">
        <v>11113</v>
      </c>
    </row>
    <row r="5" spans="1:4" s="39" customFormat="1">
      <c r="A5" s="266">
        <v>412</v>
      </c>
      <c r="B5" s="267" t="s">
        <v>15115</v>
      </c>
      <c r="C5" s="268" t="s">
        <v>6019</v>
      </c>
      <c r="D5" s="269" t="s">
        <v>11114</v>
      </c>
    </row>
    <row r="6" spans="1:4" s="39" customFormat="1">
      <c r="A6" s="266">
        <v>414</v>
      </c>
      <c r="B6" s="267" t="s">
        <v>6021</v>
      </c>
      <c r="C6" s="268" t="s">
        <v>6019</v>
      </c>
      <c r="D6" s="269" t="s">
        <v>11115</v>
      </c>
    </row>
    <row r="7" spans="1:4">
      <c r="A7" s="266">
        <v>410</v>
      </c>
      <c r="B7" s="267" t="s">
        <v>6022</v>
      </c>
      <c r="C7" s="268" t="s">
        <v>6019</v>
      </c>
      <c r="D7" s="269" t="s">
        <v>11116</v>
      </c>
    </row>
    <row r="8" spans="1:4">
      <c r="A8" s="266">
        <v>411</v>
      </c>
      <c r="B8" s="267" t="s">
        <v>6023</v>
      </c>
      <c r="C8" s="268" t="s">
        <v>6019</v>
      </c>
      <c r="D8" s="269" t="s">
        <v>11117</v>
      </c>
    </row>
    <row r="9" spans="1:4">
      <c r="A9" s="266">
        <v>408</v>
      </c>
      <c r="B9" s="267" t="s">
        <v>6024</v>
      </c>
      <c r="C9" s="268" t="s">
        <v>6019</v>
      </c>
      <c r="D9" s="269" t="s">
        <v>11118</v>
      </c>
    </row>
    <row r="10" spans="1:4" ht="30">
      <c r="A10" s="266">
        <v>39131</v>
      </c>
      <c r="B10" s="267" t="s">
        <v>6025</v>
      </c>
      <c r="C10" s="268" t="s">
        <v>6019</v>
      </c>
      <c r="D10" s="269" t="s">
        <v>11119</v>
      </c>
    </row>
    <row r="11" spans="1:4" ht="30">
      <c r="A11" s="266">
        <v>394</v>
      </c>
      <c r="B11" s="267" t="s">
        <v>6026</v>
      </c>
      <c r="C11" s="268" t="s">
        <v>6019</v>
      </c>
      <c r="D11" s="269" t="s">
        <v>11120</v>
      </c>
    </row>
    <row r="12" spans="1:4" ht="30">
      <c r="A12" s="266">
        <v>39130</v>
      </c>
      <c r="B12" s="267" t="s">
        <v>6027</v>
      </c>
      <c r="C12" s="268" t="s">
        <v>6019</v>
      </c>
      <c r="D12" s="269" t="s">
        <v>11121</v>
      </c>
    </row>
    <row r="13" spans="1:4" ht="30">
      <c r="A13" s="266">
        <v>395</v>
      </c>
      <c r="B13" s="267" t="s">
        <v>6028</v>
      </c>
      <c r="C13" s="268" t="s">
        <v>6019</v>
      </c>
      <c r="D13" s="269" t="s">
        <v>11122</v>
      </c>
    </row>
    <row r="14" spans="1:4" ht="30">
      <c r="A14" s="266">
        <v>39129</v>
      </c>
      <c r="B14" s="267" t="s">
        <v>6031</v>
      </c>
      <c r="C14" s="268" t="s">
        <v>6019</v>
      </c>
      <c r="D14" s="269" t="s">
        <v>11125</v>
      </c>
    </row>
    <row r="15" spans="1:4" ht="30">
      <c r="A15" s="266">
        <v>393</v>
      </c>
      <c r="B15" s="267" t="s">
        <v>6032</v>
      </c>
      <c r="C15" s="268" t="s">
        <v>6019</v>
      </c>
      <c r="D15" s="269" t="s">
        <v>11126</v>
      </c>
    </row>
    <row r="16" spans="1:4" ht="30">
      <c r="A16" s="266">
        <v>39127</v>
      </c>
      <c r="B16" s="267" t="s">
        <v>6029</v>
      </c>
      <c r="C16" s="268" t="s">
        <v>6019</v>
      </c>
      <c r="D16" s="269" t="s">
        <v>11123</v>
      </c>
    </row>
    <row r="17" spans="1:4" ht="30">
      <c r="A17" s="266">
        <v>392</v>
      </c>
      <c r="B17" s="267" t="s">
        <v>6030</v>
      </c>
      <c r="C17" s="268" t="s">
        <v>6019</v>
      </c>
      <c r="D17" s="269" t="s">
        <v>11124</v>
      </c>
    </row>
    <row r="18" spans="1:4" ht="30">
      <c r="A18" s="266">
        <v>39133</v>
      </c>
      <c r="B18" s="267" t="s">
        <v>6033</v>
      </c>
      <c r="C18" s="268" t="s">
        <v>6019</v>
      </c>
      <c r="D18" s="269" t="s">
        <v>11127</v>
      </c>
    </row>
    <row r="19" spans="1:4" ht="30">
      <c r="A19" s="266">
        <v>397</v>
      </c>
      <c r="B19" s="267" t="s">
        <v>6034</v>
      </c>
      <c r="C19" s="268" t="s">
        <v>6019</v>
      </c>
      <c r="D19" s="269" t="s">
        <v>11128</v>
      </c>
    </row>
    <row r="20" spans="1:4" ht="30">
      <c r="A20" s="266">
        <v>39132</v>
      </c>
      <c r="B20" s="267" t="s">
        <v>6035</v>
      </c>
      <c r="C20" s="268" t="s">
        <v>6019</v>
      </c>
      <c r="D20" s="269" t="s">
        <v>11129</v>
      </c>
    </row>
    <row r="21" spans="1:4" ht="30">
      <c r="A21" s="266">
        <v>396</v>
      </c>
      <c r="B21" s="267" t="s">
        <v>6036</v>
      </c>
      <c r="C21" s="268" t="s">
        <v>6019</v>
      </c>
      <c r="D21" s="269" t="s">
        <v>11113</v>
      </c>
    </row>
    <row r="22" spans="1:4" ht="30">
      <c r="A22" s="266">
        <v>39135</v>
      </c>
      <c r="B22" s="267" t="s">
        <v>6037</v>
      </c>
      <c r="C22" s="268" t="s">
        <v>6019</v>
      </c>
      <c r="D22" s="269" t="s">
        <v>11130</v>
      </c>
    </row>
    <row r="23" spans="1:4" ht="30">
      <c r="A23" s="266">
        <v>39134</v>
      </c>
      <c r="B23" s="267" t="s">
        <v>6041</v>
      </c>
      <c r="C23" s="268" t="s">
        <v>6019</v>
      </c>
      <c r="D23" s="269" t="s">
        <v>11133</v>
      </c>
    </row>
    <row r="24" spans="1:4" ht="30">
      <c r="A24" s="266">
        <v>398</v>
      </c>
      <c r="B24" s="267" t="s">
        <v>6042</v>
      </c>
      <c r="C24" s="268" t="s">
        <v>6019</v>
      </c>
      <c r="D24" s="269" t="s">
        <v>11134</v>
      </c>
    </row>
    <row r="25" spans="1:4" ht="30">
      <c r="A25" s="266">
        <v>39128</v>
      </c>
      <c r="B25" s="267" t="s">
        <v>6038</v>
      </c>
      <c r="C25" s="268" t="s">
        <v>6019</v>
      </c>
      <c r="D25" s="269" t="s">
        <v>11131</v>
      </c>
    </row>
    <row r="26" spans="1:4" ht="30">
      <c r="A26" s="266">
        <v>400</v>
      </c>
      <c r="B26" s="267" t="s">
        <v>6039</v>
      </c>
      <c r="C26" s="268" t="s">
        <v>6019</v>
      </c>
      <c r="D26" s="269" t="s">
        <v>11132</v>
      </c>
    </row>
    <row r="27" spans="1:4" ht="30">
      <c r="A27" s="266">
        <v>39125</v>
      </c>
      <c r="B27" s="267" t="s">
        <v>6040</v>
      </c>
      <c r="C27" s="268" t="s">
        <v>6019</v>
      </c>
      <c r="D27" s="269" t="s">
        <v>11131</v>
      </c>
    </row>
    <row r="28" spans="1:4" ht="30">
      <c r="A28" s="266">
        <v>39126</v>
      </c>
      <c r="B28" s="267" t="s">
        <v>6043</v>
      </c>
      <c r="C28" s="268" t="s">
        <v>6019</v>
      </c>
      <c r="D28" s="269" t="s">
        <v>11135</v>
      </c>
    </row>
    <row r="29" spans="1:4" ht="30">
      <c r="A29" s="266">
        <v>399</v>
      </c>
      <c r="B29" s="267" t="s">
        <v>6044</v>
      </c>
      <c r="C29" s="268" t="s">
        <v>6019</v>
      </c>
      <c r="D29" s="269" t="s">
        <v>11136</v>
      </c>
    </row>
    <row r="30" spans="1:4" ht="30">
      <c r="A30" s="266">
        <v>39158</v>
      </c>
      <c r="B30" s="267" t="s">
        <v>6045</v>
      </c>
      <c r="C30" s="268" t="s">
        <v>6019</v>
      </c>
      <c r="D30" s="269" t="s">
        <v>11137</v>
      </c>
    </row>
    <row r="31" spans="1:4">
      <c r="A31" s="266">
        <v>39141</v>
      </c>
      <c r="B31" s="267" t="s">
        <v>6046</v>
      </c>
      <c r="C31" s="268" t="s">
        <v>6019</v>
      </c>
      <c r="D31" s="269" t="s">
        <v>11138</v>
      </c>
    </row>
    <row r="32" spans="1:4">
      <c r="A32" s="266">
        <v>39140</v>
      </c>
      <c r="B32" s="267" t="s">
        <v>6047</v>
      </c>
      <c r="C32" s="268" t="s">
        <v>6019</v>
      </c>
      <c r="D32" s="269" t="s">
        <v>11139</v>
      </c>
    </row>
    <row r="33" spans="1:4">
      <c r="A33" s="266">
        <v>39139</v>
      </c>
      <c r="B33" s="267" t="s">
        <v>6049</v>
      </c>
      <c r="C33" s="268" t="s">
        <v>6019</v>
      </c>
      <c r="D33" s="269" t="s">
        <v>11141</v>
      </c>
    </row>
    <row r="34" spans="1:4">
      <c r="A34" s="266">
        <v>39137</v>
      </c>
      <c r="B34" s="267" t="s">
        <v>6048</v>
      </c>
      <c r="C34" s="268" t="s">
        <v>6019</v>
      </c>
      <c r="D34" s="269" t="s">
        <v>11140</v>
      </c>
    </row>
    <row r="35" spans="1:4">
      <c r="A35" s="266">
        <v>39143</v>
      </c>
      <c r="B35" s="267" t="s">
        <v>6050</v>
      </c>
      <c r="C35" s="268" t="s">
        <v>6019</v>
      </c>
      <c r="D35" s="269" t="s">
        <v>11142</v>
      </c>
    </row>
    <row r="36" spans="1:4">
      <c r="A36" s="266">
        <v>39142</v>
      </c>
      <c r="B36" s="267" t="s">
        <v>6051</v>
      </c>
      <c r="C36" s="268" t="s">
        <v>6019</v>
      </c>
      <c r="D36" s="269" t="s">
        <v>11143</v>
      </c>
    </row>
    <row r="37" spans="1:4">
      <c r="A37" s="266">
        <v>39144</v>
      </c>
      <c r="B37" s="267" t="s">
        <v>6054</v>
      </c>
      <c r="C37" s="268" t="s">
        <v>6019</v>
      </c>
      <c r="D37" s="269" t="s">
        <v>11122</v>
      </c>
    </row>
    <row r="38" spans="1:4">
      <c r="A38" s="266">
        <v>39138</v>
      </c>
      <c r="B38" s="267" t="s">
        <v>6052</v>
      </c>
      <c r="C38" s="268" t="s">
        <v>6019</v>
      </c>
      <c r="D38" s="269" t="s">
        <v>11144</v>
      </c>
    </row>
    <row r="39" spans="1:4">
      <c r="A39" s="266">
        <v>39136</v>
      </c>
      <c r="B39" s="267" t="s">
        <v>6053</v>
      </c>
      <c r="C39" s="268" t="s">
        <v>6019</v>
      </c>
      <c r="D39" s="269" t="s">
        <v>11145</v>
      </c>
    </row>
    <row r="40" spans="1:4">
      <c r="A40" s="266">
        <v>39145</v>
      </c>
      <c r="B40" s="267" t="s">
        <v>6055</v>
      </c>
      <c r="C40" s="268" t="s">
        <v>6019</v>
      </c>
      <c r="D40" s="269" t="s">
        <v>11146</v>
      </c>
    </row>
    <row r="41" spans="1:4" ht="30">
      <c r="A41" s="266">
        <v>12615</v>
      </c>
      <c r="B41" s="267" t="s">
        <v>6056</v>
      </c>
      <c r="C41" s="268" t="s">
        <v>6019</v>
      </c>
      <c r="D41" s="269" t="s">
        <v>11147</v>
      </c>
    </row>
    <row r="42" spans="1:4" ht="30">
      <c r="A42" s="266">
        <v>11927</v>
      </c>
      <c r="B42" s="267" t="s">
        <v>6057</v>
      </c>
      <c r="C42" s="268" t="s">
        <v>6019</v>
      </c>
      <c r="D42" s="269" t="s">
        <v>11148</v>
      </c>
    </row>
    <row r="43" spans="1:4" ht="30">
      <c r="A43" s="266">
        <v>11928</v>
      </c>
      <c r="B43" s="267" t="s">
        <v>6058</v>
      </c>
      <c r="C43" s="268" t="s">
        <v>6019</v>
      </c>
      <c r="D43" s="269" t="s">
        <v>11149</v>
      </c>
    </row>
    <row r="44" spans="1:4" ht="30">
      <c r="A44" s="266">
        <v>11929</v>
      </c>
      <c r="B44" s="267" t="s">
        <v>6059</v>
      </c>
      <c r="C44" s="268" t="s">
        <v>6019</v>
      </c>
      <c r="D44" s="269" t="s">
        <v>11150</v>
      </c>
    </row>
    <row r="45" spans="1:4">
      <c r="A45" s="266">
        <v>36801</v>
      </c>
      <c r="B45" s="267" t="s">
        <v>6060</v>
      </c>
      <c r="C45" s="268" t="s">
        <v>6019</v>
      </c>
      <c r="D45" s="269" t="s">
        <v>11151</v>
      </c>
    </row>
    <row r="46" spans="1:4" ht="30">
      <c r="A46" s="266">
        <v>36246</v>
      </c>
      <c r="B46" s="267" t="s">
        <v>6061</v>
      </c>
      <c r="C46" s="268" t="s">
        <v>6020</v>
      </c>
      <c r="D46" s="269" t="s">
        <v>11152</v>
      </c>
    </row>
    <row r="47" spans="1:4">
      <c r="A47" s="266">
        <v>37600</v>
      </c>
      <c r="B47" s="267" t="s">
        <v>6062</v>
      </c>
      <c r="C47" s="268" t="s">
        <v>6019</v>
      </c>
      <c r="D47" s="269" t="s">
        <v>11153</v>
      </c>
    </row>
    <row r="48" spans="1:4">
      <c r="A48" s="266">
        <v>37599</v>
      </c>
      <c r="B48" s="267" t="s">
        <v>6063</v>
      </c>
      <c r="C48" s="268" t="s">
        <v>6019</v>
      </c>
      <c r="D48" s="269" t="s">
        <v>11154</v>
      </c>
    </row>
    <row r="49" spans="1:4">
      <c r="A49" s="266">
        <v>1</v>
      </c>
      <c r="B49" s="267" t="s">
        <v>6064</v>
      </c>
      <c r="C49" s="268" t="s">
        <v>6065</v>
      </c>
      <c r="D49" s="269" t="s">
        <v>11155</v>
      </c>
    </row>
    <row r="50" spans="1:4">
      <c r="A50" s="266">
        <v>3</v>
      </c>
      <c r="B50" s="267" t="s">
        <v>15124</v>
      </c>
      <c r="C50" s="268" t="s">
        <v>6066</v>
      </c>
      <c r="D50" s="269" t="s">
        <v>11156</v>
      </c>
    </row>
    <row r="51" spans="1:4">
      <c r="A51" s="266">
        <v>26</v>
      </c>
      <c r="B51" s="267" t="s">
        <v>15118</v>
      </c>
      <c r="C51" s="268" t="s">
        <v>6065</v>
      </c>
      <c r="D51" s="269" t="s">
        <v>11157</v>
      </c>
    </row>
    <row r="52" spans="1:4">
      <c r="A52" s="266">
        <v>20</v>
      </c>
      <c r="B52" s="267" t="s">
        <v>6067</v>
      </c>
      <c r="C52" s="268" t="s">
        <v>6065</v>
      </c>
      <c r="D52" s="269" t="s">
        <v>11158</v>
      </c>
    </row>
    <row r="53" spans="1:4">
      <c r="A53" s="266">
        <v>21</v>
      </c>
      <c r="B53" s="267" t="s">
        <v>6068</v>
      </c>
      <c r="C53" s="268" t="s">
        <v>6065</v>
      </c>
      <c r="D53" s="269" t="s">
        <v>11158</v>
      </c>
    </row>
    <row r="54" spans="1:4">
      <c r="A54" s="266">
        <v>24</v>
      </c>
      <c r="B54" s="267" t="s">
        <v>15119</v>
      </c>
      <c r="C54" s="268" t="s">
        <v>6065</v>
      </c>
      <c r="D54" s="269" t="s">
        <v>11158</v>
      </c>
    </row>
    <row r="55" spans="1:4">
      <c r="A55" s="266">
        <v>25</v>
      </c>
      <c r="B55" s="267" t="s">
        <v>15305</v>
      </c>
      <c r="C55" s="268" t="s">
        <v>6065</v>
      </c>
      <c r="D55" s="269" t="s">
        <v>11158</v>
      </c>
    </row>
    <row r="56" spans="1:4">
      <c r="A56" s="266">
        <v>43065</v>
      </c>
      <c r="B56" s="267" t="s">
        <v>15120</v>
      </c>
      <c r="C56" s="268" t="s">
        <v>6065</v>
      </c>
      <c r="D56" s="269" t="s">
        <v>11159</v>
      </c>
    </row>
    <row r="57" spans="1:4">
      <c r="A57" s="266">
        <v>34341</v>
      </c>
      <c r="B57" s="267" t="s">
        <v>15121</v>
      </c>
      <c r="C57" s="268" t="s">
        <v>6065</v>
      </c>
      <c r="D57" s="269" t="s">
        <v>11160</v>
      </c>
    </row>
    <row r="58" spans="1:4">
      <c r="A58" s="266">
        <v>22</v>
      </c>
      <c r="B58" s="267" t="s">
        <v>6069</v>
      </c>
      <c r="C58" s="268" t="s">
        <v>6065</v>
      </c>
      <c r="D58" s="269" t="s">
        <v>11161</v>
      </c>
    </row>
    <row r="59" spans="1:4">
      <c r="A59" s="266">
        <v>23</v>
      </c>
      <c r="B59" s="267" t="s">
        <v>15122</v>
      </c>
      <c r="C59" s="268" t="s">
        <v>6065</v>
      </c>
      <c r="D59" s="269" t="s">
        <v>11162</v>
      </c>
    </row>
    <row r="60" spans="1:4">
      <c r="A60" s="266">
        <v>34439</v>
      </c>
      <c r="B60" s="267" t="s">
        <v>6070</v>
      </c>
      <c r="C60" s="268" t="s">
        <v>6065</v>
      </c>
      <c r="D60" s="269" t="s">
        <v>11163</v>
      </c>
    </row>
    <row r="61" spans="1:4">
      <c r="A61" s="266">
        <v>34</v>
      </c>
      <c r="B61" s="267" t="s">
        <v>15123</v>
      </c>
      <c r="C61" s="268" t="s">
        <v>6065</v>
      </c>
      <c r="D61" s="269" t="s">
        <v>11164</v>
      </c>
    </row>
    <row r="62" spans="1:4">
      <c r="A62" s="266">
        <v>34441</v>
      </c>
      <c r="B62" s="267" t="s">
        <v>6071</v>
      </c>
      <c r="C62" s="268" t="s">
        <v>6065</v>
      </c>
      <c r="D62" s="269" t="s">
        <v>11165</v>
      </c>
    </row>
    <row r="63" spans="1:4">
      <c r="A63" s="266">
        <v>31</v>
      </c>
      <c r="B63" s="267" t="s">
        <v>6072</v>
      </c>
      <c r="C63" s="268" t="s">
        <v>6065</v>
      </c>
      <c r="D63" s="269" t="s">
        <v>11166</v>
      </c>
    </row>
    <row r="64" spans="1:4">
      <c r="A64" s="266">
        <v>34443</v>
      </c>
      <c r="B64" s="267" t="s">
        <v>6073</v>
      </c>
      <c r="C64" s="268" t="s">
        <v>6065</v>
      </c>
      <c r="D64" s="269" t="s">
        <v>11165</v>
      </c>
    </row>
    <row r="65" spans="1:4">
      <c r="A65" s="266">
        <v>27</v>
      </c>
      <c r="B65" s="267" t="s">
        <v>6074</v>
      </c>
      <c r="C65" s="268" t="s">
        <v>6065</v>
      </c>
      <c r="D65" s="269" t="s">
        <v>11166</v>
      </c>
    </row>
    <row r="66" spans="1:4">
      <c r="A66" s="266">
        <v>34446</v>
      </c>
      <c r="B66" s="267" t="s">
        <v>6075</v>
      </c>
      <c r="C66" s="268" t="s">
        <v>6065</v>
      </c>
      <c r="D66" s="269" t="s">
        <v>11165</v>
      </c>
    </row>
    <row r="67" spans="1:4">
      <c r="A67" s="266">
        <v>29</v>
      </c>
      <c r="B67" s="267" t="s">
        <v>6076</v>
      </c>
      <c r="C67" s="268" t="s">
        <v>6065</v>
      </c>
      <c r="D67" s="269" t="s">
        <v>11167</v>
      </c>
    </row>
    <row r="68" spans="1:4">
      <c r="A68" s="266">
        <v>28</v>
      </c>
      <c r="B68" s="267" t="s">
        <v>6077</v>
      </c>
      <c r="C68" s="268" t="s">
        <v>6065</v>
      </c>
      <c r="D68" s="269" t="s">
        <v>11168</v>
      </c>
    </row>
    <row r="69" spans="1:4">
      <c r="A69" s="266">
        <v>34449</v>
      </c>
      <c r="B69" s="267" t="s">
        <v>6078</v>
      </c>
      <c r="C69" s="268" t="s">
        <v>6065</v>
      </c>
      <c r="D69" s="269" t="s">
        <v>11169</v>
      </c>
    </row>
    <row r="70" spans="1:4">
      <c r="A70" s="266">
        <v>32</v>
      </c>
      <c r="B70" s="267" t="s">
        <v>6079</v>
      </c>
      <c r="C70" s="268" t="s">
        <v>6065</v>
      </c>
      <c r="D70" s="269" t="s">
        <v>11170</v>
      </c>
    </row>
    <row r="71" spans="1:4">
      <c r="A71" s="266">
        <v>33</v>
      </c>
      <c r="B71" s="267" t="s">
        <v>6080</v>
      </c>
      <c r="C71" s="268" t="s">
        <v>6065</v>
      </c>
      <c r="D71" s="269" t="s">
        <v>11169</v>
      </c>
    </row>
    <row r="72" spans="1:4">
      <c r="A72" s="266">
        <v>34452</v>
      </c>
      <c r="B72" s="267" t="s">
        <v>6082</v>
      </c>
      <c r="C72" s="268" t="s">
        <v>6065</v>
      </c>
      <c r="D72" s="269" t="s">
        <v>11172</v>
      </c>
    </row>
    <row r="73" spans="1:4">
      <c r="A73" s="266">
        <v>36</v>
      </c>
      <c r="B73" s="267" t="s">
        <v>6083</v>
      </c>
      <c r="C73" s="268" t="s">
        <v>6065</v>
      </c>
      <c r="D73" s="269" t="s">
        <v>11173</v>
      </c>
    </row>
    <row r="74" spans="1:4">
      <c r="A74" s="266">
        <v>34456</v>
      </c>
      <c r="B74" s="267" t="s">
        <v>6084</v>
      </c>
      <c r="C74" s="268" t="s">
        <v>6065</v>
      </c>
      <c r="D74" s="269" t="s">
        <v>11172</v>
      </c>
    </row>
    <row r="75" spans="1:4">
      <c r="A75" s="266">
        <v>39</v>
      </c>
      <c r="B75" s="267" t="s">
        <v>6085</v>
      </c>
      <c r="C75" s="268" t="s">
        <v>6065</v>
      </c>
      <c r="D75" s="269" t="s">
        <v>11173</v>
      </c>
    </row>
    <row r="76" spans="1:4">
      <c r="A76" s="266">
        <v>34457</v>
      </c>
      <c r="B76" s="267" t="s">
        <v>6086</v>
      </c>
      <c r="C76" s="268" t="s">
        <v>6065</v>
      </c>
      <c r="D76" s="269" t="s">
        <v>11174</v>
      </c>
    </row>
    <row r="77" spans="1:4">
      <c r="A77" s="266">
        <v>40</v>
      </c>
      <c r="B77" s="267" t="s">
        <v>6087</v>
      </c>
      <c r="C77" s="268" t="s">
        <v>6065</v>
      </c>
      <c r="D77" s="269" t="s">
        <v>11175</v>
      </c>
    </row>
    <row r="78" spans="1:4">
      <c r="A78" s="266">
        <v>34460</v>
      </c>
      <c r="B78" s="267" t="s">
        <v>6088</v>
      </c>
      <c r="C78" s="268" t="s">
        <v>6065</v>
      </c>
      <c r="D78" s="269" t="s">
        <v>11176</v>
      </c>
    </row>
    <row r="79" spans="1:4">
      <c r="A79" s="266">
        <v>42</v>
      </c>
      <c r="B79" s="267" t="s">
        <v>6089</v>
      </c>
      <c r="C79" s="268" t="s">
        <v>6065</v>
      </c>
      <c r="D79" s="269" t="s">
        <v>11177</v>
      </c>
    </row>
    <row r="80" spans="1:4">
      <c r="A80" s="266">
        <v>38</v>
      </c>
      <c r="B80" s="267" t="s">
        <v>6090</v>
      </c>
      <c r="C80" s="268" t="s">
        <v>6065</v>
      </c>
      <c r="D80" s="269" t="s">
        <v>11178</v>
      </c>
    </row>
    <row r="81" spans="1:4">
      <c r="A81" s="266">
        <v>34343</v>
      </c>
      <c r="B81" s="267" t="s">
        <v>6081</v>
      </c>
      <c r="C81" s="268" t="s">
        <v>6065</v>
      </c>
      <c r="D81" s="269" t="s">
        <v>11171</v>
      </c>
    </row>
    <row r="82" spans="1:4">
      <c r="A82" s="266">
        <v>34344</v>
      </c>
      <c r="B82" s="267" t="s">
        <v>6091</v>
      </c>
      <c r="C82" s="268" t="s">
        <v>6065</v>
      </c>
      <c r="D82" s="269" t="s">
        <v>11179</v>
      </c>
    </row>
    <row r="83" spans="1:4" ht="30">
      <c r="A83" s="266">
        <v>20063</v>
      </c>
      <c r="B83" s="267" t="s">
        <v>6092</v>
      </c>
      <c r="C83" s="268" t="s">
        <v>6019</v>
      </c>
      <c r="D83" s="269" t="s">
        <v>11180</v>
      </c>
    </row>
    <row r="84" spans="1:4" ht="30">
      <c r="A84" s="266">
        <v>40410</v>
      </c>
      <c r="B84" s="267" t="s">
        <v>6093</v>
      </c>
      <c r="C84" s="268" t="s">
        <v>6019</v>
      </c>
      <c r="D84" s="269" t="s">
        <v>11181</v>
      </c>
    </row>
    <row r="85" spans="1:4" ht="30">
      <c r="A85" s="266">
        <v>40411</v>
      </c>
      <c r="B85" s="267" t="s">
        <v>6094</v>
      </c>
      <c r="C85" s="268" t="s">
        <v>6019</v>
      </c>
      <c r="D85" s="269" t="s">
        <v>11182</v>
      </c>
    </row>
    <row r="86" spans="1:4" ht="30">
      <c r="A86" s="266">
        <v>40412</v>
      </c>
      <c r="B86" s="267" t="s">
        <v>6095</v>
      </c>
      <c r="C86" s="268" t="s">
        <v>6019</v>
      </c>
      <c r="D86" s="269" t="s">
        <v>11183</v>
      </c>
    </row>
    <row r="87" spans="1:4">
      <c r="A87" s="266">
        <v>38838</v>
      </c>
      <c r="B87" s="267" t="s">
        <v>6096</v>
      </c>
      <c r="C87" s="268" t="s">
        <v>6019</v>
      </c>
      <c r="D87" s="269" t="s">
        <v>11184</v>
      </c>
    </row>
    <row r="88" spans="1:4">
      <c r="A88" s="266">
        <v>38839</v>
      </c>
      <c r="B88" s="267" t="s">
        <v>6097</v>
      </c>
      <c r="C88" s="268" t="s">
        <v>6019</v>
      </c>
      <c r="D88" s="269" t="s">
        <v>11185</v>
      </c>
    </row>
    <row r="89" spans="1:4" ht="30">
      <c r="A89" s="266">
        <v>55</v>
      </c>
      <c r="B89" s="267" t="s">
        <v>6098</v>
      </c>
      <c r="C89" s="268" t="s">
        <v>6019</v>
      </c>
      <c r="D89" s="269" t="s">
        <v>11186</v>
      </c>
    </row>
    <row r="90" spans="1:4" ht="30">
      <c r="A90" s="266">
        <v>61</v>
      </c>
      <c r="B90" s="267" t="s">
        <v>6099</v>
      </c>
      <c r="C90" s="268" t="s">
        <v>6019</v>
      </c>
      <c r="D90" s="269" t="s">
        <v>11187</v>
      </c>
    </row>
    <row r="91" spans="1:4" ht="30">
      <c r="A91" s="266">
        <v>62</v>
      </c>
      <c r="B91" s="267" t="s">
        <v>6100</v>
      </c>
      <c r="C91" s="268" t="s">
        <v>6019</v>
      </c>
      <c r="D91" s="269" t="s">
        <v>11188</v>
      </c>
    </row>
    <row r="92" spans="1:4" ht="30">
      <c r="A92" s="266">
        <v>77</v>
      </c>
      <c r="B92" s="267" t="s">
        <v>6101</v>
      </c>
      <c r="C92" s="268" t="s">
        <v>6019</v>
      </c>
      <c r="D92" s="269" t="s">
        <v>11123</v>
      </c>
    </row>
    <row r="93" spans="1:4">
      <c r="A93" s="266">
        <v>76</v>
      </c>
      <c r="B93" s="267" t="s">
        <v>6102</v>
      </c>
      <c r="C93" s="268" t="s">
        <v>6019</v>
      </c>
      <c r="D93" s="269" t="s">
        <v>11189</v>
      </c>
    </row>
    <row r="94" spans="1:4">
      <c r="A94" s="266">
        <v>71</v>
      </c>
      <c r="B94" s="267" t="s">
        <v>6104</v>
      </c>
      <c r="C94" s="268" t="s">
        <v>6019</v>
      </c>
      <c r="D94" s="269" t="s">
        <v>11191</v>
      </c>
    </row>
    <row r="95" spans="1:4">
      <c r="A95" s="266">
        <v>67</v>
      </c>
      <c r="B95" s="267" t="s">
        <v>6103</v>
      </c>
      <c r="C95" s="268" t="s">
        <v>6019</v>
      </c>
      <c r="D95" s="269" t="s">
        <v>11190</v>
      </c>
    </row>
    <row r="96" spans="1:4">
      <c r="A96" s="266">
        <v>73</v>
      </c>
      <c r="B96" s="267" t="s">
        <v>6105</v>
      </c>
      <c r="C96" s="268" t="s">
        <v>6019</v>
      </c>
      <c r="D96" s="269" t="s">
        <v>11192</v>
      </c>
    </row>
    <row r="97" spans="1:4">
      <c r="A97" s="266">
        <v>103</v>
      </c>
      <c r="B97" s="267" t="s">
        <v>6106</v>
      </c>
      <c r="C97" s="268" t="s">
        <v>6019</v>
      </c>
      <c r="D97" s="269" t="s">
        <v>11193</v>
      </c>
    </row>
    <row r="98" spans="1:4">
      <c r="A98" s="266">
        <v>107</v>
      </c>
      <c r="B98" s="267" t="s">
        <v>6107</v>
      </c>
      <c r="C98" s="268" t="s">
        <v>6019</v>
      </c>
      <c r="D98" s="269" t="s">
        <v>11194</v>
      </c>
    </row>
    <row r="99" spans="1:4">
      <c r="A99" s="266">
        <v>65</v>
      </c>
      <c r="B99" s="267" t="s">
        <v>6108</v>
      </c>
      <c r="C99" s="268" t="s">
        <v>6019</v>
      </c>
      <c r="D99" s="269" t="s">
        <v>11139</v>
      </c>
    </row>
    <row r="100" spans="1:4">
      <c r="A100" s="266">
        <v>108</v>
      </c>
      <c r="B100" s="267" t="s">
        <v>6109</v>
      </c>
      <c r="C100" s="268" t="s">
        <v>6019</v>
      </c>
      <c r="D100" s="269" t="s">
        <v>11195</v>
      </c>
    </row>
    <row r="101" spans="1:4">
      <c r="A101" s="266">
        <v>110</v>
      </c>
      <c r="B101" s="267" t="s">
        <v>6110</v>
      </c>
      <c r="C101" s="268" t="s">
        <v>6019</v>
      </c>
      <c r="D101" s="269" t="s">
        <v>11164</v>
      </c>
    </row>
    <row r="102" spans="1:4">
      <c r="A102" s="266">
        <v>109</v>
      </c>
      <c r="B102" s="267" t="s">
        <v>6111</v>
      </c>
      <c r="C102" s="268" t="s">
        <v>6019</v>
      </c>
      <c r="D102" s="269" t="s">
        <v>11196</v>
      </c>
    </row>
    <row r="103" spans="1:4">
      <c r="A103" s="266">
        <v>111</v>
      </c>
      <c r="B103" s="267" t="s">
        <v>6112</v>
      </c>
      <c r="C103" s="268" t="s">
        <v>6019</v>
      </c>
      <c r="D103" s="269" t="s">
        <v>11197</v>
      </c>
    </row>
    <row r="104" spans="1:4">
      <c r="A104" s="266">
        <v>112</v>
      </c>
      <c r="B104" s="267" t="s">
        <v>6113</v>
      </c>
      <c r="C104" s="268" t="s">
        <v>6019</v>
      </c>
      <c r="D104" s="269" t="s">
        <v>11198</v>
      </c>
    </row>
    <row r="105" spans="1:4">
      <c r="A105" s="266">
        <v>113</v>
      </c>
      <c r="B105" s="267" t="s">
        <v>6114</v>
      </c>
      <c r="C105" s="268" t="s">
        <v>6019</v>
      </c>
      <c r="D105" s="269" t="s">
        <v>11199</v>
      </c>
    </row>
    <row r="106" spans="1:4">
      <c r="A106" s="266">
        <v>104</v>
      </c>
      <c r="B106" s="267" t="s">
        <v>6115</v>
      </c>
      <c r="C106" s="268" t="s">
        <v>6019</v>
      </c>
      <c r="D106" s="269" t="s">
        <v>11200</v>
      </c>
    </row>
    <row r="107" spans="1:4">
      <c r="A107" s="266">
        <v>102</v>
      </c>
      <c r="B107" s="267" t="s">
        <v>6116</v>
      </c>
      <c r="C107" s="268" t="s">
        <v>6019</v>
      </c>
      <c r="D107" s="269" t="s">
        <v>11201</v>
      </c>
    </row>
    <row r="108" spans="1:4" ht="30">
      <c r="A108" s="266">
        <v>95</v>
      </c>
      <c r="B108" s="267" t="s">
        <v>6117</v>
      </c>
      <c r="C108" s="268" t="s">
        <v>6019</v>
      </c>
      <c r="D108" s="269" t="s">
        <v>11202</v>
      </c>
    </row>
    <row r="109" spans="1:4" ht="30">
      <c r="A109" s="266">
        <v>96</v>
      </c>
      <c r="B109" s="267" t="s">
        <v>6118</v>
      </c>
      <c r="C109" s="268" t="s">
        <v>6019</v>
      </c>
      <c r="D109" s="269" t="s">
        <v>11203</v>
      </c>
    </row>
    <row r="110" spans="1:4" ht="30">
      <c r="A110" s="266">
        <v>97</v>
      </c>
      <c r="B110" s="267" t="s">
        <v>6119</v>
      </c>
      <c r="C110" s="268" t="s">
        <v>6019</v>
      </c>
      <c r="D110" s="269" t="s">
        <v>11204</v>
      </c>
    </row>
    <row r="111" spans="1:4" ht="30">
      <c r="A111" s="266">
        <v>98</v>
      </c>
      <c r="B111" s="267" t="s">
        <v>6120</v>
      </c>
      <c r="C111" s="268" t="s">
        <v>6019</v>
      </c>
      <c r="D111" s="269" t="s">
        <v>11205</v>
      </c>
    </row>
    <row r="112" spans="1:4" ht="30">
      <c r="A112" s="266">
        <v>99</v>
      </c>
      <c r="B112" s="267" t="s">
        <v>6121</v>
      </c>
      <c r="C112" s="268" t="s">
        <v>6019</v>
      </c>
      <c r="D112" s="269" t="s">
        <v>11206</v>
      </c>
    </row>
    <row r="113" spans="1:4" ht="30">
      <c r="A113" s="266">
        <v>100</v>
      </c>
      <c r="B113" s="267" t="s">
        <v>6122</v>
      </c>
      <c r="C113" s="268" t="s">
        <v>6019</v>
      </c>
      <c r="D113" s="269" t="s">
        <v>11207</v>
      </c>
    </row>
    <row r="114" spans="1:4">
      <c r="A114" s="266">
        <v>75</v>
      </c>
      <c r="B114" s="267" t="s">
        <v>6123</v>
      </c>
      <c r="C114" s="268" t="s">
        <v>6019</v>
      </c>
      <c r="D114" s="269" t="s">
        <v>11208</v>
      </c>
    </row>
    <row r="115" spans="1:4">
      <c r="A115" s="266">
        <v>114</v>
      </c>
      <c r="B115" s="267" t="s">
        <v>15304</v>
      </c>
      <c r="C115" s="268" t="s">
        <v>6019</v>
      </c>
      <c r="D115" s="269" t="s">
        <v>11209</v>
      </c>
    </row>
    <row r="116" spans="1:4">
      <c r="A116" s="266">
        <v>68</v>
      </c>
      <c r="B116" s="267" t="s">
        <v>6124</v>
      </c>
      <c r="C116" s="268" t="s">
        <v>6019</v>
      </c>
      <c r="D116" s="269" t="s">
        <v>11210</v>
      </c>
    </row>
    <row r="117" spans="1:4">
      <c r="A117" s="266">
        <v>86</v>
      </c>
      <c r="B117" s="267" t="s">
        <v>6125</v>
      </c>
      <c r="C117" s="268" t="s">
        <v>6019</v>
      </c>
      <c r="D117" s="269" t="s">
        <v>11211</v>
      </c>
    </row>
    <row r="118" spans="1:4">
      <c r="A118" s="266">
        <v>66</v>
      </c>
      <c r="B118" s="267" t="s">
        <v>6126</v>
      </c>
      <c r="C118" s="268" t="s">
        <v>6019</v>
      </c>
      <c r="D118" s="269" t="s">
        <v>11212</v>
      </c>
    </row>
    <row r="119" spans="1:4">
      <c r="A119" s="266">
        <v>69</v>
      </c>
      <c r="B119" s="267" t="s">
        <v>6127</v>
      </c>
      <c r="C119" s="268" t="s">
        <v>6019</v>
      </c>
      <c r="D119" s="269" t="s">
        <v>11213</v>
      </c>
    </row>
    <row r="120" spans="1:4">
      <c r="A120" s="266">
        <v>83</v>
      </c>
      <c r="B120" s="267" t="s">
        <v>6128</v>
      </c>
      <c r="C120" s="268" t="s">
        <v>6019</v>
      </c>
      <c r="D120" s="269" t="s">
        <v>11214</v>
      </c>
    </row>
    <row r="121" spans="1:4">
      <c r="A121" s="266">
        <v>74</v>
      </c>
      <c r="B121" s="267" t="s">
        <v>6129</v>
      </c>
      <c r="C121" s="268" t="s">
        <v>6019</v>
      </c>
      <c r="D121" s="269" t="s">
        <v>11215</v>
      </c>
    </row>
    <row r="122" spans="1:4">
      <c r="A122" s="266">
        <v>106</v>
      </c>
      <c r="B122" s="267" t="s">
        <v>6130</v>
      </c>
      <c r="C122" s="268" t="s">
        <v>6019</v>
      </c>
      <c r="D122" s="269" t="s">
        <v>11216</v>
      </c>
    </row>
    <row r="123" spans="1:4">
      <c r="A123" s="266">
        <v>87</v>
      </c>
      <c r="B123" s="267" t="s">
        <v>6131</v>
      </c>
      <c r="C123" s="268" t="s">
        <v>6019</v>
      </c>
      <c r="D123" s="269" t="s">
        <v>11217</v>
      </c>
    </row>
    <row r="124" spans="1:4">
      <c r="A124" s="266">
        <v>88</v>
      </c>
      <c r="B124" s="267" t="s">
        <v>6132</v>
      </c>
      <c r="C124" s="268" t="s">
        <v>6019</v>
      </c>
      <c r="D124" s="269" t="s">
        <v>11218</v>
      </c>
    </row>
    <row r="125" spans="1:4" ht="30">
      <c r="A125" s="266">
        <v>89</v>
      </c>
      <c r="B125" s="267" t="s">
        <v>6133</v>
      </c>
      <c r="C125" s="268" t="s">
        <v>6019</v>
      </c>
      <c r="D125" s="269" t="s">
        <v>11219</v>
      </c>
    </row>
    <row r="126" spans="1:4" ht="30">
      <c r="A126" s="266">
        <v>90</v>
      </c>
      <c r="B126" s="267" t="s">
        <v>6134</v>
      </c>
      <c r="C126" s="268" t="s">
        <v>6019</v>
      </c>
      <c r="D126" s="269" t="s">
        <v>11220</v>
      </c>
    </row>
    <row r="127" spans="1:4">
      <c r="A127" s="266">
        <v>81</v>
      </c>
      <c r="B127" s="267" t="s">
        <v>6135</v>
      </c>
      <c r="C127" s="268" t="s">
        <v>6019</v>
      </c>
      <c r="D127" s="269" t="s">
        <v>11221</v>
      </c>
    </row>
    <row r="128" spans="1:4" ht="30">
      <c r="A128" s="266">
        <v>82</v>
      </c>
      <c r="B128" s="267" t="s">
        <v>6136</v>
      </c>
      <c r="C128" s="268" t="s">
        <v>6019</v>
      </c>
      <c r="D128" s="269" t="s">
        <v>11222</v>
      </c>
    </row>
    <row r="129" spans="1:4">
      <c r="A129" s="266">
        <v>105</v>
      </c>
      <c r="B129" s="267" t="s">
        <v>6137</v>
      </c>
      <c r="C129" s="268" t="s">
        <v>6019</v>
      </c>
      <c r="D129" s="269" t="s">
        <v>11223</v>
      </c>
    </row>
    <row r="130" spans="1:4">
      <c r="A130" s="266">
        <v>60</v>
      </c>
      <c r="B130" s="267" t="s">
        <v>6138</v>
      </c>
      <c r="C130" s="268" t="s">
        <v>6019</v>
      </c>
      <c r="D130" s="269" t="s">
        <v>11224</v>
      </c>
    </row>
    <row r="131" spans="1:4">
      <c r="A131" s="266">
        <v>72</v>
      </c>
      <c r="B131" s="267" t="s">
        <v>6139</v>
      </c>
      <c r="C131" s="268" t="s">
        <v>6019</v>
      </c>
      <c r="D131" s="269" t="s">
        <v>11225</v>
      </c>
    </row>
    <row r="132" spans="1:4">
      <c r="A132" s="266">
        <v>70</v>
      </c>
      <c r="B132" s="267" t="s">
        <v>6140</v>
      </c>
      <c r="C132" s="268" t="s">
        <v>6019</v>
      </c>
      <c r="D132" s="269" t="s">
        <v>11226</v>
      </c>
    </row>
    <row r="133" spans="1:4">
      <c r="A133" s="266">
        <v>85</v>
      </c>
      <c r="B133" s="267" t="s">
        <v>6141</v>
      </c>
      <c r="C133" s="268" t="s">
        <v>6019</v>
      </c>
      <c r="D133" s="269" t="s">
        <v>11227</v>
      </c>
    </row>
    <row r="134" spans="1:4">
      <c r="A134" s="266">
        <v>84</v>
      </c>
      <c r="B134" s="267" t="s">
        <v>6142</v>
      </c>
      <c r="C134" s="268" t="s">
        <v>6019</v>
      </c>
      <c r="D134" s="269" t="s">
        <v>11228</v>
      </c>
    </row>
    <row r="135" spans="1:4">
      <c r="A135" s="266">
        <v>37997</v>
      </c>
      <c r="B135" s="267" t="s">
        <v>6143</v>
      </c>
      <c r="C135" s="268" t="s">
        <v>6019</v>
      </c>
      <c r="D135" s="269" t="s">
        <v>11229</v>
      </c>
    </row>
    <row r="136" spans="1:4">
      <c r="A136" s="266">
        <v>37998</v>
      </c>
      <c r="B136" s="267" t="s">
        <v>6144</v>
      </c>
      <c r="C136" s="268" t="s">
        <v>6019</v>
      </c>
      <c r="D136" s="269" t="s">
        <v>11230</v>
      </c>
    </row>
    <row r="137" spans="1:4" ht="30">
      <c r="A137" s="266">
        <v>10899</v>
      </c>
      <c r="B137" s="267" t="s">
        <v>6145</v>
      </c>
      <c r="C137" s="268" t="s">
        <v>6019</v>
      </c>
      <c r="D137" s="269" t="s">
        <v>11231</v>
      </c>
    </row>
    <row r="138" spans="1:4" ht="30">
      <c r="A138" s="266">
        <v>10900</v>
      </c>
      <c r="B138" s="267" t="s">
        <v>6146</v>
      </c>
      <c r="C138" s="268" t="s">
        <v>6019</v>
      </c>
      <c r="D138" s="269" t="s">
        <v>11232</v>
      </c>
    </row>
    <row r="139" spans="1:4">
      <c r="A139" s="266">
        <v>46</v>
      </c>
      <c r="B139" s="267" t="s">
        <v>6147</v>
      </c>
      <c r="C139" s="268" t="s">
        <v>6019</v>
      </c>
      <c r="D139" s="269" t="s">
        <v>11233</v>
      </c>
    </row>
    <row r="140" spans="1:4">
      <c r="A140" s="266">
        <v>51</v>
      </c>
      <c r="B140" s="267" t="s">
        <v>6148</v>
      </c>
      <c r="C140" s="268" t="s">
        <v>6019</v>
      </c>
      <c r="D140" s="269" t="s">
        <v>11234</v>
      </c>
    </row>
    <row r="141" spans="1:4">
      <c r="A141" s="266">
        <v>12863</v>
      </c>
      <c r="B141" s="267" t="s">
        <v>6149</v>
      </c>
      <c r="C141" s="268" t="s">
        <v>6019</v>
      </c>
      <c r="D141" s="269" t="s">
        <v>11235</v>
      </c>
    </row>
    <row r="142" spans="1:4">
      <c r="A142" s="266">
        <v>50</v>
      </c>
      <c r="B142" s="267" t="s">
        <v>6150</v>
      </c>
      <c r="C142" s="268" t="s">
        <v>6019</v>
      </c>
      <c r="D142" s="269" t="s">
        <v>11236</v>
      </c>
    </row>
    <row r="143" spans="1:4">
      <c r="A143" s="266">
        <v>47</v>
      </c>
      <c r="B143" s="267" t="s">
        <v>6151</v>
      </c>
      <c r="C143" s="268" t="s">
        <v>6019</v>
      </c>
      <c r="D143" s="269" t="s">
        <v>11237</v>
      </c>
    </row>
    <row r="144" spans="1:4">
      <c r="A144" s="266">
        <v>48</v>
      </c>
      <c r="B144" s="267" t="s">
        <v>6152</v>
      </c>
      <c r="C144" s="268" t="s">
        <v>6019</v>
      </c>
      <c r="D144" s="269" t="s">
        <v>11238</v>
      </c>
    </row>
    <row r="145" spans="1:4">
      <c r="A145" s="266">
        <v>52</v>
      </c>
      <c r="B145" s="267" t="s">
        <v>6153</v>
      </c>
      <c r="C145" s="268" t="s">
        <v>6019</v>
      </c>
      <c r="D145" s="269" t="s">
        <v>11239</v>
      </c>
    </row>
    <row r="146" spans="1:4">
      <c r="A146" s="266">
        <v>43</v>
      </c>
      <c r="B146" s="267" t="s">
        <v>6154</v>
      </c>
      <c r="C146" s="268" t="s">
        <v>6019</v>
      </c>
      <c r="D146" s="269" t="s">
        <v>11240</v>
      </c>
    </row>
    <row r="147" spans="1:4">
      <c r="A147" s="266">
        <v>4791</v>
      </c>
      <c r="B147" s="267" t="s">
        <v>6155</v>
      </c>
      <c r="C147" s="268" t="s">
        <v>6065</v>
      </c>
      <c r="D147" s="269" t="s">
        <v>11241</v>
      </c>
    </row>
    <row r="148" spans="1:4" ht="30">
      <c r="A148" s="266">
        <v>157</v>
      </c>
      <c r="B148" s="267" t="s">
        <v>6156</v>
      </c>
      <c r="C148" s="268" t="s">
        <v>6065</v>
      </c>
      <c r="D148" s="269" t="s">
        <v>11242</v>
      </c>
    </row>
    <row r="149" spans="1:4">
      <c r="A149" s="266">
        <v>156</v>
      </c>
      <c r="B149" s="267" t="s">
        <v>6157</v>
      </c>
      <c r="C149" s="268" t="s">
        <v>6065</v>
      </c>
      <c r="D149" s="269" t="s">
        <v>11243</v>
      </c>
    </row>
    <row r="150" spans="1:4">
      <c r="A150" s="266">
        <v>131</v>
      </c>
      <c r="B150" s="267" t="s">
        <v>6158</v>
      </c>
      <c r="C150" s="268" t="s">
        <v>6065</v>
      </c>
      <c r="D150" s="269" t="s">
        <v>11244</v>
      </c>
    </row>
    <row r="151" spans="1:4" ht="30">
      <c r="A151" s="266">
        <v>39719</v>
      </c>
      <c r="B151" s="267" t="s">
        <v>6159</v>
      </c>
      <c r="C151" s="268" t="s">
        <v>6066</v>
      </c>
      <c r="D151" s="269" t="s">
        <v>11232</v>
      </c>
    </row>
    <row r="152" spans="1:4">
      <c r="A152" s="266">
        <v>21114</v>
      </c>
      <c r="B152" s="267" t="s">
        <v>6160</v>
      </c>
      <c r="C152" s="268" t="s">
        <v>6019</v>
      </c>
      <c r="D152" s="269" t="s">
        <v>11245</v>
      </c>
    </row>
    <row r="153" spans="1:4">
      <c r="A153" s="266">
        <v>119</v>
      </c>
      <c r="B153" s="267" t="s">
        <v>6161</v>
      </c>
      <c r="C153" s="268" t="s">
        <v>6019</v>
      </c>
      <c r="D153" s="269" t="s">
        <v>11246</v>
      </c>
    </row>
    <row r="154" spans="1:4">
      <c r="A154" s="266">
        <v>20080</v>
      </c>
      <c r="B154" s="267" t="s">
        <v>6162</v>
      </c>
      <c r="C154" s="268" t="s">
        <v>6019</v>
      </c>
      <c r="D154" s="269" t="s">
        <v>11247</v>
      </c>
    </row>
    <row r="155" spans="1:4">
      <c r="A155" s="266">
        <v>122</v>
      </c>
      <c r="B155" s="267" t="s">
        <v>6163</v>
      </c>
      <c r="C155" s="268" t="s">
        <v>6019</v>
      </c>
      <c r="D155" s="269" t="s">
        <v>11248</v>
      </c>
    </row>
    <row r="156" spans="1:4">
      <c r="A156" s="266">
        <v>3410</v>
      </c>
      <c r="B156" s="267" t="s">
        <v>6164</v>
      </c>
      <c r="C156" s="268" t="s">
        <v>6065</v>
      </c>
      <c r="D156" s="269" t="s">
        <v>11249</v>
      </c>
    </row>
    <row r="157" spans="1:4">
      <c r="A157" s="266">
        <v>124</v>
      </c>
      <c r="B157" s="267" t="s">
        <v>6165</v>
      </c>
      <c r="C157" s="268" t="s">
        <v>6066</v>
      </c>
      <c r="D157" s="269" t="s">
        <v>11250</v>
      </c>
    </row>
    <row r="158" spans="1:4">
      <c r="A158" s="266">
        <v>7334</v>
      </c>
      <c r="B158" s="267" t="s">
        <v>6166</v>
      </c>
      <c r="C158" s="268" t="s">
        <v>6066</v>
      </c>
      <c r="D158" s="269" t="s">
        <v>11251</v>
      </c>
    </row>
    <row r="159" spans="1:4" ht="30">
      <c r="A159" s="266">
        <v>7325</v>
      </c>
      <c r="B159" s="267" t="s">
        <v>6167</v>
      </c>
      <c r="C159" s="268" t="s">
        <v>6065</v>
      </c>
      <c r="D159" s="269" t="s">
        <v>11252</v>
      </c>
    </row>
    <row r="160" spans="1:4" ht="30">
      <c r="A160" s="266">
        <v>123</v>
      </c>
      <c r="B160" s="267" t="s">
        <v>6168</v>
      </c>
      <c r="C160" s="268" t="s">
        <v>6066</v>
      </c>
      <c r="D160" s="269" t="s">
        <v>11253</v>
      </c>
    </row>
    <row r="161" spans="1:4">
      <c r="A161" s="266">
        <v>127</v>
      </c>
      <c r="B161" s="267" t="s">
        <v>6169</v>
      </c>
      <c r="C161" s="268" t="s">
        <v>6066</v>
      </c>
      <c r="D161" s="269" t="s">
        <v>11254</v>
      </c>
    </row>
    <row r="162" spans="1:4">
      <c r="A162" s="266">
        <v>133</v>
      </c>
      <c r="B162" s="267" t="s">
        <v>6170</v>
      </c>
      <c r="C162" s="268" t="s">
        <v>6066</v>
      </c>
      <c r="D162" s="269" t="s">
        <v>11255</v>
      </c>
    </row>
    <row r="163" spans="1:4">
      <c r="A163" s="266">
        <v>37538</v>
      </c>
      <c r="B163" s="267" t="s">
        <v>6171</v>
      </c>
      <c r="C163" s="268" t="s">
        <v>6172</v>
      </c>
      <c r="D163" s="269" t="s">
        <v>11256</v>
      </c>
    </row>
    <row r="164" spans="1:4">
      <c r="A164" s="266">
        <v>132</v>
      </c>
      <c r="B164" s="267" t="s">
        <v>6173</v>
      </c>
      <c r="C164" s="268" t="s">
        <v>6066</v>
      </c>
      <c r="D164" s="269" t="s">
        <v>11257</v>
      </c>
    </row>
    <row r="165" spans="1:4">
      <c r="A165" s="266">
        <v>13408</v>
      </c>
      <c r="B165" s="267" t="s">
        <v>6174</v>
      </c>
      <c r="C165" s="268" t="s">
        <v>6175</v>
      </c>
      <c r="D165" s="269" t="s">
        <v>11258</v>
      </c>
    </row>
    <row r="166" spans="1:4" ht="30">
      <c r="A166" s="266">
        <v>37476</v>
      </c>
      <c r="B166" s="267" t="s">
        <v>6176</v>
      </c>
      <c r="C166" s="268" t="s">
        <v>6019</v>
      </c>
      <c r="D166" s="269" t="s">
        <v>11259</v>
      </c>
    </row>
    <row r="167" spans="1:4" ht="30">
      <c r="A167" s="266">
        <v>37478</v>
      </c>
      <c r="B167" s="267" t="s">
        <v>6177</v>
      </c>
      <c r="C167" s="268" t="s">
        <v>6019</v>
      </c>
      <c r="D167" s="269" t="s">
        <v>11260</v>
      </c>
    </row>
    <row r="168" spans="1:4" ht="30">
      <c r="A168" s="266">
        <v>37477</v>
      </c>
      <c r="B168" s="267" t="s">
        <v>6178</v>
      </c>
      <c r="C168" s="268" t="s">
        <v>6019</v>
      </c>
      <c r="D168" s="269" t="s">
        <v>11261</v>
      </c>
    </row>
    <row r="169" spans="1:4" ht="30">
      <c r="A169" s="266">
        <v>37479</v>
      </c>
      <c r="B169" s="267" t="s">
        <v>6179</v>
      </c>
      <c r="C169" s="268" t="s">
        <v>6019</v>
      </c>
      <c r="D169" s="269" t="s">
        <v>11262</v>
      </c>
    </row>
    <row r="170" spans="1:4">
      <c r="A170" s="266">
        <v>4319</v>
      </c>
      <c r="B170" s="267" t="s">
        <v>6180</v>
      </c>
      <c r="C170" s="268" t="s">
        <v>6019</v>
      </c>
      <c r="D170" s="269" t="s">
        <v>11131</v>
      </c>
    </row>
    <row r="171" spans="1:4" ht="30">
      <c r="A171" s="266">
        <v>43064</v>
      </c>
      <c r="B171" s="267" t="s">
        <v>6181</v>
      </c>
      <c r="C171" s="268" t="s">
        <v>6065</v>
      </c>
      <c r="D171" s="269" t="s">
        <v>11263</v>
      </c>
    </row>
    <row r="172" spans="1:4">
      <c r="A172" s="266">
        <v>40553</v>
      </c>
      <c r="B172" s="267" t="s">
        <v>6182</v>
      </c>
      <c r="C172" s="268" t="s">
        <v>6183</v>
      </c>
      <c r="D172" s="269" t="s">
        <v>11264</v>
      </c>
    </row>
    <row r="173" spans="1:4">
      <c r="A173" s="266">
        <v>13003</v>
      </c>
      <c r="B173" s="267" t="s">
        <v>6184</v>
      </c>
      <c r="C173" s="268" t="s">
        <v>6066</v>
      </c>
      <c r="D173" s="269" t="s">
        <v>11265</v>
      </c>
    </row>
    <row r="174" spans="1:4">
      <c r="A174" s="266">
        <v>6114</v>
      </c>
      <c r="B174" s="267" t="s">
        <v>6185</v>
      </c>
      <c r="C174" s="268" t="s">
        <v>6018</v>
      </c>
      <c r="D174" s="269" t="s">
        <v>11266</v>
      </c>
    </row>
    <row r="175" spans="1:4">
      <c r="A175" s="266">
        <v>40912</v>
      </c>
      <c r="B175" s="267" t="s">
        <v>6186</v>
      </c>
      <c r="C175" s="268" t="s">
        <v>6187</v>
      </c>
      <c r="D175" s="269" t="s">
        <v>11267</v>
      </c>
    </row>
    <row r="176" spans="1:4">
      <c r="A176" s="266">
        <v>247</v>
      </c>
      <c r="B176" s="267" t="s">
        <v>6188</v>
      </c>
      <c r="C176" s="268" t="s">
        <v>6018</v>
      </c>
      <c r="D176" s="269" t="s">
        <v>11268</v>
      </c>
    </row>
    <row r="177" spans="1:4">
      <c r="A177" s="266">
        <v>40919</v>
      </c>
      <c r="B177" s="267" t="s">
        <v>6189</v>
      </c>
      <c r="C177" s="268" t="s">
        <v>6187</v>
      </c>
      <c r="D177" s="269" t="s">
        <v>11269</v>
      </c>
    </row>
    <row r="178" spans="1:4">
      <c r="A178" s="266">
        <v>25958</v>
      </c>
      <c r="B178" s="267" t="s">
        <v>6190</v>
      </c>
      <c r="C178" s="268" t="s">
        <v>6018</v>
      </c>
      <c r="D178" s="269" t="s">
        <v>11270</v>
      </c>
    </row>
    <row r="179" spans="1:4">
      <c r="A179" s="266">
        <v>40984</v>
      </c>
      <c r="B179" s="267" t="s">
        <v>6191</v>
      </c>
      <c r="C179" s="268" t="s">
        <v>6187</v>
      </c>
      <c r="D179" s="269" t="s">
        <v>11271</v>
      </c>
    </row>
    <row r="180" spans="1:4">
      <c r="A180" s="266">
        <v>248</v>
      </c>
      <c r="B180" s="267" t="s">
        <v>6192</v>
      </c>
      <c r="C180" s="268" t="s">
        <v>6018</v>
      </c>
      <c r="D180" s="269" t="s">
        <v>11272</v>
      </c>
    </row>
    <row r="181" spans="1:4">
      <c r="A181" s="266">
        <v>41086</v>
      </c>
      <c r="B181" s="267" t="s">
        <v>6193</v>
      </c>
      <c r="C181" s="268" t="s">
        <v>6187</v>
      </c>
      <c r="D181" s="269" t="s">
        <v>11273</v>
      </c>
    </row>
    <row r="182" spans="1:4">
      <c r="A182" s="266">
        <v>34466</v>
      </c>
      <c r="B182" s="267" t="s">
        <v>6194</v>
      </c>
      <c r="C182" s="268" t="s">
        <v>6018</v>
      </c>
      <c r="D182" s="269" t="s">
        <v>11272</v>
      </c>
    </row>
    <row r="183" spans="1:4">
      <c r="A183" s="266">
        <v>41083</v>
      </c>
      <c r="B183" s="267" t="s">
        <v>6195</v>
      </c>
      <c r="C183" s="268" t="s">
        <v>6187</v>
      </c>
      <c r="D183" s="269" t="s">
        <v>11273</v>
      </c>
    </row>
    <row r="184" spans="1:4">
      <c r="A184" s="266">
        <v>252</v>
      </c>
      <c r="B184" s="267" t="s">
        <v>6196</v>
      </c>
      <c r="C184" s="268" t="s">
        <v>6018</v>
      </c>
      <c r="D184" s="269" t="s">
        <v>11274</v>
      </c>
    </row>
    <row r="185" spans="1:4">
      <c r="A185" s="266">
        <v>40909</v>
      </c>
      <c r="B185" s="267" t="s">
        <v>6197</v>
      </c>
      <c r="C185" s="268" t="s">
        <v>6187</v>
      </c>
      <c r="D185" s="269" t="s">
        <v>11275</v>
      </c>
    </row>
    <row r="186" spans="1:4">
      <c r="A186" s="266">
        <v>242</v>
      </c>
      <c r="B186" s="267" t="s">
        <v>6198</v>
      </c>
      <c r="C186" s="268" t="s">
        <v>6018</v>
      </c>
      <c r="D186" s="269" t="s">
        <v>11276</v>
      </c>
    </row>
    <row r="187" spans="1:4">
      <c r="A187" s="266">
        <v>41085</v>
      </c>
      <c r="B187" s="267" t="s">
        <v>6199</v>
      </c>
      <c r="C187" s="268" t="s">
        <v>6187</v>
      </c>
      <c r="D187" s="269" t="s">
        <v>11277</v>
      </c>
    </row>
    <row r="188" spans="1:4" ht="30">
      <c r="A188" s="266">
        <v>427</v>
      </c>
      <c r="B188" s="267" t="s">
        <v>6200</v>
      </c>
      <c r="C188" s="268" t="s">
        <v>6019</v>
      </c>
      <c r="D188" s="269" t="s">
        <v>11278</v>
      </c>
    </row>
    <row r="189" spans="1:4" ht="30">
      <c r="A189" s="266">
        <v>417</v>
      </c>
      <c r="B189" s="267" t="s">
        <v>6201</v>
      </c>
      <c r="C189" s="268" t="s">
        <v>6019</v>
      </c>
      <c r="D189" s="269" t="s">
        <v>11152</v>
      </c>
    </row>
    <row r="190" spans="1:4" ht="30">
      <c r="A190" s="266">
        <v>11273</v>
      </c>
      <c r="B190" s="267" t="s">
        <v>6202</v>
      </c>
      <c r="C190" s="268" t="s">
        <v>6019</v>
      </c>
      <c r="D190" s="269" t="s">
        <v>11279</v>
      </c>
    </row>
    <row r="191" spans="1:4" ht="30">
      <c r="A191" s="266">
        <v>11272</v>
      </c>
      <c r="B191" s="267" t="s">
        <v>6203</v>
      </c>
      <c r="C191" s="268" t="s">
        <v>6019</v>
      </c>
      <c r="D191" s="269" t="s">
        <v>11280</v>
      </c>
    </row>
    <row r="192" spans="1:4" ht="30">
      <c r="A192" s="266">
        <v>11275</v>
      </c>
      <c r="B192" s="267" t="s">
        <v>6204</v>
      </c>
      <c r="C192" s="268" t="s">
        <v>6019</v>
      </c>
      <c r="D192" s="269" t="s">
        <v>11281</v>
      </c>
    </row>
    <row r="193" spans="1:4" ht="30">
      <c r="A193" s="266">
        <v>11274</v>
      </c>
      <c r="B193" s="267" t="s">
        <v>6205</v>
      </c>
      <c r="C193" s="268" t="s">
        <v>6019</v>
      </c>
      <c r="D193" s="269" t="s">
        <v>11282</v>
      </c>
    </row>
    <row r="194" spans="1:4">
      <c r="A194" s="266">
        <v>38470</v>
      </c>
      <c r="B194" s="267" t="s">
        <v>6206</v>
      </c>
      <c r="C194" s="268" t="s">
        <v>6019</v>
      </c>
      <c r="D194" s="269" t="s">
        <v>11283</v>
      </c>
    </row>
    <row r="195" spans="1:4">
      <c r="A195" s="266">
        <v>38547</v>
      </c>
      <c r="B195" s="267" t="s">
        <v>6207</v>
      </c>
      <c r="C195" s="268" t="s">
        <v>6019</v>
      </c>
      <c r="D195" s="269" t="s">
        <v>11284</v>
      </c>
    </row>
    <row r="196" spans="1:4">
      <c r="A196" s="266">
        <v>38467</v>
      </c>
      <c r="B196" s="267" t="s">
        <v>6209</v>
      </c>
      <c r="C196" s="268" t="s">
        <v>6019</v>
      </c>
      <c r="D196" s="269" t="s">
        <v>11286</v>
      </c>
    </row>
    <row r="197" spans="1:4">
      <c r="A197" s="266">
        <v>38468</v>
      </c>
      <c r="B197" s="267" t="s">
        <v>6210</v>
      </c>
      <c r="C197" s="268" t="s">
        <v>6019</v>
      </c>
      <c r="D197" s="269" t="s">
        <v>11287</v>
      </c>
    </row>
    <row r="198" spans="1:4">
      <c r="A198" s="266">
        <v>38469</v>
      </c>
      <c r="B198" s="267" t="s">
        <v>6208</v>
      </c>
      <c r="C198" s="268" t="s">
        <v>6019</v>
      </c>
      <c r="D198" s="269" t="s">
        <v>11285</v>
      </c>
    </row>
    <row r="199" spans="1:4">
      <c r="A199" s="266">
        <v>38471</v>
      </c>
      <c r="B199" s="267" t="s">
        <v>6211</v>
      </c>
      <c r="C199" s="268" t="s">
        <v>6019</v>
      </c>
      <c r="D199" s="269" t="s">
        <v>11288</v>
      </c>
    </row>
    <row r="200" spans="1:4">
      <c r="A200" s="266"/>
      <c r="B200" s="267"/>
      <c r="C200" s="268"/>
      <c r="D200" s="269"/>
    </row>
    <row r="201" spans="1:4">
      <c r="A201" s="266"/>
      <c r="B201" s="267"/>
      <c r="C201" s="268"/>
      <c r="D201" s="269"/>
    </row>
    <row r="202" spans="1:4" ht="30">
      <c r="A202" s="266">
        <v>10658</v>
      </c>
      <c r="B202" s="267" t="s">
        <v>6214</v>
      </c>
      <c r="C202" s="268" t="s">
        <v>6019</v>
      </c>
      <c r="D202" s="269" t="s">
        <v>11291</v>
      </c>
    </row>
    <row r="203" spans="1:4">
      <c r="A203" s="266">
        <v>253</v>
      </c>
      <c r="B203" s="267" t="s">
        <v>6215</v>
      </c>
      <c r="C203" s="268" t="s">
        <v>6018</v>
      </c>
      <c r="D203" s="269" t="s">
        <v>11292</v>
      </c>
    </row>
    <row r="204" spans="1:4">
      <c r="A204" s="266">
        <v>40809</v>
      </c>
      <c r="B204" s="267" t="s">
        <v>6216</v>
      </c>
      <c r="C204" s="268" t="s">
        <v>6187</v>
      </c>
      <c r="D204" s="269" t="s">
        <v>11293</v>
      </c>
    </row>
    <row r="205" spans="1:4" ht="45">
      <c r="A205" s="266">
        <v>42428</v>
      </c>
      <c r="B205" s="267" t="s">
        <v>6217</v>
      </c>
      <c r="C205" s="268" t="s">
        <v>6019</v>
      </c>
      <c r="D205" s="269" t="s">
        <v>11294</v>
      </c>
    </row>
    <row r="206" spans="1:4">
      <c r="A206" s="266">
        <v>583</v>
      </c>
      <c r="B206" s="267" t="s">
        <v>6218</v>
      </c>
      <c r="C206" s="268" t="s">
        <v>6065</v>
      </c>
      <c r="D206" s="269" t="s">
        <v>11295</v>
      </c>
    </row>
    <row r="207" spans="1:4">
      <c r="A207" s="266">
        <v>299</v>
      </c>
      <c r="B207" s="267" t="s">
        <v>6219</v>
      </c>
      <c r="C207" s="268" t="s">
        <v>6019</v>
      </c>
      <c r="D207" s="269" t="s">
        <v>11296</v>
      </c>
    </row>
    <row r="208" spans="1:4">
      <c r="A208" s="266">
        <v>298</v>
      </c>
      <c r="B208" s="267" t="s">
        <v>6220</v>
      </c>
      <c r="C208" s="268" t="s">
        <v>6019</v>
      </c>
      <c r="D208" s="269" t="s">
        <v>11297</v>
      </c>
    </row>
    <row r="209" spans="1:4">
      <c r="A209" s="266">
        <v>295</v>
      </c>
      <c r="B209" s="267" t="s">
        <v>6221</v>
      </c>
      <c r="C209" s="268" t="s">
        <v>6019</v>
      </c>
      <c r="D209" s="269" t="s">
        <v>11298</v>
      </c>
    </row>
    <row r="210" spans="1:4">
      <c r="A210" s="266">
        <v>296</v>
      </c>
      <c r="B210" s="267" t="s">
        <v>6222</v>
      </c>
      <c r="C210" s="268" t="s">
        <v>6019</v>
      </c>
      <c r="D210" s="269" t="s">
        <v>11299</v>
      </c>
    </row>
    <row r="211" spans="1:4">
      <c r="A211" s="266">
        <v>297</v>
      </c>
      <c r="B211" s="267" t="s">
        <v>6223</v>
      </c>
      <c r="C211" s="268" t="s">
        <v>6019</v>
      </c>
      <c r="D211" s="269" t="s">
        <v>11300</v>
      </c>
    </row>
    <row r="212" spans="1:4">
      <c r="A212" s="266">
        <v>301</v>
      </c>
      <c r="B212" s="267" t="s">
        <v>6224</v>
      </c>
      <c r="C212" s="268" t="s">
        <v>6019</v>
      </c>
      <c r="D212" s="269" t="s">
        <v>11152</v>
      </c>
    </row>
    <row r="213" spans="1:4">
      <c r="A213" s="266">
        <v>300</v>
      </c>
      <c r="B213" s="267" t="s">
        <v>6225</v>
      </c>
      <c r="C213" s="268" t="s">
        <v>6019</v>
      </c>
      <c r="D213" s="269" t="s">
        <v>11301</v>
      </c>
    </row>
    <row r="214" spans="1:4">
      <c r="A214" s="266">
        <v>20084</v>
      </c>
      <c r="B214" s="267" t="s">
        <v>6226</v>
      </c>
      <c r="C214" s="268" t="s">
        <v>6019</v>
      </c>
      <c r="D214" s="269" t="s">
        <v>11298</v>
      </c>
    </row>
    <row r="215" spans="1:4">
      <c r="A215" s="266">
        <v>20085</v>
      </c>
      <c r="B215" s="267" t="s">
        <v>6227</v>
      </c>
      <c r="C215" s="268" t="s">
        <v>6019</v>
      </c>
      <c r="D215" s="269" t="s">
        <v>11302</v>
      </c>
    </row>
    <row r="216" spans="1:4">
      <c r="A216" s="266">
        <v>311</v>
      </c>
      <c r="B216" s="267" t="s">
        <v>6228</v>
      </c>
      <c r="C216" s="268" t="s">
        <v>6019</v>
      </c>
      <c r="D216" s="269" t="s">
        <v>11303</v>
      </c>
    </row>
    <row r="217" spans="1:4">
      <c r="A217" s="266">
        <v>318</v>
      </c>
      <c r="B217" s="267" t="s">
        <v>6229</v>
      </c>
      <c r="C217" s="268" t="s">
        <v>6019</v>
      </c>
      <c r="D217" s="269" t="s">
        <v>11304</v>
      </c>
    </row>
    <row r="218" spans="1:4">
      <c r="A218" s="266">
        <v>319</v>
      </c>
      <c r="B218" s="267" t="s">
        <v>6230</v>
      </c>
      <c r="C218" s="268" t="s">
        <v>6019</v>
      </c>
      <c r="D218" s="269" t="s">
        <v>11305</v>
      </c>
    </row>
    <row r="219" spans="1:4">
      <c r="A219" s="266">
        <v>320</v>
      </c>
      <c r="B219" s="267" t="s">
        <v>6231</v>
      </c>
      <c r="C219" s="268" t="s">
        <v>6019</v>
      </c>
      <c r="D219" s="269" t="s">
        <v>11306</v>
      </c>
    </row>
    <row r="220" spans="1:4">
      <c r="A220" s="266">
        <v>314</v>
      </c>
      <c r="B220" s="267" t="s">
        <v>6232</v>
      </c>
      <c r="C220" s="268" t="s">
        <v>6019</v>
      </c>
      <c r="D220" s="269" t="s">
        <v>11307</v>
      </c>
    </row>
    <row r="221" spans="1:4">
      <c r="A221" s="266">
        <v>303</v>
      </c>
      <c r="B221" s="267" t="s">
        <v>6233</v>
      </c>
      <c r="C221" s="268" t="s">
        <v>6019</v>
      </c>
      <c r="D221" s="269" t="s">
        <v>11308</v>
      </c>
    </row>
    <row r="222" spans="1:4">
      <c r="A222" s="266">
        <v>304</v>
      </c>
      <c r="B222" s="267" t="s">
        <v>6234</v>
      </c>
      <c r="C222" s="268" t="s">
        <v>6019</v>
      </c>
      <c r="D222" s="269" t="s">
        <v>11309</v>
      </c>
    </row>
    <row r="223" spans="1:4">
      <c r="A223" s="266">
        <v>305</v>
      </c>
      <c r="B223" s="267" t="s">
        <v>6235</v>
      </c>
      <c r="C223" s="268" t="s">
        <v>6019</v>
      </c>
      <c r="D223" s="269" t="s">
        <v>11310</v>
      </c>
    </row>
    <row r="224" spans="1:4">
      <c r="A224" s="266">
        <v>306</v>
      </c>
      <c r="B224" s="267" t="s">
        <v>6236</v>
      </c>
      <c r="C224" s="268" t="s">
        <v>6019</v>
      </c>
      <c r="D224" s="269" t="s">
        <v>11311</v>
      </c>
    </row>
    <row r="225" spans="1:4">
      <c r="A225" s="266">
        <v>307</v>
      </c>
      <c r="B225" s="267" t="s">
        <v>6237</v>
      </c>
      <c r="C225" s="268" t="s">
        <v>6019</v>
      </c>
      <c r="D225" s="269" t="s">
        <v>11312</v>
      </c>
    </row>
    <row r="226" spans="1:4">
      <c r="A226" s="266">
        <v>309</v>
      </c>
      <c r="B226" s="267" t="s">
        <v>6238</v>
      </c>
      <c r="C226" s="268" t="s">
        <v>6019</v>
      </c>
      <c r="D226" s="269" t="s">
        <v>11313</v>
      </c>
    </row>
    <row r="227" spans="1:4">
      <c r="A227" s="266">
        <v>310</v>
      </c>
      <c r="B227" s="267" t="s">
        <v>6239</v>
      </c>
      <c r="C227" s="268" t="s">
        <v>6019</v>
      </c>
      <c r="D227" s="269" t="s">
        <v>11314</v>
      </c>
    </row>
    <row r="228" spans="1:4">
      <c r="A228" s="266">
        <v>308</v>
      </c>
      <c r="B228" s="267" t="s">
        <v>6244</v>
      </c>
      <c r="C228" s="268" t="s">
        <v>6019</v>
      </c>
      <c r="D228" s="269" t="s">
        <v>11319</v>
      </c>
    </row>
    <row r="229" spans="1:4">
      <c r="A229" s="266">
        <v>328</v>
      </c>
      <c r="B229" s="267" t="s">
        <v>6240</v>
      </c>
      <c r="C229" s="268" t="s">
        <v>6019</v>
      </c>
      <c r="D229" s="269" t="s">
        <v>11315</v>
      </c>
    </row>
    <row r="230" spans="1:4">
      <c r="A230" s="266">
        <v>325</v>
      </c>
      <c r="B230" s="267" t="s">
        <v>6241</v>
      </c>
      <c r="C230" s="268" t="s">
        <v>6019</v>
      </c>
      <c r="D230" s="269" t="s">
        <v>11316</v>
      </c>
    </row>
    <row r="231" spans="1:4">
      <c r="A231" s="266">
        <v>20326</v>
      </c>
      <c r="B231" s="267" t="s">
        <v>6242</v>
      </c>
      <c r="C231" s="268" t="s">
        <v>6019</v>
      </c>
      <c r="D231" s="269" t="s">
        <v>11317</v>
      </c>
    </row>
    <row r="232" spans="1:4">
      <c r="A232" s="266">
        <v>329</v>
      </c>
      <c r="B232" s="267" t="s">
        <v>6243</v>
      </c>
      <c r="C232" s="268" t="s">
        <v>6019</v>
      </c>
      <c r="D232" s="269" t="s">
        <v>11318</v>
      </c>
    </row>
    <row r="233" spans="1:4">
      <c r="A233" s="266">
        <v>39642</v>
      </c>
      <c r="B233" s="267" t="s">
        <v>6245</v>
      </c>
      <c r="C233" s="268" t="s">
        <v>6019</v>
      </c>
      <c r="D233" s="269" t="s">
        <v>11320</v>
      </c>
    </row>
    <row r="234" spans="1:4">
      <c r="A234" s="266">
        <v>39641</v>
      </c>
      <c r="B234" s="267" t="s">
        <v>6246</v>
      </c>
      <c r="C234" s="268" t="s">
        <v>6019</v>
      </c>
      <c r="D234" s="269" t="s">
        <v>11321</v>
      </c>
    </row>
    <row r="235" spans="1:4">
      <c r="A235" s="266">
        <v>39643</v>
      </c>
      <c r="B235" s="267" t="s">
        <v>6247</v>
      </c>
      <c r="C235" s="268" t="s">
        <v>6019</v>
      </c>
      <c r="D235" s="269" t="s">
        <v>11186</v>
      </c>
    </row>
    <row r="236" spans="1:4">
      <c r="A236" s="266">
        <v>39644</v>
      </c>
      <c r="B236" s="267" t="s">
        <v>6248</v>
      </c>
      <c r="C236" s="268" t="s">
        <v>6019</v>
      </c>
      <c r="D236" s="269" t="s">
        <v>11322</v>
      </c>
    </row>
    <row r="237" spans="1:4">
      <c r="A237" s="266">
        <v>39645</v>
      </c>
      <c r="B237" s="267" t="s">
        <v>6249</v>
      </c>
      <c r="C237" s="268" t="s">
        <v>6019</v>
      </c>
      <c r="D237" s="269" t="s">
        <v>11323</v>
      </c>
    </row>
    <row r="238" spans="1:4">
      <c r="A238" s="266">
        <v>12548</v>
      </c>
      <c r="B238" s="267" t="s">
        <v>6250</v>
      </c>
      <c r="C238" s="268" t="s">
        <v>6019</v>
      </c>
      <c r="D238" s="269" t="s">
        <v>11324</v>
      </c>
    </row>
    <row r="239" spans="1:4">
      <c r="A239" s="266">
        <v>13113</v>
      </c>
      <c r="B239" s="267" t="s">
        <v>6251</v>
      </c>
      <c r="C239" s="268" t="s">
        <v>6019</v>
      </c>
      <c r="D239" s="269" t="s">
        <v>11325</v>
      </c>
    </row>
    <row r="240" spans="1:4">
      <c r="A240" s="266">
        <v>13114</v>
      </c>
      <c r="B240" s="267" t="s">
        <v>6252</v>
      </c>
      <c r="C240" s="268" t="s">
        <v>6019</v>
      </c>
      <c r="D240" s="269" t="s">
        <v>11326</v>
      </c>
    </row>
    <row r="241" spans="1:4">
      <c r="A241" s="266">
        <v>12530</v>
      </c>
      <c r="B241" s="267" t="s">
        <v>6253</v>
      </c>
      <c r="C241" s="268" t="s">
        <v>6019</v>
      </c>
      <c r="D241" s="269" t="s">
        <v>11327</v>
      </c>
    </row>
    <row r="242" spans="1:4">
      <c r="A242" s="266">
        <v>12531</v>
      </c>
      <c r="B242" s="267" t="s">
        <v>6254</v>
      </c>
      <c r="C242" s="268" t="s">
        <v>6019</v>
      </c>
      <c r="D242" s="269" t="s">
        <v>11328</v>
      </c>
    </row>
    <row r="243" spans="1:4">
      <c r="A243" s="266">
        <v>12532</v>
      </c>
      <c r="B243" s="267" t="s">
        <v>6255</v>
      </c>
      <c r="C243" s="268" t="s">
        <v>6019</v>
      </c>
      <c r="D243" s="269" t="s">
        <v>11329</v>
      </c>
    </row>
    <row r="244" spans="1:4">
      <c r="A244" s="266">
        <v>12533</v>
      </c>
      <c r="B244" s="267" t="s">
        <v>6256</v>
      </c>
      <c r="C244" s="268" t="s">
        <v>6019</v>
      </c>
      <c r="D244" s="269" t="s">
        <v>11330</v>
      </c>
    </row>
    <row r="245" spans="1:4">
      <c r="A245" s="266">
        <v>12544</v>
      </c>
      <c r="B245" s="267" t="s">
        <v>6257</v>
      </c>
      <c r="C245" s="268" t="s">
        <v>6019</v>
      </c>
      <c r="D245" s="269" t="s">
        <v>11331</v>
      </c>
    </row>
    <row r="246" spans="1:4">
      <c r="A246" s="266">
        <v>12546</v>
      </c>
      <c r="B246" s="267" t="s">
        <v>15125</v>
      </c>
      <c r="C246" s="268" t="s">
        <v>6019</v>
      </c>
      <c r="D246" s="269" t="s">
        <v>11332</v>
      </c>
    </row>
    <row r="247" spans="1:4">
      <c r="A247" s="266">
        <v>12547</v>
      </c>
      <c r="B247" s="267" t="s">
        <v>15126</v>
      </c>
      <c r="C247" s="268" t="s">
        <v>6019</v>
      </c>
      <c r="D247" s="269" t="s">
        <v>11333</v>
      </c>
    </row>
    <row r="248" spans="1:4">
      <c r="A248" s="266">
        <v>12551</v>
      </c>
      <c r="B248" s="267" t="s">
        <v>6258</v>
      </c>
      <c r="C248" s="268" t="s">
        <v>6019</v>
      </c>
      <c r="D248" s="269" t="s">
        <v>11334</v>
      </c>
    </row>
    <row r="249" spans="1:4">
      <c r="A249" s="266">
        <v>12563</v>
      </c>
      <c r="B249" s="267" t="s">
        <v>6259</v>
      </c>
      <c r="C249" s="268" t="s">
        <v>6019</v>
      </c>
      <c r="D249" s="269" t="s">
        <v>11335</v>
      </c>
    </row>
    <row r="250" spans="1:4">
      <c r="A250" s="266">
        <v>12565</v>
      </c>
      <c r="B250" s="267" t="s">
        <v>6260</v>
      </c>
      <c r="C250" s="268" t="s">
        <v>6019</v>
      </c>
      <c r="D250" s="269" t="s">
        <v>11336</v>
      </c>
    </row>
    <row r="251" spans="1:4">
      <c r="A251" s="266">
        <v>12567</v>
      </c>
      <c r="B251" s="267" t="s">
        <v>6261</v>
      </c>
      <c r="C251" s="268" t="s">
        <v>6019</v>
      </c>
      <c r="D251" s="269" t="s">
        <v>11337</v>
      </c>
    </row>
    <row r="252" spans="1:4">
      <c r="A252" s="266">
        <v>12568</v>
      </c>
      <c r="B252" s="267" t="s">
        <v>6262</v>
      </c>
      <c r="C252" s="268" t="s">
        <v>6019</v>
      </c>
      <c r="D252" s="269" t="s">
        <v>11338</v>
      </c>
    </row>
    <row r="253" spans="1:4">
      <c r="A253" s="266">
        <v>11789</v>
      </c>
      <c r="B253" s="267" t="s">
        <v>6263</v>
      </c>
      <c r="C253" s="268" t="s">
        <v>6019</v>
      </c>
      <c r="D253" s="269" t="s">
        <v>11339</v>
      </c>
    </row>
    <row r="254" spans="1:4" ht="30">
      <c r="A254" s="266">
        <v>20975</v>
      </c>
      <c r="B254" s="267" t="s">
        <v>6264</v>
      </c>
      <c r="C254" s="268" t="s">
        <v>6019</v>
      </c>
      <c r="D254" s="269" t="s">
        <v>11340</v>
      </c>
    </row>
    <row r="255" spans="1:4" ht="30">
      <c r="A255" s="266">
        <v>20976</v>
      </c>
      <c r="B255" s="267" t="s">
        <v>6265</v>
      </c>
      <c r="C255" s="268" t="s">
        <v>6019</v>
      </c>
      <c r="D255" s="269" t="s">
        <v>11341</v>
      </c>
    </row>
    <row r="256" spans="1:4">
      <c r="A256" s="266">
        <v>40340</v>
      </c>
      <c r="B256" s="267" t="s">
        <v>6266</v>
      </c>
      <c r="C256" s="268" t="s">
        <v>6019</v>
      </c>
      <c r="D256" s="269" t="s">
        <v>11342</v>
      </c>
    </row>
    <row r="257" spans="1:4">
      <c r="A257" s="266">
        <v>40341</v>
      </c>
      <c r="B257" s="267" t="s">
        <v>6267</v>
      </c>
      <c r="C257" s="268" t="s">
        <v>6019</v>
      </c>
      <c r="D257" s="269" t="s">
        <v>11343</v>
      </c>
    </row>
    <row r="258" spans="1:4">
      <c r="A258" s="266">
        <v>40342</v>
      </c>
      <c r="B258" s="267" t="s">
        <v>6268</v>
      </c>
      <c r="C258" s="268" t="s">
        <v>6019</v>
      </c>
      <c r="D258" s="269" t="s">
        <v>11344</v>
      </c>
    </row>
    <row r="259" spans="1:4">
      <c r="A259" s="266">
        <v>40343</v>
      </c>
      <c r="B259" s="267" t="s">
        <v>6269</v>
      </c>
      <c r="C259" s="268" t="s">
        <v>6019</v>
      </c>
      <c r="D259" s="269" t="s">
        <v>11345</v>
      </c>
    </row>
    <row r="260" spans="1:4">
      <c r="A260" s="266">
        <v>40344</v>
      </c>
      <c r="B260" s="267" t="s">
        <v>6270</v>
      </c>
      <c r="C260" s="268" t="s">
        <v>6019</v>
      </c>
      <c r="D260" s="269" t="s">
        <v>11346</v>
      </c>
    </row>
    <row r="261" spans="1:4">
      <c r="A261" s="266">
        <v>40345</v>
      </c>
      <c r="B261" s="267" t="s">
        <v>6271</v>
      </c>
      <c r="C261" s="268" t="s">
        <v>6019</v>
      </c>
      <c r="D261" s="269" t="s">
        <v>11347</v>
      </c>
    </row>
    <row r="262" spans="1:4">
      <c r="A262" s="266">
        <v>40346</v>
      </c>
      <c r="B262" s="267" t="s">
        <v>6272</v>
      </c>
      <c r="C262" s="268" t="s">
        <v>6019</v>
      </c>
      <c r="D262" s="269" t="s">
        <v>11348</v>
      </c>
    </row>
    <row r="263" spans="1:4">
      <c r="A263" s="266">
        <v>40347</v>
      </c>
      <c r="B263" s="267" t="s">
        <v>6273</v>
      </c>
      <c r="C263" s="268" t="s">
        <v>6019</v>
      </c>
      <c r="D263" s="269" t="s">
        <v>11349</v>
      </c>
    </row>
    <row r="264" spans="1:4">
      <c r="A264" s="266">
        <v>38840</v>
      </c>
      <c r="B264" s="267" t="s">
        <v>6274</v>
      </c>
      <c r="C264" s="268" t="s">
        <v>6019</v>
      </c>
      <c r="D264" s="269" t="s">
        <v>11350</v>
      </c>
    </row>
    <row r="265" spans="1:4">
      <c r="A265" s="266">
        <v>38841</v>
      </c>
      <c r="B265" s="267" t="s">
        <v>6275</v>
      </c>
      <c r="C265" s="268" t="s">
        <v>6019</v>
      </c>
      <c r="D265" s="269" t="s">
        <v>11308</v>
      </c>
    </row>
    <row r="266" spans="1:4">
      <c r="A266" s="266">
        <v>38842</v>
      </c>
      <c r="B266" s="267" t="s">
        <v>6276</v>
      </c>
      <c r="C266" s="268" t="s">
        <v>6019</v>
      </c>
      <c r="D266" s="269" t="s">
        <v>11351</v>
      </c>
    </row>
    <row r="267" spans="1:4">
      <c r="A267" s="266">
        <v>38843</v>
      </c>
      <c r="B267" s="267" t="s">
        <v>15127</v>
      </c>
      <c r="C267" s="268" t="s">
        <v>6019</v>
      </c>
      <c r="D267" s="269" t="s">
        <v>11352</v>
      </c>
    </row>
    <row r="268" spans="1:4" ht="30">
      <c r="A268" s="266">
        <v>13761</v>
      </c>
      <c r="B268" s="267" t="s">
        <v>6277</v>
      </c>
      <c r="C268" s="268" t="s">
        <v>6019</v>
      </c>
      <c r="D268" s="269" t="s">
        <v>11353</v>
      </c>
    </row>
    <row r="269" spans="1:4" ht="45">
      <c r="A269" s="266">
        <v>12888</v>
      </c>
      <c r="B269" s="267" t="s">
        <v>6278</v>
      </c>
      <c r="C269" s="268" t="s">
        <v>6279</v>
      </c>
      <c r="D269" s="269" t="s">
        <v>11354</v>
      </c>
    </row>
    <row r="270" spans="1:4">
      <c r="A270" s="266">
        <v>12889</v>
      </c>
      <c r="B270" s="267" t="s">
        <v>6280</v>
      </c>
      <c r="C270" s="268" t="s">
        <v>6279</v>
      </c>
      <c r="D270" s="269" t="s">
        <v>11355</v>
      </c>
    </row>
    <row r="271" spans="1:4" ht="30">
      <c r="A271" s="266">
        <v>4814</v>
      </c>
      <c r="B271" s="267" t="s">
        <v>6281</v>
      </c>
      <c r="C271" s="268" t="s">
        <v>6019</v>
      </c>
      <c r="D271" s="269" t="s">
        <v>11356</v>
      </c>
    </row>
    <row r="272" spans="1:4">
      <c r="A272" s="266">
        <v>25967</v>
      </c>
      <c r="B272" s="267" t="s">
        <v>6282</v>
      </c>
      <c r="C272" s="268" t="s">
        <v>6019</v>
      </c>
      <c r="D272" s="269" t="s">
        <v>11357</v>
      </c>
    </row>
    <row r="273" spans="1:4">
      <c r="A273" s="266">
        <v>6122</v>
      </c>
      <c r="B273" s="267" t="s">
        <v>6283</v>
      </c>
      <c r="C273" s="268" t="s">
        <v>6018</v>
      </c>
      <c r="D273" s="269" t="s">
        <v>11358</v>
      </c>
    </row>
    <row r="274" spans="1:4">
      <c r="A274" s="266">
        <v>40810</v>
      </c>
      <c r="B274" s="267" t="s">
        <v>6284</v>
      </c>
      <c r="C274" s="268" t="s">
        <v>6187</v>
      </c>
      <c r="D274" s="269" t="s">
        <v>11359</v>
      </c>
    </row>
    <row r="275" spans="1:4">
      <c r="A275" s="266">
        <v>21100</v>
      </c>
      <c r="B275" s="267" t="s">
        <v>6285</v>
      </c>
      <c r="C275" s="268" t="s">
        <v>6019</v>
      </c>
      <c r="D275" s="269" t="s">
        <v>11360</v>
      </c>
    </row>
    <row r="276" spans="1:4" ht="30">
      <c r="A276" s="266">
        <v>11816</v>
      </c>
      <c r="B276" s="267" t="s">
        <v>6286</v>
      </c>
      <c r="C276" s="268" t="s">
        <v>6019</v>
      </c>
      <c r="D276" s="269" t="s">
        <v>11361</v>
      </c>
    </row>
    <row r="277" spans="1:4" ht="30">
      <c r="A277" s="266">
        <v>11814</v>
      </c>
      <c r="B277" s="267" t="s">
        <v>6287</v>
      </c>
      <c r="C277" s="268" t="s">
        <v>6019</v>
      </c>
      <c r="D277" s="269" t="s">
        <v>11362</v>
      </c>
    </row>
    <row r="278" spans="1:4" ht="30">
      <c r="A278" s="266">
        <v>14186</v>
      </c>
      <c r="B278" s="267" t="s">
        <v>6288</v>
      </c>
      <c r="C278" s="268" t="s">
        <v>6019</v>
      </c>
      <c r="D278" s="269" t="s">
        <v>11363</v>
      </c>
    </row>
    <row r="279" spans="1:4" ht="30">
      <c r="A279" s="266">
        <v>14185</v>
      </c>
      <c r="B279" s="267" t="s">
        <v>6289</v>
      </c>
      <c r="C279" s="268" t="s">
        <v>6019</v>
      </c>
      <c r="D279" s="269" t="s">
        <v>11364</v>
      </c>
    </row>
    <row r="280" spans="1:4" ht="30">
      <c r="A280" s="266">
        <v>11811</v>
      </c>
      <c r="B280" s="267" t="s">
        <v>6290</v>
      </c>
      <c r="C280" s="268" t="s">
        <v>6019</v>
      </c>
      <c r="D280" s="269" t="s">
        <v>11365</v>
      </c>
    </row>
    <row r="281" spans="1:4">
      <c r="A281" s="266">
        <v>26038</v>
      </c>
      <c r="B281" s="267" t="s">
        <v>6291</v>
      </c>
      <c r="C281" s="268" t="s">
        <v>6019</v>
      </c>
      <c r="D281" s="269" t="s">
        <v>11366</v>
      </c>
    </row>
    <row r="282" spans="1:4" ht="30">
      <c r="A282" s="266">
        <v>34482</v>
      </c>
      <c r="B282" s="267" t="s">
        <v>6292</v>
      </c>
      <c r="C282" s="268" t="s">
        <v>6019</v>
      </c>
      <c r="D282" s="269" t="s">
        <v>11367</v>
      </c>
    </row>
    <row r="283" spans="1:4" ht="30">
      <c r="A283" s="266">
        <v>34469</v>
      </c>
      <c r="B283" s="267" t="s">
        <v>6293</v>
      </c>
      <c r="C283" s="268" t="s">
        <v>6019</v>
      </c>
      <c r="D283" s="269" t="s">
        <v>11368</v>
      </c>
    </row>
    <row r="284" spans="1:4" ht="30">
      <c r="A284" s="266">
        <v>34472</v>
      </c>
      <c r="B284" s="267" t="s">
        <v>6294</v>
      </c>
      <c r="C284" s="268" t="s">
        <v>6019</v>
      </c>
      <c r="D284" s="269" t="s">
        <v>11369</v>
      </c>
    </row>
    <row r="285" spans="1:4" ht="30">
      <c r="A285" s="266">
        <v>34476</v>
      </c>
      <c r="B285" s="267" t="s">
        <v>6295</v>
      </c>
      <c r="C285" s="268" t="s">
        <v>6019</v>
      </c>
      <c r="D285" s="269" t="s">
        <v>11370</v>
      </c>
    </row>
    <row r="286" spans="1:4" ht="30">
      <c r="A286" s="266">
        <v>34477</v>
      </c>
      <c r="B286" s="267" t="s">
        <v>6296</v>
      </c>
      <c r="C286" s="268" t="s">
        <v>6019</v>
      </c>
      <c r="D286" s="269" t="s">
        <v>11371</v>
      </c>
    </row>
    <row r="287" spans="1:4">
      <c r="A287" s="266">
        <v>10700</v>
      </c>
      <c r="B287" s="267" t="s">
        <v>6321</v>
      </c>
      <c r="C287" s="268" t="s">
        <v>6019</v>
      </c>
      <c r="D287" s="269" t="s">
        <v>11396</v>
      </c>
    </row>
    <row r="288" spans="1:4">
      <c r="A288" s="266">
        <v>346</v>
      </c>
      <c r="B288" s="267" t="s">
        <v>6322</v>
      </c>
      <c r="C288" s="268" t="s">
        <v>6065</v>
      </c>
      <c r="D288" s="269" t="s">
        <v>11397</v>
      </c>
    </row>
    <row r="289" spans="1:4">
      <c r="A289" s="266">
        <v>3312</v>
      </c>
      <c r="B289" s="267" t="s">
        <v>6323</v>
      </c>
      <c r="C289" s="268" t="s">
        <v>6065</v>
      </c>
      <c r="D289" s="269" t="s">
        <v>11398</v>
      </c>
    </row>
    <row r="290" spans="1:4">
      <c r="A290" s="266">
        <v>338</v>
      </c>
      <c r="B290" s="267" t="s">
        <v>6326</v>
      </c>
      <c r="C290" s="268" t="s">
        <v>6065</v>
      </c>
      <c r="D290" s="269" t="s">
        <v>11401</v>
      </c>
    </row>
    <row r="291" spans="1:4">
      <c r="A291" s="266">
        <v>339</v>
      </c>
      <c r="B291" s="267" t="s">
        <v>6324</v>
      </c>
      <c r="C291" s="268" t="s">
        <v>6020</v>
      </c>
      <c r="D291" s="269" t="s">
        <v>11399</v>
      </c>
    </row>
    <row r="292" spans="1:4">
      <c r="A292" s="266">
        <v>340</v>
      </c>
      <c r="B292" s="267" t="s">
        <v>6325</v>
      </c>
      <c r="C292" s="268" t="s">
        <v>6020</v>
      </c>
      <c r="D292" s="269" t="s">
        <v>11400</v>
      </c>
    </row>
    <row r="293" spans="1:4">
      <c r="A293" s="266">
        <v>334</v>
      </c>
      <c r="B293" s="267" t="s">
        <v>6327</v>
      </c>
      <c r="C293" s="268" t="s">
        <v>6065</v>
      </c>
      <c r="D293" s="269" t="s">
        <v>11402</v>
      </c>
    </row>
    <row r="294" spans="1:4">
      <c r="A294" s="266">
        <v>335</v>
      </c>
      <c r="B294" s="267" t="s">
        <v>6328</v>
      </c>
      <c r="C294" s="268" t="s">
        <v>6065</v>
      </c>
      <c r="D294" s="269" t="s">
        <v>11403</v>
      </c>
    </row>
    <row r="295" spans="1:4">
      <c r="A295" s="266">
        <v>342</v>
      </c>
      <c r="B295" s="267" t="s">
        <v>6329</v>
      </c>
      <c r="C295" s="268" t="s">
        <v>6065</v>
      </c>
      <c r="D295" s="269" t="s">
        <v>11404</v>
      </c>
    </row>
    <row r="296" spans="1:4">
      <c r="A296" s="266">
        <v>343</v>
      </c>
      <c r="B296" s="267" t="s">
        <v>6331</v>
      </c>
      <c r="C296" s="268" t="s">
        <v>6020</v>
      </c>
      <c r="D296" s="269" t="s">
        <v>11228</v>
      </c>
    </row>
    <row r="297" spans="1:4">
      <c r="A297" s="266">
        <v>333</v>
      </c>
      <c r="B297" s="267" t="s">
        <v>6330</v>
      </c>
      <c r="C297" s="268" t="s">
        <v>6065</v>
      </c>
      <c r="D297" s="269" t="s">
        <v>11405</v>
      </c>
    </row>
    <row r="298" spans="1:4">
      <c r="A298" s="266">
        <v>344</v>
      </c>
      <c r="B298" s="267" t="s">
        <v>6332</v>
      </c>
      <c r="C298" s="268" t="s">
        <v>6065</v>
      </c>
      <c r="D298" s="269" t="s">
        <v>11406</v>
      </c>
    </row>
    <row r="299" spans="1:4">
      <c r="A299" s="266">
        <v>341</v>
      </c>
      <c r="B299" s="267" t="s">
        <v>6333</v>
      </c>
      <c r="C299" s="268" t="s">
        <v>6020</v>
      </c>
      <c r="D299" s="269" t="s">
        <v>11117</v>
      </c>
    </row>
    <row r="300" spans="1:4">
      <c r="A300" s="266">
        <v>345</v>
      </c>
      <c r="B300" s="267" t="s">
        <v>6333</v>
      </c>
      <c r="C300" s="268" t="s">
        <v>6065</v>
      </c>
      <c r="D300" s="269" t="s">
        <v>11407</v>
      </c>
    </row>
    <row r="301" spans="1:4">
      <c r="A301" s="266">
        <v>11107</v>
      </c>
      <c r="B301" s="267" t="s">
        <v>6334</v>
      </c>
      <c r="C301" s="268" t="s">
        <v>6065</v>
      </c>
      <c r="D301" s="269" t="s">
        <v>11408</v>
      </c>
    </row>
    <row r="302" spans="1:4">
      <c r="A302" s="266">
        <v>3313</v>
      </c>
      <c r="B302" s="267" t="s">
        <v>6335</v>
      </c>
      <c r="C302" s="268" t="s">
        <v>6065</v>
      </c>
      <c r="D302" s="269" t="s">
        <v>11409</v>
      </c>
    </row>
    <row r="303" spans="1:4">
      <c r="A303" s="266">
        <v>34562</v>
      </c>
      <c r="B303" s="267" t="s">
        <v>6336</v>
      </c>
      <c r="C303" s="268" t="s">
        <v>6065</v>
      </c>
      <c r="D303" s="269" t="s">
        <v>11410</v>
      </c>
    </row>
    <row r="304" spans="1:4">
      <c r="A304" s="266">
        <v>337</v>
      </c>
      <c r="B304" s="267" t="s">
        <v>6337</v>
      </c>
      <c r="C304" s="268" t="s">
        <v>6065</v>
      </c>
      <c r="D304" s="269" t="s">
        <v>11411</v>
      </c>
    </row>
    <row r="305" spans="1:4">
      <c r="A305" s="266">
        <v>39847</v>
      </c>
      <c r="B305" s="267" t="s">
        <v>6297</v>
      </c>
      <c r="C305" s="268" t="s">
        <v>6019</v>
      </c>
      <c r="D305" s="269" t="s">
        <v>11372</v>
      </c>
    </row>
    <row r="306" spans="1:4">
      <c r="A306" s="266">
        <v>39844</v>
      </c>
      <c r="B306" s="267" t="s">
        <v>6298</v>
      </c>
      <c r="C306" s="268" t="s">
        <v>6019</v>
      </c>
      <c r="D306" s="269" t="s">
        <v>11373</v>
      </c>
    </row>
    <row r="307" spans="1:4">
      <c r="A307" s="266">
        <v>39846</v>
      </c>
      <c r="B307" s="267" t="s">
        <v>6299</v>
      </c>
      <c r="C307" s="268" t="s">
        <v>6019</v>
      </c>
      <c r="D307" s="269" t="s">
        <v>11374</v>
      </c>
    </row>
    <row r="308" spans="1:4">
      <c r="A308" s="266">
        <v>39838</v>
      </c>
      <c r="B308" s="267" t="s">
        <v>6300</v>
      </c>
      <c r="C308" s="268" t="s">
        <v>6019</v>
      </c>
      <c r="D308" s="269" t="s">
        <v>11375</v>
      </c>
    </row>
    <row r="309" spans="1:4">
      <c r="A309" s="266">
        <v>39839</v>
      </c>
      <c r="B309" s="267" t="s">
        <v>6301</v>
      </c>
      <c r="C309" s="268" t="s">
        <v>6019</v>
      </c>
      <c r="D309" s="269" t="s">
        <v>11376</v>
      </c>
    </row>
    <row r="310" spans="1:4">
      <c r="A310" s="266">
        <v>39841</v>
      </c>
      <c r="B310" s="267" t="s">
        <v>6302</v>
      </c>
      <c r="C310" s="268" t="s">
        <v>6019</v>
      </c>
      <c r="D310" s="269" t="s">
        <v>11377</v>
      </c>
    </row>
    <row r="311" spans="1:4">
      <c r="A311" s="266">
        <v>39842</v>
      </c>
      <c r="B311" s="267" t="s">
        <v>6303</v>
      </c>
      <c r="C311" s="268" t="s">
        <v>6019</v>
      </c>
      <c r="D311" s="269" t="s">
        <v>11378</v>
      </c>
    </row>
    <row r="312" spans="1:4">
      <c r="A312" s="266">
        <v>39843</v>
      </c>
      <c r="B312" s="267" t="s">
        <v>6304</v>
      </c>
      <c r="C312" s="268" t="s">
        <v>6019</v>
      </c>
      <c r="D312" s="269" t="s">
        <v>11379</v>
      </c>
    </row>
    <row r="313" spans="1:4">
      <c r="A313" s="266">
        <v>39580</v>
      </c>
      <c r="B313" s="267" t="s">
        <v>6305</v>
      </c>
      <c r="C313" s="268" t="s">
        <v>6019</v>
      </c>
      <c r="D313" s="269" t="s">
        <v>11380</v>
      </c>
    </row>
    <row r="314" spans="1:4">
      <c r="A314" s="266">
        <v>39577</v>
      </c>
      <c r="B314" s="267" t="s">
        <v>6306</v>
      </c>
      <c r="C314" s="268" t="s">
        <v>6019</v>
      </c>
      <c r="D314" s="269" t="s">
        <v>11381</v>
      </c>
    </row>
    <row r="315" spans="1:4">
      <c r="A315" s="266">
        <v>39578</v>
      </c>
      <c r="B315" s="267" t="s">
        <v>6307</v>
      </c>
      <c r="C315" s="268" t="s">
        <v>6019</v>
      </c>
      <c r="D315" s="269" t="s">
        <v>11382</v>
      </c>
    </row>
    <row r="316" spans="1:4">
      <c r="A316" s="266">
        <v>39579</v>
      </c>
      <c r="B316" s="267" t="s">
        <v>6308</v>
      </c>
      <c r="C316" s="268" t="s">
        <v>6019</v>
      </c>
      <c r="D316" s="269" t="s">
        <v>11383</v>
      </c>
    </row>
    <row r="317" spans="1:4">
      <c r="A317" s="266">
        <v>39557</v>
      </c>
      <c r="B317" s="267" t="s">
        <v>6309</v>
      </c>
      <c r="C317" s="268" t="s">
        <v>6019</v>
      </c>
      <c r="D317" s="269" t="s">
        <v>11384</v>
      </c>
    </row>
    <row r="318" spans="1:4">
      <c r="A318" s="266">
        <v>39558</v>
      </c>
      <c r="B318" s="267" t="s">
        <v>6310</v>
      </c>
      <c r="C318" s="268" t="s">
        <v>6019</v>
      </c>
      <c r="D318" s="269" t="s">
        <v>11385</v>
      </c>
    </row>
    <row r="319" spans="1:4">
      <c r="A319" s="266">
        <v>39559</v>
      </c>
      <c r="B319" s="267" t="s">
        <v>6311</v>
      </c>
      <c r="C319" s="268" t="s">
        <v>6019</v>
      </c>
      <c r="D319" s="269" t="s">
        <v>11386</v>
      </c>
    </row>
    <row r="320" spans="1:4">
      <c r="A320" s="266">
        <v>39560</v>
      </c>
      <c r="B320" s="267" t="s">
        <v>6312</v>
      </c>
      <c r="C320" s="268" t="s">
        <v>6019</v>
      </c>
      <c r="D320" s="269" t="s">
        <v>11387</v>
      </c>
    </row>
    <row r="321" spans="1:4">
      <c r="A321" s="266">
        <v>39561</v>
      </c>
      <c r="B321" s="267" t="s">
        <v>6313</v>
      </c>
      <c r="C321" s="268" t="s">
        <v>6019</v>
      </c>
      <c r="D321" s="269" t="s">
        <v>11388</v>
      </c>
    </row>
    <row r="322" spans="1:4">
      <c r="A322" s="266">
        <v>39556</v>
      </c>
      <c r="B322" s="267" t="s">
        <v>6314</v>
      </c>
      <c r="C322" s="268" t="s">
        <v>6019</v>
      </c>
      <c r="D322" s="269" t="s">
        <v>11389</v>
      </c>
    </row>
    <row r="323" spans="1:4">
      <c r="A323" s="266">
        <v>39555</v>
      </c>
      <c r="B323" s="267" t="s">
        <v>6315</v>
      </c>
      <c r="C323" s="268" t="s">
        <v>6019</v>
      </c>
      <c r="D323" s="269" t="s">
        <v>11390</v>
      </c>
    </row>
    <row r="324" spans="1:4">
      <c r="A324" s="266">
        <v>39548</v>
      </c>
      <c r="B324" s="267" t="s">
        <v>6316</v>
      </c>
      <c r="C324" s="268" t="s">
        <v>6019</v>
      </c>
      <c r="D324" s="269" t="s">
        <v>11391</v>
      </c>
    </row>
    <row r="325" spans="1:4">
      <c r="A325" s="266">
        <v>39554</v>
      </c>
      <c r="B325" s="267" t="s">
        <v>6317</v>
      </c>
      <c r="C325" s="268" t="s">
        <v>6019</v>
      </c>
      <c r="D325" s="269" t="s">
        <v>11392</v>
      </c>
    </row>
    <row r="326" spans="1:4">
      <c r="A326" s="266">
        <v>39550</v>
      </c>
      <c r="B326" s="267" t="s">
        <v>6318</v>
      </c>
      <c r="C326" s="268" t="s">
        <v>6019</v>
      </c>
      <c r="D326" s="269" t="s">
        <v>11393</v>
      </c>
    </row>
    <row r="327" spans="1:4">
      <c r="A327" s="266">
        <v>39551</v>
      </c>
      <c r="B327" s="267" t="s">
        <v>6319</v>
      </c>
      <c r="C327" s="268" t="s">
        <v>6019</v>
      </c>
      <c r="D327" s="269" t="s">
        <v>11394</v>
      </c>
    </row>
    <row r="328" spans="1:4">
      <c r="A328" s="266">
        <v>39826</v>
      </c>
      <c r="B328" s="267" t="s">
        <v>6320</v>
      </c>
      <c r="C328" s="268" t="s">
        <v>6019</v>
      </c>
      <c r="D328" s="269" t="s">
        <v>11395</v>
      </c>
    </row>
    <row r="329" spans="1:4">
      <c r="A329" s="266">
        <v>369</v>
      </c>
      <c r="B329" s="267" t="s">
        <v>6338</v>
      </c>
      <c r="C329" s="268" t="s">
        <v>6183</v>
      </c>
      <c r="D329" s="269" t="s">
        <v>11412</v>
      </c>
    </row>
    <row r="330" spans="1:4">
      <c r="A330" s="266">
        <v>366</v>
      </c>
      <c r="B330" s="267" t="s">
        <v>6339</v>
      </c>
      <c r="C330" s="268" t="s">
        <v>6183</v>
      </c>
      <c r="D330" s="269" t="s">
        <v>11413</v>
      </c>
    </row>
    <row r="331" spans="1:4">
      <c r="A331" s="266">
        <v>367</v>
      </c>
      <c r="B331" s="267" t="s">
        <v>6340</v>
      </c>
      <c r="C331" s="268" t="s">
        <v>6183</v>
      </c>
      <c r="D331" s="269" t="s">
        <v>11414</v>
      </c>
    </row>
    <row r="332" spans="1:4">
      <c r="A332" s="266">
        <v>370</v>
      </c>
      <c r="B332" s="267" t="s">
        <v>6341</v>
      </c>
      <c r="C332" s="268" t="s">
        <v>6183</v>
      </c>
      <c r="D332" s="269" t="s">
        <v>11415</v>
      </c>
    </row>
    <row r="333" spans="1:4">
      <c r="A333" s="266">
        <v>368</v>
      </c>
      <c r="B333" s="267" t="s">
        <v>6342</v>
      </c>
      <c r="C333" s="268" t="s">
        <v>6183</v>
      </c>
      <c r="D333" s="269" t="s">
        <v>11416</v>
      </c>
    </row>
    <row r="334" spans="1:4" ht="30">
      <c r="A334" s="266">
        <v>11075</v>
      </c>
      <c r="B334" s="267" t="s">
        <v>6343</v>
      </c>
      <c r="C334" s="268" t="s">
        <v>6183</v>
      </c>
      <c r="D334" s="269" t="s">
        <v>11417</v>
      </c>
    </row>
    <row r="335" spans="1:4" ht="30">
      <c r="A335" s="266">
        <v>11076</v>
      </c>
      <c r="B335" s="267" t="s">
        <v>6344</v>
      </c>
      <c r="C335" s="268" t="s">
        <v>6183</v>
      </c>
      <c r="D335" s="269" t="s">
        <v>11418</v>
      </c>
    </row>
    <row r="336" spans="1:4">
      <c r="A336" s="266">
        <v>1381</v>
      </c>
      <c r="B336" s="267" t="s">
        <v>6345</v>
      </c>
      <c r="C336" s="268" t="s">
        <v>6065</v>
      </c>
      <c r="D336" s="269" t="s">
        <v>11141</v>
      </c>
    </row>
    <row r="337" spans="1:4">
      <c r="A337" s="266">
        <v>34353</v>
      </c>
      <c r="B337" s="267" t="s">
        <v>6346</v>
      </c>
      <c r="C337" s="268" t="s">
        <v>6065</v>
      </c>
      <c r="D337" s="269" t="s">
        <v>11419</v>
      </c>
    </row>
    <row r="338" spans="1:4">
      <c r="A338" s="266">
        <v>37595</v>
      </c>
      <c r="B338" s="267" t="s">
        <v>6347</v>
      </c>
      <c r="C338" s="268" t="s">
        <v>6065</v>
      </c>
      <c r="D338" s="269" t="s">
        <v>11420</v>
      </c>
    </row>
    <row r="339" spans="1:4">
      <c r="A339" s="266">
        <v>37596</v>
      </c>
      <c r="B339" s="267" t="s">
        <v>6348</v>
      </c>
      <c r="C339" s="268" t="s">
        <v>6065</v>
      </c>
      <c r="D339" s="269" t="s">
        <v>11421</v>
      </c>
    </row>
    <row r="340" spans="1:4" ht="30">
      <c r="A340" s="266">
        <v>371</v>
      </c>
      <c r="B340" s="267" t="s">
        <v>6349</v>
      </c>
      <c r="C340" s="268" t="s">
        <v>6065</v>
      </c>
      <c r="D340" s="269" t="s">
        <v>11422</v>
      </c>
    </row>
    <row r="341" spans="1:4">
      <c r="A341" s="266">
        <v>37553</v>
      </c>
      <c r="B341" s="267" t="s">
        <v>6350</v>
      </c>
      <c r="C341" s="268" t="s">
        <v>6065</v>
      </c>
      <c r="D341" s="269" t="s">
        <v>11423</v>
      </c>
    </row>
    <row r="342" spans="1:4">
      <c r="A342" s="266">
        <v>37552</v>
      </c>
      <c r="B342" s="267" t="s">
        <v>6351</v>
      </c>
      <c r="C342" s="268" t="s">
        <v>6065</v>
      </c>
      <c r="D342" s="269" t="s">
        <v>11424</v>
      </c>
    </row>
    <row r="343" spans="1:4">
      <c r="A343" s="266">
        <v>36880</v>
      </c>
      <c r="B343" s="267" t="s">
        <v>6352</v>
      </c>
      <c r="C343" s="268" t="s">
        <v>6065</v>
      </c>
      <c r="D343" s="269" t="s">
        <v>11425</v>
      </c>
    </row>
    <row r="344" spans="1:4">
      <c r="A344" s="266">
        <v>34355</v>
      </c>
      <c r="B344" s="267" t="s">
        <v>6353</v>
      </c>
      <c r="C344" s="268" t="s">
        <v>6065</v>
      </c>
      <c r="D344" s="269" t="s">
        <v>11426</v>
      </c>
    </row>
    <row r="345" spans="1:4">
      <c r="A345" s="266">
        <v>130</v>
      </c>
      <c r="B345" s="267" t="s">
        <v>6354</v>
      </c>
      <c r="C345" s="268" t="s">
        <v>6065</v>
      </c>
      <c r="D345" s="269" t="s">
        <v>11427</v>
      </c>
    </row>
    <row r="346" spans="1:4" ht="30">
      <c r="A346" s="266">
        <v>135</v>
      </c>
      <c r="B346" s="267" t="s">
        <v>6355</v>
      </c>
      <c r="C346" s="268" t="s">
        <v>6065</v>
      </c>
      <c r="D346" s="269" t="s">
        <v>11428</v>
      </c>
    </row>
    <row r="347" spans="1:4">
      <c r="A347" s="266">
        <v>36886</v>
      </c>
      <c r="B347" s="267" t="s">
        <v>6356</v>
      </c>
      <c r="C347" s="268" t="s">
        <v>6065</v>
      </c>
      <c r="D347" s="269" t="s">
        <v>11429</v>
      </c>
    </row>
    <row r="348" spans="1:4">
      <c r="A348" s="266">
        <v>374</v>
      </c>
      <c r="B348" s="267" t="s">
        <v>6357</v>
      </c>
      <c r="C348" s="268" t="s">
        <v>6065</v>
      </c>
      <c r="D348" s="269" t="s">
        <v>11430</v>
      </c>
    </row>
    <row r="349" spans="1:4" ht="30">
      <c r="A349" s="266">
        <v>38546</v>
      </c>
      <c r="B349" s="267" t="s">
        <v>6358</v>
      </c>
      <c r="C349" s="268" t="s">
        <v>6183</v>
      </c>
      <c r="D349" s="269" t="s">
        <v>11431</v>
      </c>
    </row>
    <row r="350" spans="1:4">
      <c r="A350" s="266">
        <v>34549</v>
      </c>
      <c r="B350" s="267" t="s">
        <v>6359</v>
      </c>
      <c r="C350" s="268" t="s">
        <v>6183</v>
      </c>
      <c r="D350" s="269" t="s">
        <v>11432</v>
      </c>
    </row>
    <row r="351" spans="1:4">
      <c r="A351" s="266">
        <v>6081</v>
      </c>
      <c r="B351" s="267" t="s">
        <v>6360</v>
      </c>
      <c r="C351" s="268" t="s">
        <v>6183</v>
      </c>
      <c r="D351" s="269" t="s">
        <v>11433</v>
      </c>
    </row>
    <row r="352" spans="1:4">
      <c r="A352" s="266">
        <v>6077</v>
      </c>
      <c r="B352" s="267" t="s">
        <v>6361</v>
      </c>
      <c r="C352" s="268" t="s">
        <v>6183</v>
      </c>
      <c r="D352" s="269" t="s">
        <v>11434</v>
      </c>
    </row>
    <row r="353" spans="1:4">
      <c r="A353" s="266">
        <v>6079</v>
      </c>
      <c r="B353" s="267" t="s">
        <v>6362</v>
      </c>
      <c r="C353" s="268" t="s">
        <v>6183</v>
      </c>
      <c r="D353" s="269" t="s">
        <v>11435</v>
      </c>
    </row>
    <row r="354" spans="1:4" ht="30">
      <c r="A354" s="266">
        <v>1091</v>
      </c>
      <c r="B354" s="267" t="s">
        <v>6363</v>
      </c>
      <c r="C354" s="268" t="s">
        <v>6019</v>
      </c>
      <c r="D354" s="269" t="s">
        <v>11436</v>
      </c>
    </row>
    <row r="355" spans="1:4" ht="30">
      <c r="A355" s="266">
        <v>1094</v>
      </c>
      <c r="B355" s="267" t="s">
        <v>6364</v>
      </c>
      <c r="C355" s="268" t="s">
        <v>6019</v>
      </c>
      <c r="D355" s="269" t="s">
        <v>11437</v>
      </c>
    </row>
    <row r="356" spans="1:4" ht="30">
      <c r="A356" s="266">
        <v>1095</v>
      </c>
      <c r="B356" s="267" t="s">
        <v>6365</v>
      </c>
      <c r="C356" s="268" t="s">
        <v>6019</v>
      </c>
      <c r="D356" s="269" t="s">
        <v>11438</v>
      </c>
    </row>
    <row r="357" spans="1:4" ht="30">
      <c r="A357" s="266">
        <v>1092</v>
      </c>
      <c r="B357" s="267" t="s">
        <v>6366</v>
      </c>
      <c r="C357" s="268" t="s">
        <v>6019</v>
      </c>
      <c r="D357" s="269" t="s">
        <v>11439</v>
      </c>
    </row>
    <row r="358" spans="1:4" ht="30">
      <c r="A358" s="266">
        <v>1093</v>
      </c>
      <c r="B358" s="267" t="s">
        <v>6367</v>
      </c>
      <c r="C358" s="268" t="s">
        <v>6019</v>
      </c>
      <c r="D358" s="269" t="s">
        <v>11440</v>
      </c>
    </row>
    <row r="359" spans="1:4" ht="30">
      <c r="A359" s="266">
        <v>1090</v>
      </c>
      <c r="B359" s="267" t="s">
        <v>6368</v>
      </c>
      <c r="C359" s="268" t="s">
        <v>6019</v>
      </c>
      <c r="D359" s="269" t="s">
        <v>11441</v>
      </c>
    </row>
    <row r="360" spans="1:4" ht="30">
      <c r="A360" s="266">
        <v>1096</v>
      </c>
      <c r="B360" s="267" t="s">
        <v>6369</v>
      </c>
      <c r="C360" s="268" t="s">
        <v>6019</v>
      </c>
      <c r="D360" s="269" t="s">
        <v>11442</v>
      </c>
    </row>
    <row r="361" spans="1:4" ht="30">
      <c r="A361" s="266">
        <v>1097</v>
      </c>
      <c r="B361" s="267" t="s">
        <v>6370</v>
      </c>
      <c r="C361" s="268" t="s">
        <v>6019</v>
      </c>
      <c r="D361" s="269" t="s">
        <v>11443</v>
      </c>
    </row>
    <row r="362" spans="1:4">
      <c r="A362" s="266">
        <v>378</v>
      </c>
      <c r="B362" s="267" t="s">
        <v>6371</v>
      </c>
      <c r="C362" s="268" t="s">
        <v>6018</v>
      </c>
      <c r="D362" s="269" t="s">
        <v>11292</v>
      </c>
    </row>
    <row r="363" spans="1:4">
      <c r="A363" s="266">
        <v>40911</v>
      </c>
      <c r="B363" s="267" t="s">
        <v>6372</v>
      </c>
      <c r="C363" s="268" t="s">
        <v>6187</v>
      </c>
      <c r="D363" s="269" t="s">
        <v>11293</v>
      </c>
    </row>
    <row r="364" spans="1:4">
      <c r="A364" s="266">
        <v>33939</v>
      </c>
      <c r="B364" s="267" t="s">
        <v>6373</v>
      </c>
      <c r="C364" s="268" t="s">
        <v>6018</v>
      </c>
      <c r="D364" s="269" t="s">
        <v>11444</v>
      </c>
    </row>
    <row r="365" spans="1:4">
      <c r="A365" s="266">
        <v>40815</v>
      </c>
      <c r="B365" s="267" t="s">
        <v>6374</v>
      </c>
      <c r="C365" s="268" t="s">
        <v>6187</v>
      </c>
      <c r="D365" s="269" t="s">
        <v>11445</v>
      </c>
    </row>
    <row r="366" spans="1:4">
      <c r="A366" s="266">
        <v>34760</v>
      </c>
      <c r="B366" s="267" t="s">
        <v>6375</v>
      </c>
      <c r="C366" s="268" t="s">
        <v>6018</v>
      </c>
      <c r="D366" s="269" t="s">
        <v>11446</v>
      </c>
    </row>
    <row r="367" spans="1:4">
      <c r="A367" s="266">
        <v>40935</v>
      </c>
      <c r="B367" s="267" t="s">
        <v>6376</v>
      </c>
      <c r="C367" s="268" t="s">
        <v>6187</v>
      </c>
      <c r="D367" s="269" t="s">
        <v>11447</v>
      </c>
    </row>
    <row r="368" spans="1:4">
      <c r="A368" s="266">
        <v>33952</v>
      </c>
      <c r="B368" s="267" t="s">
        <v>6377</v>
      </c>
      <c r="C368" s="268" t="s">
        <v>6018</v>
      </c>
      <c r="D368" s="269" t="s">
        <v>11448</v>
      </c>
    </row>
    <row r="369" spans="1:4">
      <c r="A369" s="266">
        <v>40816</v>
      </c>
      <c r="B369" s="267" t="s">
        <v>6378</v>
      </c>
      <c r="C369" s="268" t="s">
        <v>6187</v>
      </c>
      <c r="D369" s="269" t="s">
        <v>11449</v>
      </c>
    </row>
    <row r="370" spans="1:4">
      <c r="A370" s="266">
        <v>33953</v>
      </c>
      <c r="B370" s="267" t="s">
        <v>6379</v>
      </c>
      <c r="C370" s="268" t="s">
        <v>6018</v>
      </c>
      <c r="D370" s="269" t="s">
        <v>11450</v>
      </c>
    </row>
    <row r="371" spans="1:4">
      <c r="A371" s="266">
        <v>40817</v>
      </c>
      <c r="B371" s="267" t="s">
        <v>6380</v>
      </c>
      <c r="C371" s="268" t="s">
        <v>6187</v>
      </c>
      <c r="D371" s="269" t="s">
        <v>11451</v>
      </c>
    </row>
    <row r="372" spans="1:4" ht="30">
      <c r="A372" s="266">
        <v>13348</v>
      </c>
      <c r="B372" s="267" t="s">
        <v>6381</v>
      </c>
      <c r="C372" s="268" t="s">
        <v>6019</v>
      </c>
      <c r="D372" s="269" t="s">
        <v>11452</v>
      </c>
    </row>
    <row r="373" spans="1:4">
      <c r="A373" s="266">
        <v>39211</v>
      </c>
      <c r="B373" s="267" t="s">
        <v>6382</v>
      </c>
      <c r="C373" s="268" t="s">
        <v>6019</v>
      </c>
      <c r="D373" s="269" t="s">
        <v>11195</v>
      </c>
    </row>
    <row r="374" spans="1:4">
      <c r="A374" s="266">
        <v>39212</v>
      </c>
      <c r="B374" s="267" t="s">
        <v>6383</v>
      </c>
      <c r="C374" s="268" t="s">
        <v>6019</v>
      </c>
      <c r="D374" s="269" t="s">
        <v>11453</v>
      </c>
    </row>
    <row r="375" spans="1:4">
      <c r="A375" s="266">
        <v>39210</v>
      </c>
      <c r="B375" s="267" t="s">
        <v>6385</v>
      </c>
      <c r="C375" s="268" t="s">
        <v>6019</v>
      </c>
      <c r="D375" s="269" t="s">
        <v>11454</v>
      </c>
    </row>
    <row r="376" spans="1:4">
      <c r="A376" s="266">
        <v>39208</v>
      </c>
      <c r="B376" s="267" t="s">
        <v>6384</v>
      </c>
      <c r="C376" s="268" t="s">
        <v>6019</v>
      </c>
      <c r="D376" s="269" t="s">
        <v>11430</v>
      </c>
    </row>
    <row r="377" spans="1:4">
      <c r="A377" s="266">
        <v>39214</v>
      </c>
      <c r="B377" s="267" t="s">
        <v>6386</v>
      </c>
      <c r="C377" s="268" t="s">
        <v>6019</v>
      </c>
      <c r="D377" s="269" t="s">
        <v>11455</v>
      </c>
    </row>
    <row r="378" spans="1:4">
      <c r="A378" s="266">
        <v>39213</v>
      </c>
      <c r="B378" s="267" t="s">
        <v>6387</v>
      </c>
      <c r="C378" s="268" t="s">
        <v>6019</v>
      </c>
      <c r="D378" s="269" t="s">
        <v>11456</v>
      </c>
    </row>
    <row r="379" spans="1:4">
      <c r="A379" s="266">
        <v>39215</v>
      </c>
      <c r="B379" s="267" t="s">
        <v>6390</v>
      </c>
      <c r="C379" s="268" t="s">
        <v>6019</v>
      </c>
      <c r="D379" s="269" t="s">
        <v>11457</v>
      </c>
    </row>
    <row r="380" spans="1:4">
      <c r="A380" s="266">
        <v>39209</v>
      </c>
      <c r="B380" s="267" t="s">
        <v>6388</v>
      </c>
      <c r="C380" s="268" t="s">
        <v>6019</v>
      </c>
      <c r="D380" s="269" t="s">
        <v>11422</v>
      </c>
    </row>
    <row r="381" spans="1:4">
      <c r="A381" s="266">
        <v>39207</v>
      </c>
      <c r="B381" s="267" t="s">
        <v>6389</v>
      </c>
      <c r="C381" s="268" t="s">
        <v>6019</v>
      </c>
      <c r="D381" s="269" t="s">
        <v>11454</v>
      </c>
    </row>
    <row r="382" spans="1:4">
      <c r="A382" s="266">
        <v>39216</v>
      </c>
      <c r="B382" s="267" t="s">
        <v>6391</v>
      </c>
      <c r="C382" s="268" t="s">
        <v>6019</v>
      </c>
      <c r="D382" s="269" t="s">
        <v>11458</v>
      </c>
    </row>
    <row r="383" spans="1:4" ht="30">
      <c r="A383" s="266">
        <v>379</v>
      </c>
      <c r="B383" s="267" t="s">
        <v>6392</v>
      </c>
      <c r="C383" s="268" t="s">
        <v>6019</v>
      </c>
      <c r="D383" s="269" t="s">
        <v>11459</v>
      </c>
    </row>
    <row r="384" spans="1:4" ht="30">
      <c r="A384" s="266">
        <v>11267</v>
      </c>
      <c r="B384" s="267" t="s">
        <v>6393</v>
      </c>
      <c r="C384" s="268" t="s">
        <v>6019</v>
      </c>
      <c r="D384" s="269" t="s">
        <v>11460</v>
      </c>
    </row>
    <row r="385" spans="1:4">
      <c r="A385" s="266">
        <v>41901</v>
      </c>
      <c r="B385" s="267" t="s">
        <v>6394</v>
      </c>
      <c r="C385" s="268" t="s">
        <v>6065</v>
      </c>
      <c r="D385" s="269" t="s">
        <v>11178</v>
      </c>
    </row>
    <row r="386" spans="1:4" ht="30">
      <c r="A386" s="266">
        <v>510</v>
      </c>
      <c r="B386" s="267" t="s">
        <v>6395</v>
      </c>
      <c r="C386" s="268" t="s">
        <v>6065</v>
      </c>
      <c r="D386" s="269" t="s">
        <v>11461</v>
      </c>
    </row>
    <row r="387" spans="1:4" ht="30">
      <c r="A387" s="266">
        <v>516</v>
      </c>
      <c r="B387" s="267" t="s">
        <v>6396</v>
      </c>
      <c r="C387" s="268" t="s">
        <v>6065</v>
      </c>
      <c r="D387" s="269" t="s">
        <v>11159</v>
      </c>
    </row>
    <row r="388" spans="1:4" ht="30">
      <c r="A388" s="266">
        <v>509</v>
      </c>
      <c r="B388" s="267" t="s">
        <v>6397</v>
      </c>
      <c r="C388" s="268" t="s">
        <v>6065</v>
      </c>
      <c r="D388" s="269" t="s">
        <v>11462</v>
      </c>
    </row>
    <row r="389" spans="1:4">
      <c r="A389" s="266">
        <v>40331</v>
      </c>
      <c r="B389" s="267" t="s">
        <v>6398</v>
      </c>
      <c r="C389" s="268" t="s">
        <v>6018</v>
      </c>
      <c r="D389" s="269" t="s">
        <v>11463</v>
      </c>
    </row>
    <row r="390" spans="1:4">
      <c r="A390" s="266">
        <v>40930</v>
      </c>
      <c r="B390" s="267" t="s">
        <v>6399</v>
      </c>
      <c r="C390" s="268" t="s">
        <v>6187</v>
      </c>
      <c r="D390" s="269" t="s">
        <v>11464</v>
      </c>
    </row>
    <row r="391" spans="1:4">
      <c r="A391" s="266">
        <v>11761</v>
      </c>
      <c r="B391" s="267" t="s">
        <v>6400</v>
      </c>
      <c r="C391" s="268" t="s">
        <v>6019</v>
      </c>
      <c r="D391" s="269" t="s">
        <v>11465</v>
      </c>
    </row>
    <row r="392" spans="1:4">
      <c r="A392" s="266">
        <v>377</v>
      </c>
      <c r="B392" s="267" t="s">
        <v>6401</v>
      </c>
      <c r="C392" s="268" t="s">
        <v>6019</v>
      </c>
      <c r="D392" s="269" t="s">
        <v>11466</v>
      </c>
    </row>
    <row r="393" spans="1:4">
      <c r="A393" s="266">
        <v>7588</v>
      </c>
      <c r="B393" s="267" t="s">
        <v>6402</v>
      </c>
      <c r="C393" s="268" t="s">
        <v>6019</v>
      </c>
      <c r="D393" s="269" t="s">
        <v>11467</v>
      </c>
    </row>
    <row r="394" spans="1:4">
      <c r="A394" s="266">
        <v>34392</v>
      </c>
      <c r="B394" s="267" t="s">
        <v>6403</v>
      </c>
      <c r="C394" s="268" t="s">
        <v>6018</v>
      </c>
      <c r="D394" s="269" t="s">
        <v>11468</v>
      </c>
    </row>
    <row r="395" spans="1:4">
      <c r="A395" s="266">
        <v>40908</v>
      </c>
      <c r="B395" s="267" t="s">
        <v>6404</v>
      </c>
      <c r="C395" s="268" t="s">
        <v>6187</v>
      </c>
      <c r="D395" s="269" t="s">
        <v>11469</v>
      </c>
    </row>
    <row r="396" spans="1:4">
      <c r="A396" s="266">
        <v>34551</v>
      </c>
      <c r="B396" s="267" t="s">
        <v>6405</v>
      </c>
      <c r="C396" s="268" t="s">
        <v>6018</v>
      </c>
      <c r="D396" s="269" t="s">
        <v>11470</v>
      </c>
    </row>
    <row r="397" spans="1:4">
      <c r="A397" s="266">
        <v>41078</v>
      </c>
      <c r="B397" s="267" t="s">
        <v>6406</v>
      </c>
      <c r="C397" s="268" t="s">
        <v>6187</v>
      </c>
      <c r="D397" s="269" t="s">
        <v>11471</v>
      </c>
    </row>
    <row r="398" spans="1:4">
      <c r="A398" s="266">
        <v>246</v>
      </c>
      <c r="B398" s="267" t="s">
        <v>6407</v>
      </c>
      <c r="C398" s="268" t="s">
        <v>6018</v>
      </c>
      <c r="D398" s="269" t="s">
        <v>11472</v>
      </c>
    </row>
    <row r="399" spans="1:4">
      <c r="A399" s="266">
        <v>40927</v>
      </c>
      <c r="B399" s="267" t="s">
        <v>6408</v>
      </c>
      <c r="C399" s="268" t="s">
        <v>6187</v>
      </c>
      <c r="D399" s="269" t="s">
        <v>11473</v>
      </c>
    </row>
    <row r="400" spans="1:4">
      <c r="A400" s="266">
        <v>2350</v>
      </c>
      <c r="B400" s="267" t="s">
        <v>6409</v>
      </c>
      <c r="C400" s="268" t="s">
        <v>6018</v>
      </c>
      <c r="D400" s="269" t="s">
        <v>11474</v>
      </c>
    </row>
    <row r="401" spans="1:4">
      <c r="A401" s="266">
        <v>40812</v>
      </c>
      <c r="B401" s="267" t="s">
        <v>6410</v>
      </c>
      <c r="C401" s="268" t="s">
        <v>6187</v>
      </c>
      <c r="D401" s="269" t="s">
        <v>11475</v>
      </c>
    </row>
    <row r="402" spans="1:4">
      <c r="A402" s="266">
        <v>245</v>
      </c>
      <c r="B402" s="267" t="s">
        <v>6411</v>
      </c>
      <c r="C402" s="268" t="s">
        <v>6018</v>
      </c>
      <c r="D402" s="269" t="s">
        <v>11476</v>
      </c>
    </row>
    <row r="403" spans="1:4">
      <c r="A403" s="266">
        <v>41090</v>
      </c>
      <c r="B403" s="267" t="s">
        <v>6412</v>
      </c>
      <c r="C403" s="268" t="s">
        <v>6187</v>
      </c>
      <c r="D403" s="269" t="s">
        <v>11477</v>
      </c>
    </row>
    <row r="404" spans="1:4">
      <c r="A404" s="266">
        <v>251</v>
      </c>
      <c r="B404" s="267" t="s">
        <v>6413</v>
      </c>
      <c r="C404" s="268" t="s">
        <v>6018</v>
      </c>
      <c r="D404" s="269" t="s">
        <v>11478</v>
      </c>
    </row>
    <row r="405" spans="1:4">
      <c r="A405" s="266">
        <v>40975</v>
      </c>
      <c r="B405" s="267" t="s">
        <v>6414</v>
      </c>
      <c r="C405" s="268" t="s">
        <v>6187</v>
      </c>
      <c r="D405" s="269" t="s">
        <v>11479</v>
      </c>
    </row>
    <row r="406" spans="1:4">
      <c r="A406" s="266">
        <v>6127</v>
      </c>
      <c r="B406" s="267" t="s">
        <v>6415</v>
      </c>
      <c r="C406" s="268" t="s">
        <v>6018</v>
      </c>
      <c r="D406" s="269" t="s">
        <v>11472</v>
      </c>
    </row>
    <row r="407" spans="1:4">
      <c r="A407" s="266">
        <v>41072</v>
      </c>
      <c r="B407" s="267" t="s">
        <v>6416</v>
      </c>
      <c r="C407" s="268" t="s">
        <v>6187</v>
      </c>
      <c r="D407" s="269" t="s">
        <v>11480</v>
      </c>
    </row>
    <row r="408" spans="1:4">
      <c r="A408" s="266">
        <v>6121</v>
      </c>
      <c r="B408" s="267" t="s">
        <v>6417</v>
      </c>
      <c r="C408" s="268" t="s">
        <v>6018</v>
      </c>
      <c r="D408" s="269" t="s">
        <v>11481</v>
      </c>
    </row>
    <row r="409" spans="1:4">
      <c r="A409" s="266">
        <v>41071</v>
      </c>
      <c r="B409" s="267" t="s">
        <v>6418</v>
      </c>
      <c r="C409" s="268" t="s">
        <v>6187</v>
      </c>
      <c r="D409" s="269" t="s">
        <v>11482</v>
      </c>
    </row>
    <row r="410" spans="1:4">
      <c r="A410" s="266">
        <v>244</v>
      </c>
      <c r="B410" s="267" t="s">
        <v>6419</v>
      </c>
      <c r="C410" s="268" t="s">
        <v>6018</v>
      </c>
      <c r="D410" s="269" t="s">
        <v>11303</v>
      </c>
    </row>
    <row r="411" spans="1:4">
      <c r="A411" s="266">
        <v>41093</v>
      </c>
      <c r="B411" s="267" t="s">
        <v>6420</v>
      </c>
      <c r="C411" s="268" t="s">
        <v>6187</v>
      </c>
      <c r="D411" s="269" t="s">
        <v>11483</v>
      </c>
    </row>
    <row r="412" spans="1:4">
      <c r="A412" s="266">
        <v>532</v>
      </c>
      <c r="B412" s="267" t="s">
        <v>6421</v>
      </c>
      <c r="C412" s="268" t="s">
        <v>6018</v>
      </c>
      <c r="D412" s="269" t="s">
        <v>11484</v>
      </c>
    </row>
    <row r="413" spans="1:4">
      <c r="A413" s="266">
        <v>40931</v>
      </c>
      <c r="B413" s="267" t="s">
        <v>6422</v>
      </c>
      <c r="C413" s="268" t="s">
        <v>6187</v>
      </c>
      <c r="D413" s="269" t="s">
        <v>11485</v>
      </c>
    </row>
    <row r="414" spans="1:4">
      <c r="A414" s="266">
        <v>36150</v>
      </c>
      <c r="B414" s="267" t="s">
        <v>6423</v>
      </c>
      <c r="C414" s="268" t="s">
        <v>6019</v>
      </c>
      <c r="D414" s="269" t="s">
        <v>11486</v>
      </c>
    </row>
    <row r="415" spans="1:4">
      <c r="A415" s="266">
        <v>41069</v>
      </c>
      <c r="B415" s="267" t="s">
        <v>6424</v>
      </c>
      <c r="C415" s="268" t="s">
        <v>6187</v>
      </c>
      <c r="D415" s="269" t="s">
        <v>11293</v>
      </c>
    </row>
    <row r="416" spans="1:4">
      <c r="A416" s="266">
        <v>4760</v>
      </c>
      <c r="B416" s="267" t="s">
        <v>6425</v>
      </c>
      <c r="C416" s="268" t="s">
        <v>6018</v>
      </c>
      <c r="D416" s="269" t="s">
        <v>11292</v>
      </c>
    </row>
    <row r="417" spans="1:4">
      <c r="A417" s="266">
        <v>10422</v>
      </c>
      <c r="B417" s="267" t="s">
        <v>6426</v>
      </c>
      <c r="C417" s="268" t="s">
        <v>6019</v>
      </c>
      <c r="D417" s="269" t="s">
        <v>11487</v>
      </c>
    </row>
    <row r="418" spans="1:4">
      <c r="A418" s="266">
        <v>10420</v>
      </c>
      <c r="B418" s="267" t="s">
        <v>6427</v>
      </c>
      <c r="C418" s="268" t="s">
        <v>6019</v>
      </c>
      <c r="D418" s="269" t="s">
        <v>11488</v>
      </c>
    </row>
    <row r="419" spans="1:4">
      <c r="A419" s="266">
        <v>10421</v>
      </c>
      <c r="B419" s="267" t="s">
        <v>6428</v>
      </c>
      <c r="C419" s="268" t="s">
        <v>6019</v>
      </c>
      <c r="D419" s="269" t="s">
        <v>11489</v>
      </c>
    </row>
    <row r="420" spans="1:4" ht="30">
      <c r="A420" s="266">
        <v>36520</v>
      </c>
      <c r="B420" s="267" t="s">
        <v>6429</v>
      </c>
      <c r="C420" s="268" t="s">
        <v>6019</v>
      </c>
      <c r="D420" s="269" t="s">
        <v>11490</v>
      </c>
    </row>
    <row r="421" spans="1:4">
      <c r="A421" s="266">
        <v>11784</v>
      </c>
      <c r="B421" s="267" t="s">
        <v>6430</v>
      </c>
      <c r="C421" s="268" t="s">
        <v>6019</v>
      </c>
      <c r="D421" s="269" t="s">
        <v>11491</v>
      </c>
    </row>
    <row r="422" spans="1:4">
      <c r="A422" s="266">
        <v>10</v>
      </c>
      <c r="B422" s="267" t="s">
        <v>6431</v>
      </c>
      <c r="C422" s="268" t="s">
        <v>6019</v>
      </c>
      <c r="D422" s="269" t="s">
        <v>11492</v>
      </c>
    </row>
    <row r="423" spans="1:4">
      <c r="A423" s="266">
        <v>4815</v>
      </c>
      <c r="B423" s="267" t="s">
        <v>6432</v>
      </c>
      <c r="C423" s="268" t="s">
        <v>6019</v>
      </c>
      <c r="D423" s="269" t="s">
        <v>11493</v>
      </c>
    </row>
    <row r="424" spans="1:4">
      <c r="A424" s="266">
        <v>541</v>
      </c>
      <c r="B424" s="267" t="s">
        <v>6433</v>
      </c>
      <c r="C424" s="268" t="s">
        <v>6019</v>
      </c>
      <c r="D424" s="269" t="s">
        <v>11494</v>
      </c>
    </row>
    <row r="425" spans="1:4">
      <c r="A425" s="266">
        <v>542</v>
      </c>
      <c r="B425" s="267" t="s">
        <v>6434</v>
      </c>
      <c r="C425" s="268" t="s">
        <v>6019</v>
      </c>
      <c r="D425" s="269" t="s">
        <v>11495</v>
      </c>
    </row>
    <row r="426" spans="1:4">
      <c r="A426" s="266">
        <v>540</v>
      </c>
      <c r="B426" s="267" t="s">
        <v>6435</v>
      </c>
      <c r="C426" s="268" t="s">
        <v>6019</v>
      </c>
      <c r="D426" s="269" t="s">
        <v>11496</v>
      </c>
    </row>
    <row r="427" spans="1:4" ht="30">
      <c r="A427" s="266">
        <v>38364</v>
      </c>
      <c r="B427" s="267" t="s">
        <v>6436</v>
      </c>
      <c r="C427" s="268" t="s">
        <v>6019</v>
      </c>
      <c r="D427" s="269" t="s">
        <v>11497</v>
      </c>
    </row>
    <row r="428" spans="1:4">
      <c r="A428" s="266">
        <v>11692</v>
      </c>
      <c r="B428" s="267" t="s">
        <v>6437</v>
      </c>
      <c r="C428" s="268" t="s">
        <v>6017</v>
      </c>
      <c r="D428" s="269" t="s">
        <v>11498</v>
      </c>
    </row>
    <row r="429" spans="1:4" ht="30">
      <c r="A429" s="266">
        <v>1746</v>
      </c>
      <c r="B429" s="267" t="s">
        <v>6438</v>
      </c>
      <c r="C429" s="268" t="s">
        <v>6019</v>
      </c>
      <c r="D429" s="269" t="s">
        <v>11499</v>
      </c>
    </row>
    <row r="430" spans="1:4" ht="30">
      <c r="A430" s="266">
        <v>1748</v>
      </c>
      <c r="B430" s="267" t="s">
        <v>6439</v>
      </c>
      <c r="C430" s="268" t="s">
        <v>6019</v>
      </c>
      <c r="D430" s="269" t="s">
        <v>11500</v>
      </c>
    </row>
    <row r="431" spans="1:4" ht="30">
      <c r="A431" s="266">
        <v>1749</v>
      </c>
      <c r="B431" s="267" t="s">
        <v>6440</v>
      </c>
      <c r="C431" s="268" t="s">
        <v>6019</v>
      </c>
      <c r="D431" s="269" t="s">
        <v>11501</v>
      </c>
    </row>
    <row r="432" spans="1:4" ht="30">
      <c r="A432" s="266">
        <v>37412</v>
      </c>
      <c r="B432" s="267" t="s">
        <v>6441</v>
      </c>
      <c r="C432" s="268" t="s">
        <v>6019</v>
      </c>
      <c r="D432" s="269" t="s">
        <v>11502</v>
      </c>
    </row>
    <row r="433" spans="1:4" ht="30">
      <c r="A433" s="266">
        <v>1745</v>
      </c>
      <c r="B433" s="267" t="s">
        <v>6442</v>
      </c>
      <c r="C433" s="268" t="s">
        <v>6019</v>
      </c>
      <c r="D433" s="269" t="s">
        <v>11503</v>
      </c>
    </row>
    <row r="434" spans="1:4" ht="30">
      <c r="A434" s="266">
        <v>1750</v>
      </c>
      <c r="B434" s="267" t="s">
        <v>6443</v>
      </c>
      <c r="C434" s="268" t="s">
        <v>6019</v>
      </c>
      <c r="D434" s="269" t="s">
        <v>11504</v>
      </c>
    </row>
    <row r="435" spans="1:4" ht="30">
      <c r="A435" s="266">
        <v>11687</v>
      </c>
      <c r="B435" s="267" t="s">
        <v>6444</v>
      </c>
      <c r="C435" s="268" t="s">
        <v>6020</v>
      </c>
      <c r="D435" s="269" t="s">
        <v>11505</v>
      </c>
    </row>
    <row r="436" spans="1:4" ht="30">
      <c r="A436" s="266">
        <v>11689</v>
      </c>
      <c r="B436" s="267" t="s">
        <v>6445</v>
      </c>
      <c r="C436" s="268" t="s">
        <v>6020</v>
      </c>
      <c r="D436" s="269" t="s">
        <v>11506</v>
      </c>
    </row>
    <row r="437" spans="1:4">
      <c r="A437" s="266">
        <v>11693</v>
      </c>
      <c r="B437" s="267" t="s">
        <v>6446</v>
      </c>
      <c r="C437" s="268" t="s">
        <v>6017</v>
      </c>
      <c r="D437" s="269" t="s">
        <v>11507</v>
      </c>
    </row>
    <row r="438" spans="1:4">
      <c r="A438" s="266">
        <v>36215</v>
      </c>
      <c r="B438" s="267" t="s">
        <v>6447</v>
      </c>
      <c r="C438" s="268" t="s">
        <v>6019</v>
      </c>
      <c r="D438" s="269" t="s">
        <v>11508</v>
      </c>
    </row>
    <row r="439" spans="1:4" ht="45">
      <c r="A439" s="266">
        <v>42439</v>
      </c>
      <c r="B439" s="267" t="s">
        <v>6448</v>
      </c>
      <c r="C439" s="268" t="s">
        <v>6019</v>
      </c>
      <c r="D439" s="269" t="s">
        <v>11509</v>
      </c>
    </row>
    <row r="440" spans="1:4">
      <c r="A440" s="266">
        <v>38381</v>
      </c>
      <c r="B440" s="267" t="s">
        <v>6449</v>
      </c>
      <c r="C440" s="268" t="s">
        <v>6019</v>
      </c>
      <c r="D440" s="269" t="s">
        <v>11510</v>
      </c>
    </row>
    <row r="441" spans="1:4">
      <c r="A441" s="266">
        <v>39621</v>
      </c>
      <c r="B441" s="267" t="s">
        <v>6450</v>
      </c>
      <c r="C441" s="268" t="s">
        <v>6451</v>
      </c>
      <c r="D441" s="269" t="s">
        <v>11511</v>
      </c>
    </row>
    <row r="442" spans="1:4">
      <c r="A442" s="266">
        <v>39624</v>
      </c>
      <c r="B442" s="267" t="s">
        <v>6452</v>
      </c>
      <c r="C442" s="268" t="s">
        <v>6451</v>
      </c>
      <c r="D442" s="269" t="s">
        <v>11512</v>
      </c>
    </row>
    <row r="443" spans="1:4">
      <c r="A443" s="266">
        <v>39615</v>
      </c>
      <c r="B443" s="267" t="s">
        <v>6453</v>
      </c>
      <c r="C443" s="268" t="s">
        <v>6019</v>
      </c>
      <c r="D443" s="269" t="s">
        <v>11513</v>
      </c>
    </row>
    <row r="444" spans="1:4">
      <c r="A444" s="266">
        <v>39620</v>
      </c>
      <c r="B444" s="267" t="s">
        <v>6454</v>
      </c>
      <c r="C444" s="268" t="s">
        <v>6019</v>
      </c>
      <c r="D444" s="269" t="s">
        <v>11514</v>
      </c>
    </row>
    <row r="445" spans="1:4">
      <c r="A445" s="266">
        <v>39623</v>
      </c>
      <c r="B445" s="267" t="s">
        <v>6455</v>
      </c>
      <c r="C445" s="268" t="s">
        <v>6019</v>
      </c>
      <c r="D445" s="269" t="s">
        <v>11515</v>
      </c>
    </row>
    <row r="446" spans="1:4">
      <c r="A446" s="266">
        <v>36207</v>
      </c>
      <c r="B446" s="267" t="s">
        <v>6456</v>
      </c>
      <c r="C446" s="268" t="s">
        <v>6019</v>
      </c>
      <c r="D446" s="269" t="s">
        <v>11516</v>
      </c>
    </row>
    <row r="447" spans="1:4">
      <c r="A447" s="266">
        <v>36209</v>
      </c>
      <c r="B447" s="267" t="s">
        <v>6457</v>
      </c>
      <c r="C447" s="268" t="s">
        <v>6019</v>
      </c>
      <c r="D447" s="269" t="s">
        <v>11517</v>
      </c>
    </row>
    <row r="448" spans="1:4" ht="30">
      <c r="A448" s="266">
        <v>36210</v>
      </c>
      <c r="B448" s="267" t="s">
        <v>6458</v>
      </c>
      <c r="C448" s="268" t="s">
        <v>6019</v>
      </c>
      <c r="D448" s="269" t="s">
        <v>11518</v>
      </c>
    </row>
    <row r="449" spans="1:4">
      <c r="A449" s="266">
        <v>36204</v>
      </c>
      <c r="B449" s="267" t="s">
        <v>6459</v>
      </c>
      <c r="C449" s="268" t="s">
        <v>6019</v>
      </c>
      <c r="D449" s="269" t="s">
        <v>11519</v>
      </c>
    </row>
    <row r="450" spans="1:4">
      <c r="A450" s="266">
        <v>36205</v>
      </c>
      <c r="B450" s="267" t="s">
        <v>6460</v>
      </c>
      <c r="C450" s="268" t="s">
        <v>6019</v>
      </c>
      <c r="D450" s="269" t="s">
        <v>11520</v>
      </c>
    </row>
    <row r="451" spans="1:4">
      <c r="A451" s="266">
        <v>36081</v>
      </c>
      <c r="B451" s="267" t="s">
        <v>6461</v>
      </c>
      <c r="C451" s="268" t="s">
        <v>6019</v>
      </c>
      <c r="D451" s="269" t="s">
        <v>11521</v>
      </c>
    </row>
    <row r="452" spans="1:4" ht="30">
      <c r="A452" s="266">
        <v>36206</v>
      </c>
      <c r="B452" s="267" t="s">
        <v>6462</v>
      </c>
      <c r="C452" s="268" t="s">
        <v>6019</v>
      </c>
      <c r="D452" s="269" t="s">
        <v>11522</v>
      </c>
    </row>
    <row r="453" spans="1:4">
      <c r="A453" s="266">
        <v>36218</v>
      </c>
      <c r="B453" s="267" t="s">
        <v>6463</v>
      </c>
      <c r="C453" s="268" t="s">
        <v>6019</v>
      </c>
      <c r="D453" s="269" t="s">
        <v>11523</v>
      </c>
    </row>
    <row r="454" spans="1:4">
      <c r="A454" s="266">
        <v>36220</v>
      </c>
      <c r="B454" s="267" t="s">
        <v>6464</v>
      </c>
      <c r="C454" s="268" t="s">
        <v>6019</v>
      </c>
      <c r="D454" s="269" t="s">
        <v>11524</v>
      </c>
    </row>
    <row r="455" spans="1:4">
      <c r="A455" s="266">
        <v>36080</v>
      </c>
      <c r="B455" s="267" t="s">
        <v>6465</v>
      </c>
      <c r="C455" s="268" t="s">
        <v>6019</v>
      </c>
      <c r="D455" s="269" t="s">
        <v>11525</v>
      </c>
    </row>
    <row r="456" spans="1:4">
      <c r="A456" s="266">
        <v>36223</v>
      </c>
      <c r="B456" s="267" t="s">
        <v>6466</v>
      </c>
      <c r="C456" s="268" t="s">
        <v>6019</v>
      </c>
      <c r="D456" s="269" t="s">
        <v>11526</v>
      </c>
    </row>
    <row r="457" spans="1:4">
      <c r="A457" s="266">
        <v>546</v>
      </c>
      <c r="B457" s="267" t="s">
        <v>6467</v>
      </c>
      <c r="C457" s="268" t="s">
        <v>6065</v>
      </c>
      <c r="D457" s="269" t="s">
        <v>11527</v>
      </c>
    </row>
    <row r="458" spans="1:4">
      <c r="A458" s="266">
        <v>557</v>
      </c>
      <c r="B458" s="267" t="s">
        <v>6468</v>
      </c>
      <c r="C458" s="268" t="s">
        <v>6020</v>
      </c>
      <c r="D458" s="269" t="s">
        <v>11528</v>
      </c>
    </row>
    <row r="459" spans="1:4">
      <c r="A459" s="266">
        <v>552</v>
      </c>
      <c r="B459" s="267" t="s">
        <v>6469</v>
      </c>
      <c r="C459" s="268" t="s">
        <v>6020</v>
      </c>
      <c r="D459" s="269" t="s">
        <v>11529</v>
      </c>
    </row>
    <row r="460" spans="1:4">
      <c r="A460" s="266">
        <v>555</v>
      </c>
      <c r="B460" s="267" t="s">
        <v>6470</v>
      </c>
      <c r="C460" s="268" t="s">
        <v>6020</v>
      </c>
      <c r="D460" s="269" t="s">
        <v>11530</v>
      </c>
    </row>
    <row r="461" spans="1:4">
      <c r="A461" s="266">
        <v>565</v>
      </c>
      <c r="B461" s="267" t="s">
        <v>6471</v>
      </c>
      <c r="C461" s="268" t="s">
        <v>6020</v>
      </c>
      <c r="D461" s="269" t="s">
        <v>11531</v>
      </c>
    </row>
    <row r="462" spans="1:4">
      <c r="A462" s="266">
        <v>551</v>
      </c>
      <c r="B462" s="267" t="s">
        <v>6474</v>
      </c>
      <c r="C462" s="268" t="s">
        <v>6020</v>
      </c>
      <c r="D462" s="269" t="s">
        <v>11534</v>
      </c>
    </row>
    <row r="463" spans="1:4">
      <c r="A463" s="266">
        <v>549</v>
      </c>
      <c r="B463" s="267" t="s">
        <v>6472</v>
      </c>
      <c r="C463" s="268" t="s">
        <v>6020</v>
      </c>
      <c r="D463" s="269" t="s">
        <v>11532</v>
      </c>
    </row>
    <row r="464" spans="1:4">
      <c r="A464" s="266">
        <v>559</v>
      </c>
      <c r="B464" s="267" t="s">
        <v>6473</v>
      </c>
      <c r="C464" s="268" t="s">
        <v>6020</v>
      </c>
      <c r="D464" s="269" t="s">
        <v>11533</v>
      </c>
    </row>
    <row r="465" spans="1:4">
      <c r="A465" s="266">
        <v>547</v>
      </c>
      <c r="B465" s="267" t="s">
        <v>6475</v>
      </c>
      <c r="C465" s="268" t="s">
        <v>6020</v>
      </c>
      <c r="D465" s="269" t="s">
        <v>11219</v>
      </c>
    </row>
    <row r="466" spans="1:4">
      <c r="A466" s="266">
        <v>560</v>
      </c>
      <c r="B466" s="267" t="s">
        <v>6476</v>
      </c>
      <c r="C466" s="268" t="s">
        <v>6020</v>
      </c>
      <c r="D466" s="269" t="s">
        <v>11535</v>
      </c>
    </row>
    <row r="467" spans="1:4">
      <c r="A467" s="266">
        <v>566</v>
      </c>
      <c r="B467" s="267" t="s">
        <v>6477</v>
      </c>
      <c r="C467" s="268" t="s">
        <v>6020</v>
      </c>
      <c r="D467" s="269" t="s">
        <v>11536</v>
      </c>
    </row>
    <row r="468" spans="1:4">
      <c r="A468" s="266">
        <v>563</v>
      </c>
      <c r="B468" s="267" t="s">
        <v>6478</v>
      </c>
      <c r="C468" s="268" t="s">
        <v>6020</v>
      </c>
      <c r="D468" s="269" t="s">
        <v>11537</v>
      </c>
    </row>
    <row r="469" spans="1:4">
      <c r="A469" s="266">
        <v>38127</v>
      </c>
      <c r="B469" s="267" t="s">
        <v>6479</v>
      </c>
      <c r="C469" s="268" t="s">
        <v>6019</v>
      </c>
      <c r="D469" s="269" t="s">
        <v>11538</v>
      </c>
    </row>
    <row r="470" spans="1:4">
      <c r="A470" s="266">
        <v>38060</v>
      </c>
      <c r="B470" s="267" t="s">
        <v>6480</v>
      </c>
      <c r="C470" s="268" t="s">
        <v>6019</v>
      </c>
      <c r="D470" s="269" t="s">
        <v>11539</v>
      </c>
    </row>
    <row r="471" spans="1:4">
      <c r="A471" s="266">
        <v>10956</v>
      </c>
      <c r="B471" s="267" t="s">
        <v>6481</v>
      </c>
      <c r="C471" s="268" t="s">
        <v>6019</v>
      </c>
      <c r="D471" s="269" t="s">
        <v>11540</v>
      </c>
    </row>
    <row r="472" spans="1:4">
      <c r="A472" s="266">
        <v>39380</v>
      </c>
      <c r="B472" s="267" t="s">
        <v>6482</v>
      </c>
      <c r="C472" s="268" t="s">
        <v>6019</v>
      </c>
      <c r="D472" s="269" t="s">
        <v>11541</v>
      </c>
    </row>
    <row r="473" spans="1:4">
      <c r="A473" s="266">
        <v>13374</v>
      </c>
      <c r="B473" s="267" t="s">
        <v>6483</v>
      </c>
      <c r="C473" s="268" t="s">
        <v>6019</v>
      </c>
      <c r="D473" s="269" t="s">
        <v>11542</v>
      </c>
    </row>
    <row r="474" spans="1:4">
      <c r="A474" s="266">
        <v>37597</v>
      </c>
      <c r="B474" s="267" t="s">
        <v>6484</v>
      </c>
      <c r="C474" s="268" t="s">
        <v>6019</v>
      </c>
      <c r="D474" s="269" t="s">
        <v>11543</v>
      </c>
    </row>
    <row r="475" spans="1:4" ht="45">
      <c r="A475" s="266">
        <v>183</v>
      </c>
      <c r="B475" s="267" t="s">
        <v>6485</v>
      </c>
      <c r="C475" s="268" t="s">
        <v>6486</v>
      </c>
      <c r="D475" s="269" t="s">
        <v>11544</v>
      </c>
    </row>
    <row r="476" spans="1:4" s="448" customFormat="1" ht="30">
      <c r="A476" s="444">
        <v>184</v>
      </c>
      <c r="B476" s="445" t="s">
        <v>6487</v>
      </c>
      <c r="C476" s="446" t="s">
        <v>6486</v>
      </c>
      <c r="D476" s="447" t="s">
        <v>11545</v>
      </c>
    </row>
    <row r="477" spans="1:4" ht="45">
      <c r="A477" s="266">
        <v>195</v>
      </c>
      <c r="B477" s="267" t="s">
        <v>6488</v>
      </c>
      <c r="C477" s="268" t="s">
        <v>6486</v>
      </c>
      <c r="D477" s="269" t="s">
        <v>11546</v>
      </c>
    </row>
    <row r="478" spans="1:4" ht="30">
      <c r="A478" s="266">
        <v>194</v>
      </c>
      <c r="B478" s="267" t="s">
        <v>6489</v>
      </c>
      <c r="C478" s="268" t="s">
        <v>6486</v>
      </c>
      <c r="D478" s="269" t="s">
        <v>11547</v>
      </c>
    </row>
    <row r="479" spans="1:4" ht="30">
      <c r="A479" s="266">
        <v>20001</v>
      </c>
      <c r="B479" s="267" t="s">
        <v>6490</v>
      </c>
      <c r="C479" s="268" t="s">
        <v>6486</v>
      </c>
      <c r="D479" s="269" t="s">
        <v>11548</v>
      </c>
    </row>
    <row r="480" spans="1:4" ht="45">
      <c r="A480" s="266">
        <v>181</v>
      </c>
      <c r="B480" s="267" t="s">
        <v>6491</v>
      </c>
      <c r="C480" s="268" t="s">
        <v>6486</v>
      </c>
      <c r="D480" s="269" t="s">
        <v>11549</v>
      </c>
    </row>
    <row r="481" spans="1:4" ht="30">
      <c r="A481" s="266">
        <v>39837</v>
      </c>
      <c r="B481" s="267" t="s">
        <v>6492</v>
      </c>
      <c r="C481" s="268" t="s">
        <v>6486</v>
      </c>
      <c r="D481" s="269" t="s">
        <v>11550</v>
      </c>
    </row>
    <row r="482" spans="1:4" ht="30">
      <c r="A482" s="266">
        <v>10535</v>
      </c>
      <c r="B482" s="267" t="s">
        <v>6493</v>
      </c>
      <c r="C482" s="268" t="s">
        <v>6019</v>
      </c>
      <c r="D482" s="269" t="s">
        <v>11551</v>
      </c>
    </row>
    <row r="483" spans="1:4" ht="30">
      <c r="A483" s="266">
        <v>10537</v>
      </c>
      <c r="B483" s="267" t="s">
        <v>6494</v>
      </c>
      <c r="C483" s="268" t="s">
        <v>6019</v>
      </c>
      <c r="D483" s="269" t="s">
        <v>11552</v>
      </c>
    </row>
    <row r="484" spans="1:4" ht="30">
      <c r="A484" s="266">
        <v>13891</v>
      </c>
      <c r="B484" s="267" t="s">
        <v>6495</v>
      </c>
      <c r="C484" s="268" t="s">
        <v>6019</v>
      </c>
      <c r="D484" s="269" t="s">
        <v>11553</v>
      </c>
    </row>
    <row r="485" spans="1:4" ht="30">
      <c r="A485" s="266">
        <v>25975</v>
      </c>
      <c r="B485" s="267" t="s">
        <v>6496</v>
      </c>
      <c r="C485" s="268" t="s">
        <v>6019</v>
      </c>
      <c r="D485" s="269" t="s">
        <v>11554</v>
      </c>
    </row>
    <row r="486" spans="1:4" ht="30">
      <c r="A486" s="266">
        <v>36396</v>
      </c>
      <c r="B486" s="267" t="s">
        <v>6497</v>
      </c>
      <c r="C486" s="268" t="s">
        <v>6019</v>
      </c>
      <c r="D486" s="269" t="s">
        <v>11555</v>
      </c>
    </row>
    <row r="487" spans="1:4" ht="30">
      <c r="A487" s="266">
        <v>36397</v>
      </c>
      <c r="B487" s="267" t="s">
        <v>6498</v>
      </c>
      <c r="C487" s="268" t="s">
        <v>6019</v>
      </c>
      <c r="D487" s="269" t="s">
        <v>11556</v>
      </c>
    </row>
    <row r="488" spans="1:4" ht="30">
      <c r="A488" s="266">
        <v>36398</v>
      </c>
      <c r="B488" s="267" t="s">
        <v>6499</v>
      </c>
      <c r="C488" s="268" t="s">
        <v>6019</v>
      </c>
      <c r="D488" s="269" t="s">
        <v>11557</v>
      </c>
    </row>
    <row r="489" spans="1:4">
      <c r="A489" s="266">
        <v>647</v>
      </c>
      <c r="B489" s="267" t="s">
        <v>6500</v>
      </c>
      <c r="C489" s="268" t="s">
        <v>6018</v>
      </c>
      <c r="D489" s="269" t="s">
        <v>11558</v>
      </c>
    </row>
    <row r="490" spans="1:4">
      <c r="A490" s="266">
        <v>40920</v>
      </c>
      <c r="B490" s="267" t="s">
        <v>6501</v>
      </c>
      <c r="C490" s="268" t="s">
        <v>6187</v>
      </c>
      <c r="D490" s="269" t="s">
        <v>11559</v>
      </c>
    </row>
    <row r="491" spans="1:4">
      <c r="A491" s="266">
        <v>7270</v>
      </c>
      <c r="B491" s="267" t="s">
        <v>6504</v>
      </c>
      <c r="C491" s="268" t="s">
        <v>6019</v>
      </c>
      <c r="D491" s="269" t="s">
        <v>11561</v>
      </c>
    </row>
    <row r="492" spans="1:4">
      <c r="A492" s="266">
        <v>7269</v>
      </c>
      <c r="B492" s="267" t="s">
        <v>6505</v>
      </c>
      <c r="C492" s="268" t="s">
        <v>6019</v>
      </c>
      <c r="D492" s="269" t="s">
        <v>11562</v>
      </c>
    </row>
    <row r="493" spans="1:4">
      <c r="A493" s="266">
        <v>7271</v>
      </c>
      <c r="B493" s="267" t="s">
        <v>6506</v>
      </c>
      <c r="C493" s="268" t="s">
        <v>6019</v>
      </c>
      <c r="D493" s="269" t="s">
        <v>11563</v>
      </c>
    </row>
    <row r="494" spans="1:4">
      <c r="A494" s="266">
        <v>7268</v>
      </c>
      <c r="B494" s="267" t="s">
        <v>6507</v>
      </c>
      <c r="C494" s="268" t="s">
        <v>6019</v>
      </c>
      <c r="D494" s="269" t="s">
        <v>11564</v>
      </c>
    </row>
    <row r="495" spans="1:4">
      <c r="A495" s="266">
        <v>7266</v>
      </c>
      <c r="B495" s="267" t="s">
        <v>6502</v>
      </c>
      <c r="C495" s="268" t="s">
        <v>6503</v>
      </c>
      <c r="D495" s="269" t="s">
        <v>11560</v>
      </c>
    </row>
    <row r="496" spans="1:4">
      <c r="A496" s="266">
        <v>7267</v>
      </c>
      <c r="B496" s="267" t="s">
        <v>6508</v>
      </c>
      <c r="C496" s="268" t="s">
        <v>6019</v>
      </c>
      <c r="D496" s="269" t="s">
        <v>11562</v>
      </c>
    </row>
    <row r="497" spans="1:4" ht="30">
      <c r="A497" s="266">
        <v>38783</v>
      </c>
      <c r="B497" s="267" t="s">
        <v>6509</v>
      </c>
      <c r="C497" s="268" t="s">
        <v>6019</v>
      </c>
      <c r="D497" s="269" t="s">
        <v>11565</v>
      </c>
    </row>
    <row r="498" spans="1:4" ht="30">
      <c r="A498" s="266">
        <v>37593</v>
      </c>
      <c r="B498" s="267" t="s">
        <v>6510</v>
      </c>
      <c r="C498" s="268" t="s">
        <v>6019</v>
      </c>
      <c r="D498" s="269" t="s">
        <v>11121</v>
      </c>
    </row>
    <row r="499" spans="1:4" ht="30">
      <c r="A499" s="266">
        <v>37594</v>
      </c>
      <c r="B499" s="267" t="s">
        <v>6511</v>
      </c>
      <c r="C499" s="268" t="s">
        <v>6019</v>
      </c>
      <c r="D499" s="269" t="s">
        <v>11456</v>
      </c>
    </row>
    <row r="500" spans="1:4" ht="30">
      <c r="A500" s="266">
        <v>37592</v>
      </c>
      <c r="B500" s="267" t="s">
        <v>6512</v>
      </c>
      <c r="C500" s="268" t="s">
        <v>6019</v>
      </c>
      <c r="D500" s="269" t="s">
        <v>11566</v>
      </c>
    </row>
    <row r="501" spans="1:4">
      <c r="A501" s="266">
        <v>34556</v>
      </c>
      <c r="B501" s="267" t="s">
        <v>6513</v>
      </c>
      <c r="C501" s="268" t="s">
        <v>6019</v>
      </c>
      <c r="D501" s="269" t="s">
        <v>11134</v>
      </c>
    </row>
    <row r="502" spans="1:4">
      <c r="A502" s="266">
        <v>37873</v>
      </c>
      <c r="B502" s="267" t="s">
        <v>6514</v>
      </c>
      <c r="C502" s="268" t="s">
        <v>6019</v>
      </c>
      <c r="D502" s="269" t="s">
        <v>11567</v>
      </c>
    </row>
    <row r="503" spans="1:4">
      <c r="A503" s="266">
        <v>34564</v>
      </c>
      <c r="B503" s="267" t="s">
        <v>6515</v>
      </c>
      <c r="C503" s="268" t="s">
        <v>6019</v>
      </c>
      <c r="D503" s="269" t="s">
        <v>11568</v>
      </c>
    </row>
    <row r="504" spans="1:4">
      <c r="A504" s="266">
        <v>34565</v>
      </c>
      <c r="B504" s="267" t="s">
        <v>6516</v>
      </c>
      <c r="C504" s="268" t="s">
        <v>6019</v>
      </c>
      <c r="D504" s="269" t="s">
        <v>11569</v>
      </c>
    </row>
    <row r="505" spans="1:4">
      <c r="A505" s="266">
        <v>38590</v>
      </c>
      <c r="B505" s="267" t="s">
        <v>6517</v>
      </c>
      <c r="C505" s="268" t="s">
        <v>6019</v>
      </c>
      <c r="D505" s="269" t="s">
        <v>11570</v>
      </c>
    </row>
    <row r="506" spans="1:4">
      <c r="A506" s="266">
        <v>34566</v>
      </c>
      <c r="B506" s="267" t="s">
        <v>6518</v>
      </c>
      <c r="C506" s="268" t="s">
        <v>6019</v>
      </c>
      <c r="D506" s="269" t="s">
        <v>11152</v>
      </c>
    </row>
    <row r="507" spans="1:4">
      <c r="A507" s="266">
        <v>34567</v>
      </c>
      <c r="B507" s="267" t="s">
        <v>6519</v>
      </c>
      <c r="C507" s="268" t="s">
        <v>6019</v>
      </c>
      <c r="D507" s="269" t="s">
        <v>11571</v>
      </c>
    </row>
    <row r="508" spans="1:4">
      <c r="A508" s="266">
        <v>38591</v>
      </c>
      <c r="B508" s="267" t="s">
        <v>6520</v>
      </c>
      <c r="C508" s="268" t="s">
        <v>6019</v>
      </c>
      <c r="D508" s="269" t="s">
        <v>11572</v>
      </c>
    </row>
    <row r="509" spans="1:4">
      <c r="A509" s="266">
        <v>34568</v>
      </c>
      <c r="B509" s="267" t="s">
        <v>6521</v>
      </c>
      <c r="C509" s="268" t="s">
        <v>6019</v>
      </c>
      <c r="D509" s="269" t="s">
        <v>11573</v>
      </c>
    </row>
    <row r="510" spans="1:4">
      <c r="A510" s="266">
        <v>34569</v>
      </c>
      <c r="B510" s="267" t="s">
        <v>6522</v>
      </c>
      <c r="C510" s="268" t="s">
        <v>6019</v>
      </c>
      <c r="D510" s="269" t="s">
        <v>11574</v>
      </c>
    </row>
    <row r="511" spans="1:4">
      <c r="A511" s="266">
        <v>34570</v>
      </c>
      <c r="B511" s="267" t="s">
        <v>6523</v>
      </c>
      <c r="C511" s="268" t="s">
        <v>6019</v>
      </c>
      <c r="D511" s="269" t="s">
        <v>11575</v>
      </c>
    </row>
    <row r="512" spans="1:4">
      <c r="A512" s="266">
        <v>25070</v>
      </c>
      <c r="B512" s="267" t="s">
        <v>6524</v>
      </c>
      <c r="C512" s="268" t="s">
        <v>6019</v>
      </c>
      <c r="D512" s="269" t="s">
        <v>11350</v>
      </c>
    </row>
    <row r="513" spans="1:4">
      <c r="A513" s="266">
        <v>34571</v>
      </c>
      <c r="B513" s="267" t="s">
        <v>6525</v>
      </c>
      <c r="C513" s="268" t="s">
        <v>6019</v>
      </c>
      <c r="D513" s="269" t="s">
        <v>11455</v>
      </c>
    </row>
    <row r="514" spans="1:4">
      <c r="A514" s="266">
        <v>34573</v>
      </c>
      <c r="B514" s="267" t="s">
        <v>6526</v>
      </c>
      <c r="C514" s="268" t="s">
        <v>6019</v>
      </c>
      <c r="D514" s="269" t="s">
        <v>11536</v>
      </c>
    </row>
    <row r="515" spans="1:4">
      <c r="A515" s="266">
        <v>37107</v>
      </c>
      <c r="B515" s="267" t="s">
        <v>6527</v>
      </c>
      <c r="C515" s="268" t="s">
        <v>6019</v>
      </c>
      <c r="D515" s="269" t="s">
        <v>11576</v>
      </c>
    </row>
    <row r="516" spans="1:4">
      <c r="A516" s="266">
        <v>34576</v>
      </c>
      <c r="B516" s="267" t="s">
        <v>6528</v>
      </c>
      <c r="C516" s="268" t="s">
        <v>6019</v>
      </c>
      <c r="D516" s="269" t="s">
        <v>11577</v>
      </c>
    </row>
    <row r="517" spans="1:4">
      <c r="A517" s="266">
        <v>34577</v>
      </c>
      <c r="B517" s="267" t="s">
        <v>6529</v>
      </c>
      <c r="C517" s="268" t="s">
        <v>6019</v>
      </c>
      <c r="D517" s="269" t="s">
        <v>11576</v>
      </c>
    </row>
    <row r="518" spans="1:4">
      <c r="A518" s="266">
        <v>34578</v>
      </c>
      <c r="B518" s="267" t="s">
        <v>6530</v>
      </c>
      <c r="C518" s="268" t="s">
        <v>6019</v>
      </c>
      <c r="D518" s="269" t="s">
        <v>11578</v>
      </c>
    </row>
    <row r="519" spans="1:4">
      <c r="A519" s="266">
        <v>34579</v>
      </c>
      <c r="B519" s="267" t="s">
        <v>6531</v>
      </c>
      <c r="C519" s="268" t="s">
        <v>6019</v>
      </c>
      <c r="D519" s="269" t="s">
        <v>11169</v>
      </c>
    </row>
    <row r="520" spans="1:4">
      <c r="A520" s="266">
        <v>25067</v>
      </c>
      <c r="B520" s="267" t="s">
        <v>6532</v>
      </c>
      <c r="C520" s="268" t="s">
        <v>6019</v>
      </c>
      <c r="D520" s="269" t="s">
        <v>11568</v>
      </c>
    </row>
    <row r="521" spans="1:4">
      <c r="A521" s="266">
        <v>34580</v>
      </c>
      <c r="B521" s="267" t="s">
        <v>6533</v>
      </c>
      <c r="C521" s="268" t="s">
        <v>6019</v>
      </c>
      <c r="D521" s="269" t="s">
        <v>11579</v>
      </c>
    </row>
    <row r="522" spans="1:4">
      <c r="A522" s="266">
        <v>25071</v>
      </c>
      <c r="B522" s="267" t="s">
        <v>6534</v>
      </c>
      <c r="C522" s="268" t="s">
        <v>6019</v>
      </c>
      <c r="D522" s="269" t="s">
        <v>11580</v>
      </c>
    </row>
    <row r="523" spans="1:4">
      <c r="A523" s="266">
        <v>38395</v>
      </c>
      <c r="B523" s="267" t="s">
        <v>6535</v>
      </c>
      <c r="C523" s="268" t="s">
        <v>6019</v>
      </c>
      <c r="D523" s="269" t="s">
        <v>11581</v>
      </c>
    </row>
    <row r="524" spans="1:4">
      <c r="A524" s="266">
        <v>34583</v>
      </c>
      <c r="B524" s="267" t="s">
        <v>6536</v>
      </c>
      <c r="C524" s="268" t="s">
        <v>6017</v>
      </c>
      <c r="D524" s="269" t="s">
        <v>11582</v>
      </c>
    </row>
    <row r="525" spans="1:4">
      <c r="A525" s="266">
        <v>34584</v>
      </c>
      <c r="B525" s="267" t="s">
        <v>6537</v>
      </c>
      <c r="C525" s="268" t="s">
        <v>6017</v>
      </c>
      <c r="D525" s="269" t="s">
        <v>11583</v>
      </c>
    </row>
    <row r="526" spans="1:4" ht="30">
      <c r="A526" s="266">
        <v>709</v>
      </c>
      <c r="B526" s="267" t="s">
        <v>6538</v>
      </c>
      <c r="C526" s="268" t="s">
        <v>6017</v>
      </c>
      <c r="D526" s="269" t="s">
        <v>11584</v>
      </c>
    </row>
    <row r="527" spans="1:4">
      <c r="A527" s="266">
        <v>716</v>
      </c>
      <c r="B527" s="267" t="s">
        <v>6539</v>
      </c>
      <c r="C527" s="268" t="s">
        <v>6019</v>
      </c>
      <c r="D527" s="269" t="s">
        <v>11585</v>
      </c>
    </row>
    <row r="528" spans="1:4">
      <c r="A528" s="266">
        <v>715</v>
      </c>
      <c r="B528" s="267" t="s">
        <v>6540</v>
      </c>
      <c r="C528" s="268" t="s">
        <v>6019</v>
      </c>
      <c r="D528" s="269" t="s">
        <v>11586</v>
      </c>
    </row>
    <row r="529" spans="1:4">
      <c r="A529" s="266">
        <v>718</v>
      </c>
      <c r="B529" s="267" t="s">
        <v>6541</v>
      </c>
      <c r="C529" s="268" t="s">
        <v>6019</v>
      </c>
      <c r="D529" s="269" t="s">
        <v>11587</v>
      </c>
    </row>
    <row r="530" spans="1:4">
      <c r="A530" s="266">
        <v>11981</v>
      </c>
      <c r="B530" s="267" t="s">
        <v>6542</v>
      </c>
      <c r="C530" s="268" t="s">
        <v>6019</v>
      </c>
      <c r="D530" s="269" t="s">
        <v>11588</v>
      </c>
    </row>
    <row r="531" spans="1:4">
      <c r="A531" s="266">
        <v>10610</v>
      </c>
      <c r="B531" s="267" t="s">
        <v>6543</v>
      </c>
      <c r="C531" s="268" t="s">
        <v>6019</v>
      </c>
      <c r="D531" s="269" t="s">
        <v>11589</v>
      </c>
    </row>
    <row r="532" spans="1:4">
      <c r="A532" s="266">
        <v>34585</v>
      </c>
      <c r="B532" s="267" t="s">
        <v>6544</v>
      </c>
      <c r="C532" s="268" t="s">
        <v>6019</v>
      </c>
      <c r="D532" s="269" t="s">
        <v>11195</v>
      </c>
    </row>
    <row r="533" spans="1:4">
      <c r="A533" s="266">
        <v>34586</v>
      </c>
      <c r="B533" s="267" t="s">
        <v>6545</v>
      </c>
      <c r="C533" s="268" t="s">
        <v>6019</v>
      </c>
      <c r="D533" s="269" t="s">
        <v>11590</v>
      </c>
    </row>
    <row r="534" spans="1:4">
      <c r="A534" s="266">
        <v>38603</v>
      </c>
      <c r="B534" s="267" t="s">
        <v>6546</v>
      </c>
      <c r="C534" s="268" t="s">
        <v>6019</v>
      </c>
      <c r="D534" s="269" t="s">
        <v>11591</v>
      </c>
    </row>
    <row r="535" spans="1:4">
      <c r="A535" s="266">
        <v>34588</v>
      </c>
      <c r="B535" s="267" t="s">
        <v>6547</v>
      </c>
      <c r="C535" s="268" t="s">
        <v>6019</v>
      </c>
      <c r="D535" s="269" t="s">
        <v>11592</v>
      </c>
    </row>
    <row r="536" spans="1:4">
      <c r="A536" s="266">
        <v>34590</v>
      </c>
      <c r="B536" s="267" t="s">
        <v>6548</v>
      </c>
      <c r="C536" s="268" t="s">
        <v>6019</v>
      </c>
      <c r="D536" s="269" t="s">
        <v>11593</v>
      </c>
    </row>
    <row r="537" spans="1:4">
      <c r="A537" s="266">
        <v>34591</v>
      </c>
      <c r="B537" s="267" t="s">
        <v>6549</v>
      </c>
      <c r="C537" s="268" t="s">
        <v>6019</v>
      </c>
      <c r="D537" s="269" t="s">
        <v>11594</v>
      </c>
    </row>
    <row r="538" spans="1:4">
      <c r="A538" s="266">
        <v>34592</v>
      </c>
      <c r="B538" s="267" t="s">
        <v>6556</v>
      </c>
      <c r="C538" s="268" t="s">
        <v>6019</v>
      </c>
      <c r="D538" s="269" t="s">
        <v>11113</v>
      </c>
    </row>
    <row r="539" spans="1:4">
      <c r="A539" s="266">
        <v>651</v>
      </c>
      <c r="B539" s="267" t="s">
        <v>6557</v>
      </c>
      <c r="C539" s="268" t="s">
        <v>6019</v>
      </c>
      <c r="D539" s="269" t="s">
        <v>11316</v>
      </c>
    </row>
    <row r="540" spans="1:4">
      <c r="A540" s="266">
        <v>654</v>
      </c>
      <c r="B540" s="267" t="s">
        <v>6558</v>
      </c>
      <c r="C540" s="268" t="s">
        <v>6019</v>
      </c>
      <c r="D540" s="269" t="s">
        <v>11600</v>
      </c>
    </row>
    <row r="541" spans="1:4">
      <c r="A541" s="266">
        <v>650</v>
      </c>
      <c r="B541" s="267" t="s">
        <v>6559</v>
      </c>
      <c r="C541" s="268" t="s">
        <v>6019</v>
      </c>
      <c r="D541" s="269" t="s">
        <v>11601</v>
      </c>
    </row>
    <row r="542" spans="1:4">
      <c r="A542" s="266">
        <v>37103</v>
      </c>
      <c r="B542" s="267" t="s">
        <v>6550</v>
      </c>
      <c r="C542" s="268" t="s">
        <v>6019</v>
      </c>
      <c r="D542" s="269" t="s">
        <v>11424</v>
      </c>
    </row>
    <row r="543" spans="1:4">
      <c r="A543" s="266">
        <v>34555</v>
      </c>
      <c r="B543" s="267" t="s">
        <v>6551</v>
      </c>
      <c r="C543" s="268" t="s">
        <v>6019</v>
      </c>
      <c r="D543" s="269" t="s">
        <v>11595</v>
      </c>
    </row>
    <row r="544" spans="1:4">
      <c r="A544" s="266">
        <v>34599</v>
      </c>
      <c r="B544" s="267" t="s">
        <v>6552</v>
      </c>
      <c r="C544" s="268" t="s">
        <v>6019</v>
      </c>
      <c r="D544" s="269" t="s">
        <v>11596</v>
      </c>
    </row>
    <row r="545" spans="1:4">
      <c r="A545" s="266">
        <v>674</v>
      </c>
      <c r="B545" s="267" t="s">
        <v>6553</v>
      </c>
      <c r="C545" s="268" t="s">
        <v>6017</v>
      </c>
      <c r="D545" s="269" t="s">
        <v>11597</v>
      </c>
    </row>
    <row r="546" spans="1:4">
      <c r="A546" s="266">
        <v>34600</v>
      </c>
      <c r="B546" s="267" t="s">
        <v>6554</v>
      </c>
      <c r="C546" s="268" t="s">
        <v>6017</v>
      </c>
      <c r="D546" s="269" t="s">
        <v>11598</v>
      </c>
    </row>
    <row r="547" spans="1:4">
      <c r="A547" s="266">
        <v>652</v>
      </c>
      <c r="B547" s="267" t="s">
        <v>6555</v>
      </c>
      <c r="C547" s="268" t="s">
        <v>6017</v>
      </c>
      <c r="D547" s="269" t="s">
        <v>11599</v>
      </c>
    </row>
    <row r="548" spans="1:4" ht="30">
      <c r="A548" s="266">
        <v>40517</v>
      </c>
      <c r="B548" s="267" t="s">
        <v>6560</v>
      </c>
      <c r="C548" s="268" t="s">
        <v>6017</v>
      </c>
      <c r="D548" s="269" t="s">
        <v>11602</v>
      </c>
    </row>
    <row r="549" spans="1:4" ht="30">
      <c r="A549" s="266">
        <v>40520</v>
      </c>
      <c r="B549" s="267" t="s">
        <v>6561</v>
      </c>
      <c r="C549" s="268" t="s">
        <v>6017</v>
      </c>
      <c r="D549" s="269" t="s">
        <v>11603</v>
      </c>
    </row>
    <row r="550" spans="1:4" ht="30">
      <c r="A550" s="266">
        <v>40515</v>
      </c>
      <c r="B550" s="267" t="s">
        <v>6562</v>
      </c>
      <c r="C550" s="268" t="s">
        <v>6017</v>
      </c>
      <c r="D550" s="269" t="s">
        <v>11604</v>
      </c>
    </row>
    <row r="551" spans="1:4" ht="30">
      <c r="A551" s="266">
        <v>40516</v>
      </c>
      <c r="B551" s="267" t="s">
        <v>6563</v>
      </c>
      <c r="C551" s="268" t="s">
        <v>6017</v>
      </c>
      <c r="D551" s="269" t="s">
        <v>11605</v>
      </c>
    </row>
    <row r="552" spans="1:4" ht="45">
      <c r="A552" s="266">
        <v>40529</v>
      </c>
      <c r="B552" s="267" t="s">
        <v>6564</v>
      </c>
      <c r="C552" s="268" t="s">
        <v>6017</v>
      </c>
      <c r="D552" s="269" t="s">
        <v>11606</v>
      </c>
    </row>
    <row r="553" spans="1:4" ht="45">
      <c r="A553" s="266">
        <v>36170</v>
      </c>
      <c r="B553" s="267" t="s">
        <v>6565</v>
      </c>
      <c r="C553" s="268" t="s">
        <v>6017</v>
      </c>
      <c r="D553" s="269" t="s">
        <v>11607</v>
      </c>
    </row>
    <row r="554" spans="1:4" ht="45">
      <c r="A554" s="266">
        <v>40524</v>
      </c>
      <c r="B554" s="267" t="s">
        <v>6566</v>
      </c>
      <c r="C554" s="268" t="s">
        <v>6017</v>
      </c>
      <c r="D554" s="269" t="s">
        <v>11328</v>
      </c>
    </row>
    <row r="555" spans="1:4" ht="45">
      <c r="A555" s="266">
        <v>36156</v>
      </c>
      <c r="B555" s="267" t="s">
        <v>6567</v>
      </c>
      <c r="C555" s="268" t="s">
        <v>6017</v>
      </c>
      <c r="D555" s="269" t="s">
        <v>11608</v>
      </c>
    </row>
    <row r="556" spans="1:4" ht="45">
      <c r="A556" s="266">
        <v>36155</v>
      </c>
      <c r="B556" s="267" t="s">
        <v>6568</v>
      </c>
      <c r="C556" s="268" t="s">
        <v>6017</v>
      </c>
      <c r="D556" s="269" t="s">
        <v>11609</v>
      </c>
    </row>
    <row r="557" spans="1:4" ht="45">
      <c r="A557" s="266">
        <v>36154</v>
      </c>
      <c r="B557" s="267" t="s">
        <v>6569</v>
      </c>
      <c r="C557" s="268" t="s">
        <v>6017</v>
      </c>
      <c r="D557" s="269" t="s">
        <v>11610</v>
      </c>
    </row>
    <row r="558" spans="1:4" ht="30">
      <c r="A558" s="266">
        <v>695</v>
      </c>
      <c r="B558" s="267" t="s">
        <v>6570</v>
      </c>
      <c r="C558" s="268" t="s">
        <v>6017</v>
      </c>
      <c r="D558" s="269" t="s">
        <v>11611</v>
      </c>
    </row>
    <row r="559" spans="1:4" ht="30">
      <c r="A559" s="266">
        <v>679</v>
      </c>
      <c r="B559" s="267" t="s">
        <v>6571</v>
      </c>
      <c r="C559" s="268" t="s">
        <v>6017</v>
      </c>
      <c r="D559" s="269" t="s">
        <v>11612</v>
      </c>
    </row>
    <row r="560" spans="1:4" ht="30">
      <c r="A560" s="266">
        <v>711</v>
      </c>
      <c r="B560" s="267" t="s">
        <v>6572</v>
      </c>
      <c r="C560" s="268" t="s">
        <v>6017</v>
      </c>
      <c r="D560" s="269" t="s">
        <v>11613</v>
      </c>
    </row>
    <row r="561" spans="1:4" ht="30">
      <c r="A561" s="266">
        <v>712</v>
      </c>
      <c r="B561" s="267" t="s">
        <v>6573</v>
      </c>
      <c r="C561" s="268" t="s">
        <v>6017</v>
      </c>
      <c r="D561" s="269" t="s">
        <v>11607</v>
      </c>
    </row>
    <row r="562" spans="1:4" ht="30">
      <c r="A562" s="266">
        <v>12614</v>
      </c>
      <c r="B562" s="267" t="s">
        <v>6574</v>
      </c>
      <c r="C562" s="268" t="s">
        <v>6019</v>
      </c>
      <c r="D562" s="269" t="s">
        <v>11614</v>
      </c>
    </row>
    <row r="563" spans="1:4">
      <c r="A563" s="266">
        <v>6140</v>
      </c>
      <c r="B563" s="267" t="s">
        <v>6575</v>
      </c>
      <c r="C563" s="268" t="s">
        <v>6019</v>
      </c>
      <c r="D563" s="269" t="s">
        <v>11615</v>
      </c>
    </row>
    <row r="564" spans="1:4">
      <c r="A564" s="266">
        <v>38399</v>
      </c>
      <c r="B564" s="267" t="s">
        <v>6576</v>
      </c>
      <c r="C564" s="268" t="s">
        <v>6019</v>
      </c>
      <c r="D564" s="269" t="s">
        <v>11616</v>
      </c>
    </row>
    <row r="565" spans="1:4" ht="45">
      <c r="A565" s="266">
        <v>735</v>
      </c>
      <c r="B565" s="267" t="s">
        <v>6577</v>
      </c>
      <c r="C565" s="268" t="s">
        <v>6019</v>
      </c>
      <c r="D565" s="269" t="s">
        <v>11617</v>
      </c>
    </row>
    <row r="566" spans="1:4" ht="30">
      <c r="A566" s="266">
        <v>736</v>
      </c>
      <c r="B566" s="267" t="s">
        <v>6578</v>
      </c>
      <c r="C566" s="268" t="s">
        <v>6019</v>
      </c>
      <c r="D566" s="269" t="s">
        <v>11618</v>
      </c>
    </row>
    <row r="567" spans="1:4" ht="30">
      <c r="A567" s="266">
        <v>729</v>
      </c>
      <c r="B567" s="267" t="s">
        <v>6579</v>
      </c>
      <c r="C567" s="268" t="s">
        <v>6019</v>
      </c>
      <c r="D567" s="269" t="s">
        <v>11619</v>
      </c>
    </row>
    <row r="568" spans="1:4" ht="30">
      <c r="A568" s="266">
        <v>39925</v>
      </c>
      <c r="B568" s="267" t="s">
        <v>6580</v>
      </c>
      <c r="C568" s="268" t="s">
        <v>6019</v>
      </c>
      <c r="D568" s="269" t="s">
        <v>11620</v>
      </c>
    </row>
    <row r="569" spans="1:4" ht="30">
      <c r="A569" s="266">
        <v>731</v>
      </c>
      <c r="B569" s="267" t="s">
        <v>6581</v>
      </c>
      <c r="C569" s="268" t="s">
        <v>6019</v>
      </c>
      <c r="D569" s="269" t="s">
        <v>11621</v>
      </c>
    </row>
    <row r="570" spans="1:4" ht="45">
      <c r="A570" s="266">
        <v>10575</v>
      </c>
      <c r="B570" s="267" t="s">
        <v>6582</v>
      </c>
      <c r="C570" s="268" t="s">
        <v>6019</v>
      </c>
      <c r="D570" s="269" t="s">
        <v>11622</v>
      </c>
    </row>
    <row r="571" spans="1:4" ht="45">
      <c r="A571" s="266">
        <v>733</v>
      </c>
      <c r="B571" s="267" t="s">
        <v>6583</v>
      </c>
      <c r="C571" s="268" t="s">
        <v>6019</v>
      </c>
      <c r="D571" s="269" t="s">
        <v>11623</v>
      </c>
    </row>
    <row r="572" spans="1:4" ht="30">
      <c r="A572" s="266">
        <v>732</v>
      </c>
      <c r="B572" s="267" t="s">
        <v>6584</v>
      </c>
      <c r="C572" s="268" t="s">
        <v>6019</v>
      </c>
      <c r="D572" s="269" t="s">
        <v>11624</v>
      </c>
    </row>
    <row r="573" spans="1:4" ht="30">
      <c r="A573" s="266">
        <v>737</v>
      </c>
      <c r="B573" s="267" t="s">
        <v>6585</v>
      </c>
      <c r="C573" s="268" t="s">
        <v>6019</v>
      </c>
      <c r="D573" s="269" t="s">
        <v>11625</v>
      </c>
    </row>
    <row r="574" spans="1:4" ht="30">
      <c r="A574" s="266">
        <v>738</v>
      </c>
      <c r="B574" s="267" t="s">
        <v>6586</v>
      </c>
      <c r="C574" s="268" t="s">
        <v>6019</v>
      </c>
      <c r="D574" s="269" t="s">
        <v>11626</v>
      </c>
    </row>
    <row r="575" spans="1:4" ht="45">
      <c r="A575" s="266">
        <v>740</v>
      </c>
      <c r="B575" s="267" t="s">
        <v>6587</v>
      </c>
      <c r="C575" s="268" t="s">
        <v>6019</v>
      </c>
      <c r="D575" s="269" t="s">
        <v>11627</v>
      </c>
    </row>
    <row r="576" spans="1:4" ht="30">
      <c r="A576" s="266">
        <v>734</v>
      </c>
      <c r="B576" s="267" t="s">
        <v>6588</v>
      </c>
      <c r="C576" s="268" t="s">
        <v>6019</v>
      </c>
      <c r="D576" s="269" t="s">
        <v>11628</v>
      </c>
    </row>
    <row r="577" spans="1:4">
      <c r="A577" s="266">
        <v>39008</v>
      </c>
      <c r="B577" s="267" t="s">
        <v>6589</v>
      </c>
      <c r="C577" s="268" t="s">
        <v>6019</v>
      </c>
      <c r="D577" s="269" t="s">
        <v>11629</v>
      </c>
    </row>
    <row r="578" spans="1:4">
      <c r="A578" s="266">
        <v>39009</v>
      </c>
      <c r="B578" s="267" t="s">
        <v>6590</v>
      </c>
      <c r="C578" s="268" t="s">
        <v>6019</v>
      </c>
      <c r="D578" s="269" t="s">
        <v>11630</v>
      </c>
    </row>
    <row r="579" spans="1:4" ht="45">
      <c r="A579" s="266">
        <v>10587</v>
      </c>
      <c r="B579" s="267" t="s">
        <v>6591</v>
      </c>
      <c r="C579" s="268" t="s">
        <v>6019</v>
      </c>
      <c r="D579" s="269" t="s">
        <v>11631</v>
      </c>
    </row>
    <row r="580" spans="1:4" ht="45">
      <c r="A580" s="266">
        <v>759</v>
      </c>
      <c r="B580" s="267" t="s">
        <v>6592</v>
      </c>
      <c r="C580" s="268" t="s">
        <v>6019</v>
      </c>
      <c r="D580" s="269" t="s">
        <v>11632</v>
      </c>
    </row>
    <row r="581" spans="1:4" ht="45">
      <c r="A581" s="266">
        <v>761</v>
      </c>
      <c r="B581" s="267" t="s">
        <v>6593</v>
      </c>
      <c r="C581" s="268" t="s">
        <v>6019</v>
      </c>
      <c r="D581" s="269" t="s">
        <v>11633</v>
      </c>
    </row>
    <row r="582" spans="1:4" ht="45">
      <c r="A582" s="266">
        <v>750</v>
      </c>
      <c r="B582" s="267" t="s">
        <v>6594</v>
      </c>
      <c r="C582" s="268" t="s">
        <v>6019</v>
      </c>
      <c r="D582" s="269" t="s">
        <v>11634</v>
      </c>
    </row>
    <row r="583" spans="1:4" ht="45">
      <c r="A583" s="266">
        <v>755</v>
      </c>
      <c r="B583" s="267" t="s">
        <v>6595</v>
      </c>
      <c r="C583" s="268" t="s">
        <v>6019</v>
      </c>
      <c r="D583" s="269" t="s">
        <v>11635</v>
      </c>
    </row>
    <row r="584" spans="1:4" ht="45">
      <c r="A584" s="266">
        <v>749</v>
      </c>
      <c r="B584" s="267" t="s">
        <v>6596</v>
      </c>
      <c r="C584" s="268" t="s">
        <v>6019</v>
      </c>
      <c r="D584" s="269" t="s">
        <v>11636</v>
      </c>
    </row>
    <row r="585" spans="1:4" ht="45">
      <c r="A585" s="266">
        <v>756</v>
      </c>
      <c r="B585" s="267" t="s">
        <v>6597</v>
      </c>
      <c r="C585" s="268" t="s">
        <v>6019</v>
      </c>
      <c r="D585" s="269" t="s">
        <v>11637</v>
      </c>
    </row>
    <row r="586" spans="1:4" ht="30">
      <c r="A586" s="266">
        <v>757</v>
      </c>
      <c r="B586" s="267" t="s">
        <v>6598</v>
      </c>
      <c r="C586" s="268" t="s">
        <v>6019</v>
      </c>
      <c r="D586" s="269" t="s">
        <v>11638</v>
      </c>
    </row>
    <row r="587" spans="1:4" ht="45">
      <c r="A587" s="266">
        <v>10588</v>
      </c>
      <c r="B587" s="267" t="s">
        <v>6599</v>
      </c>
      <c r="C587" s="268" t="s">
        <v>6019</v>
      </c>
      <c r="D587" s="269" t="s">
        <v>11639</v>
      </c>
    </row>
    <row r="588" spans="1:4" ht="45">
      <c r="A588" s="266">
        <v>10592</v>
      </c>
      <c r="B588" s="267" t="s">
        <v>6600</v>
      </c>
      <c r="C588" s="268" t="s">
        <v>6019</v>
      </c>
      <c r="D588" s="269" t="s">
        <v>11640</v>
      </c>
    </row>
    <row r="589" spans="1:4" ht="45">
      <c r="A589" s="266">
        <v>10589</v>
      </c>
      <c r="B589" s="267" t="s">
        <v>6601</v>
      </c>
      <c r="C589" s="268" t="s">
        <v>6019</v>
      </c>
      <c r="D589" s="269" t="s">
        <v>11641</v>
      </c>
    </row>
    <row r="590" spans="1:4" ht="30">
      <c r="A590" s="266">
        <v>760</v>
      </c>
      <c r="B590" s="267" t="s">
        <v>6602</v>
      </c>
      <c r="C590" s="268" t="s">
        <v>6019</v>
      </c>
      <c r="D590" s="269" t="s">
        <v>11642</v>
      </c>
    </row>
    <row r="591" spans="1:4" ht="45">
      <c r="A591" s="266">
        <v>751</v>
      </c>
      <c r="B591" s="267" t="s">
        <v>6603</v>
      </c>
      <c r="C591" s="268" t="s">
        <v>6019</v>
      </c>
      <c r="D591" s="269" t="s">
        <v>11643</v>
      </c>
    </row>
    <row r="592" spans="1:4" ht="45">
      <c r="A592" s="266">
        <v>754</v>
      </c>
      <c r="B592" s="267" t="s">
        <v>6604</v>
      </c>
      <c r="C592" s="268" t="s">
        <v>6019</v>
      </c>
      <c r="D592" s="269" t="s">
        <v>11644</v>
      </c>
    </row>
    <row r="593" spans="1:4">
      <c r="A593" s="266">
        <v>14013</v>
      </c>
      <c r="B593" s="267" t="s">
        <v>6605</v>
      </c>
      <c r="C593" s="268" t="s">
        <v>6019</v>
      </c>
      <c r="D593" s="269" t="s">
        <v>11645</v>
      </c>
    </row>
    <row r="594" spans="1:4" ht="30">
      <c r="A594" s="266">
        <v>39917</v>
      </c>
      <c r="B594" s="267" t="s">
        <v>6606</v>
      </c>
      <c r="C594" s="268" t="s">
        <v>6019</v>
      </c>
      <c r="D594" s="269" t="s">
        <v>11646</v>
      </c>
    </row>
    <row r="595" spans="1:4">
      <c r="A595" s="266">
        <v>5081</v>
      </c>
      <c r="B595" s="267" t="s">
        <v>6607</v>
      </c>
      <c r="C595" s="268" t="s">
        <v>6451</v>
      </c>
      <c r="D595" s="269" t="s">
        <v>133</v>
      </c>
    </row>
    <row r="596" spans="1:4">
      <c r="A596" s="266">
        <v>38167</v>
      </c>
      <c r="B596" s="267" t="s">
        <v>6608</v>
      </c>
      <c r="C596" s="268" t="s">
        <v>6451</v>
      </c>
      <c r="D596" s="269" t="s">
        <v>11647</v>
      </c>
    </row>
    <row r="597" spans="1:4">
      <c r="A597" s="266">
        <v>36145</v>
      </c>
      <c r="B597" s="267" t="s">
        <v>6609</v>
      </c>
      <c r="C597" s="268" t="s">
        <v>6451</v>
      </c>
      <c r="D597" s="269" t="s">
        <v>11648</v>
      </c>
    </row>
    <row r="598" spans="1:4">
      <c r="A598" s="266">
        <v>12893</v>
      </c>
      <c r="B598" s="267" t="s">
        <v>6610</v>
      </c>
      <c r="C598" s="268" t="s">
        <v>6451</v>
      </c>
      <c r="D598" s="269" t="s">
        <v>11649</v>
      </c>
    </row>
    <row r="599" spans="1:4">
      <c r="A599" s="266">
        <v>11685</v>
      </c>
      <c r="B599" s="267" t="s">
        <v>6611</v>
      </c>
      <c r="C599" s="268" t="s">
        <v>6019</v>
      </c>
      <c r="D599" s="269" t="s">
        <v>11650</v>
      </c>
    </row>
    <row r="600" spans="1:4">
      <c r="A600" s="266">
        <v>11679</v>
      </c>
      <c r="B600" s="267" t="s">
        <v>6612</v>
      </c>
      <c r="C600" s="268" t="s">
        <v>6019</v>
      </c>
      <c r="D600" s="269" t="s">
        <v>11159</v>
      </c>
    </row>
    <row r="601" spans="1:4">
      <c r="A601" s="266">
        <v>11680</v>
      </c>
      <c r="B601" s="267" t="s">
        <v>6613</v>
      </c>
      <c r="C601" s="268" t="s">
        <v>6019</v>
      </c>
      <c r="D601" s="269" t="s">
        <v>11651</v>
      </c>
    </row>
    <row r="602" spans="1:4">
      <c r="A602" s="266">
        <v>2512</v>
      </c>
      <c r="B602" s="267" t="s">
        <v>6614</v>
      </c>
      <c r="C602" s="268" t="s">
        <v>6019</v>
      </c>
      <c r="D602" s="269" t="s">
        <v>11652</v>
      </c>
    </row>
    <row r="603" spans="1:4">
      <c r="A603" s="266">
        <v>4374</v>
      </c>
      <c r="B603" s="267" t="s">
        <v>6615</v>
      </c>
      <c r="C603" s="268" t="s">
        <v>6019</v>
      </c>
      <c r="D603" s="269" t="s">
        <v>11140</v>
      </c>
    </row>
    <row r="604" spans="1:4" ht="30">
      <c r="A604" s="266">
        <v>7568</v>
      </c>
      <c r="B604" s="267" t="s">
        <v>6616</v>
      </c>
      <c r="C604" s="268" t="s">
        <v>6019</v>
      </c>
      <c r="D604" s="269" t="s">
        <v>11565</v>
      </c>
    </row>
    <row r="605" spans="1:4" ht="30">
      <c r="A605" s="266">
        <v>7584</v>
      </c>
      <c r="B605" s="267" t="s">
        <v>6617</v>
      </c>
      <c r="C605" s="268" t="s">
        <v>6019</v>
      </c>
      <c r="D605" s="269" t="s">
        <v>11653</v>
      </c>
    </row>
    <row r="606" spans="1:4">
      <c r="A606" s="266">
        <v>11945</v>
      </c>
      <c r="B606" s="267" t="s">
        <v>6618</v>
      </c>
      <c r="C606" s="268" t="s">
        <v>6019</v>
      </c>
      <c r="D606" s="269" t="s">
        <v>11115</v>
      </c>
    </row>
    <row r="607" spans="1:4">
      <c r="A607" s="266">
        <v>11946</v>
      </c>
      <c r="B607" s="267" t="s">
        <v>6619</v>
      </c>
      <c r="C607" s="268" t="s">
        <v>6019</v>
      </c>
      <c r="D607" s="269" t="s">
        <v>11654</v>
      </c>
    </row>
    <row r="608" spans="1:4">
      <c r="A608" s="266">
        <v>4375</v>
      </c>
      <c r="B608" s="267" t="s">
        <v>6620</v>
      </c>
      <c r="C608" s="268" t="s">
        <v>6019</v>
      </c>
      <c r="D608" s="269" t="s">
        <v>11655</v>
      </c>
    </row>
    <row r="609" spans="1:4" ht="30">
      <c r="A609" s="266">
        <v>11950</v>
      </c>
      <c r="B609" s="267" t="s">
        <v>6621</v>
      </c>
      <c r="C609" s="268" t="s">
        <v>6019</v>
      </c>
      <c r="D609" s="269" t="s">
        <v>11656</v>
      </c>
    </row>
    <row r="610" spans="1:4">
      <c r="A610" s="266">
        <v>4376</v>
      </c>
      <c r="B610" s="267" t="s">
        <v>6622</v>
      </c>
      <c r="C610" s="268" t="s">
        <v>6019</v>
      </c>
      <c r="D610" s="269" t="s">
        <v>11657</v>
      </c>
    </row>
    <row r="611" spans="1:4" ht="30">
      <c r="A611" s="266">
        <v>7583</v>
      </c>
      <c r="B611" s="267" t="s">
        <v>6623</v>
      </c>
      <c r="C611" s="268" t="s">
        <v>6019</v>
      </c>
      <c r="D611" s="269" t="s">
        <v>11430</v>
      </c>
    </row>
    <row r="612" spans="1:4" ht="30">
      <c r="A612" s="266">
        <v>4350</v>
      </c>
      <c r="B612" s="267" t="s">
        <v>6624</v>
      </c>
      <c r="C612" s="268" t="s">
        <v>6019</v>
      </c>
      <c r="D612" s="269" t="s">
        <v>11563</v>
      </c>
    </row>
    <row r="613" spans="1:4">
      <c r="A613" s="266">
        <v>39886</v>
      </c>
      <c r="B613" s="267" t="s">
        <v>6625</v>
      </c>
      <c r="C613" s="268" t="s">
        <v>6019</v>
      </c>
      <c r="D613" s="269" t="s">
        <v>11658</v>
      </c>
    </row>
    <row r="614" spans="1:4">
      <c r="A614" s="266">
        <v>39887</v>
      </c>
      <c r="B614" s="267" t="s">
        <v>6626</v>
      </c>
      <c r="C614" s="268" t="s">
        <v>6019</v>
      </c>
      <c r="D614" s="269" t="s">
        <v>11659</v>
      </c>
    </row>
    <row r="615" spans="1:4">
      <c r="A615" s="266">
        <v>39888</v>
      </c>
      <c r="B615" s="267" t="s">
        <v>6627</v>
      </c>
      <c r="C615" s="268" t="s">
        <v>6019</v>
      </c>
      <c r="D615" s="269" t="s">
        <v>11660</v>
      </c>
    </row>
    <row r="616" spans="1:4">
      <c r="A616" s="266">
        <v>39890</v>
      </c>
      <c r="B616" s="267" t="s">
        <v>6628</v>
      </c>
      <c r="C616" s="268" t="s">
        <v>6019</v>
      </c>
      <c r="D616" s="269" t="s">
        <v>11661</v>
      </c>
    </row>
    <row r="617" spans="1:4">
      <c r="A617" s="266">
        <v>39891</v>
      </c>
      <c r="B617" s="267" t="s">
        <v>6629</v>
      </c>
      <c r="C617" s="268" t="s">
        <v>6019</v>
      </c>
      <c r="D617" s="269" t="s">
        <v>11662</v>
      </c>
    </row>
    <row r="618" spans="1:4">
      <c r="A618" s="266">
        <v>39892</v>
      </c>
      <c r="B618" s="267" t="s">
        <v>6630</v>
      </c>
      <c r="C618" s="268" t="s">
        <v>6019</v>
      </c>
      <c r="D618" s="269" t="s">
        <v>11663</v>
      </c>
    </row>
    <row r="619" spans="1:4">
      <c r="A619" s="266">
        <v>790</v>
      </c>
      <c r="B619" s="267" t="s">
        <v>6631</v>
      </c>
      <c r="C619" s="268" t="s">
        <v>6019</v>
      </c>
      <c r="D619" s="269" t="s">
        <v>11664</v>
      </c>
    </row>
    <row r="620" spans="1:4">
      <c r="A620" s="266">
        <v>791</v>
      </c>
      <c r="B620" s="267" t="s">
        <v>6633</v>
      </c>
      <c r="C620" s="268" t="s">
        <v>6019</v>
      </c>
      <c r="D620" s="269" t="s">
        <v>11664</v>
      </c>
    </row>
    <row r="621" spans="1:4">
      <c r="A621" s="266">
        <v>766</v>
      </c>
      <c r="B621" s="267" t="s">
        <v>6632</v>
      </c>
      <c r="C621" s="268" t="s">
        <v>6019</v>
      </c>
      <c r="D621" s="269" t="s">
        <v>11664</v>
      </c>
    </row>
    <row r="622" spans="1:4">
      <c r="A622" s="266">
        <v>767</v>
      </c>
      <c r="B622" s="267" t="s">
        <v>6634</v>
      </c>
      <c r="C622" s="268" t="s">
        <v>6019</v>
      </c>
      <c r="D622" s="269" t="s">
        <v>11664</v>
      </c>
    </row>
    <row r="623" spans="1:4">
      <c r="A623" s="266">
        <v>789</v>
      </c>
      <c r="B623" s="267" t="s">
        <v>6636</v>
      </c>
      <c r="C623" s="268" t="s">
        <v>6019</v>
      </c>
      <c r="D623" s="269" t="s">
        <v>11666</v>
      </c>
    </row>
    <row r="624" spans="1:4">
      <c r="A624" s="266">
        <v>768</v>
      </c>
      <c r="B624" s="267" t="s">
        <v>6635</v>
      </c>
      <c r="C624" s="268" t="s">
        <v>6019</v>
      </c>
      <c r="D624" s="269" t="s">
        <v>11665</v>
      </c>
    </row>
    <row r="625" spans="1:4">
      <c r="A625" s="266">
        <v>769</v>
      </c>
      <c r="B625" s="267" t="s">
        <v>6637</v>
      </c>
      <c r="C625" s="268" t="s">
        <v>6019</v>
      </c>
      <c r="D625" s="269" t="s">
        <v>11665</v>
      </c>
    </row>
    <row r="626" spans="1:4">
      <c r="A626" s="266">
        <v>764</v>
      </c>
      <c r="B626" s="267" t="s">
        <v>6640</v>
      </c>
      <c r="C626" s="268" t="s">
        <v>6019</v>
      </c>
      <c r="D626" s="269" t="s">
        <v>11668</v>
      </c>
    </row>
    <row r="627" spans="1:4">
      <c r="A627" s="266">
        <v>765</v>
      </c>
      <c r="B627" s="267" t="s">
        <v>6641</v>
      </c>
      <c r="C627" s="268" t="s">
        <v>6019</v>
      </c>
      <c r="D627" s="269" t="s">
        <v>11668</v>
      </c>
    </row>
    <row r="628" spans="1:4">
      <c r="A628" s="266">
        <v>770</v>
      </c>
      <c r="B628" s="267" t="s">
        <v>6638</v>
      </c>
      <c r="C628" s="268" t="s">
        <v>6019</v>
      </c>
      <c r="D628" s="269" t="s">
        <v>11667</v>
      </c>
    </row>
    <row r="629" spans="1:4">
      <c r="A629" s="266">
        <v>12394</v>
      </c>
      <c r="B629" s="267" t="s">
        <v>6639</v>
      </c>
      <c r="C629" s="268" t="s">
        <v>6019</v>
      </c>
      <c r="D629" s="269" t="s">
        <v>11667</v>
      </c>
    </row>
    <row r="630" spans="1:4">
      <c r="A630" s="266">
        <v>787</v>
      </c>
      <c r="B630" s="267" t="s">
        <v>6642</v>
      </c>
      <c r="C630" s="268" t="s">
        <v>6019</v>
      </c>
      <c r="D630" s="269" t="s">
        <v>11669</v>
      </c>
    </row>
    <row r="631" spans="1:4">
      <c r="A631" s="266">
        <v>774</v>
      </c>
      <c r="B631" s="267" t="s">
        <v>6643</v>
      </c>
      <c r="C631" s="268" t="s">
        <v>6019</v>
      </c>
      <c r="D631" s="269" t="s">
        <v>11669</v>
      </c>
    </row>
    <row r="632" spans="1:4">
      <c r="A632" s="266">
        <v>773</v>
      </c>
      <c r="B632" s="267" t="s">
        <v>6644</v>
      </c>
      <c r="C632" s="268" t="s">
        <v>6019</v>
      </c>
      <c r="D632" s="269" t="s">
        <v>11669</v>
      </c>
    </row>
    <row r="633" spans="1:4">
      <c r="A633" s="266">
        <v>775</v>
      </c>
      <c r="B633" s="267" t="s">
        <v>6645</v>
      </c>
      <c r="C633" s="268" t="s">
        <v>6019</v>
      </c>
      <c r="D633" s="269" t="s">
        <v>11669</v>
      </c>
    </row>
    <row r="634" spans="1:4">
      <c r="A634" s="266">
        <v>788</v>
      </c>
      <c r="B634" s="267" t="s">
        <v>6646</v>
      </c>
      <c r="C634" s="268" t="s">
        <v>6019</v>
      </c>
      <c r="D634" s="269" t="s">
        <v>11670</v>
      </c>
    </row>
    <row r="635" spans="1:4">
      <c r="A635" s="266">
        <v>772</v>
      </c>
      <c r="B635" s="267" t="s">
        <v>6647</v>
      </c>
      <c r="C635" s="268" t="s">
        <v>6019</v>
      </c>
      <c r="D635" s="269" t="s">
        <v>11670</v>
      </c>
    </row>
    <row r="636" spans="1:4">
      <c r="A636" s="266">
        <v>771</v>
      </c>
      <c r="B636" s="267" t="s">
        <v>6648</v>
      </c>
      <c r="C636" s="268" t="s">
        <v>6019</v>
      </c>
      <c r="D636" s="269" t="s">
        <v>11670</v>
      </c>
    </row>
    <row r="637" spans="1:4">
      <c r="A637" s="266">
        <v>776</v>
      </c>
      <c r="B637" s="267" t="s">
        <v>6650</v>
      </c>
      <c r="C637" s="268" t="s">
        <v>6019</v>
      </c>
      <c r="D637" s="269" t="s">
        <v>11672</v>
      </c>
    </row>
    <row r="638" spans="1:4">
      <c r="A638" s="266">
        <v>777</v>
      </c>
      <c r="B638" s="267" t="s">
        <v>6651</v>
      </c>
      <c r="C638" s="268" t="s">
        <v>6019</v>
      </c>
      <c r="D638" s="269" t="s">
        <v>11673</v>
      </c>
    </row>
    <row r="639" spans="1:4">
      <c r="A639" s="266">
        <v>780</v>
      </c>
      <c r="B639" s="267" t="s">
        <v>6652</v>
      </c>
      <c r="C639" s="268" t="s">
        <v>6019</v>
      </c>
      <c r="D639" s="269" t="s">
        <v>11674</v>
      </c>
    </row>
    <row r="640" spans="1:4">
      <c r="A640" s="266">
        <v>778</v>
      </c>
      <c r="B640" s="267" t="s">
        <v>6653</v>
      </c>
      <c r="C640" s="268" t="s">
        <v>6019</v>
      </c>
      <c r="D640" s="269" t="s">
        <v>11672</v>
      </c>
    </row>
    <row r="641" spans="1:4">
      <c r="A641" s="266">
        <v>779</v>
      </c>
      <c r="B641" s="267" t="s">
        <v>6649</v>
      </c>
      <c r="C641" s="268" t="s">
        <v>6019</v>
      </c>
      <c r="D641" s="269" t="s">
        <v>11671</v>
      </c>
    </row>
    <row r="642" spans="1:4">
      <c r="A642" s="266">
        <v>781</v>
      </c>
      <c r="B642" s="267" t="s">
        <v>6654</v>
      </c>
      <c r="C642" s="268" t="s">
        <v>6019</v>
      </c>
      <c r="D642" s="269" t="s">
        <v>11675</v>
      </c>
    </row>
    <row r="643" spans="1:4">
      <c r="A643" s="266">
        <v>786</v>
      </c>
      <c r="B643" s="267" t="s">
        <v>6655</v>
      </c>
      <c r="C643" s="268" t="s">
        <v>6019</v>
      </c>
      <c r="D643" s="269" t="s">
        <v>11675</v>
      </c>
    </row>
    <row r="644" spans="1:4">
      <c r="A644" s="266">
        <v>782</v>
      </c>
      <c r="B644" s="267" t="s">
        <v>6656</v>
      </c>
      <c r="C644" s="268" t="s">
        <v>6019</v>
      </c>
      <c r="D644" s="269" t="s">
        <v>11675</v>
      </c>
    </row>
    <row r="645" spans="1:4">
      <c r="A645" s="266">
        <v>783</v>
      </c>
      <c r="B645" s="267" t="s">
        <v>6657</v>
      </c>
      <c r="C645" s="268" t="s">
        <v>6019</v>
      </c>
      <c r="D645" s="269" t="s">
        <v>11676</v>
      </c>
    </row>
    <row r="646" spans="1:4">
      <c r="A646" s="266">
        <v>785</v>
      </c>
      <c r="B646" s="267" t="s">
        <v>6658</v>
      </c>
      <c r="C646" s="268" t="s">
        <v>6019</v>
      </c>
      <c r="D646" s="269" t="s">
        <v>11677</v>
      </c>
    </row>
    <row r="647" spans="1:4">
      <c r="A647" s="266">
        <v>784</v>
      </c>
      <c r="B647" s="267" t="s">
        <v>6659</v>
      </c>
      <c r="C647" s="268" t="s">
        <v>6019</v>
      </c>
      <c r="D647" s="269" t="s">
        <v>11678</v>
      </c>
    </row>
    <row r="648" spans="1:4">
      <c r="A648" s="266">
        <v>831</v>
      </c>
      <c r="B648" s="267" t="s">
        <v>6660</v>
      </c>
      <c r="C648" s="268" t="s">
        <v>6019</v>
      </c>
      <c r="D648" s="269" t="s">
        <v>11153</v>
      </c>
    </row>
    <row r="649" spans="1:4">
      <c r="A649" s="266">
        <v>828</v>
      </c>
      <c r="B649" s="267" t="s">
        <v>6661</v>
      </c>
      <c r="C649" s="268" t="s">
        <v>6019</v>
      </c>
      <c r="D649" s="269" t="s">
        <v>11679</v>
      </c>
    </row>
    <row r="650" spans="1:4">
      <c r="A650" s="266">
        <v>829</v>
      </c>
      <c r="B650" s="267" t="s">
        <v>6662</v>
      </c>
      <c r="C650" s="268" t="s">
        <v>6019</v>
      </c>
      <c r="D650" s="269" t="s">
        <v>11680</v>
      </c>
    </row>
    <row r="651" spans="1:4">
      <c r="A651" s="266">
        <v>812</v>
      </c>
      <c r="B651" s="267" t="s">
        <v>6663</v>
      </c>
      <c r="C651" s="268" t="s">
        <v>6019</v>
      </c>
      <c r="D651" s="269" t="s">
        <v>11681</v>
      </c>
    </row>
    <row r="652" spans="1:4">
      <c r="A652" s="266">
        <v>819</v>
      </c>
      <c r="B652" s="267" t="s">
        <v>6664</v>
      </c>
      <c r="C652" s="268" t="s">
        <v>6019</v>
      </c>
      <c r="D652" s="269" t="s">
        <v>11682</v>
      </c>
    </row>
    <row r="653" spans="1:4">
      <c r="A653" s="266">
        <v>818</v>
      </c>
      <c r="B653" s="267" t="s">
        <v>6665</v>
      </c>
      <c r="C653" s="268" t="s">
        <v>6019</v>
      </c>
      <c r="D653" s="269" t="s">
        <v>11683</v>
      </c>
    </row>
    <row r="654" spans="1:4">
      <c r="A654" s="266">
        <v>823</v>
      </c>
      <c r="B654" s="267" t="s">
        <v>6666</v>
      </c>
      <c r="C654" s="268" t="s">
        <v>6019</v>
      </c>
      <c r="D654" s="269" t="s">
        <v>11684</v>
      </c>
    </row>
    <row r="655" spans="1:4">
      <c r="A655" s="266">
        <v>830</v>
      </c>
      <c r="B655" s="267" t="s">
        <v>6667</v>
      </c>
      <c r="C655" s="268" t="s">
        <v>6019</v>
      </c>
      <c r="D655" s="269" t="s">
        <v>11685</v>
      </c>
    </row>
    <row r="656" spans="1:4">
      <c r="A656" s="266">
        <v>20086</v>
      </c>
      <c r="B656" s="267" t="s">
        <v>6682</v>
      </c>
      <c r="C656" s="268" t="s">
        <v>6019</v>
      </c>
      <c r="D656" s="269" t="s">
        <v>11142</v>
      </c>
    </row>
    <row r="657" spans="1:4">
      <c r="A657" s="266">
        <v>826</v>
      </c>
      <c r="B657" s="267" t="s">
        <v>6668</v>
      </c>
      <c r="C657" s="268" t="s">
        <v>6019</v>
      </c>
      <c r="D657" s="269" t="s">
        <v>11686</v>
      </c>
    </row>
    <row r="658" spans="1:4">
      <c r="A658" s="266">
        <v>827</v>
      </c>
      <c r="B658" s="267" t="s">
        <v>6669</v>
      </c>
      <c r="C658" s="268" t="s">
        <v>6019</v>
      </c>
      <c r="D658" s="269" t="s">
        <v>11687</v>
      </c>
    </row>
    <row r="659" spans="1:4">
      <c r="A659" s="266">
        <v>832</v>
      </c>
      <c r="B659" s="267" t="s">
        <v>6670</v>
      </c>
      <c r="C659" s="268" t="s">
        <v>6019</v>
      </c>
      <c r="D659" s="269" t="s">
        <v>11423</v>
      </c>
    </row>
    <row r="660" spans="1:4">
      <c r="A660" s="266">
        <v>833</v>
      </c>
      <c r="B660" s="267" t="s">
        <v>6671</v>
      </c>
      <c r="C660" s="268" t="s">
        <v>6019</v>
      </c>
      <c r="D660" s="269" t="s">
        <v>11196</v>
      </c>
    </row>
    <row r="661" spans="1:4">
      <c r="A661" s="266">
        <v>834</v>
      </c>
      <c r="B661" s="267" t="s">
        <v>6672</v>
      </c>
      <c r="C661" s="268" t="s">
        <v>6019</v>
      </c>
      <c r="D661" s="269" t="s">
        <v>11146</v>
      </c>
    </row>
    <row r="662" spans="1:4">
      <c r="A662" s="266">
        <v>825</v>
      </c>
      <c r="B662" s="267" t="s">
        <v>6673</v>
      </c>
      <c r="C662" s="268" t="s">
        <v>6019</v>
      </c>
      <c r="D662" s="269" t="s">
        <v>11688</v>
      </c>
    </row>
    <row r="663" spans="1:4">
      <c r="A663" s="266">
        <v>813</v>
      </c>
      <c r="B663" s="267" t="s">
        <v>6674</v>
      </c>
      <c r="C663" s="268" t="s">
        <v>6019</v>
      </c>
      <c r="D663" s="269" t="s">
        <v>11567</v>
      </c>
    </row>
    <row r="664" spans="1:4">
      <c r="A664" s="266">
        <v>820</v>
      </c>
      <c r="B664" s="267" t="s">
        <v>6675</v>
      </c>
      <c r="C664" s="268" t="s">
        <v>6019</v>
      </c>
      <c r="D664" s="269" t="s">
        <v>11689</v>
      </c>
    </row>
    <row r="665" spans="1:4">
      <c r="A665" s="266">
        <v>816</v>
      </c>
      <c r="B665" s="267" t="s">
        <v>6676</v>
      </c>
      <c r="C665" s="268" t="s">
        <v>6019</v>
      </c>
      <c r="D665" s="269" t="s">
        <v>11690</v>
      </c>
    </row>
    <row r="666" spans="1:4">
      <c r="A666" s="266">
        <v>814</v>
      </c>
      <c r="B666" s="267" t="s">
        <v>6677</v>
      </c>
      <c r="C666" s="268" t="s">
        <v>6019</v>
      </c>
      <c r="D666" s="269" t="s">
        <v>11691</v>
      </c>
    </row>
    <row r="667" spans="1:4">
      <c r="A667" s="266">
        <v>815</v>
      </c>
      <c r="B667" s="267" t="s">
        <v>6678</v>
      </c>
      <c r="C667" s="268" t="s">
        <v>6019</v>
      </c>
      <c r="D667" s="269" t="s">
        <v>11692</v>
      </c>
    </row>
    <row r="668" spans="1:4">
      <c r="A668" s="266">
        <v>822</v>
      </c>
      <c r="B668" s="267" t="s">
        <v>6679</v>
      </c>
      <c r="C668" s="268" t="s">
        <v>6019</v>
      </c>
      <c r="D668" s="269" t="s">
        <v>11693</v>
      </c>
    </row>
    <row r="669" spans="1:4">
      <c r="A669" s="266">
        <v>821</v>
      </c>
      <c r="B669" s="267" t="s">
        <v>6680</v>
      </c>
      <c r="C669" s="268" t="s">
        <v>6019</v>
      </c>
      <c r="D669" s="269" t="s">
        <v>11694</v>
      </c>
    </row>
    <row r="670" spans="1:4">
      <c r="A670" s="266">
        <v>817</v>
      </c>
      <c r="B670" s="267" t="s">
        <v>6681</v>
      </c>
      <c r="C670" s="268" t="s">
        <v>6019</v>
      </c>
      <c r="D670" s="269" t="s">
        <v>11235</v>
      </c>
    </row>
    <row r="671" spans="1:4">
      <c r="A671" s="266">
        <v>39191</v>
      </c>
      <c r="B671" s="267" t="s">
        <v>6683</v>
      </c>
      <c r="C671" s="268" t="s">
        <v>6019</v>
      </c>
      <c r="D671" s="269" t="s">
        <v>11558</v>
      </c>
    </row>
    <row r="672" spans="1:4">
      <c r="A672" s="266">
        <v>39190</v>
      </c>
      <c r="B672" s="267" t="s">
        <v>6684</v>
      </c>
      <c r="C672" s="268" t="s">
        <v>6019</v>
      </c>
      <c r="D672" s="269" t="s">
        <v>11695</v>
      </c>
    </row>
    <row r="673" spans="1:4">
      <c r="A673" s="266">
        <v>39189</v>
      </c>
      <c r="B673" s="267" t="s">
        <v>6685</v>
      </c>
      <c r="C673" s="268" t="s">
        <v>6019</v>
      </c>
      <c r="D673" s="269" t="s">
        <v>11696</v>
      </c>
    </row>
    <row r="674" spans="1:4">
      <c r="A674" s="266">
        <v>39188</v>
      </c>
      <c r="B674" s="267" t="s">
        <v>6687</v>
      </c>
      <c r="C674" s="268" t="s">
        <v>6019</v>
      </c>
      <c r="D674" s="269" t="s">
        <v>11698</v>
      </c>
    </row>
    <row r="675" spans="1:4">
      <c r="A675" s="266">
        <v>39186</v>
      </c>
      <c r="B675" s="267" t="s">
        <v>6686</v>
      </c>
      <c r="C675" s="268" t="s">
        <v>6019</v>
      </c>
      <c r="D675" s="269" t="s">
        <v>11697</v>
      </c>
    </row>
    <row r="676" spans="1:4">
      <c r="A676" s="266">
        <v>39187</v>
      </c>
      <c r="B676" s="267" t="s">
        <v>6688</v>
      </c>
      <c r="C676" s="268" t="s">
        <v>6019</v>
      </c>
      <c r="D676" s="269" t="s">
        <v>11699</v>
      </c>
    </row>
    <row r="677" spans="1:4">
      <c r="A677" s="266">
        <v>39184</v>
      </c>
      <c r="B677" s="267" t="s">
        <v>6689</v>
      </c>
      <c r="C677" s="268" t="s">
        <v>6019</v>
      </c>
      <c r="D677" s="269" t="s">
        <v>11457</v>
      </c>
    </row>
    <row r="678" spans="1:4">
      <c r="A678" s="266">
        <v>39185</v>
      </c>
      <c r="B678" s="267" t="s">
        <v>6690</v>
      </c>
      <c r="C678" s="268" t="s">
        <v>6019</v>
      </c>
      <c r="D678" s="269" t="s">
        <v>11700</v>
      </c>
    </row>
    <row r="679" spans="1:4">
      <c r="A679" s="266">
        <v>39198</v>
      </c>
      <c r="B679" s="267" t="s">
        <v>6691</v>
      </c>
      <c r="C679" s="268" t="s">
        <v>6019</v>
      </c>
      <c r="D679" s="269" t="s">
        <v>11701</v>
      </c>
    </row>
    <row r="680" spans="1:4">
      <c r="A680" s="266">
        <v>39197</v>
      </c>
      <c r="B680" s="267" t="s">
        <v>6692</v>
      </c>
      <c r="C680" s="268" t="s">
        <v>6019</v>
      </c>
      <c r="D680" s="269" t="s">
        <v>11702</v>
      </c>
    </row>
    <row r="681" spans="1:4">
      <c r="A681" s="266">
        <v>39196</v>
      </c>
      <c r="B681" s="267" t="s">
        <v>6693</v>
      </c>
      <c r="C681" s="268" t="s">
        <v>6019</v>
      </c>
      <c r="D681" s="269" t="s">
        <v>11703</v>
      </c>
    </row>
    <row r="682" spans="1:4">
      <c r="A682" s="266">
        <v>39199</v>
      </c>
      <c r="B682" s="267" t="s">
        <v>6694</v>
      </c>
      <c r="C682" s="268" t="s">
        <v>6019</v>
      </c>
      <c r="D682" s="269" t="s">
        <v>11704</v>
      </c>
    </row>
    <row r="683" spans="1:4">
      <c r="A683" s="266">
        <v>39195</v>
      </c>
      <c r="B683" s="267" t="s">
        <v>6695</v>
      </c>
      <c r="C683" s="268" t="s">
        <v>6019</v>
      </c>
      <c r="D683" s="269" t="s">
        <v>11705</v>
      </c>
    </row>
    <row r="684" spans="1:4">
      <c r="A684" s="266">
        <v>39194</v>
      </c>
      <c r="B684" s="267" t="s">
        <v>6696</v>
      </c>
      <c r="C684" s="268" t="s">
        <v>6019</v>
      </c>
      <c r="D684" s="269" t="s">
        <v>11706</v>
      </c>
    </row>
    <row r="685" spans="1:4">
      <c r="A685" s="266">
        <v>39193</v>
      </c>
      <c r="B685" s="267" t="s">
        <v>6697</v>
      </c>
      <c r="C685" s="268" t="s">
        <v>6019</v>
      </c>
      <c r="D685" s="269" t="s">
        <v>11707</v>
      </c>
    </row>
    <row r="686" spans="1:4">
      <c r="A686" s="266">
        <v>39192</v>
      </c>
      <c r="B686" s="267" t="s">
        <v>6698</v>
      </c>
      <c r="C686" s="268" t="s">
        <v>6019</v>
      </c>
      <c r="D686" s="269" t="s">
        <v>11708</v>
      </c>
    </row>
    <row r="687" spans="1:4">
      <c r="A687" s="266">
        <v>39201</v>
      </c>
      <c r="B687" s="267" t="s">
        <v>6700</v>
      </c>
      <c r="C687" s="268" t="s">
        <v>6019</v>
      </c>
      <c r="D687" s="269" t="s">
        <v>11710</v>
      </c>
    </row>
    <row r="688" spans="1:4">
      <c r="A688" s="266">
        <v>39200</v>
      </c>
      <c r="B688" s="267" t="s">
        <v>6701</v>
      </c>
      <c r="C688" s="268" t="s">
        <v>6019</v>
      </c>
      <c r="D688" s="269" t="s">
        <v>11711</v>
      </c>
    </row>
    <row r="689" spans="1:4">
      <c r="A689" s="266">
        <v>39203</v>
      </c>
      <c r="B689" s="267" t="s">
        <v>6702</v>
      </c>
      <c r="C689" s="268" t="s">
        <v>6019</v>
      </c>
      <c r="D689" s="269" t="s">
        <v>11712</v>
      </c>
    </row>
    <row r="690" spans="1:4">
      <c r="A690" s="266">
        <v>39202</v>
      </c>
      <c r="B690" s="267" t="s">
        <v>6703</v>
      </c>
      <c r="C690" s="268" t="s">
        <v>6019</v>
      </c>
      <c r="D690" s="269" t="s">
        <v>11713</v>
      </c>
    </row>
    <row r="691" spans="1:4">
      <c r="A691" s="266">
        <v>39920</v>
      </c>
      <c r="B691" s="267" t="s">
        <v>6699</v>
      </c>
      <c r="C691" s="268" t="s">
        <v>6019</v>
      </c>
      <c r="D691" s="269" t="s">
        <v>11709</v>
      </c>
    </row>
    <row r="692" spans="1:4">
      <c r="A692" s="266">
        <v>39205</v>
      </c>
      <c r="B692" s="267" t="s">
        <v>6704</v>
      </c>
      <c r="C692" s="268" t="s">
        <v>6019</v>
      </c>
      <c r="D692" s="269" t="s">
        <v>11714</v>
      </c>
    </row>
    <row r="693" spans="1:4">
      <c r="A693" s="266">
        <v>39204</v>
      </c>
      <c r="B693" s="267" t="s">
        <v>6705</v>
      </c>
      <c r="C693" s="268" t="s">
        <v>6019</v>
      </c>
      <c r="D693" s="269" t="s">
        <v>11715</v>
      </c>
    </row>
    <row r="694" spans="1:4">
      <c r="A694" s="266">
        <v>39206</v>
      </c>
      <c r="B694" s="267" t="s">
        <v>6706</v>
      </c>
      <c r="C694" s="268" t="s">
        <v>6019</v>
      </c>
      <c r="D694" s="269" t="s">
        <v>11716</v>
      </c>
    </row>
    <row r="695" spans="1:4">
      <c r="A695" s="266">
        <v>797</v>
      </c>
      <c r="B695" s="267" t="s">
        <v>6707</v>
      </c>
      <c r="C695" s="268" t="s">
        <v>6019</v>
      </c>
      <c r="D695" s="269" t="s">
        <v>11717</v>
      </c>
    </row>
    <row r="696" spans="1:4">
      <c r="A696" s="266">
        <v>798</v>
      </c>
      <c r="B696" s="267" t="s">
        <v>6708</v>
      </c>
      <c r="C696" s="268" t="s">
        <v>6019</v>
      </c>
      <c r="D696" s="269" t="s">
        <v>11718</v>
      </c>
    </row>
    <row r="697" spans="1:4">
      <c r="A697" s="266">
        <v>796</v>
      </c>
      <c r="B697" s="267" t="s">
        <v>6709</v>
      </c>
      <c r="C697" s="268" t="s">
        <v>6019</v>
      </c>
      <c r="D697" s="269" t="s">
        <v>11719</v>
      </c>
    </row>
    <row r="698" spans="1:4">
      <c r="A698" s="266">
        <v>799</v>
      </c>
      <c r="B698" s="267" t="s">
        <v>6710</v>
      </c>
      <c r="C698" s="268" t="s">
        <v>6019</v>
      </c>
      <c r="D698" s="269" t="s">
        <v>11720</v>
      </c>
    </row>
    <row r="699" spans="1:4">
      <c r="A699" s="266">
        <v>792</v>
      </c>
      <c r="B699" s="267" t="s">
        <v>6711</v>
      </c>
      <c r="C699" s="268" t="s">
        <v>6019</v>
      </c>
      <c r="D699" s="269" t="s">
        <v>11721</v>
      </c>
    </row>
    <row r="700" spans="1:4">
      <c r="A700" s="266">
        <v>804</v>
      </c>
      <c r="B700" s="267" t="s">
        <v>6712</v>
      </c>
      <c r="C700" s="268" t="s">
        <v>6019</v>
      </c>
      <c r="D700" s="269" t="s">
        <v>11722</v>
      </c>
    </row>
    <row r="701" spans="1:4">
      <c r="A701" s="266">
        <v>793</v>
      </c>
      <c r="B701" s="267" t="s">
        <v>6713</v>
      </c>
      <c r="C701" s="268" t="s">
        <v>6019</v>
      </c>
      <c r="D701" s="269" t="s">
        <v>11723</v>
      </c>
    </row>
    <row r="702" spans="1:4">
      <c r="A702" s="266">
        <v>801</v>
      </c>
      <c r="B702" s="267" t="s">
        <v>6714</v>
      </c>
      <c r="C702" s="268" t="s">
        <v>6019</v>
      </c>
      <c r="D702" s="269" t="s">
        <v>11724</v>
      </c>
    </row>
    <row r="703" spans="1:4">
      <c r="A703" s="266">
        <v>794</v>
      </c>
      <c r="B703" s="267" t="s">
        <v>6715</v>
      </c>
      <c r="C703" s="268" t="s">
        <v>6019</v>
      </c>
      <c r="D703" s="269" t="s">
        <v>11135</v>
      </c>
    </row>
    <row r="704" spans="1:4">
      <c r="A704" s="266">
        <v>802</v>
      </c>
      <c r="B704" s="267" t="s">
        <v>6716</v>
      </c>
      <c r="C704" s="268" t="s">
        <v>6019</v>
      </c>
      <c r="D704" s="269" t="s">
        <v>11725</v>
      </c>
    </row>
    <row r="705" spans="1:4">
      <c r="A705" s="266">
        <v>803</v>
      </c>
      <c r="B705" s="267" t="s">
        <v>6717</v>
      </c>
      <c r="C705" s="268" t="s">
        <v>6019</v>
      </c>
      <c r="D705" s="269" t="s">
        <v>11726</v>
      </c>
    </row>
    <row r="706" spans="1:4">
      <c r="A706" s="266">
        <v>38001</v>
      </c>
      <c r="B706" s="267" t="s">
        <v>6718</v>
      </c>
      <c r="C706" s="268" t="s">
        <v>6019</v>
      </c>
      <c r="D706" s="269" t="s">
        <v>11459</v>
      </c>
    </row>
    <row r="707" spans="1:4">
      <c r="A707" s="266">
        <v>38002</v>
      </c>
      <c r="B707" s="267" t="s">
        <v>6719</v>
      </c>
      <c r="C707" s="268" t="s">
        <v>6019</v>
      </c>
      <c r="D707" s="269" t="s">
        <v>11727</v>
      </c>
    </row>
    <row r="708" spans="1:4">
      <c r="A708" s="266">
        <v>38003</v>
      </c>
      <c r="B708" s="267" t="s">
        <v>6720</v>
      </c>
      <c r="C708" s="268" t="s">
        <v>6019</v>
      </c>
      <c r="D708" s="269" t="s">
        <v>11728</v>
      </c>
    </row>
    <row r="709" spans="1:4">
      <c r="A709" s="266">
        <v>38004</v>
      </c>
      <c r="B709" s="267" t="s">
        <v>6721</v>
      </c>
      <c r="C709" s="268" t="s">
        <v>6019</v>
      </c>
      <c r="D709" s="269" t="s">
        <v>11729</v>
      </c>
    </row>
    <row r="710" spans="1:4">
      <c r="A710" s="266">
        <v>36327</v>
      </c>
      <c r="B710" s="267" t="s">
        <v>6722</v>
      </c>
      <c r="C710" s="268" t="s">
        <v>6019</v>
      </c>
      <c r="D710" s="269" t="s">
        <v>11730</v>
      </c>
    </row>
    <row r="711" spans="1:4">
      <c r="A711" s="266">
        <v>38992</v>
      </c>
      <c r="B711" s="267" t="s">
        <v>6723</v>
      </c>
      <c r="C711" s="268" t="s">
        <v>6019</v>
      </c>
      <c r="D711" s="269" t="s">
        <v>11731</v>
      </c>
    </row>
    <row r="712" spans="1:4">
      <c r="A712" s="266">
        <v>38993</v>
      </c>
      <c r="B712" s="267" t="s">
        <v>6724</v>
      </c>
      <c r="C712" s="268" t="s">
        <v>6019</v>
      </c>
      <c r="D712" s="269" t="s">
        <v>11732</v>
      </c>
    </row>
    <row r="713" spans="1:4">
      <c r="A713" s="266">
        <v>38418</v>
      </c>
      <c r="B713" s="267" t="s">
        <v>6725</v>
      </c>
      <c r="C713" s="268" t="s">
        <v>6019</v>
      </c>
      <c r="D713" s="269" t="s">
        <v>11229</v>
      </c>
    </row>
    <row r="714" spans="1:4">
      <c r="A714" s="266">
        <v>39178</v>
      </c>
      <c r="B714" s="267" t="s">
        <v>6726</v>
      </c>
      <c r="C714" s="268" t="s">
        <v>6019</v>
      </c>
      <c r="D714" s="269" t="s">
        <v>11733</v>
      </c>
    </row>
    <row r="715" spans="1:4">
      <c r="A715" s="266">
        <v>39177</v>
      </c>
      <c r="B715" s="267" t="s">
        <v>6727</v>
      </c>
      <c r="C715" s="268" t="s">
        <v>6019</v>
      </c>
      <c r="D715" s="269" t="s">
        <v>11734</v>
      </c>
    </row>
    <row r="716" spans="1:4">
      <c r="A716" s="266">
        <v>39176</v>
      </c>
      <c r="B716" s="267" t="s">
        <v>6729</v>
      </c>
      <c r="C716" s="268" t="s">
        <v>6019</v>
      </c>
      <c r="D716" s="269" t="s">
        <v>11736</v>
      </c>
    </row>
    <row r="717" spans="1:4">
      <c r="A717" s="266">
        <v>39174</v>
      </c>
      <c r="B717" s="267" t="s">
        <v>6728</v>
      </c>
      <c r="C717" s="268" t="s">
        <v>6019</v>
      </c>
      <c r="D717" s="269" t="s">
        <v>11735</v>
      </c>
    </row>
    <row r="718" spans="1:4">
      <c r="A718" s="266">
        <v>39180</v>
      </c>
      <c r="B718" s="267" t="s">
        <v>6730</v>
      </c>
      <c r="C718" s="268" t="s">
        <v>6019</v>
      </c>
      <c r="D718" s="269" t="s">
        <v>11309</v>
      </c>
    </row>
    <row r="719" spans="1:4">
      <c r="A719" s="266">
        <v>39179</v>
      </c>
      <c r="B719" s="267" t="s">
        <v>6731</v>
      </c>
      <c r="C719" s="268" t="s">
        <v>6019</v>
      </c>
      <c r="D719" s="269" t="s">
        <v>11569</v>
      </c>
    </row>
    <row r="720" spans="1:4">
      <c r="A720" s="266">
        <v>39181</v>
      </c>
      <c r="B720" s="267" t="s">
        <v>6734</v>
      </c>
      <c r="C720" s="268" t="s">
        <v>6019</v>
      </c>
      <c r="D720" s="269" t="s">
        <v>11738</v>
      </c>
    </row>
    <row r="721" spans="1:4">
      <c r="A721" s="266">
        <v>39175</v>
      </c>
      <c r="B721" s="267" t="s">
        <v>6732</v>
      </c>
      <c r="C721" s="268" t="s">
        <v>6019</v>
      </c>
      <c r="D721" s="269" t="s">
        <v>11653</v>
      </c>
    </row>
    <row r="722" spans="1:4">
      <c r="A722" s="266">
        <v>39217</v>
      </c>
      <c r="B722" s="267" t="s">
        <v>6733</v>
      </c>
      <c r="C722" s="268" t="s">
        <v>6019</v>
      </c>
      <c r="D722" s="269" t="s">
        <v>11737</v>
      </c>
    </row>
    <row r="723" spans="1:4">
      <c r="A723" s="266">
        <v>39182</v>
      </c>
      <c r="B723" s="267" t="s">
        <v>6735</v>
      </c>
      <c r="C723" s="268" t="s">
        <v>6019</v>
      </c>
      <c r="D723" s="269" t="s">
        <v>11739</v>
      </c>
    </row>
    <row r="724" spans="1:4" ht="30">
      <c r="A724" s="266">
        <v>12616</v>
      </c>
      <c r="B724" s="267" t="s">
        <v>6736</v>
      </c>
      <c r="C724" s="268" t="s">
        <v>6019</v>
      </c>
      <c r="D724" s="269" t="s">
        <v>11740</v>
      </c>
    </row>
    <row r="725" spans="1:4" ht="45">
      <c r="A725" s="266">
        <v>1049</v>
      </c>
      <c r="B725" s="267" t="s">
        <v>6737</v>
      </c>
      <c r="C725" s="268" t="s">
        <v>6019</v>
      </c>
      <c r="D725" s="269" t="s">
        <v>11741</v>
      </c>
    </row>
    <row r="726" spans="1:4" ht="45">
      <c r="A726" s="266">
        <v>1099</v>
      </c>
      <c r="B726" s="267" t="s">
        <v>6738</v>
      </c>
      <c r="C726" s="268" t="s">
        <v>6019</v>
      </c>
      <c r="D726" s="269" t="s">
        <v>11742</v>
      </c>
    </row>
    <row r="727" spans="1:4" ht="45">
      <c r="A727" s="266">
        <v>1050</v>
      </c>
      <c r="B727" s="267" t="s">
        <v>6740</v>
      </c>
      <c r="C727" s="268" t="s">
        <v>6019</v>
      </c>
      <c r="D727" s="269" t="s">
        <v>11744</v>
      </c>
    </row>
    <row r="728" spans="1:4" ht="45">
      <c r="A728" s="266">
        <v>39678</v>
      </c>
      <c r="B728" s="267" t="s">
        <v>6739</v>
      </c>
      <c r="C728" s="268" t="s">
        <v>6019</v>
      </c>
      <c r="D728" s="269" t="s">
        <v>11743</v>
      </c>
    </row>
    <row r="729" spans="1:4" ht="45">
      <c r="A729" s="266">
        <v>1101</v>
      </c>
      <c r="B729" s="267" t="s">
        <v>6741</v>
      </c>
      <c r="C729" s="268" t="s">
        <v>6019</v>
      </c>
      <c r="D729" s="269" t="s">
        <v>11745</v>
      </c>
    </row>
    <row r="730" spans="1:4" ht="45">
      <c r="A730" s="266">
        <v>1100</v>
      </c>
      <c r="B730" s="267" t="s">
        <v>6742</v>
      </c>
      <c r="C730" s="268" t="s">
        <v>6019</v>
      </c>
      <c r="D730" s="269" t="s">
        <v>11746</v>
      </c>
    </row>
    <row r="731" spans="1:4" ht="45">
      <c r="A731" s="266">
        <v>39679</v>
      </c>
      <c r="B731" s="267" t="s">
        <v>6743</v>
      </c>
      <c r="C731" s="268" t="s">
        <v>6019</v>
      </c>
      <c r="D731" s="269" t="s">
        <v>11747</v>
      </c>
    </row>
    <row r="732" spans="1:4" ht="45">
      <c r="A732" s="266">
        <v>1102</v>
      </c>
      <c r="B732" s="267" t="s">
        <v>6745</v>
      </c>
      <c r="C732" s="268" t="s">
        <v>6019</v>
      </c>
      <c r="D732" s="269" t="s">
        <v>11749</v>
      </c>
    </row>
    <row r="733" spans="1:4" ht="45">
      <c r="A733" s="266">
        <v>1098</v>
      </c>
      <c r="B733" s="267" t="s">
        <v>6744</v>
      </c>
      <c r="C733" s="268" t="s">
        <v>6019</v>
      </c>
      <c r="D733" s="269" t="s">
        <v>11748</v>
      </c>
    </row>
    <row r="734" spans="1:4" ht="45">
      <c r="A734" s="266">
        <v>1051</v>
      </c>
      <c r="B734" s="267" t="s">
        <v>6746</v>
      </c>
      <c r="C734" s="268" t="s">
        <v>6019</v>
      </c>
      <c r="D734" s="269" t="s">
        <v>11750</v>
      </c>
    </row>
    <row r="735" spans="1:4">
      <c r="A735" s="266">
        <v>37399</v>
      </c>
      <c r="B735" s="267" t="s">
        <v>6747</v>
      </c>
      <c r="C735" s="268" t="s">
        <v>6019</v>
      </c>
      <c r="D735" s="269" t="s">
        <v>11751</v>
      </c>
    </row>
    <row r="736" spans="1:4" ht="30">
      <c r="A736" s="266">
        <v>42655</v>
      </c>
      <c r="B736" s="267" t="s">
        <v>6748</v>
      </c>
      <c r="C736" s="268" t="s">
        <v>6065</v>
      </c>
      <c r="D736" s="269" t="s">
        <v>11752</v>
      </c>
    </row>
    <row r="737" spans="1:4">
      <c r="A737" s="266">
        <v>25004</v>
      </c>
      <c r="B737" s="267" t="s">
        <v>6749</v>
      </c>
      <c r="C737" s="268" t="s">
        <v>6065</v>
      </c>
      <c r="D737" s="269" t="s">
        <v>11484</v>
      </c>
    </row>
    <row r="738" spans="1:4">
      <c r="A738" s="266">
        <v>25002</v>
      </c>
      <c r="B738" s="267" t="s">
        <v>6750</v>
      </c>
      <c r="C738" s="268" t="s">
        <v>6065</v>
      </c>
      <c r="D738" s="269" t="s">
        <v>11753</v>
      </c>
    </row>
    <row r="739" spans="1:4">
      <c r="A739" s="266">
        <v>37409</v>
      </c>
      <c r="B739" s="267" t="s">
        <v>6751</v>
      </c>
      <c r="C739" s="268" t="s">
        <v>6065</v>
      </c>
      <c r="D739" s="269" t="s">
        <v>11754</v>
      </c>
    </row>
    <row r="740" spans="1:4">
      <c r="A740" s="266">
        <v>841</v>
      </c>
      <c r="B740" s="267" t="s">
        <v>6752</v>
      </c>
      <c r="C740" s="268" t="s">
        <v>6065</v>
      </c>
      <c r="D740" s="269" t="s">
        <v>11755</v>
      </c>
    </row>
    <row r="741" spans="1:4">
      <c r="A741" s="266">
        <v>25005</v>
      </c>
      <c r="B741" s="267" t="s">
        <v>6753</v>
      </c>
      <c r="C741" s="268" t="s">
        <v>6065</v>
      </c>
      <c r="D741" s="269" t="s">
        <v>11756</v>
      </c>
    </row>
    <row r="742" spans="1:4">
      <c r="A742" s="266">
        <v>25003</v>
      </c>
      <c r="B742" s="267" t="s">
        <v>6754</v>
      </c>
      <c r="C742" s="268" t="s">
        <v>6065</v>
      </c>
      <c r="D742" s="269" t="s">
        <v>11193</v>
      </c>
    </row>
    <row r="743" spans="1:4">
      <c r="A743" s="266">
        <v>37410</v>
      </c>
      <c r="B743" s="267" t="s">
        <v>6755</v>
      </c>
      <c r="C743" s="268" t="s">
        <v>6065</v>
      </c>
      <c r="D743" s="269" t="s">
        <v>11756</v>
      </c>
    </row>
    <row r="744" spans="1:4">
      <c r="A744" s="266">
        <v>842</v>
      </c>
      <c r="B744" s="267" t="s">
        <v>6756</v>
      </c>
      <c r="C744" s="268" t="s">
        <v>6065</v>
      </c>
      <c r="D744" s="269" t="s">
        <v>11757</v>
      </c>
    </row>
    <row r="745" spans="1:4">
      <c r="A745" s="266">
        <v>862</v>
      </c>
      <c r="B745" s="267" t="s">
        <v>6757</v>
      </c>
      <c r="C745" s="268" t="s">
        <v>6020</v>
      </c>
      <c r="D745" s="269" t="s">
        <v>11758</v>
      </c>
    </row>
    <row r="746" spans="1:4">
      <c r="A746" s="266">
        <v>866</v>
      </c>
      <c r="B746" s="267" t="s">
        <v>6758</v>
      </c>
      <c r="C746" s="268" t="s">
        <v>6020</v>
      </c>
      <c r="D746" s="269" t="s">
        <v>11759</v>
      </c>
    </row>
    <row r="747" spans="1:4">
      <c r="A747" s="266">
        <v>892</v>
      </c>
      <c r="B747" s="267" t="s">
        <v>6759</v>
      </c>
      <c r="C747" s="268" t="s">
        <v>6020</v>
      </c>
      <c r="D747" s="269" t="s">
        <v>11760</v>
      </c>
    </row>
    <row r="748" spans="1:4">
      <c r="A748" s="266">
        <v>857</v>
      </c>
      <c r="B748" s="267" t="s">
        <v>6760</v>
      </c>
      <c r="C748" s="268" t="s">
        <v>6020</v>
      </c>
      <c r="D748" s="269" t="s">
        <v>11761</v>
      </c>
    </row>
    <row r="749" spans="1:4">
      <c r="A749" s="266">
        <v>37404</v>
      </c>
      <c r="B749" s="267" t="s">
        <v>6761</v>
      </c>
      <c r="C749" s="268" t="s">
        <v>6020</v>
      </c>
      <c r="D749" s="269" t="s">
        <v>11762</v>
      </c>
    </row>
    <row r="750" spans="1:4">
      <c r="A750" s="266">
        <v>868</v>
      </c>
      <c r="B750" s="267" t="s">
        <v>6762</v>
      </c>
      <c r="C750" s="268" t="s">
        <v>6020</v>
      </c>
      <c r="D750" s="269" t="s">
        <v>11763</v>
      </c>
    </row>
    <row r="751" spans="1:4">
      <c r="A751" s="266">
        <v>870</v>
      </c>
      <c r="B751" s="267" t="s">
        <v>6763</v>
      </c>
      <c r="C751" s="268" t="s">
        <v>6020</v>
      </c>
      <c r="D751" s="269" t="s">
        <v>11764</v>
      </c>
    </row>
    <row r="752" spans="1:4">
      <c r="A752" s="266">
        <v>863</v>
      </c>
      <c r="B752" s="267" t="s">
        <v>6764</v>
      </c>
      <c r="C752" s="268" t="s">
        <v>6020</v>
      </c>
      <c r="D752" s="269" t="s">
        <v>11765</v>
      </c>
    </row>
    <row r="753" spans="1:4">
      <c r="A753" s="266">
        <v>867</v>
      </c>
      <c r="B753" s="267" t="s">
        <v>6765</v>
      </c>
      <c r="C753" s="268" t="s">
        <v>6020</v>
      </c>
      <c r="D753" s="269" t="s">
        <v>11766</v>
      </c>
    </row>
    <row r="754" spans="1:4">
      <c r="A754" s="266">
        <v>891</v>
      </c>
      <c r="B754" s="267" t="s">
        <v>6766</v>
      </c>
      <c r="C754" s="268" t="s">
        <v>6020</v>
      </c>
      <c r="D754" s="269" t="s">
        <v>11767</v>
      </c>
    </row>
    <row r="755" spans="1:4">
      <c r="A755" s="266">
        <v>864</v>
      </c>
      <c r="B755" s="267" t="s">
        <v>6767</v>
      </c>
      <c r="C755" s="268" t="s">
        <v>6020</v>
      </c>
      <c r="D755" s="269" t="s">
        <v>11768</v>
      </c>
    </row>
    <row r="756" spans="1:4">
      <c r="A756" s="266">
        <v>865</v>
      </c>
      <c r="B756" s="267" t="s">
        <v>6768</v>
      </c>
      <c r="C756" s="268" t="s">
        <v>6020</v>
      </c>
      <c r="D756" s="269" t="s">
        <v>11769</v>
      </c>
    </row>
    <row r="757" spans="1:4" ht="30">
      <c r="A757" s="266">
        <v>1006</v>
      </c>
      <c r="B757" s="267" t="s">
        <v>6769</v>
      </c>
      <c r="C757" s="268" t="s">
        <v>6020</v>
      </c>
      <c r="D757" s="269" t="s">
        <v>11770</v>
      </c>
    </row>
    <row r="758" spans="1:4">
      <c r="A758" s="266">
        <v>948</v>
      </c>
      <c r="B758" s="267" t="s">
        <v>6770</v>
      </c>
      <c r="C758" s="268" t="s">
        <v>6020</v>
      </c>
      <c r="D758" s="269" t="s">
        <v>11771</v>
      </c>
    </row>
    <row r="759" spans="1:4">
      <c r="A759" s="266">
        <v>947</v>
      </c>
      <c r="B759" s="267" t="s">
        <v>6771</v>
      </c>
      <c r="C759" s="268" t="s">
        <v>6020</v>
      </c>
      <c r="D759" s="269" t="s">
        <v>11772</v>
      </c>
    </row>
    <row r="760" spans="1:4">
      <c r="A760" s="266">
        <v>911</v>
      </c>
      <c r="B760" s="267" t="s">
        <v>6772</v>
      </c>
      <c r="C760" s="268" t="s">
        <v>6020</v>
      </c>
      <c r="D760" s="269" t="s">
        <v>11773</v>
      </c>
    </row>
    <row r="761" spans="1:4">
      <c r="A761" s="266">
        <v>925</v>
      </c>
      <c r="B761" s="267" t="s">
        <v>6773</v>
      </c>
      <c r="C761" s="268" t="s">
        <v>6020</v>
      </c>
      <c r="D761" s="269" t="s">
        <v>11774</v>
      </c>
    </row>
    <row r="762" spans="1:4">
      <c r="A762" s="266">
        <v>954</v>
      </c>
      <c r="B762" s="267" t="s">
        <v>6774</v>
      </c>
      <c r="C762" s="268" t="s">
        <v>6020</v>
      </c>
      <c r="D762" s="269" t="s">
        <v>11775</v>
      </c>
    </row>
    <row r="763" spans="1:4">
      <c r="A763" s="266">
        <v>901</v>
      </c>
      <c r="B763" s="267" t="s">
        <v>6775</v>
      </c>
      <c r="C763" s="268" t="s">
        <v>6020</v>
      </c>
      <c r="D763" s="269" t="s">
        <v>11776</v>
      </c>
    </row>
    <row r="764" spans="1:4">
      <c r="A764" s="266">
        <v>926</v>
      </c>
      <c r="B764" s="267" t="s">
        <v>6776</v>
      </c>
      <c r="C764" s="268" t="s">
        <v>6020</v>
      </c>
      <c r="D764" s="269" t="s">
        <v>11777</v>
      </c>
    </row>
    <row r="765" spans="1:4">
      <c r="A765" s="266">
        <v>912</v>
      </c>
      <c r="B765" s="267" t="s">
        <v>6777</v>
      </c>
      <c r="C765" s="268" t="s">
        <v>6020</v>
      </c>
      <c r="D765" s="269" t="s">
        <v>11778</v>
      </c>
    </row>
    <row r="766" spans="1:4">
      <c r="A766" s="266">
        <v>955</v>
      </c>
      <c r="B766" s="267" t="s">
        <v>6778</v>
      </c>
      <c r="C766" s="268" t="s">
        <v>6020</v>
      </c>
      <c r="D766" s="269" t="s">
        <v>11779</v>
      </c>
    </row>
    <row r="767" spans="1:4">
      <c r="A767" s="266">
        <v>946</v>
      </c>
      <c r="B767" s="267" t="s">
        <v>6779</v>
      </c>
      <c r="C767" s="268" t="s">
        <v>6020</v>
      </c>
      <c r="D767" s="269" t="s">
        <v>11780</v>
      </c>
    </row>
    <row r="768" spans="1:4">
      <c r="A768" s="266">
        <v>953</v>
      </c>
      <c r="B768" s="267" t="s">
        <v>6780</v>
      </c>
      <c r="C768" s="268" t="s">
        <v>6020</v>
      </c>
      <c r="D768" s="269" t="s">
        <v>11781</v>
      </c>
    </row>
    <row r="769" spans="1:4">
      <c r="A769" s="266">
        <v>902</v>
      </c>
      <c r="B769" s="267" t="s">
        <v>6781</v>
      </c>
      <c r="C769" s="268" t="s">
        <v>6020</v>
      </c>
      <c r="D769" s="269" t="s">
        <v>11782</v>
      </c>
    </row>
    <row r="770" spans="1:4">
      <c r="A770" s="266">
        <v>927</v>
      </c>
      <c r="B770" s="267" t="s">
        <v>6782</v>
      </c>
      <c r="C770" s="268" t="s">
        <v>6020</v>
      </c>
      <c r="D770" s="269" t="s">
        <v>11783</v>
      </c>
    </row>
    <row r="771" spans="1:4">
      <c r="A771" s="266">
        <v>913</v>
      </c>
      <c r="B771" s="267" t="s">
        <v>6783</v>
      </c>
      <c r="C771" s="268" t="s">
        <v>6020</v>
      </c>
      <c r="D771" s="269" t="s">
        <v>11784</v>
      </c>
    </row>
    <row r="772" spans="1:4">
      <c r="A772" s="266">
        <v>903</v>
      </c>
      <c r="B772" s="267" t="s">
        <v>6784</v>
      </c>
      <c r="C772" s="268" t="s">
        <v>6020</v>
      </c>
      <c r="D772" s="269" t="s">
        <v>11785</v>
      </c>
    </row>
    <row r="773" spans="1:4">
      <c r="A773" s="266">
        <v>945</v>
      </c>
      <c r="B773" s="267" t="s">
        <v>6785</v>
      </c>
      <c r="C773" s="268" t="s">
        <v>6020</v>
      </c>
      <c r="D773" s="269" t="s">
        <v>11786</v>
      </c>
    </row>
    <row r="774" spans="1:4">
      <c r="A774" s="266">
        <v>914</v>
      </c>
      <c r="B774" s="267" t="s">
        <v>6786</v>
      </c>
      <c r="C774" s="268" t="s">
        <v>6020</v>
      </c>
      <c r="D774" s="269" t="s">
        <v>11787</v>
      </c>
    </row>
    <row r="775" spans="1:4" ht="30">
      <c r="A775" s="266">
        <v>39251</v>
      </c>
      <c r="B775" s="267" t="s">
        <v>6805</v>
      </c>
      <c r="C775" s="268" t="s">
        <v>6020</v>
      </c>
      <c r="D775" s="269" t="s">
        <v>11144</v>
      </c>
    </row>
    <row r="776" spans="1:4" ht="30">
      <c r="A776" s="266">
        <v>1011</v>
      </c>
      <c r="B776" s="267" t="s">
        <v>6806</v>
      </c>
      <c r="C776" s="268" t="s">
        <v>6020</v>
      </c>
      <c r="D776" s="269" t="s">
        <v>11803</v>
      </c>
    </row>
    <row r="777" spans="1:4" ht="30">
      <c r="A777" s="266">
        <v>39252</v>
      </c>
      <c r="B777" s="267" t="s">
        <v>6807</v>
      </c>
      <c r="C777" s="268" t="s">
        <v>6020</v>
      </c>
      <c r="D777" s="269" t="s">
        <v>11139</v>
      </c>
    </row>
    <row r="778" spans="1:4" ht="30">
      <c r="A778" s="266">
        <v>1013</v>
      </c>
      <c r="B778" s="267" t="s">
        <v>6808</v>
      </c>
      <c r="C778" s="268" t="s">
        <v>6020</v>
      </c>
      <c r="D778" s="269" t="s">
        <v>11189</v>
      </c>
    </row>
    <row r="779" spans="1:4" ht="30">
      <c r="A779" s="266">
        <v>980</v>
      </c>
      <c r="B779" s="267" t="s">
        <v>6809</v>
      </c>
      <c r="C779" s="268" t="s">
        <v>6020</v>
      </c>
      <c r="D779" s="269" t="s">
        <v>11804</v>
      </c>
    </row>
    <row r="780" spans="1:4" ht="30">
      <c r="A780" s="266">
        <v>39237</v>
      </c>
      <c r="B780" s="267" t="s">
        <v>6810</v>
      </c>
      <c r="C780" s="268" t="s">
        <v>6020</v>
      </c>
      <c r="D780" s="269" t="s">
        <v>11805</v>
      </c>
    </row>
    <row r="781" spans="1:4" ht="30">
      <c r="A781" s="266">
        <v>39238</v>
      </c>
      <c r="B781" s="267" t="s">
        <v>6811</v>
      </c>
      <c r="C781" s="268" t="s">
        <v>6020</v>
      </c>
      <c r="D781" s="269" t="s">
        <v>11806</v>
      </c>
    </row>
    <row r="782" spans="1:4" ht="30">
      <c r="A782" s="266">
        <v>979</v>
      </c>
      <c r="B782" s="267" t="s">
        <v>6812</v>
      </c>
      <c r="C782" s="268" t="s">
        <v>6020</v>
      </c>
      <c r="D782" s="269" t="s">
        <v>11807</v>
      </c>
    </row>
    <row r="783" spans="1:4" ht="30">
      <c r="A783" s="266">
        <v>39239</v>
      </c>
      <c r="B783" s="267" t="s">
        <v>6813</v>
      </c>
      <c r="C783" s="268" t="s">
        <v>6020</v>
      </c>
      <c r="D783" s="269" t="s">
        <v>11808</v>
      </c>
    </row>
    <row r="784" spans="1:4" ht="30">
      <c r="A784" s="266">
        <v>1014</v>
      </c>
      <c r="B784" s="267" t="s">
        <v>6814</v>
      </c>
      <c r="C784" s="268" t="s">
        <v>6020</v>
      </c>
      <c r="D784" s="269" t="s">
        <v>11809</v>
      </c>
    </row>
    <row r="785" spans="1:4" ht="30">
      <c r="A785" s="266">
        <v>39240</v>
      </c>
      <c r="B785" s="267" t="s">
        <v>6815</v>
      </c>
      <c r="C785" s="268" t="s">
        <v>6020</v>
      </c>
      <c r="D785" s="269" t="s">
        <v>11810</v>
      </c>
    </row>
    <row r="786" spans="1:4" ht="30">
      <c r="A786" s="266">
        <v>39232</v>
      </c>
      <c r="B786" s="267" t="s">
        <v>6816</v>
      </c>
      <c r="C786" s="268" t="s">
        <v>6020</v>
      </c>
      <c r="D786" s="269" t="s">
        <v>11811</v>
      </c>
    </row>
    <row r="787" spans="1:4" ht="30">
      <c r="A787" s="266">
        <v>39233</v>
      </c>
      <c r="B787" s="267" t="s">
        <v>6817</v>
      </c>
      <c r="C787" s="268" t="s">
        <v>6020</v>
      </c>
      <c r="D787" s="269" t="s">
        <v>11812</v>
      </c>
    </row>
    <row r="788" spans="1:4" ht="30">
      <c r="A788" s="266">
        <v>981</v>
      </c>
      <c r="B788" s="267" t="s">
        <v>6818</v>
      </c>
      <c r="C788" s="268" t="s">
        <v>6020</v>
      </c>
      <c r="D788" s="269" t="s">
        <v>11813</v>
      </c>
    </row>
    <row r="789" spans="1:4" ht="30">
      <c r="A789" s="266">
        <v>39234</v>
      </c>
      <c r="B789" s="267" t="s">
        <v>6819</v>
      </c>
      <c r="C789" s="268" t="s">
        <v>6020</v>
      </c>
      <c r="D789" s="269" t="s">
        <v>11814</v>
      </c>
    </row>
    <row r="790" spans="1:4" ht="30">
      <c r="A790" s="266">
        <v>982</v>
      </c>
      <c r="B790" s="267" t="s">
        <v>6820</v>
      </c>
      <c r="C790" s="268" t="s">
        <v>6020</v>
      </c>
      <c r="D790" s="269" t="s">
        <v>11815</v>
      </c>
    </row>
    <row r="791" spans="1:4" ht="30">
      <c r="A791" s="266">
        <v>39235</v>
      </c>
      <c r="B791" s="267" t="s">
        <v>6821</v>
      </c>
      <c r="C791" s="268" t="s">
        <v>6020</v>
      </c>
      <c r="D791" s="269" t="s">
        <v>11816</v>
      </c>
    </row>
    <row r="792" spans="1:4" ht="30">
      <c r="A792" s="266">
        <v>39236</v>
      </c>
      <c r="B792" s="267" t="s">
        <v>6822</v>
      </c>
      <c r="C792" s="268" t="s">
        <v>6020</v>
      </c>
      <c r="D792" s="269" t="s">
        <v>11817</v>
      </c>
    </row>
    <row r="793" spans="1:4" ht="30">
      <c r="A793" s="266">
        <v>993</v>
      </c>
      <c r="B793" s="267" t="s">
        <v>6787</v>
      </c>
      <c r="C793" s="268" t="s">
        <v>6020</v>
      </c>
      <c r="D793" s="269" t="s">
        <v>11142</v>
      </c>
    </row>
    <row r="794" spans="1:4" ht="30">
      <c r="A794" s="266">
        <v>1020</v>
      </c>
      <c r="B794" s="267" t="s">
        <v>6788</v>
      </c>
      <c r="C794" s="268" t="s">
        <v>6020</v>
      </c>
      <c r="D794" s="269" t="s">
        <v>11788</v>
      </c>
    </row>
    <row r="795" spans="1:4" ht="30">
      <c r="A795" s="266">
        <v>1017</v>
      </c>
      <c r="B795" s="267" t="s">
        <v>6789</v>
      </c>
      <c r="C795" s="268" t="s">
        <v>6020</v>
      </c>
      <c r="D795" s="269" t="s">
        <v>11789</v>
      </c>
    </row>
    <row r="796" spans="1:4" ht="30">
      <c r="A796" s="266">
        <v>999</v>
      </c>
      <c r="B796" s="267" t="s">
        <v>6790</v>
      </c>
      <c r="C796" s="268" t="s">
        <v>6020</v>
      </c>
      <c r="D796" s="269" t="s">
        <v>11790</v>
      </c>
    </row>
    <row r="797" spans="1:4" ht="30">
      <c r="A797" s="266">
        <v>995</v>
      </c>
      <c r="B797" s="267" t="s">
        <v>6791</v>
      </c>
      <c r="C797" s="268" t="s">
        <v>6020</v>
      </c>
      <c r="D797" s="269" t="s">
        <v>11791</v>
      </c>
    </row>
    <row r="798" spans="1:4" ht="30">
      <c r="A798" s="266">
        <v>1000</v>
      </c>
      <c r="B798" s="267" t="s">
        <v>6792</v>
      </c>
      <c r="C798" s="268" t="s">
        <v>6020</v>
      </c>
      <c r="D798" s="269" t="s">
        <v>11792</v>
      </c>
    </row>
    <row r="799" spans="1:4" ht="30">
      <c r="A799" s="266">
        <v>1022</v>
      </c>
      <c r="B799" s="267" t="s">
        <v>6793</v>
      </c>
      <c r="C799" s="268" t="s">
        <v>6020</v>
      </c>
      <c r="D799" s="269" t="s">
        <v>11793</v>
      </c>
    </row>
    <row r="800" spans="1:4" ht="30">
      <c r="A800" s="266">
        <v>1015</v>
      </c>
      <c r="B800" s="267" t="s">
        <v>6794</v>
      </c>
      <c r="C800" s="268" t="s">
        <v>6020</v>
      </c>
      <c r="D800" s="269" t="s">
        <v>11794</v>
      </c>
    </row>
    <row r="801" spans="1:4" ht="30">
      <c r="A801" s="266">
        <v>996</v>
      </c>
      <c r="B801" s="267" t="s">
        <v>6795</v>
      </c>
      <c r="C801" s="268" t="s">
        <v>6020</v>
      </c>
      <c r="D801" s="269" t="s">
        <v>11795</v>
      </c>
    </row>
    <row r="802" spans="1:4" ht="30">
      <c r="A802" s="266">
        <v>1001</v>
      </c>
      <c r="B802" s="267" t="s">
        <v>6796</v>
      </c>
      <c r="C802" s="268" t="s">
        <v>6020</v>
      </c>
      <c r="D802" s="269" t="s">
        <v>11796</v>
      </c>
    </row>
    <row r="803" spans="1:4" ht="30">
      <c r="A803" s="266">
        <v>1019</v>
      </c>
      <c r="B803" s="267" t="s">
        <v>6797</v>
      </c>
      <c r="C803" s="268" t="s">
        <v>6020</v>
      </c>
      <c r="D803" s="269" t="s">
        <v>11797</v>
      </c>
    </row>
    <row r="804" spans="1:4" ht="30">
      <c r="A804" s="266">
        <v>1021</v>
      </c>
      <c r="B804" s="267" t="s">
        <v>6798</v>
      </c>
      <c r="C804" s="268" t="s">
        <v>6020</v>
      </c>
      <c r="D804" s="269" t="s">
        <v>11536</v>
      </c>
    </row>
    <row r="805" spans="1:4" ht="30">
      <c r="A805" s="266">
        <v>39249</v>
      </c>
      <c r="B805" s="267" t="s">
        <v>6799</v>
      </c>
      <c r="C805" s="268" t="s">
        <v>6020</v>
      </c>
      <c r="D805" s="269" t="s">
        <v>11798</v>
      </c>
    </row>
    <row r="806" spans="1:4" ht="30">
      <c r="A806" s="266">
        <v>1018</v>
      </c>
      <c r="B806" s="267" t="s">
        <v>6800</v>
      </c>
      <c r="C806" s="268" t="s">
        <v>6020</v>
      </c>
      <c r="D806" s="269" t="s">
        <v>11799</v>
      </c>
    </row>
    <row r="807" spans="1:4" ht="30">
      <c r="A807" s="266">
        <v>39250</v>
      </c>
      <c r="B807" s="267" t="s">
        <v>6801</v>
      </c>
      <c r="C807" s="268" t="s">
        <v>6020</v>
      </c>
      <c r="D807" s="269" t="s">
        <v>11800</v>
      </c>
    </row>
    <row r="808" spans="1:4" ht="30">
      <c r="A808" s="266">
        <v>994</v>
      </c>
      <c r="B808" s="267" t="s">
        <v>6802</v>
      </c>
      <c r="C808" s="268" t="s">
        <v>6020</v>
      </c>
      <c r="D808" s="269" t="s">
        <v>11187</v>
      </c>
    </row>
    <row r="809" spans="1:4" ht="30">
      <c r="A809" s="266">
        <v>977</v>
      </c>
      <c r="B809" s="267" t="s">
        <v>6803</v>
      </c>
      <c r="C809" s="268" t="s">
        <v>6020</v>
      </c>
      <c r="D809" s="269" t="s">
        <v>11801</v>
      </c>
    </row>
    <row r="810" spans="1:4" ht="30">
      <c r="A810" s="266">
        <v>998</v>
      </c>
      <c r="B810" s="267" t="s">
        <v>6804</v>
      </c>
      <c r="C810" s="268" t="s">
        <v>6020</v>
      </c>
      <c r="D810" s="269" t="s">
        <v>11802</v>
      </c>
    </row>
    <row r="811" spans="1:4" ht="45">
      <c r="A811" s="266">
        <v>876</v>
      </c>
      <c r="B811" s="267" t="s">
        <v>6823</v>
      </c>
      <c r="C811" s="268" t="s">
        <v>6020</v>
      </c>
      <c r="D811" s="269" t="s">
        <v>11818</v>
      </c>
    </row>
    <row r="812" spans="1:4" ht="45">
      <c r="A812" s="266">
        <v>877</v>
      </c>
      <c r="B812" s="267" t="s">
        <v>6824</v>
      </c>
      <c r="C812" s="268" t="s">
        <v>6020</v>
      </c>
      <c r="D812" s="269" t="s">
        <v>11819</v>
      </c>
    </row>
    <row r="813" spans="1:4" ht="45">
      <c r="A813" s="266">
        <v>882</v>
      </c>
      <c r="B813" s="267" t="s">
        <v>6825</v>
      </c>
      <c r="C813" s="268" t="s">
        <v>6020</v>
      </c>
      <c r="D813" s="269" t="s">
        <v>11820</v>
      </c>
    </row>
    <row r="814" spans="1:4" ht="45">
      <c r="A814" s="266">
        <v>878</v>
      </c>
      <c r="B814" s="267" t="s">
        <v>6826</v>
      </c>
      <c r="C814" s="268" t="s">
        <v>6020</v>
      </c>
      <c r="D814" s="269" t="s">
        <v>11821</v>
      </c>
    </row>
    <row r="815" spans="1:4" ht="45">
      <c r="A815" s="266">
        <v>879</v>
      </c>
      <c r="B815" s="267" t="s">
        <v>6827</v>
      </c>
      <c r="C815" s="268" t="s">
        <v>6020</v>
      </c>
      <c r="D815" s="269" t="s">
        <v>11822</v>
      </c>
    </row>
    <row r="816" spans="1:4" ht="45">
      <c r="A816" s="266">
        <v>880</v>
      </c>
      <c r="B816" s="267" t="s">
        <v>6828</v>
      </c>
      <c r="C816" s="268" t="s">
        <v>6020</v>
      </c>
      <c r="D816" s="269" t="s">
        <v>11823</v>
      </c>
    </row>
    <row r="817" spans="1:4" ht="45">
      <c r="A817" s="266">
        <v>873</v>
      </c>
      <c r="B817" s="267" t="s">
        <v>6829</v>
      </c>
      <c r="C817" s="268" t="s">
        <v>6020</v>
      </c>
      <c r="D817" s="269" t="s">
        <v>11824</v>
      </c>
    </row>
    <row r="818" spans="1:4" ht="45">
      <c r="A818" s="266">
        <v>881</v>
      </c>
      <c r="B818" s="267" t="s">
        <v>6830</v>
      </c>
      <c r="C818" s="268" t="s">
        <v>6020</v>
      </c>
      <c r="D818" s="269" t="s">
        <v>11825</v>
      </c>
    </row>
    <row r="819" spans="1:4" ht="45">
      <c r="A819" s="266">
        <v>874</v>
      </c>
      <c r="B819" s="267" t="s">
        <v>6831</v>
      </c>
      <c r="C819" s="268" t="s">
        <v>6020</v>
      </c>
      <c r="D819" s="269" t="s">
        <v>11826</v>
      </c>
    </row>
    <row r="820" spans="1:4" ht="45">
      <c r="A820" s="266">
        <v>875</v>
      </c>
      <c r="B820" s="267" t="s">
        <v>6832</v>
      </c>
      <c r="C820" s="268" t="s">
        <v>6020</v>
      </c>
      <c r="D820" s="269" t="s">
        <v>11827</v>
      </c>
    </row>
    <row r="821" spans="1:4" ht="30">
      <c r="A821" s="266">
        <v>983</v>
      </c>
      <c r="B821" s="267" t="s">
        <v>6833</v>
      </c>
      <c r="C821" s="268" t="s">
        <v>6020</v>
      </c>
      <c r="D821" s="269" t="s">
        <v>11828</v>
      </c>
    </row>
    <row r="822" spans="1:4" ht="30">
      <c r="A822" s="266">
        <v>985</v>
      </c>
      <c r="B822" s="267" t="s">
        <v>6834</v>
      </c>
      <c r="C822" s="268" t="s">
        <v>6020</v>
      </c>
      <c r="D822" s="269" t="s">
        <v>11829</v>
      </c>
    </row>
    <row r="823" spans="1:4" ht="30">
      <c r="A823" s="266">
        <v>990</v>
      </c>
      <c r="B823" s="267" t="s">
        <v>6835</v>
      </c>
      <c r="C823" s="268" t="s">
        <v>6020</v>
      </c>
      <c r="D823" s="269" t="s">
        <v>11830</v>
      </c>
    </row>
    <row r="824" spans="1:4" ht="30">
      <c r="A824" s="266">
        <v>39241</v>
      </c>
      <c r="B824" s="267" t="s">
        <v>6836</v>
      </c>
      <c r="C824" s="268" t="s">
        <v>6020</v>
      </c>
      <c r="D824" s="269" t="s">
        <v>11184</v>
      </c>
    </row>
    <row r="825" spans="1:4" ht="30">
      <c r="A825" s="266">
        <v>1005</v>
      </c>
      <c r="B825" s="267" t="s">
        <v>6837</v>
      </c>
      <c r="C825" s="268" t="s">
        <v>6020</v>
      </c>
      <c r="D825" s="269" t="s">
        <v>11831</v>
      </c>
    </row>
    <row r="826" spans="1:4" ht="30">
      <c r="A826" s="266">
        <v>984</v>
      </c>
      <c r="B826" s="267" t="s">
        <v>6838</v>
      </c>
      <c r="C826" s="268" t="s">
        <v>6020</v>
      </c>
      <c r="D826" s="269" t="s">
        <v>11832</v>
      </c>
    </row>
    <row r="827" spans="1:4" ht="30">
      <c r="A827" s="266">
        <v>991</v>
      </c>
      <c r="B827" s="267" t="s">
        <v>6839</v>
      </c>
      <c r="C827" s="268" t="s">
        <v>6020</v>
      </c>
      <c r="D827" s="269" t="s">
        <v>11833</v>
      </c>
    </row>
    <row r="828" spans="1:4" ht="30">
      <c r="A828" s="266">
        <v>986</v>
      </c>
      <c r="B828" s="267" t="s">
        <v>6840</v>
      </c>
      <c r="C828" s="268" t="s">
        <v>6020</v>
      </c>
      <c r="D828" s="269" t="s">
        <v>11834</v>
      </c>
    </row>
    <row r="829" spans="1:4" ht="30">
      <c r="A829" s="266">
        <v>1024</v>
      </c>
      <c r="B829" s="267" t="s">
        <v>6841</v>
      </c>
      <c r="C829" s="268" t="s">
        <v>6020</v>
      </c>
      <c r="D829" s="269" t="s">
        <v>11835</v>
      </c>
    </row>
    <row r="830" spans="1:4" ht="30">
      <c r="A830" s="266">
        <v>987</v>
      </c>
      <c r="B830" s="267" t="s">
        <v>6842</v>
      </c>
      <c r="C830" s="268" t="s">
        <v>6020</v>
      </c>
      <c r="D830" s="269" t="s">
        <v>11836</v>
      </c>
    </row>
    <row r="831" spans="1:4" ht="30">
      <c r="A831" s="266">
        <v>1003</v>
      </c>
      <c r="B831" s="267" t="s">
        <v>6843</v>
      </c>
      <c r="C831" s="268" t="s">
        <v>6020</v>
      </c>
      <c r="D831" s="269" t="s">
        <v>11688</v>
      </c>
    </row>
    <row r="832" spans="1:4" ht="30">
      <c r="A832" s="266">
        <v>992</v>
      </c>
      <c r="B832" s="267" t="s">
        <v>6844</v>
      </c>
      <c r="C832" s="268" t="s">
        <v>6020</v>
      </c>
      <c r="D832" s="269" t="s">
        <v>11837</v>
      </c>
    </row>
    <row r="833" spans="1:4" ht="30">
      <c r="A833" s="266">
        <v>1007</v>
      </c>
      <c r="B833" s="267" t="s">
        <v>6845</v>
      </c>
      <c r="C833" s="268" t="s">
        <v>6020</v>
      </c>
      <c r="D833" s="269" t="s">
        <v>11838</v>
      </c>
    </row>
    <row r="834" spans="1:4" ht="30">
      <c r="A834" s="266">
        <v>39242</v>
      </c>
      <c r="B834" s="267" t="s">
        <v>6846</v>
      </c>
      <c r="C834" s="268" t="s">
        <v>6020</v>
      </c>
      <c r="D834" s="269" t="s">
        <v>11839</v>
      </c>
    </row>
    <row r="835" spans="1:4" ht="30">
      <c r="A835" s="266">
        <v>1008</v>
      </c>
      <c r="B835" s="267" t="s">
        <v>6847</v>
      </c>
      <c r="C835" s="268" t="s">
        <v>6020</v>
      </c>
      <c r="D835" s="269" t="s">
        <v>11840</v>
      </c>
    </row>
    <row r="836" spans="1:4" ht="30">
      <c r="A836" s="266">
        <v>988</v>
      </c>
      <c r="B836" s="267" t="s">
        <v>6848</v>
      </c>
      <c r="C836" s="268" t="s">
        <v>6020</v>
      </c>
      <c r="D836" s="269" t="s">
        <v>11841</v>
      </c>
    </row>
    <row r="837" spans="1:4" ht="30">
      <c r="A837" s="266">
        <v>989</v>
      </c>
      <c r="B837" s="267" t="s">
        <v>6849</v>
      </c>
      <c r="C837" s="268" t="s">
        <v>6020</v>
      </c>
      <c r="D837" s="269" t="s">
        <v>11842</v>
      </c>
    </row>
    <row r="838" spans="1:4">
      <c r="A838" s="266">
        <v>39598</v>
      </c>
      <c r="B838" s="267" t="s">
        <v>6850</v>
      </c>
      <c r="C838" s="268" t="s">
        <v>6020</v>
      </c>
      <c r="D838" s="269" t="s">
        <v>11843</v>
      </c>
    </row>
    <row r="839" spans="1:4">
      <c r="A839" s="266">
        <v>39599</v>
      </c>
      <c r="B839" s="267" t="s">
        <v>6851</v>
      </c>
      <c r="C839" s="268" t="s">
        <v>6020</v>
      </c>
      <c r="D839" s="269" t="s">
        <v>11122</v>
      </c>
    </row>
    <row r="840" spans="1:4">
      <c r="A840" s="266">
        <v>34602</v>
      </c>
      <c r="B840" s="267" t="s">
        <v>6852</v>
      </c>
      <c r="C840" s="268" t="s">
        <v>6020</v>
      </c>
      <c r="D840" s="269" t="s">
        <v>11594</v>
      </c>
    </row>
    <row r="841" spans="1:4">
      <c r="A841" s="266">
        <v>34603</v>
      </c>
      <c r="B841" s="267" t="s">
        <v>6853</v>
      </c>
      <c r="C841" s="268" t="s">
        <v>6020</v>
      </c>
      <c r="D841" s="269" t="s">
        <v>11844</v>
      </c>
    </row>
    <row r="842" spans="1:4">
      <c r="A842" s="266">
        <v>34607</v>
      </c>
      <c r="B842" s="267" t="s">
        <v>6854</v>
      </c>
      <c r="C842" s="268" t="s">
        <v>6020</v>
      </c>
      <c r="D842" s="269" t="s">
        <v>11845</v>
      </c>
    </row>
    <row r="843" spans="1:4">
      <c r="A843" s="266">
        <v>34609</v>
      </c>
      <c r="B843" s="267" t="s">
        <v>6855</v>
      </c>
      <c r="C843" s="268" t="s">
        <v>6020</v>
      </c>
      <c r="D843" s="269" t="s">
        <v>11846</v>
      </c>
    </row>
    <row r="844" spans="1:4">
      <c r="A844" s="266">
        <v>34618</v>
      </c>
      <c r="B844" s="267" t="s">
        <v>6856</v>
      </c>
      <c r="C844" s="268" t="s">
        <v>6020</v>
      </c>
      <c r="D844" s="269" t="s">
        <v>11847</v>
      </c>
    </row>
    <row r="845" spans="1:4">
      <c r="A845" s="266">
        <v>34620</v>
      </c>
      <c r="B845" s="267" t="s">
        <v>6857</v>
      </c>
      <c r="C845" s="268" t="s">
        <v>6020</v>
      </c>
      <c r="D845" s="269" t="s">
        <v>11848</v>
      </c>
    </row>
    <row r="846" spans="1:4">
      <c r="A846" s="266">
        <v>34621</v>
      </c>
      <c r="B846" s="267" t="s">
        <v>6858</v>
      </c>
      <c r="C846" s="268" t="s">
        <v>6020</v>
      </c>
      <c r="D846" s="269" t="s">
        <v>11849</v>
      </c>
    </row>
    <row r="847" spans="1:4">
      <c r="A847" s="266">
        <v>34622</v>
      </c>
      <c r="B847" s="267" t="s">
        <v>6859</v>
      </c>
      <c r="C847" s="268" t="s">
        <v>6020</v>
      </c>
      <c r="D847" s="269" t="s">
        <v>11850</v>
      </c>
    </row>
    <row r="848" spans="1:4">
      <c r="A848" s="266">
        <v>34624</v>
      </c>
      <c r="B848" s="267" t="s">
        <v>6860</v>
      </c>
      <c r="C848" s="268" t="s">
        <v>6020</v>
      </c>
      <c r="D848" s="269" t="s">
        <v>11187</v>
      </c>
    </row>
    <row r="849" spans="1:4">
      <c r="A849" s="266">
        <v>34626</v>
      </c>
      <c r="B849" s="267" t="s">
        <v>6861</v>
      </c>
      <c r="C849" s="268" t="s">
        <v>6020</v>
      </c>
      <c r="D849" s="269" t="s">
        <v>11851</v>
      </c>
    </row>
    <row r="850" spans="1:4">
      <c r="A850" s="266">
        <v>34627</v>
      </c>
      <c r="B850" s="267" t="s">
        <v>6862</v>
      </c>
      <c r="C850" s="268" t="s">
        <v>6020</v>
      </c>
      <c r="D850" s="269" t="s">
        <v>11852</v>
      </c>
    </row>
    <row r="851" spans="1:4">
      <c r="A851" s="266">
        <v>34629</v>
      </c>
      <c r="B851" s="267" t="s">
        <v>6863</v>
      </c>
      <c r="C851" s="268" t="s">
        <v>6020</v>
      </c>
      <c r="D851" s="269" t="s">
        <v>11468</v>
      </c>
    </row>
    <row r="852" spans="1:4" ht="30">
      <c r="A852" s="266">
        <v>39257</v>
      </c>
      <c r="B852" s="267" t="s">
        <v>6864</v>
      </c>
      <c r="C852" s="268" t="s">
        <v>6020</v>
      </c>
      <c r="D852" s="269" t="s">
        <v>11853</v>
      </c>
    </row>
    <row r="853" spans="1:4" ht="30">
      <c r="A853" s="266">
        <v>39261</v>
      </c>
      <c r="B853" s="267" t="s">
        <v>6865</v>
      </c>
      <c r="C853" s="268" t="s">
        <v>6020</v>
      </c>
      <c r="D853" s="269" t="s">
        <v>11854</v>
      </c>
    </row>
    <row r="854" spans="1:4" ht="30">
      <c r="A854" s="266">
        <v>39268</v>
      </c>
      <c r="B854" s="267" t="s">
        <v>6866</v>
      </c>
      <c r="C854" s="268" t="s">
        <v>6020</v>
      </c>
      <c r="D854" s="269" t="s">
        <v>11855</v>
      </c>
    </row>
    <row r="855" spans="1:4" ht="30">
      <c r="A855" s="266">
        <v>39262</v>
      </c>
      <c r="B855" s="267" t="s">
        <v>6867</v>
      </c>
      <c r="C855" s="268" t="s">
        <v>6020</v>
      </c>
      <c r="D855" s="269" t="s">
        <v>11856</v>
      </c>
    </row>
    <row r="856" spans="1:4" ht="30">
      <c r="A856" s="266">
        <v>39258</v>
      </c>
      <c r="B856" s="267" t="s">
        <v>6868</v>
      </c>
      <c r="C856" s="268" t="s">
        <v>6020</v>
      </c>
      <c r="D856" s="269" t="s">
        <v>11857</v>
      </c>
    </row>
    <row r="857" spans="1:4" ht="30">
      <c r="A857" s="266">
        <v>39263</v>
      </c>
      <c r="B857" s="267" t="s">
        <v>6869</v>
      </c>
      <c r="C857" s="268" t="s">
        <v>6020</v>
      </c>
      <c r="D857" s="269" t="s">
        <v>11858</v>
      </c>
    </row>
    <row r="858" spans="1:4" ht="30">
      <c r="A858" s="266">
        <v>39264</v>
      </c>
      <c r="B858" s="267" t="s">
        <v>6870</v>
      </c>
      <c r="C858" s="268" t="s">
        <v>6020</v>
      </c>
      <c r="D858" s="269" t="s">
        <v>11859</v>
      </c>
    </row>
    <row r="859" spans="1:4" ht="30">
      <c r="A859" s="266">
        <v>39259</v>
      </c>
      <c r="B859" s="267" t="s">
        <v>6871</v>
      </c>
      <c r="C859" s="268" t="s">
        <v>6020</v>
      </c>
      <c r="D859" s="269" t="s">
        <v>11860</v>
      </c>
    </row>
    <row r="860" spans="1:4" ht="30">
      <c r="A860" s="266">
        <v>39265</v>
      </c>
      <c r="B860" s="267" t="s">
        <v>6872</v>
      </c>
      <c r="C860" s="268" t="s">
        <v>6020</v>
      </c>
      <c r="D860" s="269" t="s">
        <v>11861</v>
      </c>
    </row>
    <row r="861" spans="1:4" ht="30">
      <c r="A861" s="266">
        <v>39260</v>
      </c>
      <c r="B861" s="267" t="s">
        <v>6873</v>
      </c>
      <c r="C861" s="268" t="s">
        <v>6020</v>
      </c>
      <c r="D861" s="269" t="s">
        <v>11862</v>
      </c>
    </row>
    <row r="862" spans="1:4" ht="30">
      <c r="A862" s="266">
        <v>39266</v>
      </c>
      <c r="B862" s="267" t="s">
        <v>6874</v>
      </c>
      <c r="C862" s="268" t="s">
        <v>6020</v>
      </c>
      <c r="D862" s="269" t="s">
        <v>11863</v>
      </c>
    </row>
    <row r="863" spans="1:4" ht="30">
      <c r="A863" s="266">
        <v>39267</v>
      </c>
      <c r="B863" s="267" t="s">
        <v>6875</v>
      </c>
      <c r="C863" s="268" t="s">
        <v>6020</v>
      </c>
      <c r="D863" s="269" t="s">
        <v>11864</v>
      </c>
    </row>
    <row r="864" spans="1:4">
      <c r="A864" s="266">
        <v>11901</v>
      </c>
      <c r="B864" s="267" t="s">
        <v>6876</v>
      </c>
      <c r="C864" s="268" t="s">
        <v>6020</v>
      </c>
      <c r="D864" s="269" t="s">
        <v>11865</v>
      </c>
    </row>
    <row r="865" spans="1:4">
      <c r="A865" s="266">
        <v>11902</v>
      </c>
      <c r="B865" s="267" t="s">
        <v>6877</v>
      </c>
      <c r="C865" s="268" t="s">
        <v>6020</v>
      </c>
      <c r="D865" s="269" t="s">
        <v>11866</v>
      </c>
    </row>
    <row r="866" spans="1:4">
      <c r="A866" s="266">
        <v>11903</v>
      </c>
      <c r="B866" s="267" t="s">
        <v>6878</v>
      </c>
      <c r="C866" s="268" t="s">
        <v>6020</v>
      </c>
      <c r="D866" s="269" t="s">
        <v>11867</v>
      </c>
    </row>
    <row r="867" spans="1:4">
      <c r="A867" s="266">
        <v>11904</v>
      </c>
      <c r="B867" s="267" t="s">
        <v>6879</v>
      </c>
      <c r="C867" s="268" t="s">
        <v>6020</v>
      </c>
      <c r="D867" s="269" t="s">
        <v>11426</v>
      </c>
    </row>
    <row r="868" spans="1:4">
      <c r="A868" s="266">
        <v>11905</v>
      </c>
      <c r="B868" s="267" t="s">
        <v>6880</v>
      </c>
      <c r="C868" s="268" t="s">
        <v>6020</v>
      </c>
      <c r="D868" s="269" t="s">
        <v>11868</v>
      </c>
    </row>
    <row r="869" spans="1:4">
      <c r="A869" s="266">
        <v>11906</v>
      </c>
      <c r="B869" s="267" t="s">
        <v>6881</v>
      </c>
      <c r="C869" s="268" t="s">
        <v>6020</v>
      </c>
      <c r="D869" s="269" t="s">
        <v>11127</v>
      </c>
    </row>
    <row r="870" spans="1:4">
      <c r="A870" s="266">
        <v>11919</v>
      </c>
      <c r="B870" s="267" t="s">
        <v>6882</v>
      </c>
      <c r="C870" s="268" t="s">
        <v>6020</v>
      </c>
      <c r="D870" s="269" t="s">
        <v>11869</v>
      </c>
    </row>
    <row r="871" spans="1:4">
      <c r="A871" s="266">
        <v>11920</v>
      </c>
      <c r="B871" s="267" t="s">
        <v>6883</v>
      </c>
      <c r="C871" s="268" t="s">
        <v>6020</v>
      </c>
      <c r="D871" s="269" t="s">
        <v>11870</v>
      </c>
    </row>
    <row r="872" spans="1:4">
      <c r="A872" s="266">
        <v>11924</v>
      </c>
      <c r="B872" s="267" t="s">
        <v>6884</v>
      </c>
      <c r="C872" s="268" t="s">
        <v>6020</v>
      </c>
      <c r="D872" s="269" t="s">
        <v>11871</v>
      </c>
    </row>
    <row r="873" spans="1:4">
      <c r="A873" s="266">
        <v>11921</v>
      </c>
      <c r="B873" s="267" t="s">
        <v>6885</v>
      </c>
      <c r="C873" s="268" t="s">
        <v>6020</v>
      </c>
      <c r="D873" s="269" t="s">
        <v>11872</v>
      </c>
    </row>
    <row r="874" spans="1:4">
      <c r="A874" s="266">
        <v>11922</v>
      </c>
      <c r="B874" s="267" t="s">
        <v>6886</v>
      </c>
      <c r="C874" s="268" t="s">
        <v>6020</v>
      </c>
      <c r="D874" s="269" t="s">
        <v>11873</v>
      </c>
    </row>
    <row r="875" spans="1:4">
      <c r="A875" s="266">
        <v>11923</v>
      </c>
      <c r="B875" s="267" t="s">
        <v>6887</v>
      </c>
      <c r="C875" s="268" t="s">
        <v>6020</v>
      </c>
      <c r="D875" s="269" t="s">
        <v>11874</v>
      </c>
    </row>
    <row r="876" spans="1:4">
      <c r="A876" s="266">
        <v>11916</v>
      </c>
      <c r="B876" s="267" t="s">
        <v>6888</v>
      </c>
      <c r="C876" s="268" t="s">
        <v>6020</v>
      </c>
      <c r="D876" s="269" t="s">
        <v>11804</v>
      </c>
    </row>
    <row r="877" spans="1:4">
      <c r="A877" s="266">
        <v>11914</v>
      </c>
      <c r="B877" s="267" t="s">
        <v>6889</v>
      </c>
      <c r="C877" s="268" t="s">
        <v>6020</v>
      </c>
      <c r="D877" s="269" t="s">
        <v>11875</v>
      </c>
    </row>
    <row r="878" spans="1:4">
      <c r="A878" s="266">
        <v>11917</v>
      </c>
      <c r="B878" s="267" t="s">
        <v>6890</v>
      </c>
      <c r="C878" s="268" t="s">
        <v>6020</v>
      </c>
      <c r="D878" s="269" t="s">
        <v>11876</v>
      </c>
    </row>
    <row r="879" spans="1:4">
      <c r="A879" s="266">
        <v>11918</v>
      </c>
      <c r="B879" s="267" t="s">
        <v>6891</v>
      </c>
      <c r="C879" s="268" t="s">
        <v>6020</v>
      </c>
      <c r="D879" s="269" t="s">
        <v>11877</v>
      </c>
    </row>
    <row r="880" spans="1:4" ht="30">
      <c r="A880" s="266">
        <v>37734</v>
      </c>
      <c r="B880" s="267" t="s">
        <v>6892</v>
      </c>
      <c r="C880" s="268" t="s">
        <v>6019</v>
      </c>
      <c r="D880" s="269" t="s">
        <v>11878</v>
      </c>
    </row>
    <row r="881" spans="1:4" ht="30">
      <c r="A881" s="266">
        <v>42251</v>
      </c>
      <c r="B881" s="267" t="s">
        <v>6893</v>
      </c>
      <c r="C881" s="268" t="s">
        <v>6019</v>
      </c>
      <c r="D881" s="269" t="s">
        <v>11879</v>
      </c>
    </row>
    <row r="882" spans="1:4" ht="30">
      <c r="A882" s="266">
        <v>37733</v>
      </c>
      <c r="B882" s="267" t="s">
        <v>6894</v>
      </c>
      <c r="C882" s="268" t="s">
        <v>6019</v>
      </c>
      <c r="D882" s="269" t="s">
        <v>11880</v>
      </c>
    </row>
    <row r="883" spans="1:4" ht="30">
      <c r="A883" s="266">
        <v>37735</v>
      </c>
      <c r="B883" s="267" t="s">
        <v>6895</v>
      </c>
      <c r="C883" s="268" t="s">
        <v>6019</v>
      </c>
      <c r="D883" s="269" t="s">
        <v>11881</v>
      </c>
    </row>
    <row r="884" spans="1:4" ht="30">
      <c r="A884" s="266">
        <v>41758</v>
      </c>
      <c r="B884" s="267" t="s">
        <v>6896</v>
      </c>
      <c r="C884" s="268" t="s">
        <v>6019</v>
      </c>
      <c r="D884" s="269" t="s">
        <v>11818</v>
      </c>
    </row>
    <row r="885" spans="1:4" ht="30">
      <c r="A885" s="266">
        <v>5085</v>
      </c>
      <c r="B885" s="267" t="s">
        <v>6898</v>
      </c>
      <c r="C885" s="268" t="s">
        <v>6019</v>
      </c>
      <c r="D885" s="269" t="s">
        <v>11883</v>
      </c>
    </row>
    <row r="886" spans="1:4" ht="30">
      <c r="A886" s="266">
        <v>5090</v>
      </c>
      <c r="B886" s="267" t="s">
        <v>6897</v>
      </c>
      <c r="C886" s="268" t="s">
        <v>6019</v>
      </c>
      <c r="D886" s="269" t="s">
        <v>11882</v>
      </c>
    </row>
    <row r="887" spans="1:4">
      <c r="A887" s="266">
        <v>38374</v>
      </c>
      <c r="B887" s="267" t="s">
        <v>6899</v>
      </c>
      <c r="C887" s="268" t="s">
        <v>6019</v>
      </c>
      <c r="D887" s="269" t="s">
        <v>11884</v>
      </c>
    </row>
    <row r="888" spans="1:4" ht="30">
      <c r="A888" s="266">
        <v>20212</v>
      </c>
      <c r="B888" s="267" t="s">
        <v>6900</v>
      </c>
      <c r="C888" s="268" t="s">
        <v>6020</v>
      </c>
      <c r="D888" s="269" t="s">
        <v>11885</v>
      </c>
    </row>
    <row r="889" spans="1:4" ht="30">
      <c r="A889" s="266">
        <v>4430</v>
      </c>
      <c r="B889" s="326" t="s">
        <v>6901</v>
      </c>
      <c r="C889" s="268" t="s">
        <v>6020</v>
      </c>
      <c r="D889" s="269" t="s">
        <v>11886</v>
      </c>
    </row>
    <row r="890" spans="1:4" ht="30">
      <c r="A890" s="266">
        <v>4400</v>
      </c>
      <c r="B890" s="267" t="s">
        <v>6902</v>
      </c>
      <c r="C890" s="268" t="s">
        <v>6020</v>
      </c>
      <c r="D890" s="269" t="s">
        <v>11887</v>
      </c>
    </row>
    <row r="891" spans="1:4" ht="30">
      <c r="A891" s="266">
        <v>4500</v>
      </c>
      <c r="B891" s="267" t="s">
        <v>6903</v>
      </c>
      <c r="C891" s="268" t="s">
        <v>6020</v>
      </c>
      <c r="D891" s="269" t="s">
        <v>11204</v>
      </c>
    </row>
    <row r="892" spans="1:4" ht="30">
      <c r="A892" s="266">
        <v>4513</v>
      </c>
      <c r="B892" s="267" t="s">
        <v>6904</v>
      </c>
      <c r="C892" s="268" t="s">
        <v>6020</v>
      </c>
      <c r="D892" s="269" t="s">
        <v>11888</v>
      </c>
    </row>
    <row r="893" spans="1:4">
      <c r="A893" s="266">
        <v>4496</v>
      </c>
      <c r="B893" s="267" t="s">
        <v>6905</v>
      </c>
      <c r="C893" s="268" t="s">
        <v>6020</v>
      </c>
      <c r="D893" s="269" t="s">
        <v>11889</v>
      </c>
    </row>
    <row r="894" spans="1:4">
      <c r="A894" s="266">
        <v>11871</v>
      </c>
      <c r="B894" s="267" t="s">
        <v>6906</v>
      </c>
      <c r="C894" s="268" t="s">
        <v>6019</v>
      </c>
      <c r="D894" s="269" t="s">
        <v>11890</v>
      </c>
    </row>
    <row r="895" spans="1:4">
      <c r="A895" s="266">
        <v>34636</v>
      </c>
      <c r="B895" s="267" t="s">
        <v>6907</v>
      </c>
      <c r="C895" s="268" t="s">
        <v>6019</v>
      </c>
      <c r="D895" s="269" t="s">
        <v>11891</v>
      </c>
    </row>
    <row r="896" spans="1:4">
      <c r="A896" s="266">
        <v>34639</v>
      </c>
      <c r="B896" s="267" t="s">
        <v>6908</v>
      </c>
      <c r="C896" s="268" t="s">
        <v>6019</v>
      </c>
      <c r="D896" s="269" t="s">
        <v>11892</v>
      </c>
    </row>
    <row r="897" spans="1:4">
      <c r="A897" s="266">
        <v>34640</v>
      </c>
      <c r="B897" s="267" t="s">
        <v>6909</v>
      </c>
      <c r="C897" s="268" t="s">
        <v>6019</v>
      </c>
      <c r="D897" s="269" t="s">
        <v>11893</v>
      </c>
    </row>
    <row r="898" spans="1:4">
      <c r="A898" s="266">
        <v>34637</v>
      </c>
      <c r="B898" s="267" t="s">
        <v>6910</v>
      </c>
      <c r="C898" s="268" t="s">
        <v>6019</v>
      </c>
      <c r="D898" s="269" t="s">
        <v>11894</v>
      </c>
    </row>
    <row r="899" spans="1:4">
      <c r="A899" s="266">
        <v>34638</v>
      </c>
      <c r="B899" s="267" t="s">
        <v>6911</v>
      </c>
      <c r="C899" s="268" t="s">
        <v>6019</v>
      </c>
      <c r="D899" s="269" t="s">
        <v>11895</v>
      </c>
    </row>
    <row r="900" spans="1:4">
      <c r="A900" s="266">
        <v>11868</v>
      </c>
      <c r="B900" s="267" t="s">
        <v>6912</v>
      </c>
      <c r="C900" s="268" t="s">
        <v>6019</v>
      </c>
      <c r="D900" s="269" t="s">
        <v>11896</v>
      </c>
    </row>
    <row r="901" spans="1:4">
      <c r="A901" s="266">
        <v>37106</v>
      </c>
      <c r="B901" s="267" t="s">
        <v>6913</v>
      </c>
      <c r="C901" s="268" t="s">
        <v>6019</v>
      </c>
      <c r="D901" s="269" t="s">
        <v>11897</v>
      </c>
    </row>
    <row r="902" spans="1:4">
      <c r="A902" s="266">
        <v>11869</v>
      </c>
      <c r="B902" s="267" t="s">
        <v>6914</v>
      </c>
      <c r="C902" s="268" t="s">
        <v>6019</v>
      </c>
      <c r="D902" s="269" t="s">
        <v>11898</v>
      </c>
    </row>
    <row r="903" spans="1:4">
      <c r="A903" s="266">
        <v>37104</v>
      </c>
      <c r="B903" s="267" t="s">
        <v>6915</v>
      </c>
      <c r="C903" s="268" t="s">
        <v>6019</v>
      </c>
      <c r="D903" s="269" t="s">
        <v>11899</v>
      </c>
    </row>
    <row r="904" spans="1:4">
      <c r="A904" s="266">
        <v>37105</v>
      </c>
      <c r="B904" s="267" t="s">
        <v>6916</v>
      </c>
      <c r="C904" s="268" t="s">
        <v>6019</v>
      </c>
      <c r="D904" s="269" t="s">
        <v>11900</v>
      </c>
    </row>
    <row r="905" spans="1:4" ht="30">
      <c r="A905" s="266">
        <v>11638</v>
      </c>
      <c r="B905" s="267" t="s">
        <v>6917</v>
      </c>
      <c r="C905" s="268" t="s">
        <v>6019</v>
      </c>
      <c r="D905" s="269" t="s">
        <v>11901</v>
      </c>
    </row>
    <row r="906" spans="1:4" ht="30">
      <c r="A906" s="266">
        <v>1030</v>
      </c>
      <c r="B906" s="267" t="s">
        <v>6918</v>
      </c>
      <c r="C906" s="268" t="s">
        <v>6019</v>
      </c>
      <c r="D906" s="269" t="s">
        <v>11902</v>
      </c>
    </row>
    <row r="907" spans="1:4" ht="30">
      <c r="A907" s="266">
        <v>11694</v>
      </c>
      <c r="B907" s="267" t="s">
        <v>6919</v>
      </c>
      <c r="C907" s="268" t="s">
        <v>6019</v>
      </c>
      <c r="D907" s="269" t="s">
        <v>11903</v>
      </c>
    </row>
    <row r="908" spans="1:4" ht="30">
      <c r="A908" s="266">
        <v>35277</v>
      </c>
      <c r="B908" s="267" t="s">
        <v>6920</v>
      </c>
      <c r="C908" s="268" t="s">
        <v>6019</v>
      </c>
      <c r="D908" s="269" t="s">
        <v>11904</v>
      </c>
    </row>
    <row r="909" spans="1:4" ht="45">
      <c r="A909" s="266">
        <v>10521</v>
      </c>
      <c r="B909" s="267" t="s">
        <v>6921</v>
      </c>
      <c r="C909" s="268" t="s">
        <v>6019</v>
      </c>
      <c r="D909" s="269" t="s">
        <v>11905</v>
      </c>
    </row>
    <row r="910" spans="1:4" ht="45">
      <c r="A910" s="266">
        <v>10885</v>
      </c>
      <c r="B910" s="267" t="s">
        <v>6922</v>
      </c>
      <c r="C910" s="268" t="s">
        <v>6019</v>
      </c>
      <c r="D910" s="269" t="s">
        <v>11906</v>
      </c>
    </row>
    <row r="911" spans="1:4" ht="45">
      <c r="A911" s="266">
        <v>20962</v>
      </c>
      <c r="B911" s="267" t="s">
        <v>6923</v>
      </c>
      <c r="C911" s="268" t="s">
        <v>6019</v>
      </c>
      <c r="D911" s="269" t="s">
        <v>11907</v>
      </c>
    </row>
    <row r="912" spans="1:4" ht="45">
      <c r="A912" s="266">
        <v>20963</v>
      </c>
      <c r="B912" s="267" t="s">
        <v>6924</v>
      </c>
      <c r="C912" s="268" t="s">
        <v>6019</v>
      </c>
      <c r="D912" s="269" t="s">
        <v>11908</v>
      </c>
    </row>
    <row r="913" spans="1:4">
      <c r="A913" s="266">
        <v>2555</v>
      </c>
      <c r="B913" s="267" t="s">
        <v>6925</v>
      </c>
      <c r="C913" s="268" t="s">
        <v>6019</v>
      </c>
      <c r="D913" s="269" t="s">
        <v>11909</v>
      </c>
    </row>
    <row r="914" spans="1:4">
      <c r="A914" s="266">
        <v>2556</v>
      </c>
      <c r="B914" s="267" t="s">
        <v>6926</v>
      </c>
      <c r="C914" s="268" t="s">
        <v>6019</v>
      </c>
      <c r="D914" s="269" t="s">
        <v>11910</v>
      </c>
    </row>
    <row r="915" spans="1:4">
      <c r="A915" s="266">
        <v>2557</v>
      </c>
      <c r="B915" s="267" t="s">
        <v>6927</v>
      </c>
      <c r="C915" s="268" t="s">
        <v>6019</v>
      </c>
      <c r="D915" s="269" t="s">
        <v>11421</v>
      </c>
    </row>
    <row r="916" spans="1:4">
      <c r="A916" s="266">
        <v>39810</v>
      </c>
      <c r="B916" s="267" t="s">
        <v>6928</v>
      </c>
      <c r="C916" s="268" t="s">
        <v>6019</v>
      </c>
      <c r="D916" s="269" t="s">
        <v>11911</v>
      </c>
    </row>
    <row r="917" spans="1:4">
      <c r="A917" s="266">
        <v>39811</v>
      </c>
      <c r="B917" s="267" t="s">
        <v>6929</v>
      </c>
      <c r="C917" s="268" t="s">
        <v>6019</v>
      </c>
      <c r="D917" s="269" t="s">
        <v>11912</v>
      </c>
    </row>
    <row r="918" spans="1:4">
      <c r="A918" s="266">
        <v>39812</v>
      </c>
      <c r="B918" s="267" t="s">
        <v>6930</v>
      </c>
      <c r="C918" s="268" t="s">
        <v>6019</v>
      </c>
      <c r="D918" s="269" t="s">
        <v>11913</v>
      </c>
    </row>
    <row r="919" spans="1:4" ht="30">
      <c r="A919" s="266">
        <v>20254</v>
      </c>
      <c r="B919" s="267" t="s">
        <v>6931</v>
      </c>
      <c r="C919" s="268" t="s">
        <v>6019</v>
      </c>
      <c r="D919" s="269" t="s">
        <v>11914</v>
      </c>
    </row>
    <row r="920" spans="1:4" ht="30">
      <c r="A920" s="266">
        <v>39771</v>
      </c>
      <c r="B920" s="267" t="s">
        <v>6932</v>
      </c>
      <c r="C920" s="268" t="s">
        <v>6019</v>
      </c>
      <c r="D920" s="269" t="s">
        <v>11915</v>
      </c>
    </row>
    <row r="921" spans="1:4" ht="30">
      <c r="A921" s="266">
        <v>20255</v>
      </c>
      <c r="B921" s="267" t="s">
        <v>6933</v>
      </c>
      <c r="C921" s="268" t="s">
        <v>6019</v>
      </c>
      <c r="D921" s="269" t="s">
        <v>11916</v>
      </c>
    </row>
    <row r="922" spans="1:4" ht="30">
      <c r="A922" s="266">
        <v>39772</v>
      </c>
      <c r="B922" s="267" t="s">
        <v>6934</v>
      </c>
      <c r="C922" s="268" t="s">
        <v>6019</v>
      </c>
      <c r="D922" s="269" t="s">
        <v>11917</v>
      </c>
    </row>
    <row r="923" spans="1:4" ht="30">
      <c r="A923" s="266">
        <v>20253</v>
      </c>
      <c r="B923" s="267" t="s">
        <v>6935</v>
      </c>
      <c r="C923" s="268" t="s">
        <v>6019</v>
      </c>
      <c r="D923" s="269" t="s">
        <v>11918</v>
      </c>
    </row>
    <row r="924" spans="1:4" ht="30">
      <c r="A924" s="266">
        <v>39773</v>
      </c>
      <c r="B924" s="267" t="s">
        <v>6936</v>
      </c>
      <c r="C924" s="268" t="s">
        <v>6019</v>
      </c>
      <c r="D924" s="269" t="s">
        <v>11919</v>
      </c>
    </row>
    <row r="925" spans="1:4" ht="30">
      <c r="A925" s="266">
        <v>39774</v>
      </c>
      <c r="B925" s="267" t="s">
        <v>6937</v>
      </c>
      <c r="C925" s="268" t="s">
        <v>6019</v>
      </c>
      <c r="D925" s="269" t="s">
        <v>11920</v>
      </c>
    </row>
    <row r="926" spans="1:4" ht="30">
      <c r="A926" s="266">
        <v>39775</v>
      </c>
      <c r="B926" s="267" t="s">
        <v>6938</v>
      </c>
      <c r="C926" s="268" t="s">
        <v>6019</v>
      </c>
      <c r="D926" s="269" t="s">
        <v>11921</v>
      </c>
    </row>
    <row r="927" spans="1:4" ht="30">
      <c r="A927" s="266">
        <v>39776</v>
      </c>
      <c r="B927" s="267" t="s">
        <v>6939</v>
      </c>
      <c r="C927" s="268" t="s">
        <v>6019</v>
      </c>
      <c r="D927" s="269" t="s">
        <v>11922</v>
      </c>
    </row>
    <row r="928" spans="1:4" ht="30">
      <c r="A928" s="266">
        <v>39777</v>
      </c>
      <c r="B928" s="267" t="s">
        <v>6940</v>
      </c>
      <c r="C928" s="268" t="s">
        <v>6019</v>
      </c>
      <c r="D928" s="269" t="s">
        <v>11923</v>
      </c>
    </row>
    <row r="929" spans="1:4" ht="30">
      <c r="A929" s="266">
        <v>11250</v>
      </c>
      <c r="B929" s="267" t="s">
        <v>6941</v>
      </c>
      <c r="C929" s="268" t="s">
        <v>6019</v>
      </c>
      <c r="D929" s="269" t="s">
        <v>11924</v>
      </c>
    </row>
    <row r="930" spans="1:4" ht="30">
      <c r="A930" s="266">
        <v>39766</v>
      </c>
      <c r="B930" s="267" t="s">
        <v>6942</v>
      </c>
      <c r="C930" s="268" t="s">
        <v>6019</v>
      </c>
      <c r="D930" s="269" t="s">
        <v>11925</v>
      </c>
    </row>
    <row r="931" spans="1:4" ht="30">
      <c r="A931" s="266">
        <v>11251</v>
      </c>
      <c r="B931" s="267" t="s">
        <v>6943</v>
      </c>
      <c r="C931" s="268" t="s">
        <v>6019</v>
      </c>
      <c r="D931" s="269" t="s">
        <v>11926</v>
      </c>
    </row>
    <row r="932" spans="1:4" ht="30">
      <c r="A932" s="266">
        <v>39767</v>
      </c>
      <c r="B932" s="267" t="s">
        <v>6944</v>
      </c>
      <c r="C932" s="268" t="s">
        <v>6019</v>
      </c>
      <c r="D932" s="269" t="s">
        <v>11927</v>
      </c>
    </row>
    <row r="933" spans="1:4" ht="30">
      <c r="A933" s="266">
        <v>11253</v>
      </c>
      <c r="B933" s="267" t="s">
        <v>6945</v>
      </c>
      <c r="C933" s="268" t="s">
        <v>6019</v>
      </c>
      <c r="D933" s="269" t="s">
        <v>11928</v>
      </c>
    </row>
    <row r="934" spans="1:4" ht="30">
      <c r="A934" s="266">
        <v>11254</v>
      </c>
      <c r="B934" s="267" t="s">
        <v>6946</v>
      </c>
      <c r="C934" s="268" t="s">
        <v>6019</v>
      </c>
      <c r="D934" s="269" t="s">
        <v>11929</v>
      </c>
    </row>
    <row r="935" spans="1:4" ht="30">
      <c r="A935" s="266">
        <v>11255</v>
      </c>
      <c r="B935" s="267" t="s">
        <v>6947</v>
      </c>
      <c r="C935" s="268" t="s">
        <v>6019</v>
      </c>
      <c r="D935" s="269" t="s">
        <v>11923</v>
      </c>
    </row>
    <row r="936" spans="1:4" ht="30">
      <c r="A936" s="266">
        <v>11256</v>
      </c>
      <c r="B936" s="267" t="s">
        <v>6948</v>
      </c>
      <c r="C936" s="268" t="s">
        <v>6019</v>
      </c>
      <c r="D936" s="269" t="s">
        <v>11930</v>
      </c>
    </row>
    <row r="937" spans="1:4" ht="30">
      <c r="A937" s="266">
        <v>14055</v>
      </c>
      <c r="B937" s="267" t="s">
        <v>6949</v>
      </c>
      <c r="C937" s="268" t="s">
        <v>6019</v>
      </c>
      <c r="D937" s="269" t="s">
        <v>11931</v>
      </c>
    </row>
    <row r="938" spans="1:4" ht="30">
      <c r="A938" s="266">
        <v>39768</v>
      </c>
      <c r="B938" s="267" t="s">
        <v>6950</v>
      </c>
      <c r="C938" s="268" t="s">
        <v>6019</v>
      </c>
      <c r="D938" s="269" t="s">
        <v>11932</v>
      </c>
    </row>
    <row r="939" spans="1:4" ht="30">
      <c r="A939" s="266">
        <v>11247</v>
      </c>
      <c r="B939" s="267" t="s">
        <v>6951</v>
      </c>
      <c r="C939" s="268" t="s">
        <v>6019</v>
      </c>
      <c r="D939" s="269" t="s">
        <v>11933</v>
      </c>
    </row>
    <row r="940" spans="1:4" ht="30">
      <c r="A940" s="266">
        <v>39769</v>
      </c>
      <c r="B940" s="267" t="s">
        <v>6952</v>
      </c>
      <c r="C940" s="268" t="s">
        <v>6019</v>
      </c>
      <c r="D940" s="269" t="s">
        <v>11934</v>
      </c>
    </row>
    <row r="941" spans="1:4" ht="30">
      <c r="A941" s="266">
        <v>11249</v>
      </c>
      <c r="B941" s="267" t="s">
        <v>6953</v>
      </c>
      <c r="C941" s="268" t="s">
        <v>6019</v>
      </c>
      <c r="D941" s="269" t="s">
        <v>11935</v>
      </c>
    </row>
    <row r="942" spans="1:4" ht="30">
      <c r="A942" s="266">
        <v>39770</v>
      </c>
      <c r="B942" s="267" t="s">
        <v>6954</v>
      </c>
      <c r="C942" s="268" t="s">
        <v>6019</v>
      </c>
      <c r="D942" s="269" t="s">
        <v>11936</v>
      </c>
    </row>
    <row r="943" spans="1:4">
      <c r="A943" s="266">
        <v>10569</v>
      </c>
      <c r="B943" s="267" t="s">
        <v>6955</v>
      </c>
      <c r="C943" s="268" t="s">
        <v>6019</v>
      </c>
      <c r="D943" s="269" t="s">
        <v>11265</v>
      </c>
    </row>
    <row r="944" spans="1:4">
      <c r="A944" s="266">
        <v>1872</v>
      </c>
      <c r="B944" s="267" t="s">
        <v>6956</v>
      </c>
      <c r="C944" s="268" t="s">
        <v>6019</v>
      </c>
      <c r="D944" s="269" t="s">
        <v>11937</v>
      </c>
    </row>
    <row r="945" spans="1:4">
      <c r="A945" s="266">
        <v>1873</v>
      </c>
      <c r="B945" s="267" t="s">
        <v>6957</v>
      </c>
      <c r="C945" s="268" t="s">
        <v>6019</v>
      </c>
      <c r="D945" s="269" t="s">
        <v>11938</v>
      </c>
    </row>
    <row r="946" spans="1:4" ht="30">
      <c r="A946" s="266">
        <v>39693</v>
      </c>
      <c r="B946" s="267" t="s">
        <v>6958</v>
      </c>
      <c r="C946" s="268" t="s">
        <v>6019</v>
      </c>
      <c r="D946" s="269" t="s">
        <v>11939</v>
      </c>
    </row>
    <row r="947" spans="1:4" ht="30">
      <c r="A947" s="266">
        <v>39681</v>
      </c>
      <c r="B947" s="267" t="s">
        <v>6960</v>
      </c>
      <c r="C947" s="268" t="s">
        <v>6019</v>
      </c>
      <c r="D947" s="269" t="s">
        <v>11941</v>
      </c>
    </row>
    <row r="948" spans="1:4" ht="30">
      <c r="A948" s="266">
        <v>39680</v>
      </c>
      <c r="B948" s="267" t="s">
        <v>6961</v>
      </c>
      <c r="C948" s="268" t="s">
        <v>6019</v>
      </c>
      <c r="D948" s="269" t="s">
        <v>11942</v>
      </c>
    </row>
    <row r="949" spans="1:4" ht="30">
      <c r="A949" s="266">
        <v>39682</v>
      </c>
      <c r="B949" s="267" t="s">
        <v>6962</v>
      </c>
      <c r="C949" s="268" t="s">
        <v>6019</v>
      </c>
      <c r="D949" s="269" t="s">
        <v>11943</v>
      </c>
    </row>
    <row r="950" spans="1:4" ht="30">
      <c r="A950" s="266">
        <v>39692</v>
      </c>
      <c r="B950" s="267" t="s">
        <v>6959</v>
      </c>
      <c r="C950" s="268" t="s">
        <v>6019</v>
      </c>
      <c r="D950" s="269" t="s">
        <v>11940</v>
      </c>
    </row>
    <row r="951" spans="1:4" ht="30">
      <c r="A951" s="266">
        <v>39685</v>
      </c>
      <c r="B951" s="267" t="s">
        <v>6963</v>
      </c>
      <c r="C951" s="268" t="s">
        <v>6019</v>
      </c>
      <c r="D951" s="269" t="s">
        <v>11944</v>
      </c>
    </row>
    <row r="952" spans="1:4" ht="30">
      <c r="A952" s="266">
        <v>39687</v>
      </c>
      <c r="B952" s="267" t="s">
        <v>6964</v>
      </c>
      <c r="C952" s="268" t="s">
        <v>6019</v>
      </c>
      <c r="D952" s="269" t="s">
        <v>11945</v>
      </c>
    </row>
    <row r="953" spans="1:4">
      <c r="A953" s="266">
        <v>3280</v>
      </c>
      <c r="B953" s="267" t="s">
        <v>6965</v>
      </c>
      <c r="C953" s="268" t="s">
        <v>6019</v>
      </c>
      <c r="D953" s="269" t="s">
        <v>11946</v>
      </c>
    </row>
    <row r="954" spans="1:4">
      <c r="A954" s="266">
        <v>11881</v>
      </c>
      <c r="B954" s="267" t="s">
        <v>6966</v>
      </c>
      <c r="C954" s="268" t="s">
        <v>6019</v>
      </c>
      <c r="D954" s="269" t="s">
        <v>11947</v>
      </c>
    </row>
    <row r="955" spans="1:4">
      <c r="A955" s="266">
        <v>34641</v>
      </c>
      <c r="B955" s="267" t="s">
        <v>6967</v>
      </c>
      <c r="C955" s="268" t="s">
        <v>6019</v>
      </c>
      <c r="D955" s="269" t="s">
        <v>11948</v>
      </c>
    </row>
    <row r="956" spans="1:4">
      <c r="A956" s="266">
        <v>34643</v>
      </c>
      <c r="B956" s="267" t="s">
        <v>6968</v>
      </c>
      <c r="C956" s="268" t="s">
        <v>6019</v>
      </c>
      <c r="D956" s="269" t="s">
        <v>11949</v>
      </c>
    </row>
    <row r="957" spans="1:4">
      <c r="A957" s="266">
        <v>3278</v>
      </c>
      <c r="B957" s="267" t="s">
        <v>6969</v>
      </c>
      <c r="C957" s="268" t="s">
        <v>6019</v>
      </c>
      <c r="D957" s="269" t="s">
        <v>11329</v>
      </c>
    </row>
    <row r="958" spans="1:4">
      <c r="A958" s="266">
        <v>3279</v>
      </c>
      <c r="B958" s="267" t="s">
        <v>6970</v>
      </c>
      <c r="C958" s="268" t="s">
        <v>6019</v>
      </c>
      <c r="D958" s="269" t="s">
        <v>11950</v>
      </c>
    </row>
    <row r="959" spans="1:4" ht="30">
      <c r="A959" s="266">
        <v>1062</v>
      </c>
      <c r="B959" s="267" t="s">
        <v>6971</v>
      </c>
      <c r="C959" s="268" t="s">
        <v>6019</v>
      </c>
      <c r="D959" s="269" t="s">
        <v>11951</v>
      </c>
    </row>
    <row r="960" spans="1:4" ht="30">
      <c r="A960" s="266">
        <v>39686</v>
      </c>
      <c r="B960" s="267" t="s">
        <v>6972</v>
      </c>
      <c r="C960" s="268" t="s">
        <v>6019</v>
      </c>
      <c r="D960" s="269" t="s">
        <v>11952</v>
      </c>
    </row>
    <row r="961" spans="1:4" ht="30">
      <c r="A961" s="266">
        <v>39683</v>
      </c>
      <c r="B961" s="267" t="s">
        <v>6973</v>
      </c>
      <c r="C961" s="268" t="s">
        <v>6019</v>
      </c>
      <c r="D961" s="269" t="s">
        <v>11953</v>
      </c>
    </row>
    <row r="962" spans="1:4" ht="30">
      <c r="A962" s="266">
        <v>1871</v>
      </c>
      <c r="B962" s="267" t="s">
        <v>6974</v>
      </c>
      <c r="C962" s="268" t="s">
        <v>6019</v>
      </c>
      <c r="D962" s="269" t="s">
        <v>11289</v>
      </c>
    </row>
    <row r="963" spans="1:4" ht="30">
      <c r="A963" s="266">
        <v>12001</v>
      </c>
      <c r="B963" s="267" t="s">
        <v>6975</v>
      </c>
      <c r="C963" s="268" t="s">
        <v>6019</v>
      </c>
      <c r="D963" s="269" t="s">
        <v>11954</v>
      </c>
    </row>
    <row r="964" spans="1:4">
      <c r="A964" s="266">
        <v>11882</v>
      </c>
      <c r="B964" s="267" t="s">
        <v>6976</v>
      </c>
      <c r="C964" s="268" t="s">
        <v>6019</v>
      </c>
      <c r="D964" s="269" t="s">
        <v>11329</v>
      </c>
    </row>
    <row r="965" spans="1:4" ht="30">
      <c r="A965" s="266">
        <v>39689</v>
      </c>
      <c r="B965" s="267" t="s">
        <v>6977</v>
      </c>
      <c r="C965" s="268" t="s">
        <v>6019</v>
      </c>
      <c r="D965" s="269" t="s">
        <v>11955</v>
      </c>
    </row>
    <row r="966" spans="1:4" ht="30">
      <c r="A966" s="266">
        <v>39688</v>
      </c>
      <c r="B966" s="267" t="s">
        <v>6978</v>
      </c>
      <c r="C966" s="268" t="s">
        <v>6019</v>
      </c>
      <c r="D966" s="269" t="s">
        <v>11956</v>
      </c>
    </row>
    <row r="967" spans="1:4" ht="30">
      <c r="A967" s="266">
        <v>1068</v>
      </c>
      <c r="B967" s="267" t="s">
        <v>6979</v>
      </c>
      <c r="C967" s="268" t="s">
        <v>6019</v>
      </c>
      <c r="D967" s="269" t="s">
        <v>11957</v>
      </c>
    </row>
    <row r="968" spans="1:4" ht="30">
      <c r="A968" s="266">
        <v>39690</v>
      </c>
      <c r="B968" s="267" t="s">
        <v>6980</v>
      </c>
      <c r="C968" s="268" t="s">
        <v>6019</v>
      </c>
      <c r="D968" s="269" t="s">
        <v>11958</v>
      </c>
    </row>
    <row r="969" spans="1:4" ht="30">
      <c r="A969" s="266">
        <v>39691</v>
      </c>
      <c r="B969" s="267" t="s">
        <v>6981</v>
      </c>
      <c r="C969" s="268" t="s">
        <v>6019</v>
      </c>
      <c r="D969" s="269" t="s">
        <v>11959</v>
      </c>
    </row>
    <row r="970" spans="1:4" ht="30">
      <c r="A970" s="266">
        <v>39808</v>
      </c>
      <c r="B970" s="267" t="s">
        <v>6982</v>
      </c>
      <c r="C970" s="268" t="s">
        <v>6019</v>
      </c>
      <c r="D970" s="269" t="s">
        <v>11960</v>
      </c>
    </row>
    <row r="971" spans="1:4">
      <c r="A971" s="266">
        <v>39809</v>
      </c>
      <c r="B971" s="267" t="s">
        <v>6983</v>
      </c>
      <c r="C971" s="268" t="s">
        <v>6019</v>
      </c>
      <c r="D971" s="269" t="s">
        <v>11961</v>
      </c>
    </row>
    <row r="972" spans="1:4">
      <c r="A972" s="266">
        <v>11713</v>
      </c>
      <c r="B972" s="267" t="s">
        <v>6984</v>
      </c>
      <c r="C972" s="268" t="s">
        <v>6019</v>
      </c>
      <c r="D972" s="269" t="s">
        <v>11962</v>
      </c>
    </row>
    <row r="973" spans="1:4">
      <c r="A973" s="266">
        <v>11716</v>
      </c>
      <c r="B973" s="267" t="s">
        <v>6985</v>
      </c>
      <c r="C973" s="268" t="s">
        <v>6019</v>
      </c>
      <c r="D973" s="269" t="s">
        <v>11411</v>
      </c>
    </row>
    <row r="974" spans="1:4">
      <c r="A974" s="266">
        <v>5103</v>
      </c>
      <c r="B974" s="267" t="s">
        <v>6986</v>
      </c>
      <c r="C974" s="268" t="s">
        <v>6019</v>
      </c>
      <c r="D974" s="269" t="s">
        <v>11963</v>
      </c>
    </row>
    <row r="975" spans="1:4">
      <c r="A975" s="266">
        <v>11712</v>
      </c>
      <c r="B975" s="267" t="s">
        <v>15303</v>
      </c>
      <c r="C975" s="268" t="s">
        <v>6019</v>
      </c>
      <c r="D975" s="269" t="s">
        <v>11964</v>
      </c>
    </row>
    <row r="976" spans="1:4">
      <c r="A976" s="266">
        <v>11717</v>
      </c>
      <c r="B976" s="267" t="s">
        <v>6987</v>
      </c>
      <c r="C976" s="268" t="s">
        <v>6019</v>
      </c>
      <c r="D976" s="269" t="s">
        <v>11965</v>
      </c>
    </row>
    <row r="977" spans="1:4">
      <c r="A977" s="266">
        <v>11714</v>
      </c>
      <c r="B977" s="267" t="s">
        <v>6988</v>
      </c>
      <c r="C977" s="268" t="s">
        <v>6019</v>
      </c>
      <c r="D977" s="269" t="s">
        <v>11966</v>
      </c>
    </row>
    <row r="978" spans="1:4">
      <c r="A978" s="266">
        <v>11715</v>
      </c>
      <c r="B978" s="267" t="s">
        <v>6989</v>
      </c>
      <c r="C978" s="268" t="s">
        <v>6019</v>
      </c>
      <c r="D978" s="269" t="s">
        <v>11967</v>
      </c>
    </row>
    <row r="979" spans="1:4">
      <c r="A979" s="266">
        <v>11880</v>
      </c>
      <c r="B979" s="267" t="s">
        <v>6990</v>
      </c>
      <c r="C979" s="268" t="s">
        <v>6019</v>
      </c>
      <c r="D979" s="269" t="s">
        <v>11968</v>
      </c>
    </row>
    <row r="980" spans="1:4">
      <c r="A980" s="266">
        <v>1106</v>
      </c>
      <c r="B980" s="267" t="s">
        <v>6991</v>
      </c>
      <c r="C980" s="268" t="s">
        <v>6065</v>
      </c>
      <c r="D980" s="269" t="s">
        <v>11969</v>
      </c>
    </row>
    <row r="981" spans="1:4">
      <c r="A981" s="266">
        <v>11161</v>
      </c>
      <c r="B981" s="267" t="s">
        <v>6992</v>
      </c>
      <c r="C981" s="268" t="s">
        <v>6065</v>
      </c>
      <c r="D981" s="269" t="s">
        <v>11141</v>
      </c>
    </row>
    <row r="982" spans="1:4">
      <c r="A982" s="266">
        <v>1107</v>
      </c>
      <c r="B982" s="267" t="s">
        <v>6993</v>
      </c>
      <c r="C982" s="268" t="s">
        <v>6065</v>
      </c>
      <c r="D982" s="269" t="s">
        <v>11140</v>
      </c>
    </row>
    <row r="983" spans="1:4">
      <c r="A983" s="266">
        <v>4758</v>
      </c>
      <c r="B983" s="267" t="s">
        <v>6994</v>
      </c>
      <c r="C983" s="268" t="s">
        <v>6018</v>
      </c>
      <c r="D983" s="269" t="s">
        <v>11970</v>
      </c>
    </row>
    <row r="984" spans="1:4">
      <c r="A984" s="266">
        <v>41080</v>
      </c>
      <c r="B984" s="267" t="s">
        <v>6995</v>
      </c>
      <c r="C984" s="268" t="s">
        <v>6187</v>
      </c>
      <c r="D984" s="269" t="s">
        <v>11971</v>
      </c>
    </row>
    <row r="985" spans="1:4">
      <c r="A985" s="266">
        <v>25963</v>
      </c>
      <c r="B985" s="267" t="s">
        <v>6996</v>
      </c>
      <c r="C985" s="268" t="s">
        <v>6065</v>
      </c>
      <c r="D985" s="269" t="s">
        <v>11654</v>
      </c>
    </row>
    <row r="986" spans="1:4">
      <c r="A986" s="266">
        <v>4759</v>
      </c>
      <c r="B986" s="267" t="s">
        <v>6997</v>
      </c>
      <c r="C986" s="268" t="s">
        <v>6018</v>
      </c>
      <c r="D986" s="269" t="s">
        <v>11972</v>
      </c>
    </row>
    <row r="987" spans="1:4">
      <c r="A987" s="266">
        <v>41068</v>
      </c>
      <c r="B987" s="267" t="s">
        <v>6998</v>
      </c>
      <c r="C987" s="268" t="s">
        <v>6187</v>
      </c>
      <c r="D987" s="269" t="s">
        <v>11973</v>
      </c>
    </row>
    <row r="988" spans="1:4">
      <c r="A988" s="266">
        <v>1108</v>
      </c>
      <c r="B988" s="267" t="s">
        <v>6999</v>
      </c>
      <c r="C988" s="268" t="s">
        <v>6020</v>
      </c>
      <c r="D988" s="269" t="s">
        <v>11974</v>
      </c>
    </row>
    <row r="989" spans="1:4">
      <c r="A989" s="266">
        <v>1117</v>
      </c>
      <c r="B989" s="267" t="s">
        <v>7000</v>
      </c>
      <c r="C989" s="268" t="s">
        <v>6020</v>
      </c>
      <c r="D989" s="269" t="s">
        <v>11975</v>
      </c>
    </row>
    <row r="990" spans="1:4">
      <c r="A990" s="266">
        <v>1118</v>
      </c>
      <c r="B990" s="267" t="s">
        <v>7001</v>
      </c>
      <c r="C990" s="268" t="s">
        <v>6020</v>
      </c>
      <c r="D990" s="269" t="s">
        <v>11976</v>
      </c>
    </row>
    <row r="991" spans="1:4">
      <c r="A991" s="266">
        <v>1110</v>
      </c>
      <c r="B991" s="267" t="s">
        <v>7002</v>
      </c>
      <c r="C991" s="268" t="s">
        <v>6020</v>
      </c>
      <c r="D991" s="269" t="s">
        <v>11976</v>
      </c>
    </row>
    <row r="992" spans="1:4" ht="30">
      <c r="A992" s="266">
        <v>12618</v>
      </c>
      <c r="B992" s="267" t="s">
        <v>7003</v>
      </c>
      <c r="C992" s="268" t="s">
        <v>6019</v>
      </c>
      <c r="D992" s="269" t="s">
        <v>11977</v>
      </c>
    </row>
    <row r="993" spans="1:4" ht="30">
      <c r="A993" s="266">
        <v>40871</v>
      </c>
      <c r="B993" s="267" t="s">
        <v>7004</v>
      </c>
      <c r="C993" s="268" t="s">
        <v>6020</v>
      </c>
      <c r="D993" s="269" t="s">
        <v>11978</v>
      </c>
    </row>
    <row r="994" spans="1:4">
      <c r="A994" s="266">
        <v>40869</v>
      </c>
      <c r="B994" s="267" t="s">
        <v>7005</v>
      </c>
      <c r="C994" s="268" t="s">
        <v>6020</v>
      </c>
      <c r="D994" s="269" t="s">
        <v>11979</v>
      </c>
    </row>
    <row r="995" spans="1:4">
      <c r="A995" s="266">
        <v>40870</v>
      </c>
      <c r="B995" s="267" t="s">
        <v>7006</v>
      </c>
      <c r="C995" s="268" t="s">
        <v>6020</v>
      </c>
      <c r="D995" s="269" t="s">
        <v>11980</v>
      </c>
    </row>
    <row r="996" spans="1:4">
      <c r="A996" s="266">
        <v>1109</v>
      </c>
      <c r="B996" s="267" t="s">
        <v>7007</v>
      </c>
      <c r="C996" s="268" t="s">
        <v>6020</v>
      </c>
      <c r="D996" s="269" t="s">
        <v>11745</v>
      </c>
    </row>
    <row r="997" spans="1:4">
      <c r="A997" s="266">
        <v>1119</v>
      </c>
      <c r="B997" s="267" t="s">
        <v>7008</v>
      </c>
      <c r="C997" s="268" t="s">
        <v>6020</v>
      </c>
      <c r="D997" s="269" t="s">
        <v>11981</v>
      </c>
    </row>
    <row r="998" spans="1:4">
      <c r="A998" s="266">
        <v>13115</v>
      </c>
      <c r="B998" s="267" t="s">
        <v>7009</v>
      </c>
      <c r="C998" s="268" t="s">
        <v>6020</v>
      </c>
      <c r="D998" s="269" t="s">
        <v>11982</v>
      </c>
    </row>
    <row r="999" spans="1:4">
      <c r="A999" s="266">
        <v>10541</v>
      </c>
      <c r="B999" s="267" t="s">
        <v>7010</v>
      </c>
      <c r="C999" s="268" t="s">
        <v>6020</v>
      </c>
      <c r="D999" s="269" t="s">
        <v>11699</v>
      </c>
    </row>
    <row r="1000" spans="1:4">
      <c r="A1000" s="266">
        <v>10543</v>
      </c>
      <c r="B1000" s="267" t="s">
        <v>7011</v>
      </c>
      <c r="C1000" s="268" t="s">
        <v>6020</v>
      </c>
      <c r="D1000" s="269" t="s">
        <v>11983</v>
      </c>
    </row>
    <row r="1001" spans="1:4">
      <c r="A1001" s="266">
        <v>10544</v>
      </c>
      <c r="B1001" s="267" t="s">
        <v>7012</v>
      </c>
      <c r="C1001" s="268" t="s">
        <v>6020</v>
      </c>
      <c r="D1001" s="269" t="s">
        <v>11984</v>
      </c>
    </row>
    <row r="1002" spans="1:4">
      <c r="A1002" s="266">
        <v>10545</v>
      </c>
      <c r="B1002" s="267" t="s">
        <v>7013</v>
      </c>
      <c r="C1002" s="268" t="s">
        <v>6020</v>
      </c>
      <c r="D1002" s="269" t="s">
        <v>11985</v>
      </c>
    </row>
    <row r="1003" spans="1:4">
      <c r="A1003" s="266">
        <v>10542</v>
      </c>
      <c r="B1003" s="267" t="s">
        <v>7014</v>
      </c>
      <c r="C1003" s="268" t="s">
        <v>6020</v>
      </c>
      <c r="D1003" s="269" t="s">
        <v>11986</v>
      </c>
    </row>
    <row r="1004" spans="1:4">
      <c r="A1004" s="266">
        <v>38365</v>
      </c>
      <c r="B1004" s="267" t="s">
        <v>7015</v>
      </c>
      <c r="C1004" s="268" t="s">
        <v>6017</v>
      </c>
      <c r="D1004" s="269" t="s">
        <v>11843</v>
      </c>
    </row>
    <row r="1005" spans="1:4" ht="30">
      <c r="A1005" s="266">
        <v>37745</v>
      </c>
      <c r="B1005" s="267" t="s">
        <v>7016</v>
      </c>
      <c r="C1005" s="268" t="s">
        <v>6019</v>
      </c>
      <c r="D1005" s="269" t="s">
        <v>11987</v>
      </c>
    </row>
    <row r="1006" spans="1:4" ht="30">
      <c r="A1006" s="266">
        <v>37754</v>
      </c>
      <c r="B1006" s="267" t="s">
        <v>7017</v>
      </c>
      <c r="C1006" s="268" t="s">
        <v>6019</v>
      </c>
      <c r="D1006" s="269" t="s">
        <v>11988</v>
      </c>
    </row>
    <row r="1007" spans="1:4" ht="30">
      <c r="A1007" s="266">
        <v>37748</v>
      </c>
      <c r="B1007" s="267" t="s">
        <v>7018</v>
      </c>
      <c r="C1007" s="268" t="s">
        <v>6019</v>
      </c>
      <c r="D1007" s="269" t="s">
        <v>11989</v>
      </c>
    </row>
    <row r="1008" spans="1:4" ht="30">
      <c r="A1008" s="266">
        <v>37757</v>
      </c>
      <c r="B1008" s="267" t="s">
        <v>7020</v>
      </c>
      <c r="C1008" s="268" t="s">
        <v>6019</v>
      </c>
      <c r="D1008" s="269" t="s">
        <v>11991</v>
      </c>
    </row>
    <row r="1009" spans="1:4" ht="30">
      <c r="A1009" s="266">
        <v>37759</v>
      </c>
      <c r="B1009" s="267" t="s">
        <v>7021</v>
      </c>
      <c r="C1009" s="268" t="s">
        <v>6019</v>
      </c>
      <c r="D1009" s="269" t="s">
        <v>11992</v>
      </c>
    </row>
    <row r="1010" spans="1:4" ht="30">
      <c r="A1010" s="266">
        <v>37766</v>
      </c>
      <c r="B1010" s="267" t="s">
        <v>7022</v>
      </c>
      <c r="C1010" s="268" t="s">
        <v>6019</v>
      </c>
      <c r="D1010" s="269" t="s">
        <v>11993</v>
      </c>
    </row>
    <row r="1011" spans="1:4" ht="30">
      <c r="A1011" s="266">
        <v>37752</v>
      </c>
      <c r="B1011" s="267" t="s">
        <v>7023</v>
      </c>
      <c r="C1011" s="268" t="s">
        <v>6019</v>
      </c>
      <c r="D1011" s="269" t="s">
        <v>11994</v>
      </c>
    </row>
    <row r="1012" spans="1:4" ht="30">
      <c r="A1012" s="266">
        <v>37760</v>
      </c>
      <c r="B1012" s="267" t="s">
        <v>7024</v>
      </c>
      <c r="C1012" s="268" t="s">
        <v>6019</v>
      </c>
      <c r="D1012" s="269" t="s">
        <v>11995</v>
      </c>
    </row>
    <row r="1013" spans="1:4" ht="30">
      <c r="A1013" s="266">
        <v>37761</v>
      </c>
      <c r="B1013" s="267" t="s">
        <v>7019</v>
      </c>
      <c r="C1013" s="268" t="s">
        <v>6019</v>
      </c>
      <c r="D1013" s="269" t="s">
        <v>11990</v>
      </c>
    </row>
    <row r="1014" spans="1:4" ht="30">
      <c r="A1014" s="266">
        <v>37765</v>
      </c>
      <c r="B1014" s="267" t="s">
        <v>7025</v>
      </c>
      <c r="C1014" s="268" t="s">
        <v>6019</v>
      </c>
      <c r="D1014" s="269" t="s">
        <v>11996</v>
      </c>
    </row>
    <row r="1015" spans="1:4" ht="30">
      <c r="A1015" s="266">
        <v>37746</v>
      </c>
      <c r="B1015" s="267" t="s">
        <v>7026</v>
      </c>
      <c r="C1015" s="268" t="s">
        <v>6019</v>
      </c>
      <c r="D1015" s="269" t="s">
        <v>11997</v>
      </c>
    </row>
    <row r="1016" spans="1:4" ht="30">
      <c r="A1016" s="266">
        <v>37750</v>
      </c>
      <c r="B1016" s="267" t="s">
        <v>7027</v>
      </c>
      <c r="C1016" s="268" t="s">
        <v>6019</v>
      </c>
      <c r="D1016" s="269" t="s">
        <v>11998</v>
      </c>
    </row>
    <row r="1017" spans="1:4" ht="30">
      <c r="A1017" s="266">
        <v>37753</v>
      </c>
      <c r="B1017" s="267" t="s">
        <v>7028</v>
      </c>
      <c r="C1017" s="268" t="s">
        <v>6019</v>
      </c>
      <c r="D1017" s="269" t="s">
        <v>11999</v>
      </c>
    </row>
    <row r="1018" spans="1:4" ht="30">
      <c r="A1018" s="266">
        <v>37756</v>
      </c>
      <c r="B1018" s="267" t="s">
        <v>7029</v>
      </c>
      <c r="C1018" s="268" t="s">
        <v>6019</v>
      </c>
      <c r="D1018" s="269" t="s">
        <v>11990</v>
      </c>
    </row>
    <row r="1019" spans="1:4" ht="45">
      <c r="A1019" s="266">
        <v>37755</v>
      </c>
      <c r="B1019" s="267" t="s">
        <v>7030</v>
      </c>
      <c r="C1019" s="268" t="s">
        <v>6019</v>
      </c>
      <c r="D1019" s="269" t="s">
        <v>12000</v>
      </c>
    </row>
    <row r="1020" spans="1:4" ht="45">
      <c r="A1020" s="266">
        <v>37758</v>
      </c>
      <c r="B1020" s="267" t="s">
        <v>7031</v>
      </c>
      <c r="C1020" s="268" t="s">
        <v>6019</v>
      </c>
      <c r="D1020" s="269" t="s">
        <v>12001</v>
      </c>
    </row>
    <row r="1021" spans="1:4" ht="45">
      <c r="A1021" s="266">
        <v>37747</v>
      </c>
      <c r="B1021" s="267" t="s">
        <v>7032</v>
      </c>
      <c r="C1021" s="268" t="s">
        <v>6019</v>
      </c>
      <c r="D1021" s="269" t="s">
        <v>12002</v>
      </c>
    </row>
    <row r="1022" spans="1:4" ht="45">
      <c r="A1022" s="266">
        <v>37767</v>
      </c>
      <c r="B1022" s="267" t="s">
        <v>7033</v>
      </c>
      <c r="C1022" s="268" t="s">
        <v>6019</v>
      </c>
      <c r="D1022" s="269" t="s">
        <v>12003</v>
      </c>
    </row>
    <row r="1023" spans="1:4" ht="45">
      <c r="A1023" s="266">
        <v>37751</v>
      </c>
      <c r="B1023" s="267" t="s">
        <v>7034</v>
      </c>
      <c r="C1023" s="268" t="s">
        <v>6019</v>
      </c>
      <c r="D1023" s="269" t="s">
        <v>12003</v>
      </c>
    </row>
    <row r="1024" spans="1:4" ht="45">
      <c r="A1024" s="266">
        <v>37749</v>
      </c>
      <c r="B1024" s="267" t="s">
        <v>7035</v>
      </c>
      <c r="C1024" s="268" t="s">
        <v>6019</v>
      </c>
      <c r="D1024" s="269" t="s">
        <v>12004</v>
      </c>
    </row>
    <row r="1025" spans="1:4" ht="30">
      <c r="A1025" s="266">
        <v>13617</v>
      </c>
      <c r="B1025" s="267" t="s">
        <v>7036</v>
      </c>
      <c r="C1025" s="268" t="s">
        <v>6019</v>
      </c>
      <c r="D1025" s="269" t="s">
        <v>12005</v>
      </c>
    </row>
    <row r="1026" spans="1:4">
      <c r="A1026" s="266">
        <v>1159</v>
      </c>
      <c r="B1026" s="267" t="s">
        <v>7037</v>
      </c>
      <c r="C1026" s="268" t="s">
        <v>6019</v>
      </c>
      <c r="D1026" s="269" t="s">
        <v>12006</v>
      </c>
    </row>
    <row r="1027" spans="1:4">
      <c r="A1027" s="266">
        <v>12114</v>
      </c>
      <c r="B1027" s="267" t="s">
        <v>7038</v>
      </c>
      <c r="C1027" s="268" t="s">
        <v>6019</v>
      </c>
      <c r="D1027" s="269" t="s">
        <v>12007</v>
      </c>
    </row>
    <row r="1028" spans="1:4">
      <c r="A1028" s="266">
        <v>38106</v>
      </c>
      <c r="B1028" s="267" t="s">
        <v>7039</v>
      </c>
      <c r="C1028" s="268" t="s">
        <v>6019</v>
      </c>
      <c r="D1028" s="269" t="s">
        <v>12008</v>
      </c>
    </row>
    <row r="1029" spans="1:4" ht="30">
      <c r="A1029" s="266">
        <v>38085</v>
      </c>
      <c r="B1029" s="267" t="s">
        <v>7040</v>
      </c>
      <c r="C1029" s="268" t="s">
        <v>6019</v>
      </c>
      <c r="D1029" s="269" t="s">
        <v>12009</v>
      </c>
    </row>
    <row r="1030" spans="1:4">
      <c r="A1030" s="266">
        <v>659</v>
      </c>
      <c r="B1030" s="267" t="s">
        <v>7045</v>
      </c>
      <c r="C1030" s="268" t="s">
        <v>6019</v>
      </c>
      <c r="D1030" s="269" t="s">
        <v>11426</v>
      </c>
    </row>
    <row r="1031" spans="1:4">
      <c r="A1031" s="266">
        <v>660</v>
      </c>
      <c r="B1031" s="267" t="s">
        <v>7046</v>
      </c>
      <c r="C1031" s="268" t="s">
        <v>6019</v>
      </c>
      <c r="D1031" s="269" t="s">
        <v>12013</v>
      </c>
    </row>
    <row r="1032" spans="1:4">
      <c r="A1032" s="266">
        <v>658</v>
      </c>
      <c r="B1032" s="267" t="s">
        <v>7047</v>
      </c>
      <c r="C1032" s="268" t="s">
        <v>6019</v>
      </c>
      <c r="D1032" s="269" t="s">
        <v>11566</v>
      </c>
    </row>
    <row r="1033" spans="1:4">
      <c r="A1033" s="266">
        <v>38599</v>
      </c>
      <c r="B1033" s="267" t="s">
        <v>7041</v>
      </c>
      <c r="C1033" s="268" t="s">
        <v>6019</v>
      </c>
      <c r="D1033" s="269" t="s">
        <v>12010</v>
      </c>
    </row>
    <row r="1034" spans="1:4">
      <c r="A1034" s="266">
        <v>38596</v>
      </c>
      <c r="B1034" s="267" t="s">
        <v>7042</v>
      </c>
      <c r="C1034" s="268" t="s">
        <v>6019</v>
      </c>
      <c r="D1034" s="269" t="s">
        <v>11571</v>
      </c>
    </row>
    <row r="1035" spans="1:4">
      <c r="A1035" s="266">
        <v>38600</v>
      </c>
      <c r="B1035" s="267" t="s">
        <v>7043</v>
      </c>
      <c r="C1035" s="268" t="s">
        <v>6019</v>
      </c>
      <c r="D1035" s="269" t="s">
        <v>12011</v>
      </c>
    </row>
    <row r="1036" spans="1:4">
      <c r="A1036" s="266">
        <v>38597</v>
      </c>
      <c r="B1036" s="267" t="s">
        <v>7044</v>
      </c>
      <c r="C1036" s="268" t="s">
        <v>6019</v>
      </c>
      <c r="D1036" s="269" t="s">
        <v>12012</v>
      </c>
    </row>
    <row r="1037" spans="1:4">
      <c r="A1037" s="266">
        <v>38548</v>
      </c>
      <c r="B1037" s="267" t="s">
        <v>7048</v>
      </c>
      <c r="C1037" s="268" t="s">
        <v>6019</v>
      </c>
      <c r="D1037" s="269" t="s">
        <v>12014</v>
      </c>
    </row>
    <row r="1038" spans="1:4">
      <c r="A1038" s="266">
        <v>34647</v>
      </c>
      <c r="B1038" s="267" t="s">
        <v>7049</v>
      </c>
      <c r="C1038" s="268" t="s">
        <v>6019</v>
      </c>
      <c r="D1038" s="269" t="s">
        <v>11120</v>
      </c>
    </row>
    <row r="1039" spans="1:4">
      <c r="A1039" s="266">
        <v>34649</v>
      </c>
      <c r="B1039" s="267" t="s">
        <v>7050</v>
      </c>
      <c r="C1039" s="268" t="s">
        <v>6019</v>
      </c>
      <c r="D1039" s="269" t="s">
        <v>12015</v>
      </c>
    </row>
    <row r="1040" spans="1:4">
      <c r="A1040" s="266">
        <v>34652</v>
      </c>
      <c r="B1040" s="267" t="s">
        <v>7051</v>
      </c>
      <c r="C1040" s="268" t="s">
        <v>6019</v>
      </c>
      <c r="D1040" s="269" t="s">
        <v>12016</v>
      </c>
    </row>
    <row r="1041" spans="1:4">
      <c r="A1041" s="266">
        <v>34655</v>
      </c>
      <c r="B1041" s="267" t="s">
        <v>7052</v>
      </c>
      <c r="C1041" s="268" t="s">
        <v>6019</v>
      </c>
      <c r="D1041" s="269" t="s">
        <v>11421</v>
      </c>
    </row>
    <row r="1042" spans="1:4">
      <c r="A1042" s="266">
        <v>40607</v>
      </c>
      <c r="B1042" s="267" t="s">
        <v>7053</v>
      </c>
      <c r="C1042" s="268" t="s">
        <v>6019</v>
      </c>
      <c r="D1042" s="269" t="s">
        <v>11322</v>
      </c>
    </row>
    <row r="1043" spans="1:4">
      <c r="A1043" s="266">
        <v>585</v>
      </c>
      <c r="B1043" s="267" t="s">
        <v>7054</v>
      </c>
      <c r="C1043" s="268" t="s">
        <v>6065</v>
      </c>
      <c r="D1043" s="269" t="s">
        <v>12017</v>
      </c>
    </row>
    <row r="1044" spans="1:4">
      <c r="A1044" s="266">
        <v>4777</v>
      </c>
      <c r="B1044" s="267" t="s">
        <v>7055</v>
      </c>
      <c r="C1044" s="268" t="s">
        <v>6065</v>
      </c>
      <c r="D1044" s="269" t="s">
        <v>12018</v>
      </c>
    </row>
    <row r="1045" spans="1:4">
      <c r="A1045" s="266">
        <v>587</v>
      </c>
      <c r="B1045" s="267" t="s">
        <v>7056</v>
      </c>
      <c r="C1045" s="268" t="s">
        <v>6065</v>
      </c>
      <c r="D1045" s="269" t="s">
        <v>12019</v>
      </c>
    </row>
    <row r="1046" spans="1:4">
      <c r="A1046" s="266">
        <v>590</v>
      </c>
      <c r="B1046" s="267" t="s">
        <v>7057</v>
      </c>
      <c r="C1046" s="268" t="s">
        <v>6065</v>
      </c>
      <c r="D1046" s="269" t="s">
        <v>12020</v>
      </c>
    </row>
    <row r="1047" spans="1:4">
      <c r="A1047" s="266">
        <v>592</v>
      </c>
      <c r="B1047" s="267" t="s">
        <v>7058</v>
      </c>
      <c r="C1047" s="268" t="s">
        <v>6065</v>
      </c>
      <c r="D1047" s="269" t="s">
        <v>12019</v>
      </c>
    </row>
    <row r="1048" spans="1:4">
      <c r="A1048" s="266">
        <v>586</v>
      </c>
      <c r="B1048" s="267" t="s">
        <v>7059</v>
      </c>
      <c r="C1048" s="268" t="s">
        <v>6020</v>
      </c>
      <c r="D1048" s="269" t="s">
        <v>12021</v>
      </c>
    </row>
    <row r="1049" spans="1:4">
      <c r="A1049" s="266">
        <v>591</v>
      </c>
      <c r="B1049" s="267" t="s">
        <v>7060</v>
      </c>
      <c r="C1049" s="268" t="s">
        <v>6065</v>
      </c>
      <c r="D1049" s="269" t="s">
        <v>12017</v>
      </c>
    </row>
    <row r="1050" spans="1:4">
      <c r="A1050" s="266">
        <v>588</v>
      </c>
      <c r="B1050" s="267" t="s">
        <v>7061</v>
      </c>
      <c r="C1050" s="268" t="s">
        <v>6020</v>
      </c>
      <c r="D1050" s="269" t="s">
        <v>12022</v>
      </c>
    </row>
    <row r="1051" spans="1:4">
      <c r="A1051" s="266">
        <v>589</v>
      </c>
      <c r="B1051" s="267" t="s">
        <v>7062</v>
      </c>
      <c r="C1051" s="268" t="s">
        <v>6020</v>
      </c>
      <c r="D1051" s="269" t="s">
        <v>12023</v>
      </c>
    </row>
    <row r="1052" spans="1:4">
      <c r="A1052" s="266">
        <v>584</v>
      </c>
      <c r="B1052" s="267" t="s">
        <v>7063</v>
      </c>
      <c r="C1052" s="268" t="s">
        <v>6020</v>
      </c>
      <c r="D1052" s="269" t="s">
        <v>12024</v>
      </c>
    </row>
    <row r="1053" spans="1:4">
      <c r="A1053" s="266">
        <v>4912</v>
      </c>
      <c r="B1053" s="267" t="s">
        <v>7064</v>
      </c>
      <c r="C1053" s="268" t="s">
        <v>6065</v>
      </c>
      <c r="D1053" s="269" t="s">
        <v>12025</v>
      </c>
    </row>
    <row r="1054" spans="1:4">
      <c r="A1054" s="266">
        <v>574</v>
      </c>
      <c r="B1054" s="267" t="s">
        <v>7065</v>
      </c>
      <c r="C1054" s="268" t="s">
        <v>6020</v>
      </c>
      <c r="D1054" s="269" t="s">
        <v>12026</v>
      </c>
    </row>
    <row r="1055" spans="1:4">
      <c r="A1055" s="266">
        <v>567</v>
      </c>
      <c r="B1055" s="267" t="s">
        <v>7066</v>
      </c>
      <c r="C1055" s="268" t="s">
        <v>6020</v>
      </c>
      <c r="D1055" s="269" t="s">
        <v>12027</v>
      </c>
    </row>
    <row r="1056" spans="1:4">
      <c r="A1056" s="266">
        <v>568</v>
      </c>
      <c r="B1056" s="267" t="s">
        <v>7067</v>
      </c>
      <c r="C1056" s="268" t="s">
        <v>6020</v>
      </c>
      <c r="D1056" s="269" t="s">
        <v>12028</v>
      </c>
    </row>
    <row r="1057" spans="1:4">
      <c r="A1057" s="266">
        <v>569</v>
      </c>
      <c r="B1057" s="267" t="s">
        <v>7068</v>
      </c>
      <c r="C1057" s="268" t="s">
        <v>6065</v>
      </c>
      <c r="D1057" s="269" t="s">
        <v>12029</v>
      </c>
    </row>
    <row r="1058" spans="1:4">
      <c r="A1058" s="266">
        <v>1165</v>
      </c>
      <c r="B1058" s="267" t="s">
        <v>7069</v>
      </c>
      <c r="C1058" s="268" t="s">
        <v>6019</v>
      </c>
      <c r="D1058" s="269" t="s">
        <v>12030</v>
      </c>
    </row>
    <row r="1059" spans="1:4">
      <c r="A1059" s="266">
        <v>1164</v>
      </c>
      <c r="B1059" s="267" t="s">
        <v>7070</v>
      </c>
      <c r="C1059" s="268" t="s">
        <v>6019</v>
      </c>
      <c r="D1059" s="269" t="s">
        <v>12031</v>
      </c>
    </row>
    <row r="1060" spans="1:4">
      <c r="A1060" s="266">
        <v>1170</v>
      </c>
      <c r="B1060" s="267" t="s">
        <v>7073</v>
      </c>
      <c r="C1060" s="268" t="s">
        <v>6019</v>
      </c>
      <c r="D1060" s="269" t="s">
        <v>11461</v>
      </c>
    </row>
    <row r="1061" spans="1:4">
      <c r="A1061" s="266">
        <v>1162</v>
      </c>
      <c r="B1061" s="267" t="s">
        <v>7071</v>
      </c>
      <c r="C1061" s="268" t="s">
        <v>6019</v>
      </c>
      <c r="D1061" s="269" t="s">
        <v>12032</v>
      </c>
    </row>
    <row r="1062" spans="1:4">
      <c r="A1062" s="266">
        <v>12395</v>
      </c>
      <c r="B1062" s="267" t="s">
        <v>7072</v>
      </c>
      <c r="C1062" s="268" t="s">
        <v>6019</v>
      </c>
      <c r="D1062" s="269" t="s">
        <v>11136</v>
      </c>
    </row>
    <row r="1063" spans="1:4">
      <c r="A1063" s="266">
        <v>1169</v>
      </c>
      <c r="B1063" s="267" t="s">
        <v>7074</v>
      </c>
      <c r="C1063" s="268" t="s">
        <v>6019</v>
      </c>
      <c r="D1063" s="269" t="s">
        <v>12033</v>
      </c>
    </row>
    <row r="1064" spans="1:4">
      <c r="A1064" s="266">
        <v>1166</v>
      </c>
      <c r="B1064" s="267" t="s">
        <v>7075</v>
      </c>
      <c r="C1064" s="268" t="s">
        <v>6019</v>
      </c>
      <c r="D1064" s="269" t="s">
        <v>12034</v>
      </c>
    </row>
    <row r="1065" spans="1:4">
      <c r="A1065" s="266">
        <v>1168</v>
      </c>
      <c r="B1065" s="267" t="s">
        <v>7078</v>
      </c>
      <c r="C1065" s="268" t="s">
        <v>6019</v>
      </c>
      <c r="D1065" s="269" t="s">
        <v>11704</v>
      </c>
    </row>
    <row r="1066" spans="1:4">
      <c r="A1066" s="266">
        <v>1163</v>
      </c>
      <c r="B1066" s="267" t="s">
        <v>7076</v>
      </c>
      <c r="C1066" s="268" t="s">
        <v>6019</v>
      </c>
      <c r="D1066" s="269" t="s">
        <v>11157</v>
      </c>
    </row>
    <row r="1067" spans="1:4">
      <c r="A1067" s="266">
        <v>12396</v>
      </c>
      <c r="B1067" s="267" t="s">
        <v>7077</v>
      </c>
      <c r="C1067" s="268" t="s">
        <v>6019</v>
      </c>
      <c r="D1067" s="269" t="s">
        <v>11136</v>
      </c>
    </row>
    <row r="1068" spans="1:4">
      <c r="A1068" s="266">
        <v>1167</v>
      </c>
      <c r="B1068" s="267" t="s">
        <v>7079</v>
      </c>
      <c r="C1068" s="268" t="s">
        <v>6019</v>
      </c>
      <c r="D1068" s="269" t="s">
        <v>12035</v>
      </c>
    </row>
    <row r="1069" spans="1:4">
      <c r="A1069" s="266">
        <v>36331</v>
      </c>
      <c r="B1069" s="267" t="s">
        <v>7080</v>
      </c>
      <c r="C1069" s="268" t="s">
        <v>6019</v>
      </c>
      <c r="D1069" s="269" t="s">
        <v>11736</v>
      </c>
    </row>
    <row r="1070" spans="1:4">
      <c r="A1070" s="266">
        <v>36346</v>
      </c>
      <c r="B1070" s="267" t="s">
        <v>7081</v>
      </c>
      <c r="C1070" s="268" t="s">
        <v>6019</v>
      </c>
      <c r="D1070" s="269" t="s">
        <v>12036</v>
      </c>
    </row>
    <row r="1071" spans="1:4">
      <c r="A1071" s="266">
        <v>1210</v>
      </c>
      <c r="B1071" s="267" t="s">
        <v>7082</v>
      </c>
      <c r="C1071" s="268" t="s">
        <v>6019</v>
      </c>
      <c r="D1071" s="269" t="s">
        <v>12037</v>
      </c>
    </row>
    <row r="1072" spans="1:4">
      <c r="A1072" s="266">
        <v>1203</v>
      </c>
      <c r="B1072" s="267" t="s">
        <v>7083</v>
      </c>
      <c r="C1072" s="268" t="s">
        <v>6019</v>
      </c>
      <c r="D1072" s="269" t="s">
        <v>12038</v>
      </c>
    </row>
    <row r="1073" spans="1:4">
      <c r="A1073" s="266">
        <v>1202</v>
      </c>
      <c r="B1073" s="267" t="s">
        <v>7085</v>
      </c>
      <c r="C1073" s="268" t="s">
        <v>6019</v>
      </c>
      <c r="D1073" s="269" t="s">
        <v>11748</v>
      </c>
    </row>
    <row r="1074" spans="1:4">
      <c r="A1074" s="266">
        <v>1197</v>
      </c>
      <c r="B1074" s="267" t="s">
        <v>7084</v>
      </c>
      <c r="C1074" s="268" t="s">
        <v>6019</v>
      </c>
      <c r="D1074" s="269" t="s">
        <v>12039</v>
      </c>
    </row>
    <row r="1075" spans="1:4">
      <c r="A1075" s="266">
        <v>1188</v>
      </c>
      <c r="B1075" s="267" t="s">
        <v>7086</v>
      </c>
      <c r="C1075" s="268" t="s">
        <v>6019</v>
      </c>
      <c r="D1075" s="269" t="s">
        <v>12040</v>
      </c>
    </row>
    <row r="1076" spans="1:4">
      <c r="A1076" s="266">
        <v>1211</v>
      </c>
      <c r="B1076" s="267" t="s">
        <v>7087</v>
      </c>
      <c r="C1076" s="268" t="s">
        <v>6019</v>
      </c>
      <c r="D1076" s="269" t="s">
        <v>12041</v>
      </c>
    </row>
    <row r="1077" spans="1:4">
      <c r="A1077" s="266">
        <v>1199</v>
      </c>
      <c r="B1077" s="267" t="s">
        <v>7089</v>
      </c>
      <c r="C1077" s="268" t="s">
        <v>6019</v>
      </c>
      <c r="D1077" s="269" t="s">
        <v>12043</v>
      </c>
    </row>
    <row r="1078" spans="1:4">
      <c r="A1078" s="266">
        <v>1198</v>
      </c>
      <c r="B1078" s="267" t="s">
        <v>7088</v>
      </c>
      <c r="C1078" s="268" t="s">
        <v>6019</v>
      </c>
      <c r="D1078" s="269" t="s">
        <v>12042</v>
      </c>
    </row>
    <row r="1079" spans="1:4">
      <c r="A1079" s="266">
        <v>20088</v>
      </c>
      <c r="B1079" s="267" t="s">
        <v>7090</v>
      </c>
      <c r="C1079" s="268" t="s">
        <v>6019</v>
      </c>
      <c r="D1079" s="269" t="s">
        <v>11791</v>
      </c>
    </row>
    <row r="1080" spans="1:4">
      <c r="A1080" s="266">
        <v>20089</v>
      </c>
      <c r="B1080" s="267" t="s">
        <v>7091</v>
      </c>
      <c r="C1080" s="268" t="s">
        <v>6019</v>
      </c>
      <c r="D1080" s="269" t="s">
        <v>12044</v>
      </c>
    </row>
    <row r="1081" spans="1:4">
      <c r="A1081" s="266">
        <v>20087</v>
      </c>
      <c r="B1081" s="267" t="s">
        <v>7092</v>
      </c>
      <c r="C1081" s="268" t="s">
        <v>6019</v>
      </c>
      <c r="D1081" s="269" t="s">
        <v>12045</v>
      </c>
    </row>
    <row r="1082" spans="1:4">
      <c r="A1082" s="266">
        <v>1184</v>
      </c>
      <c r="B1082" s="267" t="s">
        <v>7096</v>
      </c>
      <c r="C1082" s="268" t="s">
        <v>6019</v>
      </c>
      <c r="D1082" s="269" t="s">
        <v>12048</v>
      </c>
    </row>
    <row r="1083" spans="1:4">
      <c r="A1083" s="266">
        <v>1191</v>
      </c>
      <c r="B1083" s="267" t="s">
        <v>7097</v>
      </c>
      <c r="C1083" s="268" t="s">
        <v>6019</v>
      </c>
      <c r="D1083" s="269" t="s">
        <v>11452</v>
      </c>
    </row>
    <row r="1084" spans="1:4">
      <c r="A1084" s="266">
        <v>1185</v>
      </c>
      <c r="B1084" s="267" t="s">
        <v>7098</v>
      </c>
      <c r="C1084" s="268" t="s">
        <v>6019</v>
      </c>
      <c r="D1084" s="269" t="s">
        <v>11114</v>
      </c>
    </row>
    <row r="1085" spans="1:4">
      <c r="A1085" s="266">
        <v>1189</v>
      </c>
      <c r="B1085" s="267" t="s">
        <v>7099</v>
      </c>
      <c r="C1085" s="268" t="s">
        <v>6019</v>
      </c>
      <c r="D1085" s="269" t="s">
        <v>12049</v>
      </c>
    </row>
    <row r="1086" spans="1:4">
      <c r="A1086" s="266">
        <v>1193</v>
      </c>
      <c r="B1086" s="267" t="s">
        <v>7100</v>
      </c>
      <c r="C1086" s="268" t="s">
        <v>6019</v>
      </c>
      <c r="D1086" s="269" t="s">
        <v>12050</v>
      </c>
    </row>
    <row r="1087" spans="1:4">
      <c r="A1087" s="266">
        <v>1194</v>
      </c>
      <c r="B1087" s="267" t="s">
        <v>7101</v>
      </c>
      <c r="C1087" s="268" t="s">
        <v>6019</v>
      </c>
      <c r="D1087" s="269" t="s">
        <v>11493</v>
      </c>
    </row>
    <row r="1088" spans="1:4">
      <c r="A1088" s="266">
        <v>1195</v>
      </c>
      <c r="B1088" s="267" t="s">
        <v>7102</v>
      </c>
      <c r="C1088" s="268" t="s">
        <v>6019</v>
      </c>
      <c r="D1088" s="269" t="s">
        <v>11692</v>
      </c>
    </row>
    <row r="1089" spans="1:4">
      <c r="A1089" s="266">
        <v>1204</v>
      </c>
      <c r="B1089" s="267" t="s">
        <v>7103</v>
      </c>
      <c r="C1089" s="268" t="s">
        <v>6019</v>
      </c>
      <c r="D1089" s="269" t="s">
        <v>12051</v>
      </c>
    </row>
    <row r="1090" spans="1:4">
      <c r="A1090" s="266">
        <v>1205</v>
      </c>
      <c r="B1090" s="267" t="s">
        <v>7104</v>
      </c>
      <c r="C1090" s="268" t="s">
        <v>6019</v>
      </c>
      <c r="D1090" s="269" t="s">
        <v>12052</v>
      </c>
    </row>
    <row r="1091" spans="1:4">
      <c r="A1091" s="266">
        <v>1200</v>
      </c>
      <c r="B1091" s="267" t="s">
        <v>7093</v>
      </c>
      <c r="C1091" s="268" t="s">
        <v>6019</v>
      </c>
      <c r="D1091" s="269" t="s">
        <v>12046</v>
      </c>
    </row>
    <row r="1092" spans="1:4">
      <c r="A1092" s="266">
        <v>12909</v>
      </c>
      <c r="B1092" s="267" t="s">
        <v>7094</v>
      </c>
      <c r="C1092" s="268" t="s">
        <v>6019</v>
      </c>
      <c r="D1092" s="269" t="s">
        <v>11720</v>
      </c>
    </row>
    <row r="1093" spans="1:4">
      <c r="A1093" s="266">
        <v>12910</v>
      </c>
      <c r="B1093" s="267" t="s">
        <v>7095</v>
      </c>
      <c r="C1093" s="268" t="s">
        <v>6019</v>
      </c>
      <c r="D1093" s="269" t="s">
        <v>12047</v>
      </c>
    </row>
    <row r="1094" spans="1:4">
      <c r="A1094" s="266">
        <v>1207</v>
      </c>
      <c r="B1094" s="267" t="s">
        <v>7105</v>
      </c>
      <c r="C1094" s="268" t="s">
        <v>6019</v>
      </c>
      <c r="D1094" s="269" t="s">
        <v>12053</v>
      </c>
    </row>
    <row r="1095" spans="1:4">
      <c r="A1095" s="266">
        <v>1206</v>
      </c>
      <c r="B1095" s="267" t="s">
        <v>7106</v>
      </c>
      <c r="C1095" s="268" t="s">
        <v>6019</v>
      </c>
      <c r="D1095" s="269" t="s">
        <v>12054</v>
      </c>
    </row>
    <row r="1096" spans="1:4">
      <c r="A1096" s="266">
        <v>1183</v>
      </c>
      <c r="B1096" s="267" t="s">
        <v>7107</v>
      </c>
      <c r="C1096" s="268" t="s">
        <v>6019</v>
      </c>
      <c r="D1096" s="269" t="s">
        <v>12055</v>
      </c>
    </row>
    <row r="1097" spans="1:4">
      <c r="A1097" s="266">
        <v>42685</v>
      </c>
      <c r="B1097" s="267" t="s">
        <v>7108</v>
      </c>
      <c r="C1097" s="268" t="s">
        <v>6019</v>
      </c>
      <c r="D1097" s="269" t="s">
        <v>12056</v>
      </c>
    </row>
    <row r="1098" spans="1:4">
      <c r="A1098" s="266">
        <v>42686</v>
      </c>
      <c r="B1098" s="267" t="s">
        <v>7109</v>
      </c>
      <c r="C1098" s="268" t="s">
        <v>6019</v>
      </c>
      <c r="D1098" s="269" t="s">
        <v>12057</v>
      </c>
    </row>
    <row r="1099" spans="1:4">
      <c r="A1099" s="266">
        <v>12894</v>
      </c>
      <c r="B1099" s="267" t="s">
        <v>7110</v>
      </c>
      <c r="C1099" s="268" t="s">
        <v>6019</v>
      </c>
      <c r="D1099" s="269" t="s">
        <v>12058</v>
      </c>
    </row>
    <row r="1100" spans="1:4" ht="30">
      <c r="A1100" s="266">
        <v>12895</v>
      </c>
      <c r="B1100" s="267" t="s">
        <v>7111</v>
      </c>
      <c r="C1100" s="268" t="s">
        <v>6019</v>
      </c>
      <c r="D1100" s="269" t="s">
        <v>11877</v>
      </c>
    </row>
    <row r="1101" spans="1:4" ht="30">
      <c r="A1101" s="266">
        <v>1631</v>
      </c>
      <c r="B1101" s="267" t="s">
        <v>7112</v>
      </c>
      <c r="C1101" s="268" t="s">
        <v>6019</v>
      </c>
      <c r="D1101" s="269" t="s">
        <v>12059</v>
      </c>
    </row>
    <row r="1102" spans="1:4" ht="30">
      <c r="A1102" s="266">
        <v>1633</v>
      </c>
      <c r="B1102" s="267" t="s">
        <v>7113</v>
      </c>
      <c r="C1102" s="268" t="s">
        <v>6019</v>
      </c>
      <c r="D1102" s="269" t="s">
        <v>12060</v>
      </c>
    </row>
    <row r="1103" spans="1:4">
      <c r="A1103" s="266">
        <v>10818</v>
      </c>
      <c r="B1103" s="267" t="s">
        <v>7114</v>
      </c>
      <c r="C1103" s="268" t="s">
        <v>6065</v>
      </c>
      <c r="D1103" s="269" t="s">
        <v>12061</v>
      </c>
    </row>
    <row r="1104" spans="1:4" ht="45">
      <c r="A1104" s="266">
        <v>39359</v>
      </c>
      <c r="B1104" s="267" t="s">
        <v>7115</v>
      </c>
      <c r="C1104" s="268" t="s">
        <v>6019</v>
      </c>
      <c r="D1104" s="269" t="s">
        <v>12062</v>
      </c>
    </row>
    <row r="1105" spans="1:4" ht="45">
      <c r="A1105" s="266">
        <v>39360</v>
      </c>
      <c r="B1105" s="267" t="s">
        <v>7116</v>
      </c>
      <c r="C1105" s="268" t="s">
        <v>6019</v>
      </c>
      <c r="D1105" s="269" t="s">
        <v>12063</v>
      </c>
    </row>
    <row r="1106" spans="1:4">
      <c r="A1106" s="266">
        <v>10710</v>
      </c>
      <c r="B1106" s="267" t="s">
        <v>7117</v>
      </c>
      <c r="C1106" s="268" t="s">
        <v>6017</v>
      </c>
      <c r="D1106" s="269" t="s">
        <v>12064</v>
      </c>
    </row>
    <row r="1107" spans="1:4" ht="30">
      <c r="A1107" s="266">
        <v>10709</v>
      </c>
      <c r="B1107" s="267" t="s">
        <v>7118</v>
      </c>
      <c r="C1107" s="268" t="s">
        <v>6017</v>
      </c>
      <c r="D1107" s="269" t="s">
        <v>12065</v>
      </c>
    </row>
    <row r="1108" spans="1:4" ht="30">
      <c r="A1108" s="266">
        <v>39636</v>
      </c>
      <c r="B1108" s="267" t="s">
        <v>7119</v>
      </c>
      <c r="C1108" s="268" t="s">
        <v>6017</v>
      </c>
      <c r="D1108" s="269" t="s">
        <v>12066</v>
      </c>
    </row>
    <row r="1109" spans="1:4" ht="30">
      <c r="A1109" s="266">
        <v>10708</v>
      </c>
      <c r="B1109" s="267" t="s">
        <v>7120</v>
      </c>
      <c r="C1109" s="268" t="s">
        <v>6017</v>
      </c>
      <c r="D1109" s="269" t="s">
        <v>12067</v>
      </c>
    </row>
    <row r="1110" spans="1:4" ht="30">
      <c r="A1110" s="266">
        <v>39635</v>
      </c>
      <c r="B1110" s="267" t="s">
        <v>7121</v>
      </c>
      <c r="C1110" s="268" t="s">
        <v>6017</v>
      </c>
      <c r="D1110" s="269" t="s">
        <v>12068</v>
      </c>
    </row>
    <row r="1111" spans="1:4">
      <c r="A1111" s="266">
        <v>6117</v>
      </c>
      <c r="B1111" s="267" t="s">
        <v>7122</v>
      </c>
      <c r="C1111" s="268" t="s">
        <v>6018</v>
      </c>
      <c r="D1111" s="269" t="s">
        <v>12069</v>
      </c>
    </row>
    <row r="1112" spans="1:4">
      <c r="A1112" s="266">
        <v>40913</v>
      </c>
      <c r="B1112" s="267" t="s">
        <v>7123</v>
      </c>
      <c r="C1112" s="268" t="s">
        <v>6187</v>
      </c>
      <c r="D1112" s="269" t="s">
        <v>12070</v>
      </c>
    </row>
    <row r="1113" spans="1:4">
      <c r="A1113" s="266">
        <v>1214</v>
      </c>
      <c r="B1113" s="267" t="s">
        <v>7124</v>
      </c>
      <c r="C1113" s="268" t="s">
        <v>6018</v>
      </c>
      <c r="D1113" s="269" t="s">
        <v>12071</v>
      </c>
    </row>
    <row r="1114" spans="1:4">
      <c r="A1114" s="266">
        <v>40915</v>
      </c>
      <c r="B1114" s="267" t="s">
        <v>7125</v>
      </c>
      <c r="C1114" s="268" t="s">
        <v>6187</v>
      </c>
      <c r="D1114" s="269" t="s">
        <v>12072</v>
      </c>
    </row>
    <row r="1115" spans="1:4">
      <c r="A1115" s="266">
        <v>1213</v>
      </c>
      <c r="B1115" s="267" t="s">
        <v>7126</v>
      </c>
      <c r="C1115" s="268" t="s">
        <v>6018</v>
      </c>
      <c r="D1115" s="269" t="s">
        <v>11292</v>
      </c>
    </row>
    <row r="1116" spans="1:4">
      <c r="A1116" s="266">
        <v>40914</v>
      </c>
      <c r="B1116" s="267" t="s">
        <v>7127</v>
      </c>
      <c r="C1116" s="268" t="s">
        <v>6187</v>
      </c>
      <c r="D1116" s="269" t="s">
        <v>11293</v>
      </c>
    </row>
    <row r="1117" spans="1:4" ht="30">
      <c r="A1117" s="266">
        <v>5091</v>
      </c>
      <c r="B1117" s="267" t="s">
        <v>7128</v>
      </c>
      <c r="C1117" s="268" t="s">
        <v>6019</v>
      </c>
      <c r="D1117" s="269" t="s">
        <v>11697</v>
      </c>
    </row>
    <row r="1118" spans="1:4" ht="30">
      <c r="A1118" s="266">
        <v>14615</v>
      </c>
      <c r="B1118" s="267" t="s">
        <v>7129</v>
      </c>
      <c r="C1118" s="268" t="s">
        <v>6019</v>
      </c>
      <c r="D1118" s="269" t="s">
        <v>12073</v>
      </c>
    </row>
    <row r="1119" spans="1:4">
      <c r="A1119" s="266">
        <v>2711</v>
      </c>
      <c r="B1119" s="267" t="s">
        <v>7130</v>
      </c>
      <c r="C1119" s="268" t="s">
        <v>6019</v>
      </c>
      <c r="D1119" s="269" t="s">
        <v>12074</v>
      </c>
    </row>
    <row r="1120" spans="1:4" ht="30">
      <c r="A1120" s="266">
        <v>37727</v>
      </c>
      <c r="B1120" s="267" t="s">
        <v>7131</v>
      </c>
      <c r="C1120" s="268" t="s">
        <v>6019</v>
      </c>
      <c r="D1120" s="269" t="s">
        <v>12075</v>
      </c>
    </row>
    <row r="1121" spans="1:4" ht="30">
      <c r="A1121" s="266">
        <v>37728</v>
      </c>
      <c r="B1121" s="267" t="s">
        <v>7132</v>
      </c>
      <c r="C1121" s="268" t="s">
        <v>6019</v>
      </c>
      <c r="D1121" s="269" t="s">
        <v>12076</v>
      </c>
    </row>
    <row r="1122" spans="1:4" ht="30">
      <c r="A1122" s="266">
        <v>37729</v>
      </c>
      <c r="B1122" s="267" t="s">
        <v>7133</v>
      </c>
      <c r="C1122" s="268" t="s">
        <v>6019</v>
      </c>
      <c r="D1122" s="269" t="s">
        <v>12077</v>
      </c>
    </row>
    <row r="1123" spans="1:4" ht="30">
      <c r="A1123" s="266">
        <v>37730</v>
      </c>
      <c r="B1123" s="267" t="s">
        <v>7134</v>
      </c>
      <c r="C1123" s="268" t="s">
        <v>6019</v>
      </c>
      <c r="D1123" s="269" t="s">
        <v>12078</v>
      </c>
    </row>
    <row r="1124" spans="1:4" ht="30">
      <c r="A1124" s="266">
        <v>37731</v>
      </c>
      <c r="B1124" s="267" t="s">
        <v>7135</v>
      </c>
      <c r="C1124" s="268" t="s">
        <v>6019</v>
      </c>
      <c r="D1124" s="269" t="s">
        <v>12079</v>
      </c>
    </row>
    <row r="1125" spans="1:4" ht="30">
      <c r="A1125" s="266">
        <v>37732</v>
      </c>
      <c r="B1125" s="267" t="s">
        <v>7136</v>
      </c>
      <c r="C1125" s="268" t="s">
        <v>6019</v>
      </c>
      <c r="D1125" s="269" t="s">
        <v>12080</v>
      </c>
    </row>
    <row r="1126" spans="1:4" ht="30">
      <c r="A1126" s="266">
        <v>42250</v>
      </c>
      <c r="B1126" s="267" t="s">
        <v>7137</v>
      </c>
      <c r="C1126" s="268" t="s">
        <v>7138</v>
      </c>
      <c r="D1126" s="269" t="s">
        <v>12081</v>
      </c>
    </row>
    <row r="1127" spans="1:4" ht="30">
      <c r="A1127" s="266">
        <v>42256</v>
      </c>
      <c r="B1127" s="267" t="s">
        <v>7139</v>
      </c>
      <c r="C1127" s="268" t="s">
        <v>6065</v>
      </c>
      <c r="D1127" s="269" t="s">
        <v>12082</v>
      </c>
    </row>
    <row r="1128" spans="1:4">
      <c r="A1128" s="266">
        <v>4743</v>
      </c>
      <c r="B1128" s="267" t="s">
        <v>7140</v>
      </c>
      <c r="C1128" s="268" t="s">
        <v>6183</v>
      </c>
      <c r="D1128" s="269" t="s">
        <v>12083</v>
      </c>
    </row>
    <row r="1129" spans="1:4">
      <c r="A1129" s="266">
        <v>4744</v>
      </c>
      <c r="B1129" s="267" t="s">
        <v>7141</v>
      </c>
      <c r="C1129" s="268" t="s">
        <v>6183</v>
      </c>
      <c r="D1129" s="269" t="s">
        <v>12084</v>
      </c>
    </row>
    <row r="1130" spans="1:4">
      <c r="A1130" s="266">
        <v>4745</v>
      </c>
      <c r="B1130" s="267" t="s">
        <v>7142</v>
      </c>
      <c r="C1130" s="268" t="s">
        <v>6183</v>
      </c>
      <c r="D1130" s="269" t="s">
        <v>12085</v>
      </c>
    </row>
    <row r="1131" spans="1:4" ht="45">
      <c r="A1131" s="266">
        <v>36496</v>
      </c>
      <c r="B1131" s="267" t="s">
        <v>7143</v>
      </c>
      <c r="C1131" s="268" t="s">
        <v>6019</v>
      </c>
      <c r="D1131" s="269" t="s">
        <v>12086</v>
      </c>
    </row>
    <row r="1132" spans="1:4" ht="45">
      <c r="A1132" s="266">
        <v>37762</v>
      </c>
      <c r="B1132" s="267" t="s">
        <v>7145</v>
      </c>
      <c r="C1132" s="268" t="s">
        <v>6019</v>
      </c>
      <c r="D1132" s="269" t="s">
        <v>12088</v>
      </c>
    </row>
    <row r="1133" spans="1:4" ht="45">
      <c r="A1133" s="266">
        <v>37763</v>
      </c>
      <c r="B1133" s="267" t="s">
        <v>7146</v>
      </c>
      <c r="C1133" s="268" t="s">
        <v>6019</v>
      </c>
      <c r="D1133" s="269" t="s">
        <v>12089</v>
      </c>
    </row>
    <row r="1134" spans="1:4" ht="45">
      <c r="A1134" s="266">
        <v>41992</v>
      </c>
      <c r="B1134" s="267" t="s">
        <v>7147</v>
      </c>
      <c r="C1134" s="268" t="s">
        <v>6019</v>
      </c>
      <c r="D1134" s="269" t="s">
        <v>12090</v>
      </c>
    </row>
    <row r="1135" spans="1:4" ht="45">
      <c r="A1135" s="266">
        <v>10630</v>
      </c>
      <c r="B1135" s="267" t="s">
        <v>7144</v>
      </c>
      <c r="C1135" s="268" t="s">
        <v>6019</v>
      </c>
      <c r="D1135" s="269" t="s">
        <v>12087</v>
      </c>
    </row>
    <row r="1136" spans="1:4" ht="45">
      <c r="A1136" s="266">
        <v>13215</v>
      </c>
      <c r="B1136" s="267" t="s">
        <v>7148</v>
      </c>
      <c r="C1136" s="268" t="s">
        <v>6019</v>
      </c>
      <c r="D1136" s="269" t="s">
        <v>12091</v>
      </c>
    </row>
    <row r="1137" spans="1:4">
      <c r="A1137" s="266">
        <v>4235</v>
      </c>
      <c r="B1137" s="267" t="s">
        <v>7149</v>
      </c>
      <c r="C1137" s="268" t="s">
        <v>6018</v>
      </c>
      <c r="D1137" s="269" t="s">
        <v>12092</v>
      </c>
    </row>
    <row r="1138" spans="1:4">
      <c r="A1138" s="266">
        <v>40976</v>
      </c>
      <c r="B1138" s="267" t="s">
        <v>7150</v>
      </c>
      <c r="C1138" s="268" t="s">
        <v>6187</v>
      </c>
      <c r="D1138" s="269" t="s">
        <v>12093</v>
      </c>
    </row>
    <row r="1139" spans="1:4">
      <c r="A1139" s="266">
        <v>39013</v>
      </c>
      <c r="B1139" s="267" t="s">
        <v>7151</v>
      </c>
      <c r="C1139" s="268" t="s">
        <v>6019</v>
      </c>
      <c r="D1139" s="269" t="s">
        <v>11124</v>
      </c>
    </row>
    <row r="1140" spans="1:4">
      <c r="A1140" s="266">
        <v>41967</v>
      </c>
      <c r="B1140" s="267" t="s">
        <v>7152</v>
      </c>
      <c r="C1140" s="268" t="s">
        <v>6066</v>
      </c>
      <c r="D1140" s="269" t="s">
        <v>12094</v>
      </c>
    </row>
    <row r="1141" spans="1:4" ht="30">
      <c r="A1141" s="266">
        <v>12760</v>
      </c>
      <c r="B1141" s="267" t="s">
        <v>7153</v>
      </c>
      <c r="C1141" s="268" t="s">
        <v>6017</v>
      </c>
      <c r="D1141" s="269" t="s">
        <v>12095</v>
      </c>
    </row>
    <row r="1142" spans="1:4" ht="30">
      <c r="A1142" s="266">
        <v>12759</v>
      </c>
      <c r="B1142" s="267" t="s">
        <v>7154</v>
      </c>
      <c r="C1142" s="268" t="s">
        <v>6017</v>
      </c>
      <c r="D1142" s="269" t="s">
        <v>12096</v>
      </c>
    </row>
    <row r="1143" spans="1:4" ht="30">
      <c r="A1143" s="266">
        <v>40424</v>
      </c>
      <c r="B1143" s="267" t="s">
        <v>7155</v>
      </c>
      <c r="C1143" s="268" t="s">
        <v>6065</v>
      </c>
      <c r="D1143" s="269" t="s">
        <v>11493</v>
      </c>
    </row>
    <row r="1144" spans="1:4">
      <c r="A1144" s="266">
        <v>1325</v>
      </c>
      <c r="B1144" s="267" t="s">
        <v>7156</v>
      </c>
      <c r="C1144" s="268" t="s">
        <v>6065</v>
      </c>
      <c r="D1144" s="269" t="s">
        <v>12097</v>
      </c>
    </row>
    <row r="1145" spans="1:4">
      <c r="A1145" s="266">
        <v>1327</v>
      </c>
      <c r="B1145" s="267" t="s">
        <v>7157</v>
      </c>
      <c r="C1145" s="268" t="s">
        <v>6065</v>
      </c>
      <c r="D1145" s="269" t="s">
        <v>12098</v>
      </c>
    </row>
    <row r="1146" spans="1:4">
      <c r="A1146" s="266">
        <v>1328</v>
      </c>
      <c r="B1146" s="267" t="s">
        <v>7158</v>
      </c>
      <c r="C1146" s="268" t="s">
        <v>6065</v>
      </c>
      <c r="D1146" s="269" t="s">
        <v>12099</v>
      </c>
    </row>
    <row r="1147" spans="1:4">
      <c r="A1147" s="266">
        <v>1321</v>
      </c>
      <c r="B1147" s="267" t="s">
        <v>7159</v>
      </c>
      <c r="C1147" s="268" t="s">
        <v>6065</v>
      </c>
      <c r="D1147" s="269" t="s">
        <v>11461</v>
      </c>
    </row>
    <row r="1148" spans="1:4">
      <c r="A1148" s="266">
        <v>1318</v>
      </c>
      <c r="B1148" s="267" t="s">
        <v>7160</v>
      </c>
      <c r="C1148" s="268" t="s">
        <v>6065</v>
      </c>
      <c r="D1148" s="269" t="s">
        <v>12100</v>
      </c>
    </row>
    <row r="1149" spans="1:4">
      <c r="A1149" s="266">
        <v>1322</v>
      </c>
      <c r="B1149" s="267" t="s">
        <v>7161</v>
      </c>
      <c r="C1149" s="268" t="s">
        <v>6065</v>
      </c>
      <c r="D1149" s="269" t="s">
        <v>12101</v>
      </c>
    </row>
    <row r="1150" spans="1:4">
      <c r="A1150" s="266">
        <v>1323</v>
      </c>
      <c r="B1150" s="267" t="s">
        <v>7162</v>
      </c>
      <c r="C1150" s="268" t="s">
        <v>6065</v>
      </c>
      <c r="D1150" s="269" t="s">
        <v>12102</v>
      </c>
    </row>
    <row r="1151" spans="1:4">
      <c r="A1151" s="266">
        <v>1319</v>
      </c>
      <c r="B1151" s="267" t="s">
        <v>7163</v>
      </c>
      <c r="C1151" s="268" t="s">
        <v>6065</v>
      </c>
      <c r="D1151" s="269" t="s">
        <v>12103</v>
      </c>
    </row>
    <row r="1152" spans="1:4">
      <c r="A1152" s="266">
        <v>11026</v>
      </c>
      <c r="B1152" s="267" t="s">
        <v>7164</v>
      </c>
      <c r="C1152" s="268" t="s">
        <v>6065</v>
      </c>
      <c r="D1152" s="269" t="s">
        <v>11692</v>
      </c>
    </row>
    <row r="1153" spans="1:4">
      <c r="A1153" s="266">
        <v>11027</v>
      </c>
      <c r="B1153" s="267" t="s">
        <v>7165</v>
      </c>
      <c r="C1153" s="268" t="s">
        <v>6065</v>
      </c>
      <c r="D1153" s="269" t="s">
        <v>12104</v>
      </c>
    </row>
    <row r="1154" spans="1:4">
      <c r="A1154" s="266">
        <v>11046</v>
      </c>
      <c r="B1154" s="267" t="s">
        <v>7166</v>
      </c>
      <c r="C1154" s="268" t="s">
        <v>6065</v>
      </c>
      <c r="D1154" s="269" t="s">
        <v>12105</v>
      </c>
    </row>
    <row r="1155" spans="1:4">
      <c r="A1155" s="266">
        <v>11047</v>
      </c>
      <c r="B1155" s="267" t="s">
        <v>7167</v>
      </c>
      <c r="C1155" s="268" t="s">
        <v>6065</v>
      </c>
      <c r="D1155" s="269" t="s">
        <v>11149</v>
      </c>
    </row>
    <row r="1156" spans="1:4">
      <c r="A1156" s="266">
        <v>39630</v>
      </c>
      <c r="B1156" s="267" t="s">
        <v>7168</v>
      </c>
      <c r="C1156" s="268" t="s">
        <v>6017</v>
      </c>
      <c r="D1156" s="269" t="s">
        <v>12106</v>
      </c>
    </row>
    <row r="1157" spans="1:4">
      <c r="A1157" s="266">
        <v>11049</v>
      </c>
      <c r="B1157" s="267" t="s">
        <v>7169</v>
      </c>
      <c r="C1157" s="268" t="s">
        <v>6065</v>
      </c>
      <c r="D1157" s="269" t="s">
        <v>12107</v>
      </c>
    </row>
    <row r="1158" spans="1:4">
      <c r="A1158" s="266">
        <v>39632</v>
      </c>
      <c r="B1158" s="267" t="s">
        <v>7170</v>
      </c>
      <c r="C1158" s="268" t="s">
        <v>6017</v>
      </c>
      <c r="D1158" s="269" t="s">
        <v>12108</v>
      </c>
    </row>
    <row r="1159" spans="1:4">
      <c r="A1159" s="266">
        <v>11051</v>
      </c>
      <c r="B1159" s="267" t="s">
        <v>7171</v>
      </c>
      <c r="C1159" s="268" t="s">
        <v>6065</v>
      </c>
      <c r="D1159" s="269" t="s">
        <v>12109</v>
      </c>
    </row>
    <row r="1160" spans="1:4">
      <c r="A1160" s="266">
        <v>11061</v>
      </c>
      <c r="B1160" s="267" t="s">
        <v>7172</v>
      </c>
      <c r="C1160" s="268" t="s">
        <v>6065</v>
      </c>
      <c r="D1160" s="269" t="s">
        <v>12110</v>
      </c>
    </row>
    <row r="1161" spans="1:4">
      <c r="A1161" s="266">
        <v>1336</v>
      </c>
      <c r="B1161" s="267" t="s">
        <v>7173</v>
      </c>
      <c r="C1161" s="268" t="s">
        <v>6017</v>
      </c>
      <c r="D1161" s="269" t="s">
        <v>12111</v>
      </c>
    </row>
    <row r="1162" spans="1:4">
      <c r="A1162" s="266">
        <v>1333</v>
      </c>
      <c r="B1162" s="267" t="s">
        <v>7174</v>
      </c>
      <c r="C1162" s="268" t="s">
        <v>6065</v>
      </c>
      <c r="D1162" s="269" t="s">
        <v>12112</v>
      </c>
    </row>
    <row r="1163" spans="1:4">
      <c r="A1163" s="266">
        <v>1330</v>
      </c>
      <c r="B1163" s="267" t="s">
        <v>7175</v>
      </c>
      <c r="C1163" s="268" t="s">
        <v>6065</v>
      </c>
      <c r="D1163" s="269" t="s">
        <v>12113</v>
      </c>
    </row>
    <row r="1164" spans="1:4">
      <c r="A1164" s="266">
        <v>10957</v>
      </c>
      <c r="B1164" s="267" t="s">
        <v>7176</v>
      </c>
      <c r="C1164" s="268" t="s">
        <v>6065</v>
      </c>
      <c r="D1164" s="269" t="s">
        <v>12107</v>
      </c>
    </row>
    <row r="1165" spans="1:4">
      <c r="A1165" s="266">
        <v>1332</v>
      </c>
      <c r="B1165" s="267" t="s">
        <v>7177</v>
      </c>
      <c r="C1165" s="268" t="s">
        <v>6065</v>
      </c>
      <c r="D1165" s="269" t="s">
        <v>11668</v>
      </c>
    </row>
    <row r="1166" spans="1:4">
      <c r="A1166" s="266">
        <v>1334</v>
      </c>
      <c r="B1166" s="267" t="s">
        <v>7178</v>
      </c>
      <c r="C1166" s="268" t="s">
        <v>6065</v>
      </c>
      <c r="D1166" s="269" t="s">
        <v>12114</v>
      </c>
    </row>
    <row r="1167" spans="1:4">
      <c r="A1167" s="266">
        <v>1335</v>
      </c>
      <c r="B1167" s="267" t="s">
        <v>7179</v>
      </c>
      <c r="C1167" s="268" t="s">
        <v>6065</v>
      </c>
      <c r="D1167" s="269" t="s">
        <v>12115</v>
      </c>
    </row>
    <row r="1168" spans="1:4">
      <c r="A1168" s="266">
        <v>40425</v>
      </c>
      <c r="B1168" s="267" t="s">
        <v>7180</v>
      </c>
      <c r="C1168" s="268" t="s">
        <v>6065</v>
      </c>
      <c r="D1168" s="269" t="s">
        <v>12116</v>
      </c>
    </row>
    <row r="1169" spans="1:4">
      <c r="A1169" s="266">
        <v>1337</v>
      </c>
      <c r="B1169" s="267" t="s">
        <v>7181</v>
      </c>
      <c r="C1169" s="268" t="s">
        <v>6065</v>
      </c>
      <c r="D1169" s="269" t="s">
        <v>12117</v>
      </c>
    </row>
    <row r="1170" spans="1:4">
      <c r="A1170" s="266">
        <v>11122</v>
      </c>
      <c r="B1170" s="267" t="s">
        <v>7182</v>
      </c>
      <c r="C1170" s="268" t="s">
        <v>6065</v>
      </c>
      <c r="D1170" s="269" t="s">
        <v>12118</v>
      </c>
    </row>
    <row r="1171" spans="1:4">
      <c r="A1171" s="266">
        <v>11123</v>
      </c>
      <c r="B1171" s="267" t="s">
        <v>7183</v>
      </c>
      <c r="C1171" s="268" t="s">
        <v>6065</v>
      </c>
      <c r="D1171" s="269" t="s">
        <v>12118</v>
      </c>
    </row>
    <row r="1172" spans="1:4">
      <c r="A1172" s="266">
        <v>11125</v>
      </c>
      <c r="B1172" s="267" t="s">
        <v>7184</v>
      </c>
      <c r="C1172" s="268" t="s">
        <v>6065</v>
      </c>
      <c r="D1172" s="269" t="s">
        <v>12118</v>
      </c>
    </row>
    <row r="1173" spans="1:4" ht="30">
      <c r="A1173" s="266">
        <v>39416</v>
      </c>
      <c r="B1173" s="267" t="s">
        <v>7185</v>
      </c>
      <c r="C1173" s="268" t="s">
        <v>6017</v>
      </c>
      <c r="D1173" s="269" t="s">
        <v>12119</v>
      </c>
    </row>
    <row r="1174" spans="1:4" ht="30">
      <c r="A1174" s="266">
        <v>39417</v>
      </c>
      <c r="B1174" s="267" t="s">
        <v>7186</v>
      </c>
      <c r="C1174" s="268" t="s">
        <v>6017</v>
      </c>
      <c r="D1174" s="269" t="s">
        <v>12120</v>
      </c>
    </row>
    <row r="1175" spans="1:4" ht="30">
      <c r="A1175" s="266">
        <v>39414</v>
      </c>
      <c r="B1175" s="267" t="s">
        <v>7187</v>
      </c>
      <c r="C1175" s="268" t="s">
        <v>6017</v>
      </c>
      <c r="D1175" s="269" t="s">
        <v>12121</v>
      </c>
    </row>
    <row r="1176" spans="1:4" ht="30">
      <c r="A1176" s="266">
        <v>39415</v>
      </c>
      <c r="B1176" s="267" t="s">
        <v>7188</v>
      </c>
      <c r="C1176" s="268" t="s">
        <v>6017</v>
      </c>
      <c r="D1176" s="269" t="s">
        <v>12122</v>
      </c>
    </row>
    <row r="1177" spans="1:4" ht="30">
      <c r="A1177" s="266">
        <v>39412</v>
      </c>
      <c r="B1177" s="267" t="s">
        <v>7189</v>
      </c>
      <c r="C1177" s="268" t="s">
        <v>6017</v>
      </c>
      <c r="D1177" s="269" t="s">
        <v>11111</v>
      </c>
    </row>
    <row r="1178" spans="1:4" ht="30">
      <c r="A1178" s="266">
        <v>39413</v>
      </c>
      <c r="B1178" s="267" t="s">
        <v>7190</v>
      </c>
      <c r="C1178" s="268" t="s">
        <v>6017</v>
      </c>
      <c r="D1178" s="269" t="s">
        <v>12123</v>
      </c>
    </row>
    <row r="1179" spans="1:4">
      <c r="A1179" s="266">
        <v>1338</v>
      </c>
      <c r="B1179" s="267" t="s">
        <v>7191</v>
      </c>
      <c r="C1179" s="268" t="s">
        <v>6017</v>
      </c>
      <c r="D1179" s="269" t="s">
        <v>12124</v>
      </c>
    </row>
    <row r="1180" spans="1:4">
      <c r="A1180" s="266">
        <v>1340</v>
      </c>
      <c r="B1180" s="267" t="s">
        <v>7192</v>
      </c>
      <c r="C1180" s="268" t="s">
        <v>6017</v>
      </c>
      <c r="D1180" s="269" t="s">
        <v>12125</v>
      </c>
    </row>
    <row r="1181" spans="1:4">
      <c r="A1181" s="266">
        <v>1341</v>
      </c>
      <c r="B1181" s="267" t="s">
        <v>7193</v>
      </c>
      <c r="C1181" s="268" t="s">
        <v>6017</v>
      </c>
      <c r="D1181" s="269" t="s">
        <v>12126</v>
      </c>
    </row>
    <row r="1182" spans="1:4" ht="30">
      <c r="A1182" s="266">
        <v>1364</v>
      </c>
      <c r="B1182" s="267" t="s">
        <v>7194</v>
      </c>
      <c r="C1182" s="268" t="s">
        <v>6017</v>
      </c>
      <c r="D1182" s="269" t="s">
        <v>12127</v>
      </c>
    </row>
    <row r="1183" spans="1:4" ht="30">
      <c r="A1183" s="266">
        <v>1361</v>
      </c>
      <c r="B1183" s="267" t="s">
        <v>7195</v>
      </c>
      <c r="C1183" s="268" t="s">
        <v>6019</v>
      </c>
      <c r="D1183" s="269" t="s">
        <v>12128</v>
      </c>
    </row>
    <row r="1184" spans="1:4" ht="30">
      <c r="A1184" s="266">
        <v>1362</v>
      </c>
      <c r="B1184" s="267" t="s">
        <v>7196</v>
      </c>
      <c r="C1184" s="268" t="s">
        <v>6017</v>
      </c>
      <c r="D1184" s="269" t="s">
        <v>12129</v>
      </c>
    </row>
    <row r="1185" spans="1:4" ht="30">
      <c r="A1185" s="266">
        <v>11131</v>
      </c>
      <c r="B1185" s="267" t="s">
        <v>7197</v>
      </c>
      <c r="C1185" s="268" t="s">
        <v>6017</v>
      </c>
      <c r="D1185" s="269" t="s">
        <v>12130</v>
      </c>
    </row>
    <row r="1186" spans="1:4" ht="30">
      <c r="A1186" s="266">
        <v>11132</v>
      </c>
      <c r="B1186" s="267" t="s">
        <v>7198</v>
      </c>
      <c r="C1186" s="268" t="s">
        <v>6017</v>
      </c>
      <c r="D1186" s="269" t="s">
        <v>12131</v>
      </c>
    </row>
    <row r="1187" spans="1:4" ht="30">
      <c r="A1187" s="266">
        <v>1363</v>
      </c>
      <c r="B1187" s="267" t="s">
        <v>7199</v>
      </c>
      <c r="C1187" s="268" t="s">
        <v>6017</v>
      </c>
      <c r="D1187" s="269" t="s">
        <v>11537</v>
      </c>
    </row>
    <row r="1188" spans="1:4" ht="30">
      <c r="A1188" s="266">
        <v>11130</v>
      </c>
      <c r="B1188" s="267" t="s">
        <v>7200</v>
      </c>
      <c r="C1188" s="268" t="s">
        <v>6017</v>
      </c>
      <c r="D1188" s="269" t="s">
        <v>12132</v>
      </c>
    </row>
    <row r="1189" spans="1:4" ht="30">
      <c r="A1189" s="266">
        <v>11134</v>
      </c>
      <c r="B1189" s="267" t="s">
        <v>7201</v>
      </c>
      <c r="C1189" s="268" t="s">
        <v>6017</v>
      </c>
      <c r="D1189" s="269" t="s">
        <v>12133</v>
      </c>
    </row>
    <row r="1190" spans="1:4" ht="30">
      <c r="A1190" s="266">
        <v>11135</v>
      </c>
      <c r="B1190" s="267" t="s">
        <v>7202</v>
      </c>
      <c r="C1190" s="268" t="s">
        <v>6017</v>
      </c>
      <c r="D1190" s="269" t="s">
        <v>12134</v>
      </c>
    </row>
    <row r="1191" spans="1:4" ht="30">
      <c r="A1191" s="266">
        <v>11136</v>
      </c>
      <c r="B1191" s="267" t="s">
        <v>7203</v>
      </c>
      <c r="C1191" s="268" t="s">
        <v>6017</v>
      </c>
      <c r="D1191" s="269" t="s">
        <v>12135</v>
      </c>
    </row>
    <row r="1192" spans="1:4" ht="30">
      <c r="A1192" s="266">
        <v>34743</v>
      </c>
      <c r="B1192" s="267" t="s">
        <v>7204</v>
      </c>
      <c r="C1192" s="268" t="s">
        <v>6017</v>
      </c>
      <c r="D1192" s="269" t="s">
        <v>12136</v>
      </c>
    </row>
    <row r="1193" spans="1:4" ht="30">
      <c r="A1193" s="266">
        <v>11137</v>
      </c>
      <c r="B1193" s="267" t="s">
        <v>7205</v>
      </c>
      <c r="C1193" s="268" t="s">
        <v>6017</v>
      </c>
      <c r="D1193" s="269" t="s">
        <v>12137</v>
      </c>
    </row>
    <row r="1194" spans="1:4" ht="30">
      <c r="A1194" s="266">
        <v>34745</v>
      </c>
      <c r="B1194" s="267" t="s">
        <v>7206</v>
      </c>
      <c r="C1194" s="268" t="s">
        <v>6017</v>
      </c>
      <c r="D1194" s="269" t="s">
        <v>12138</v>
      </c>
    </row>
    <row r="1195" spans="1:4" ht="30">
      <c r="A1195" s="266">
        <v>34746</v>
      </c>
      <c r="B1195" s="267" t="s">
        <v>7207</v>
      </c>
      <c r="C1195" s="268" t="s">
        <v>6017</v>
      </c>
      <c r="D1195" s="269" t="s">
        <v>12139</v>
      </c>
    </row>
    <row r="1196" spans="1:4" ht="30">
      <c r="A1196" s="266">
        <v>1360</v>
      </c>
      <c r="B1196" s="267" t="s">
        <v>7208</v>
      </c>
      <c r="C1196" s="268" t="s">
        <v>6017</v>
      </c>
      <c r="D1196" s="269" t="s">
        <v>12140</v>
      </c>
    </row>
    <row r="1197" spans="1:4" ht="30">
      <c r="A1197" s="266">
        <v>1346</v>
      </c>
      <c r="B1197" s="267" t="s">
        <v>7209</v>
      </c>
      <c r="C1197" s="268" t="s">
        <v>6017</v>
      </c>
      <c r="D1197" s="269" t="s">
        <v>12141</v>
      </c>
    </row>
    <row r="1198" spans="1:4" ht="30">
      <c r="A1198" s="266">
        <v>1347</v>
      </c>
      <c r="B1198" s="267" t="s">
        <v>7213</v>
      </c>
      <c r="C1198" s="268" t="s">
        <v>6017</v>
      </c>
      <c r="D1198" s="269" t="s">
        <v>11319</v>
      </c>
    </row>
    <row r="1199" spans="1:4" ht="30">
      <c r="A1199" s="266">
        <v>1342</v>
      </c>
      <c r="B1199" s="267" t="s">
        <v>7212</v>
      </c>
      <c r="C1199" s="268" t="s">
        <v>6019</v>
      </c>
      <c r="D1199" s="269" t="s">
        <v>12143</v>
      </c>
    </row>
    <row r="1200" spans="1:4" ht="30">
      <c r="A1200" s="266">
        <v>1345</v>
      </c>
      <c r="B1200" s="267" t="s">
        <v>7210</v>
      </c>
      <c r="C1200" s="268" t="s">
        <v>6017</v>
      </c>
      <c r="D1200" s="269" t="s">
        <v>11965</v>
      </c>
    </row>
    <row r="1201" spans="1:4" ht="30">
      <c r="A1201" s="266">
        <v>1349</v>
      </c>
      <c r="B1201" s="326" t="s">
        <v>7214</v>
      </c>
      <c r="C1201" s="268" t="s">
        <v>6019</v>
      </c>
      <c r="D1201" s="269" t="s">
        <v>12144</v>
      </c>
    </row>
    <row r="1202" spans="1:4" ht="30">
      <c r="A1202" s="266">
        <v>1344</v>
      </c>
      <c r="B1202" s="267" t="s">
        <v>7211</v>
      </c>
      <c r="C1202" s="268" t="s">
        <v>6019</v>
      </c>
      <c r="D1202" s="269" t="s">
        <v>12142</v>
      </c>
    </row>
    <row r="1203" spans="1:4" ht="30">
      <c r="A1203" s="266">
        <v>1350</v>
      </c>
      <c r="B1203" s="267" t="s">
        <v>7215</v>
      </c>
      <c r="C1203" s="268" t="s">
        <v>6019</v>
      </c>
      <c r="D1203" s="269" t="s">
        <v>12145</v>
      </c>
    </row>
    <row r="1204" spans="1:4" ht="30">
      <c r="A1204" s="266">
        <v>1357</v>
      </c>
      <c r="B1204" s="267" t="s">
        <v>7216</v>
      </c>
      <c r="C1204" s="268" t="s">
        <v>6019</v>
      </c>
      <c r="D1204" s="269" t="s">
        <v>12146</v>
      </c>
    </row>
    <row r="1205" spans="1:4" ht="30">
      <c r="A1205" s="266">
        <v>1355</v>
      </c>
      <c r="B1205" s="267" t="s">
        <v>7217</v>
      </c>
      <c r="C1205" s="268" t="s">
        <v>6017</v>
      </c>
      <c r="D1205" s="269" t="s">
        <v>12147</v>
      </c>
    </row>
    <row r="1206" spans="1:4" ht="30">
      <c r="A1206" s="266">
        <v>1358</v>
      </c>
      <c r="B1206" s="267" t="s">
        <v>7218</v>
      </c>
      <c r="C1206" s="268" t="s">
        <v>6017</v>
      </c>
      <c r="D1206" s="269" t="s">
        <v>12148</v>
      </c>
    </row>
    <row r="1207" spans="1:4" ht="30">
      <c r="A1207" s="266">
        <v>1359</v>
      </c>
      <c r="B1207" s="267" t="s">
        <v>7219</v>
      </c>
      <c r="C1207" s="268" t="s">
        <v>6019</v>
      </c>
      <c r="D1207" s="269" t="s">
        <v>12149</v>
      </c>
    </row>
    <row r="1208" spans="1:4" ht="30">
      <c r="A1208" s="266">
        <v>1351</v>
      </c>
      <c r="B1208" s="267" t="s">
        <v>7220</v>
      </c>
      <c r="C1208" s="268" t="s">
        <v>6019</v>
      </c>
      <c r="D1208" s="269" t="s">
        <v>12150</v>
      </c>
    </row>
    <row r="1209" spans="1:4">
      <c r="A1209" s="266">
        <v>34659</v>
      </c>
      <c r="B1209" s="267" t="s">
        <v>7221</v>
      </c>
      <c r="C1209" s="268" t="s">
        <v>6017</v>
      </c>
      <c r="D1209" s="269" t="s">
        <v>12019</v>
      </c>
    </row>
    <row r="1210" spans="1:4">
      <c r="A1210" s="266">
        <v>34514</v>
      </c>
      <c r="B1210" s="267" t="s">
        <v>7222</v>
      </c>
      <c r="C1210" s="268" t="s">
        <v>6017</v>
      </c>
      <c r="D1210" s="269" t="s">
        <v>12151</v>
      </c>
    </row>
    <row r="1211" spans="1:4">
      <c r="A1211" s="266">
        <v>34660</v>
      </c>
      <c r="B1211" s="267" t="s">
        <v>7223</v>
      </c>
      <c r="C1211" s="268" t="s">
        <v>6017</v>
      </c>
      <c r="D1211" s="269" t="s">
        <v>12152</v>
      </c>
    </row>
    <row r="1212" spans="1:4">
      <c r="A1212" s="266">
        <v>34661</v>
      </c>
      <c r="B1212" s="267" t="s">
        <v>7224</v>
      </c>
      <c r="C1212" s="268" t="s">
        <v>6017</v>
      </c>
      <c r="D1212" s="269" t="s">
        <v>12153</v>
      </c>
    </row>
    <row r="1213" spans="1:4">
      <c r="A1213" s="266">
        <v>34667</v>
      </c>
      <c r="B1213" s="267" t="s">
        <v>7225</v>
      </c>
      <c r="C1213" s="268" t="s">
        <v>6017</v>
      </c>
      <c r="D1213" s="269" t="s">
        <v>12026</v>
      </c>
    </row>
    <row r="1214" spans="1:4">
      <c r="A1214" s="266">
        <v>34668</v>
      </c>
      <c r="B1214" s="267" t="s">
        <v>7226</v>
      </c>
      <c r="C1214" s="268" t="s">
        <v>6017</v>
      </c>
      <c r="D1214" s="269" t="s">
        <v>11211</v>
      </c>
    </row>
    <row r="1215" spans="1:4">
      <c r="A1215" s="266">
        <v>34741</v>
      </c>
      <c r="B1215" s="267" t="s">
        <v>7227</v>
      </c>
      <c r="C1215" s="268" t="s">
        <v>6017</v>
      </c>
      <c r="D1215" s="269" t="s">
        <v>12154</v>
      </c>
    </row>
    <row r="1216" spans="1:4">
      <c r="A1216" s="266">
        <v>34664</v>
      </c>
      <c r="B1216" s="267" t="s">
        <v>7228</v>
      </c>
      <c r="C1216" s="268" t="s">
        <v>6017</v>
      </c>
      <c r="D1216" s="269" t="s">
        <v>12155</v>
      </c>
    </row>
    <row r="1217" spans="1:4">
      <c r="A1217" s="266">
        <v>34665</v>
      </c>
      <c r="B1217" s="267" t="s">
        <v>7229</v>
      </c>
      <c r="C1217" s="268" t="s">
        <v>6017</v>
      </c>
      <c r="D1217" s="269" t="s">
        <v>12156</v>
      </c>
    </row>
    <row r="1218" spans="1:4">
      <c r="A1218" s="266">
        <v>34666</v>
      </c>
      <c r="B1218" s="267" t="s">
        <v>7230</v>
      </c>
      <c r="C1218" s="268" t="s">
        <v>6017</v>
      </c>
      <c r="D1218" s="269" t="s">
        <v>12157</v>
      </c>
    </row>
    <row r="1219" spans="1:4">
      <c r="A1219" s="266">
        <v>34669</v>
      </c>
      <c r="B1219" s="267" t="s">
        <v>7231</v>
      </c>
      <c r="C1219" s="268" t="s">
        <v>6017</v>
      </c>
      <c r="D1219" s="269" t="s">
        <v>12158</v>
      </c>
    </row>
    <row r="1220" spans="1:4">
      <c r="A1220" s="266">
        <v>34670</v>
      </c>
      <c r="B1220" s="267" t="s">
        <v>7232</v>
      </c>
      <c r="C1220" s="268" t="s">
        <v>6017</v>
      </c>
      <c r="D1220" s="269" t="s">
        <v>12159</v>
      </c>
    </row>
    <row r="1221" spans="1:4">
      <c r="A1221" s="266">
        <v>34671</v>
      </c>
      <c r="B1221" s="267" t="s">
        <v>7233</v>
      </c>
      <c r="C1221" s="268" t="s">
        <v>6017</v>
      </c>
      <c r="D1221" s="269" t="s">
        <v>12160</v>
      </c>
    </row>
    <row r="1222" spans="1:4">
      <c r="A1222" s="266">
        <v>34672</v>
      </c>
      <c r="B1222" s="267" t="s">
        <v>7234</v>
      </c>
      <c r="C1222" s="268" t="s">
        <v>6017</v>
      </c>
      <c r="D1222" s="269" t="s">
        <v>12150</v>
      </c>
    </row>
    <row r="1223" spans="1:4">
      <c r="A1223" s="266">
        <v>34673</v>
      </c>
      <c r="B1223" s="267" t="s">
        <v>7235</v>
      </c>
      <c r="C1223" s="268" t="s">
        <v>6017</v>
      </c>
      <c r="D1223" s="269" t="s">
        <v>12161</v>
      </c>
    </row>
    <row r="1224" spans="1:4">
      <c r="A1224" s="266">
        <v>34674</v>
      </c>
      <c r="B1224" s="267" t="s">
        <v>7236</v>
      </c>
      <c r="C1224" s="268" t="s">
        <v>6017</v>
      </c>
      <c r="D1224" s="269" t="s">
        <v>12162</v>
      </c>
    </row>
    <row r="1225" spans="1:4">
      <c r="A1225" s="266">
        <v>34675</v>
      </c>
      <c r="B1225" s="267" t="s">
        <v>7237</v>
      </c>
      <c r="C1225" s="268" t="s">
        <v>6017</v>
      </c>
      <c r="D1225" s="269" t="s">
        <v>12163</v>
      </c>
    </row>
    <row r="1226" spans="1:4">
      <c r="A1226" s="266">
        <v>34676</v>
      </c>
      <c r="B1226" s="267" t="s">
        <v>7238</v>
      </c>
      <c r="C1226" s="268" t="s">
        <v>6017</v>
      </c>
      <c r="D1226" s="269" t="s">
        <v>12030</v>
      </c>
    </row>
    <row r="1227" spans="1:4">
      <c r="A1227" s="266">
        <v>34677</v>
      </c>
      <c r="B1227" s="267" t="s">
        <v>7239</v>
      </c>
      <c r="C1227" s="268" t="s">
        <v>6017</v>
      </c>
      <c r="D1227" s="269" t="s">
        <v>12164</v>
      </c>
    </row>
    <row r="1228" spans="1:4" ht="30">
      <c r="A1228" s="266">
        <v>40623</v>
      </c>
      <c r="B1228" s="267" t="s">
        <v>7240</v>
      </c>
      <c r="C1228" s="268" t="s">
        <v>6451</v>
      </c>
      <c r="D1228" s="269" t="s">
        <v>12165</v>
      </c>
    </row>
    <row r="1229" spans="1:4">
      <c r="A1229" s="266">
        <v>11112</v>
      </c>
      <c r="B1229" s="267" t="s">
        <v>7241</v>
      </c>
      <c r="C1229" s="268" t="s">
        <v>6065</v>
      </c>
      <c r="D1229" s="269" t="s">
        <v>12118</v>
      </c>
    </row>
    <row r="1230" spans="1:4">
      <c r="A1230" s="266">
        <v>11115</v>
      </c>
      <c r="B1230" s="267" t="s">
        <v>7242</v>
      </c>
      <c r="C1230" s="268" t="s">
        <v>6020</v>
      </c>
      <c r="D1230" s="269" t="s">
        <v>12166</v>
      </c>
    </row>
    <row r="1231" spans="1:4">
      <c r="A1231" s="266">
        <v>11113</v>
      </c>
      <c r="B1231" s="267" t="s">
        <v>7243</v>
      </c>
      <c r="C1231" s="268" t="s">
        <v>6065</v>
      </c>
      <c r="D1231" s="269" t="s">
        <v>12118</v>
      </c>
    </row>
    <row r="1232" spans="1:4">
      <c r="A1232" s="266">
        <v>11114</v>
      </c>
      <c r="B1232" s="267" t="s">
        <v>7244</v>
      </c>
      <c r="C1232" s="268" t="s">
        <v>6020</v>
      </c>
      <c r="D1232" s="269" t="s">
        <v>12167</v>
      </c>
    </row>
    <row r="1233" spans="1:4" ht="30">
      <c r="A1233" s="266">
        <v>12083</v>
      </c>
      <c r="B1233" s="267" t="s">
        <v>7245</v>
      </c>
      <c r="C1233" s="268" t="s">
        <v>6019</v>
      </c>
      <c r="D1233" s="269" t="s">
        <v>12168</v>
      </c>
    </row>
    <row r="1234" spans="1:4" ht="30">
      <c r="A1234" s="266">
        <v>12081</v>
      </c>
      <c r="B1234" s="267" t="s">
        <v>7246</v>
      </c>
      <c r="C1234" s="268" t="s">
        <v>6019</v>
      </c>
      <c r="D1234" s="269" t="s">
        <v>12169</v>
      </c>
    </row>
    <row r="1235" spans="1:4" ht="30">
      <c r="A1235" s="266">
        <v>12082</v>
      </c>
      <c r="B1235" s="267" t="s">
        <v>7247</v>
      </c>
      <c r="C1235" s="268" t="s">
        <v>6019</v>
      </c>
      <c r="D1235" s="269" t="s">
        <v>12170</v>
      </c>
    </row>
    <row r="1236" spans="1:4" ht="30">
      <c r="A1236" s="266">
        <v>13354</v>
      </c>
      <c r="B1236" s="267" t="s">
        <v>7248</v>
      </c>
      <c r="C1236" s="268" t="s">
        <v>6019</v>
      </c>
      <c r="D1236" s="269" t="s">
        <v>12171</v>
      </c>
    </row>
    <row r="1237" spans="1:4" ht="30">
      <c r="A1237" s="266">
        <v>14057</v>
      </c>
      <c r="B1237" s="267" t="s">
        <v>7249</v>
      </c>
      <c r="C1237" s="268" t="s">
        <v>6019</v>
      </c>
      <c r="D1237" s="269" t="s">
        <v>12172</v>
      </c>
    </row>
    <row r="1238" spans="1:4" ht="30">
      <c r="A1238" s="266">
        <v>14058</v>
      </c>
      <c r="B1238" s="267" t="s">
        <v>7250</v>
      </c>
      <c r="C1238" s="268" t="s">
        <v>6019</v>
      </c>
      <c r="D1238" s="269" t="s">
        <v>12173</v>
      </c>
    </row>
    <row r="1239" spans="1:4" ht="30">
      <c r="A1239" s="266">
        <v>20971</v>
      </c>
      <c r="B1239" s="267" t="s">
        <v>7251</v>
      </c>
      <c r="C1239" s="268" t="s">
        <v>6019</v>
      </c>
      <c r="D1239" s="269" t="s">
        <v>12174</v>
      </c>
    </row>
    <row r="1240" spans="1:4" ht="45">
      <c r="A1240" s="266">
        <v>5047</v>
      </c>
      <c r="B1240" s="267" t="s">
        <v>7252</v>
      </c>
      <c r="C1240" s="268" t="s">
        <v>6019</v>
      </c>
      <c r="D1240" s="269" t="s">
        <v>12175</v>
      </c>
    </row>
    <row r="1241" spans="1:4" ht="30">
      <c r="A1241" s="266">
        <v>13369</v>
      </c>
      <c r="B1241" s="267" t="s">
        <v>7253</v>
      </c>
      <c r="C1241" s="268" t="s">
        <v>6019</v>
      </c>
      <c r="D1241" s="269" t="s">
        <v>12176</v>
      </c>
    </row>
    <row r="1242" spans="1:4" ht="30">
      <c r="A1242" s="266">
        <v>13370</v>
      </c>
      <c r="B1242" s="267" t="s">
        <v>7254</v>
      </c>
      <c r="C1242" s="268" t="s">
        <v>6019</v>
      </c>
      <c r="D1242" s="269" t="s">
        <v>12177</v>
      </c>
    </row>
    <row r="1243" spans="1:4">
      <c r="A1243" s="266">
        <v>13279</v>
      </c>
      <c r="B1243" s="267" t="s">
        <v>7255</v>
      </c>
      <c r="C1243" s="268" t="s">
        <v>6065</v>
      </c>
      <c r="D1243" s="269" t="s">
        <v>12178</v>
      </c>
    </row>
    <row r="1244" spans="1:4" ht="30">
      <c r="A1244" s="266">
        <v>39746</v>
      </c>
      <c r="B1244" s="267" t="s">
        <v>7258</v>
      </c>
      <c r="C1244" s="268" t="s">
        <v>6019</v>
      </c>
      <c r="D1244" s="269" t="s">
        <v>12180</v>
      </c>
    </row>
    <row r="1245" spans="1:4">
      <c r="A1245" s="266">
        <v>11977</v>
      </c>
      <c r="B1245" s="267" t="s">
        <v>7256</v>
      </c>
      <c r="C1245" s="268" t="s">
        <v>6019</v>
      </c>
      <c r="D1245" s="269" t="s">
        <v>12179</v>
      </c>
    </row>
    <row r="1246" spans="1:4">
      <c r="A1246" s="266">
        <v>11975</v>
      </c>
      <c r="B1246" s="267" t="s">
        <v>7257</v>
      </c>
      <c r="C1246" s="268" t="s">
        <v>6019</v>
      </c>
      <c r="D1246" s="269" t="s">
        <v>12058</v>
      </c>
    </row>
    <row r="1247" spans="1:4">
      <c r="A1247" s="266">
        <v>11976</v>
      </c>
      <c r="B1247" s="267" t="s">
        <v>7259</v>
      </c>
      <c r="C1247" s="268" t="s">
        <v>6019</v>
      </c>
      <c r="D1247" s="269" t="s">
        <v>11114</v>
      </c>
    </row>
    <row r="1248" spans="1:4">
      <c r="A1248" s="266">
        <v>1368</v>
      </c>
      <c r="B1248" s="267" t="s">
        <v>7260</v>
      </c>
      <c r="C1248" s="268" t="s">
        <v>6019</v>
      </c>
      <c r="D1248" s="269" t="s">
        <v>12181</v>
      </c>
    </row>
    <row r="1249" spans="1:4">
      <c r="A1249" s="266">
        <v>1367</v>
      </c>
      <c r="B1249" s="267" t="s">
        <v>7261</v>
      </c>
      <c r="C1249" s="268" t="s">
        <v>6019</v>
      </c>
      <c r="D1249" s="269" t="s">
        <v>12182</v>
      </c>
    </row>
    <row r="1250" spans="1:4">
      <c r="A1250" s="266">
        <v>7608</v>
      </c>
      <c r="B1250" s="267" t="s">
        <v>7262</v>
      </c>
      <c r="C1250" s="268" t="s">
        <v>6019</v>
      </c>
      <c r="D1250" s="269" t="s">
        <v>11168</v>
      </c>
    </row>
    <row r="1251" spans="1:4" ht="30">
      <c r="A1251" s="266">
        <v>41900</v>
      </c>
      <c r="B1251" s="267" t="s">
        <v>7263</v>
      </c>
      <c r="C1251" s="268" t="s">
        <v>6065</v>
      </c>
      <c r="D1251" s="269" t="s">
        <v>12183</v>
      </c>
    </row>
    <row r="1252" spans="1:4" ht="30">
      <c r="A1252" s="266">
        <v>41899</v>
      </c>
      <c r="B1252" s="267" t="s">
        <v>7264</v>
      </c>
      <c r="C1252" s="268" t="s">
        <v>7138</v>
      </c>
      <c r="D1252" s="269" t="s">
        <v>12184</v>
      </c>
    </row>
    <row r="1253" spans="1:4">
      <c r="A1253" s="266">
        <v>1380</v>
      </c>
      <c r="B1253" s="267" t="s">
        <v>7265</v>
      </c>
      <c r="C1253" s="268" t="s">
        <v>6065</v>
      </c>
      <c r="D1253" s="269" t="s">
        <v>12185</v>
      </c>
    </row>
    <row r="1254" spans="1:4">
      <c r="A1254" s="266">
        <v>1375</v>
      </c>
      <c r="B1254" s="267" t="s">
        <v>7266</v>
      </c>
      <c r="C1254" s="268" t="s">
        <v>6065</v>
      </c>
      <c r="D1254" s="269" t="s">
        <v>12186</v>
      </c>
    </row>
    <row r="1255" spans="1:4">
      <c r="A1255" s="266">
        <v>1379</v>
      </c>
      <c r="B1255" s="267" t="s">
        <v>7267</v>
      </c>
      <c r="C1255" s="268" t="s">
        <v>6065</v>
      </c>
      <c r="D1255" s="269" t="s">
        <v>11422</v>
      </c>
    </row>
    <row r="1256" spans="1:4">
      <c r="A1256" s="266">
        <v>10511</v>
      </c>
      <c r="B1256" s="267" t="s">
        <v>7268</v>
      </c>
      <c r="C1256" s="268" t="s">
        <v>7269</v>
      </c>
      <c r="D1256" s="269" t="s">
        <v>12187</v>
      </c>
    </row>
    <row r="1257" spans="1:4">
      <c r="A1257" s="266">
        <v>13284</v>
      </c>
      <c r="B1257" s="267" t="s">
        <v>7270</v>
      </c>
      <c r="C1257" s="268" t="s">
        <v>6065</v>
      </c>
      <c r="D1257" s="269" t="s">
        <v>11430</v>
      </c>
    </row>
    <row r="1258" spans="1:4">
      <c r="A1258" s="266">
        <v>25974</v>
      </c>
      <c r="B1258" s="267" t="s">
        <v>7271</v>
      </c>
      <c r="C1258" s="268" t="s">
        <v>6065</v>
      </c>
      <c r="D1258" s="269" t="s">
        <v>12042</v>
      </c>
    </row>
    <row r="1259" spans="1:4">
      <c r="A1259" s="266">
        <v>1382</v>
      </c>
      <c r="B1259" s="267" t="s">
        <v>7272</v>
      </c>
      <c r="C1259" s="268" t="s">
        <v>7269</v>
      </c>
      <c r="D1259" s="269" t="s">
        <v>12188</v>
      </c>
    </row>
    <row r="1260" spans="1:4">
      <c r="A1260" s="266">
        <v>34753</v>
      </c>
      <c r="B1260" s="267" t="s">
        <v>7273</v>
      </c>
      <c r="C1260" s="268" t="s">
        <v>6065</v>
      </c>
      <c r="D1260" s="269" t="s">
        <v>11561</v>
      </c>
    </row>
    <row r="1261" spans="1:4" ht="30">
      <c r="A1261" s="266">
        <v>420</v>
      </c>
      <c r="B1261" s="267" t="s">
        <v>7274</v>
      </c>
      <c r="C1261" s="268" t="s">
        <v>6019</v>
      </c>
      <c r="D1261" s="269" t="s">
        <v>12189</v>
      </c>
    </row>
    <row r="1262" spans="1:4" ht="30">
      <c r="A1262" s="266">
        <v>12327</v>
      </c>
      <c r="B1262" s="267" t="s">
        <v>7275</v>
      </c>
      <c r="C1262" s="268" t="s">
        <v>6019</v>
      </c>
      <c r="D1262" s="269" t="s">
        <v>12190</v>
      </c>
    </row>
    <row r="1263" spans="1:4" ht="30">
      <c r="A1263" s="266">
        <v>36148</v>
      </c>
      <c r="B1263" s="267" t="s">
        <v>7276</v>
      </c>
      <c r="C1263" s="268" t="s">
        <v>6019</v>
      </c>
      <c r="D1263" s="269" t="s">
        <v>11649</v>
      </c>
    </row>
    <row r="1264" spans="1:4">
      <c r="A1264" s="266">
        <v>12329</v>
      </c>
      <c r="B1264" s="267" t="s">
        <v>7277</v>
      </c>
      <c r="C1264" s="268" t="s">
        <v>6065</v>
      </c>
      <c r="D1264" s="269" t="s">
        <v>12191</v>
      </c>
    </row>
    <row r="1265" spans="1:4">
      <c r="A1265" s="266">
        <v>1339</v>
      </c>
      <c r="B1265" s="267" t="s">
        <v>7278</v>
      </c>
      <c r="C1265" s="268" t="s">
        <v>6065</v>
      </c>
      <c r="D1265" s="269" t="s">
        <v>12192</v>
      </c>
    </row>
    <row r="1266" spans="1:4">
      <c r="A1266" s="266">
        <v>11849</v>
      </c>
      <c r="B1266" s="267" t="s">
        <v>7279</v>
      </c>
      <c r="C1266" s="268" t="s">
        <v>6066</v>
      </c>
      <c r="D1266" s="269" t="s">
        <v>12193</v>
      </c>
    </row>
    <row r="1267" spans="1:4" ht="30">
      <c r="A1267" s="266">
        <v>37418</v>
      </c>
      <c r="B1267" s="267" t="s">
        <v>7280</v>
      </c>
      <c r="C1267" s="268" t="s">
        <v>6019</v>
      </c>
      <c r="D1267" s="269" t="s">
        <v>12194</v>
      </c>
    </row>
    <row r="1268" spans="1:4" ht="30">
      <c r="A1268" s="266">
        <v>37419</v>
      </c>
      <c r="B1268" s="267" t="s">
        <v>7281</v>
      </c>
      <c r="C1268" s="268" t="s">
        <v>6019</v>
      </c>
      <c r="D1268" s="269" t="s">
        <v>12195</v>
      </c>
    </row>
    <row r="1269" spans="1:4" ht="30">
      <c r="A1269" s="266">
        <v>1427</v>
      </c>
      <c r="B1269" s="267" t="s">
        <v>7282</v>
      </c>
      <c r="C1269" s="268" t="s">
        <v>6019</v>
      </c>
      <c r="D1269" s="269" t="s">
        <v>12196</v>
      </c>
    </row>
    <row r="1270" spans="1:4" ht="30">
      <c r="A1270" s="266">
        <v>1402</v>
      </c>
      <c r="B1270" s="267" t="s">
        <v>7283</v>
      </c>
      <c r="C1270" s="268" t="s">
        <v>6019</v>
      </c>
      <c r="D1270" s="269" t="s">
        <v>12197</v>
      </c>
    </row>
    <row r="1271" spans="1:4" ht="30">
      <c r="A1271" s="266">
        <v>1420</v>
      </c>
      <c r="B1271" s="267" t="s">
        <v>7284</v>
      </c>
      <c r="C1271" s="268" t="s">
        <v>6019</v>
      </c>
      <c r="D1271" s="269" t="s">
        <v>11229</v>
      </c>
    </row>
    <row r="1272" spans="1:4" ht="30">
      <c r="A1272" s="266">
        <v>1419</v>
      </c>
      <c r="B1272" s="267" t="s">
        <v>7285</v>
      </c>
      <c r="C1272" s="268" t="s">
        <v>6019</v>
      </c>
      <c r="D1272" s="269" t="s">
        <v>12198</v>
      </c>
    </row>
    <row r="1273" spans="1:4" ht="30">
      <c r="A1273" s="266">
        <v>1414</v>
      </c>
      <c r="B1273" s="267" t="s">
        <v>7286</v>
      </c>
      <c r="C1273" s="268" t="s">
        <v>6019</v>
      </c>
      <c r="D1273" s="269" t="s">
        <v>12199</v>
      </c>
    </row>
    <row r="1274" spans="1:4" ht="30">
      <c r="A1274" s="266">
        <v>1413</v>
      </c>
      <c r="B1274" s="267" t="s">
        <v>7287</v>
      </c>
      <c r="C1274" s="268" t="s">
        <v>6019</v>
      </c>
      <c r="D1274" s="269" t="s">
        <v>12200</v>
      </c>
    </row>
    <row r="1275" spans="1:4" ht="30">
      <c r="A1275" s="266">
        <v>1412</v>
      </c>
      <c r="B1275" s="267" t="s">
        <v>7288</v>
      </c>
      <c r="C1275" s="268" t="s">
        <v>6019</v>
      </c>
      <c r="D1275" s="269" t="s">
        <v>12201</v>
      </c>
    </row>
    <row r="1276" spans="1:4" ht="30">
      <c r="A1276" s="266">
        <v>1411</v>
      </c>
      <c r="B1276" s="267" t="s">
        <v>7289</v>
      </c>
      <c r="C1276" s="268" t="s">
        <v>6019</v>
      </c>
      <c r="D1276" s="269" t="s">
        <v>12202</v>
      </c>
    </row>
    <row r="1277" spans="1:4" ht="30">
      <c r="A1277" s="266">
        <v>1406</v>
      </c>
      <c r="B1277" s="267" t="s">
        <v>7290</v>
      </c>
      <c r="C1277" s="268" t="s">
        <v>6019</v>
      </c>
      <c r="D1277" s="269" t="s">
        <v>12203</v>
      </c>
    </row>
    <row r="1278" spans="1:4" ht="30">
      <c r="A1278" s="266">
        <v>1407</v>
      </c>
      <c r="B1278" s="267" t="s">
        <v>7291</v>
      </c>
      <c r="C1278" s="268" t="s">
        <v>6019</v>
      </c>
      <c r="D1278" s="269" t="s">
        <v>12204</v>
      </c>
    </row>
    <row r="1279" spans="1:4" ht="30">
      <c r="A1279" s="266">
        <v>1404</v>
      </c>
      <c r="B1279" s="267" t="s">
        <v>7292</v>
      </c>
      <c r="C1279" s="268" t="s">
        <v>6019</v>
      </c>
      <c r="D1279" s="269" t="s">
        <v>12205</v>
      </c>
    </row>
    <row r="1280" spans="1:4" ht="60">
      <c r="A1280" s="266">
        <v>11281</v>
      </c>
      <c r="B1280" s="267" t="s">
        <v>7293</v>
      </c>
      <c r="C1280" s="268" t="s">
        <v>6019</v>
      </c>
      <c r="D1280" s="269" t="s">
        <v>12206</v>
      </c>
    </row>
    <row r="1281" spans="1:4" ht="60">
      <c r="A1281" s="266">
        <v>40699</v>
      </c>
      <c r="B1281" s="267" t="s">
        <v>7294</v>
      </c>
      <c r="C1281" s="268" t="s">
        <v>6019</v>
      </c>
      <c r="D1281" s="269" t="s">
        <v>12207</v>
      </c>
    </row>
    <row r="1282" spans="1:4" ht="60">
      <c r="A1282" s="266">
        <v>40701</v>
      </c>
      <c r="B1282" s="267" t="s">
        <v>7295</v>
      </c>
      <c r="C1282" s="268" t="s">
        <v>6019</v>
      </c>
      <c r="D1282" s="269" t="s">
        <v>12208</v>
      </c>
    </row>
    <row r="1283" spans="1:4" ht="60">
      <c r="A1283" s="266">
        <v>1442</v>
      </c>
      <c r="B1283" s="267" t="s">
        <v>7296</v>
      </c>
      <c r="C1283" s="268" t="s">
        <v>6019</v>
      </c>
      <c r="D1283" s="269" t="s">
        <v>12209</v>
      </c>
    </row>
    <row r="1284" spans="1:4" ht="60">
      <c r="A1284" s="266">
        <v>13457</v>
      </c>
      <c r="B1284" s="267" t="s">
        <v>7297</v>
      </c>
      <c r="C1284" s="268" t="s">
        <v>6019</v>
      </c>
      <c r="D1284" s="269" t="s">
        <v>12210</v>
      </c>
    </row>
    <row r="1285" spans="1:4" ht="60">
      <c r="A1285" s="266">
        <v>40700</v>
      </c>
      <c r="B1285" s="267" t="s">
        <v>7298</v>
      </c>
      <c r="C1285" s="268" t="s">
        <v>6019</v>
      </c>
      <c r="D1285" s="269" t="s">
        <v>12211</v>
      </c>
    </row>
    <row r="1286" spans="1:4" ht="30">
      <c r="A1286" s="266">
        <v>13458</v>
      </c>
      <c r="B1286" s="267" t="s">
        <v>7299</v>
      </c>
      <c r="C1286" s="268" t="s">
        <v>6019</v>
      </c>
      <c r="D1286" s="269" t="s">
        <v>12212</v>
      </c>
    </row>
    <row r="1287" spans="1:4" ht="30">
      <c r="A1287" s="266">
        <v>36524</v>
      </c>
      <c r="B1287" s="267" t="s">
        <v>7300</v>
      </c>
      <c r="C1287" s="268" t="s">
        <v>6019</v>
      </c>
      <c r="D1287" s="269" t="s">
        <v>12213</v>
      </c>
    </row>
    <row r="1288" spans="1:4" ht="30">
      <c r="A1288" s="266">
        <v>36526</v>
      </c>
      <c r="B1288" s="267" t="s">
        <v>7301</v>
      </c>
      <c r="C1288" s="268" t="s">
        <v>6019</v>
      </c>
      <c r="D1288" s="269" t="s">
        <v>12214</v>
      </c>
    </row>
    <row r="1289" spans="1:4" ht="30">
      <c r="A1289" s="266">
        <v>36523</v>
      </c>
      <c r="B1289" s="267" t="s">
        <v>7302</v>
      </c>
      <c r="C1289" s="268" t="s">
        <v>6019</v>
      </c>
      <c r="D1289" s="269" t="s">
        <v>12215</v>
      </c>
    </row>
    <row r="1290" spans="1:4" ht="30">
      <c r="A1290" s="266">
        <v>36527</v>
      </c>
      <c r="B1290" s="267" t="s">
        <v>7303</v>
      </c>
      <c r="C1290" s="268" t="s">
        <v>6019</v>
      </c>
      <c r="D1290" s="269" t="s">
        <v>12216</v>
      </c>
    </row>
    <row r="1291" spans="1:4" ht="30">
      <c r="A1291" s="266">
        <v>13803</v>
      </c>
      <c r="B1291" s="267" t="s">
        <v>7304</v>
      </c>
      <c r="C1291" s="268" t="s">
        <v>6019</v>
      </c>
      <c r="D1291" s="269" t="s">
        <v>12217</v>
      </c>
    </row>
    <row r="1292" spans="1:4" ht="30">
      <c r="A1292" s="266">
        <v>38642</v>
      </c>
      <c r="B1292" s="267" t="s">
        <v>7305</v>
      </c>
      <c r="C1292" s="268" t="s">
        <v>6019</v>
      </c>
      <c r="D1292" s="269" t="s">
        <v>12218</v>
      </c>
    </row>
    <row r="1293" spans="1:4" ht="30">
      <c r="A1293" s="266">
        <v>36522</v>
      </c>
      <c r="B1293" s="267" t="s">
        <v>7306</v>
      </c>
      <c r="C1293" s="268" t="s">
        <v>6019</v>
      </c>
      <c r="D1293" s="269" t="s">
        <v>12219</v>
      </c>
    </row>
    <row r="1294" spans="1:4" ht="30">
      <c r="A1294" s="266">
        <v>36525</v>
      </c>
      <c r="B1294" s="267" t="s">
        <v>7307</v>
      </c>
      <c r="C1294" s="268" t="s">
        <v>6019</v>
      </c>
      <c r="D1294" s="269" t="s">
        <v>12220</v>
      </c>
    </row>
    <row r="1295" spans="1:4" ht="30">
      <c r="A1295" s="266">
        <v>41991</v>
      </c>
      <c r="B1295" s="267" t="s">
        <v>7308</v>
      </c>
      <c r="C1295" s="268" t="s">
        <v>6019</v>
      </c>
      <c r="D1295" s="269" t="s">
        <v>12221</v>
      </c>
    </row>
    <row r="1296" spans="1:4" ht="30">
      <c r="A1296" s="266">
        <v>34348</v>
      </c>
      <c r="B1296" s="267" t="s">
        <v>7309</v>
      </c>
      <c r="C1296" s="268" t="s">
        <v>6020</v>
      </c>
      <c r="D1296" s="269" t="s">
        <v>12222</v>
      </c>
    </row>
    <row r="1297" spans="1:4" ht="30">
      <c r="A1297" s="266">
        <v>34347</v>
      </c>
      <c r="B1297" s="267" t="s">
        <v>7310</v>
      </c>
      <c r="C1297" s="268" t="s">
        <v>6020</v>
      </c>
      <c r="D1297" s="269" t="s">
        <v>12223</v>
      </c>
    </row>
    <row r="1298" spans="1:4" ht="30">
      <c r="A1298" s="266">
        <v>11146</v>
      </c>
      <c r="B1298" s="267" t="s">
        <v>7311</v>
      </c>
      <c r="C1298" s="268" t="s">
        <v>6183</v>
      </c>
      <c r="D1298" s="269" t="s">
        <v>12224</v>
      </c>
    </row>
    <row r="1299" spans="1:4" ht="30">
      <c r="A1299" s="266">
        <v>11147</v>
      </c>
      <c r="B1299" s="267" t="s">
        <v>7312</v>
      </c>
      <c r="C1299" s="268" t="s">
        <v>6183</v>
      </c>
      <c r="D1299" s="269" t="s">
        <v>12225</v>
      </c>
    </row>
    <row r="1300" spans="1:4" ht="30">
      <c r="A1300" s="266">
        <v>34872</v>
      </c>
      <c r="B1300" s="267" t="s">
        <v>7313</v>
      </c>
      <c r="C1300" s="268" t="s">
        <v>6183</v>
      </c>
      <c r="D1300" s="269" t="s">
        <v>12226</v>
      </c>
    </row>
    <row r="1301" spans="1:4" ht="30">
      <c r="A1301" s="266">
        <v>34491</v>
      </c>
      <c r="B1301" s="267" t="s">
        <v>7314</v>
      </c>
      <c r="C1301" s="268" t="s">
        <v>6183</v>
      </c>
      <c r="D1301" s="269" t="s">
        <v>12227</v>
      </c>
    </row>
    <row r="1302" spans="1:4" ht="30">
      <c r="A1302" s="266">
        <v>34770</v>
      </c>
      <c r="B1302" s="267" t="s">
        <v>7315</v>
      </c>
      <c r="C1302" s="268" t="s">
        <v>7138</v>
      </c>
      <c r="D1302" s="269" t="s">
        <v>12228</v>
      </c>
    </row>
    <row r="1303" spans="1:4" ht="30">
      <c r="A1303" s="266">
        <v>1518</v>
      </c>
      <c r="B1303" s="267" t="s">
        <v>7316</v>
      </c>
      <c r="C1303" s="268" t="s">
        <v>7138</v>
      </c>
      <c r="D1303" s="269" t="s">
        <v>12229</v>
      </c>
    </row>
    <row r="1304" spans="1:4" ht="30">
      <c r="A1304" s="266">
        <v>41965</v>
      </c>
      <c r="B1304" s="267" t="s">
        <v>7317</v>
      </c>
      <c r="C1304" s="268" t="s">
        <v>7138</v>
      </c>
      <c r="D1304" s="269" t="s">
        <v>12230</v>
      </c>
    </row>
    <row r="1305" spans="1:4" ht="30">
      <c r="A1305" s="266">
        <v>34492</v>
      </c>
      <c r="B1305" s="267" t="s">
        <v>7318</v>
      </c>
      <c r="C1305" s="268" t="s">
        <v>6183</v>
      </c>
      <c r="D1305" s="269" t="s">
        <v>12231</v>
      </c>
    </row>
    <row r="1306" spans="1:4" ht="30">
      <c r="A1306" s="266">
        <v>1524</v>
      </c>
      <c r="B1306" s="267" t="s">
        <v>7319</v>
      </c>
      <c r="C1306" s="268" t="s">
        <v>6183</v>
      </c>
      <c r="D1306" s="269" t="s">
        <v>12232</v>
      </c>
    </row>
    <row r="1307" spans="1:4" ht="30">
      <c r="A1307" s="266">
        <v>38404</v>
      </c>
      <c r="B1307" s="267" t="s">
        <v>7320</v>
      </c>
      <c r="C1307" s="268" t="s">
        <v>6183</v>
      </c>
      <c r="D1307" s="269" t="s">
        <v>12233</v>
      </c>
    </row>
    <row r="1308" spans="1:4" ht="30">
      <c r="A1308" s="266">
        <v>39849</v>
      </c>
      <c r="B1308" s="267" t="s">
        <v>7321</v>
      </c>
      <c r="C1308" s="268" t="s">
        <v>6183</v>
      </c>
      <c r="D1308" s="269" t="s">
        <v>12234</v>
      </c>
    </row>
    <row r="1309" spans="1:4" ht="30">
      <c r="A1309" s="266">
        <v>38464</v>
      </c>
      <c r="B1309" s="267" t="s">
        <v>7322</v>
      </c>
      <c r="C1309" s="268" t="s">
        <v>6183</v>
      </c>
      <c r="D1309" s="269" t="s">
        <v>12235</v>
      </c>
    </row>
    <row r="1310" spans="1:4" ht="30">
      <c r="A1310" s="266">
        <v>34493</v>
      </c>
      <c r="B1310" s="267" t="s">
        <v>7323</v>
      </c>
      <c r="C1310" s="268" t="s">
        <v>6183</v>
      </c>
      <c r="D1310" s="269" t="s">
        <v>12236</v>
      </c>
    </row>
    <row r="1311" spans="1:4" ht="30">
      <c r="A1311" s="266">
        <v>1527</v>
      </c>
      <c r="B1311" s="267" t="s">
        <v>7324</v>
      </c>
      <c r="C1311" s="268" t="s">
        <v>6183</v>
      </c>
      <c r="D1311" s="269" t="s">
        <v>12237</v>
      </c>
    </row>
    <row r="1312" spans="1:4" ht="30">
      <c r="A1312" s="266">
        <v>38405</v>
      </c>
      <c r="B1312" s="267" t="s">
        <v>7325</v>
      </c>
      <c r="C1312" s="268" t="s">
        <v>6183</v>
      </c>
      <c r="D1312" s="269" t="s">
        <v>12238</v>
      </c>
    </row>
    <row r="1313" spans="1:4" ht="30">
      <c r="A1313" s="266">
        <v>38408</v>
      </c>
      <c r="B1313" s="267" t="s">
        <v>7326</v>
      </c>
      <c r="C1313" s="268" t="s">
        <v>6183</v>
      </c>
      <c r="D1313" s="269" t="s">
        <v>12239</v>
      </c>
    </row>
    <row r="1314" spans="1:4" ht="30">
      <c r="A1314" s="266">
        <v>34494</v>
      </c>
      <c r="B1314" s="267" t="s">
        <v>7327</v>
      </c>
      <c r="C1314" s="268" t="s">
        <v>6183</v>
      </c>
      <c r="D1314" s="269" t="s">
        <v>12240</v>
      </c>
    </row>
    <row r="1315" spans="1:4" ht="30">
      <c r="A1315" s="266">
        <v>1525</v>
      </c>
      <c r="B1315" s="267" t="s">
        <v>7328</v>
      </c>
      <c r="C1315" s="268" t="s">
        <v>6183</v>
      </c>
      <c r="D1315" s="269" t="s">
        <v>12241</v>
      </c>
    </row>
    <row r="1316" spans="1:4" ht="30">
      <c r="A1316" s="266">
        <v>38406</v>
      </c>
      <c r="B1316" s="267" t="s">
        <v>7329</v>
      </c>
      <c r="C1316" s="268" t="s">
        <v>6183</v>
      </c>
      <c r="D1316" s="269" t="s">
        <v>12242</v>
      </c>
    </row>
    <row r="1317" spans="1:4" ht="30">
      <c r="A1317" s="266">
        <v>38409</v>
      </c>
      <c r="B1317" s="267" t="s">
        <v>7330</v>
      </c>
      <c r="C1317" s="268" t="s">
        <v>6183</v>
      </c>
      <c r="D1317" s="269" t="s">
        <v>12243</v>
      </c>
    </row>
    <row r="1318" spans="1:4" ht="30">
      <c r="A1318" s="266">
        <v>34495</v>
      </c>
      <c r="B1318" s="267" t="s">
        <v>7331</v>
      </c>
      <c r="C1318" s="268" t="s">
        <v>6183</v>
      </c>
      <c r="D1318" s="269" t="s">
        <v>12244</v>
      </c>
    </row>
    <row r="1319" spans="1:4" ht="30">
      <c r="A1319" s="266">
        <v>11145</v>
      </c>
      <c r="B1319" s="267" t="s">
        <v>7332</v>
      </c>
      <c r="C1319" s="268" t="s">
        <v>6183</v>
      </c>
      <c r="D1319" s="269" t="s">
        <v>12245</v>
      </c>
    </row>
    <row r="1320" spans="1:4" ht="30">
      <c r="A1320" s="266">
        <v>34496</v>
      </c>
      <c r="B1320" s="267" t="s">
        <v>7333</v>
      </c>
      <c r="C1320" s="268" t="s">
        <v>6183</v>
      </c>
      <c r="D1320" s="269" t="s">
        <v>12246</v>
      </c>
    </row>
    <row r="1321" spans="1:4" ht="30">
      <c r="A1321" s="266">
        <v>34479</v>
      </c>
      <c r="B1321" s="267" t="s">
        <v>7334</v>
      </c>
      <c r="C1321" s="268" t="s">
        <v>6183</v>
      </c>
      <c r="D1321" s="269" t="s">
        <v>12247</v>
      </c>
    </row>
    <row r="1322" spans="1:4" ht="30">
      <c r="A1322" s="266">
        <v>34481</v>
      </c>
      <c r="B1322" s="267" t="s">
        <v>7335</v>
      </c>
      <c r="C1322" s="268" t="s">
        <v>6183</v>
      </c>
      <c r="D1322" s="269" t="s">
        <v>12248</v>
      </c>
    </row>
    <row r="1323" spans="1:4" ht="30">
      <c r="A1323" s="266">
        <v>34483</v>
      </c>
      <c r="B1323" s="267" t="s">
        <v>7336</v>
      </c>
      <c r="C1323" s="268" t="s">
        <v>6183</v>
      </c>
      <c r="D1323" s="269" t="s">
        <v>12249</v>
      </c>
    </row>
    <row r="1324" spans="1:4" ht="30">
      <c r="A1324" s="266">
        <v>34485</v>
      </c>
      <c r="B1324" s="267" t="s">
        <v>7337</v>
      </c>
      <c r="C1324" s="268" t="s">
        <v>6183</v>
      </c>
      <c r="D1324" s="269" t="s">
        <v>12250</v>
      </c>
    </row>
    <row r="1325" spans="1:4" ht="30">
      <c r="A1325" s="266">
        <v>34497</v>
      </c>
      <c r="B1325" s="267" t="s">
        <v>7338</v>
      </c>
      <c r="C1325" s="268" t="s">
        <v>6183</v>
      </c>
      <c r="D1325" s="269" t="s">
        <v>12251</v>
      </c>
    </row>
    <row r="1326" spans="1:4" ht="30">
      <c r="A1326" s="266">
        <v>14041</v>
      </c>
      <c r="B1326" s="267" t="s">
        <v>7339</v>
      </c>
      <c r="C1326" s="268" t="s">
        <v>6183</v>
      </c>
      <c r="D1326" s="269" t="s">
        <v>12252</v>
      </c>
    </row>
    <row r="1327" spans="1:4" ht="30">
      <c r="A1327" s="266">
        <v>1523</v>
      </c>
      <c r="B1327" s="267" t="s">
        <v>7340</v>
      </c>
      <c r="C1327" s="268" t="s">
        <v>6183</v>
      </c>
      <c r="D1327" s="269" t="s">
        <v>12253</v>
      </c>
    </row>
    <row r="1328" spans="1:4">
      <c r="A1328" s="266">
        <v>14054</v>
      </c>
      <c r="B1328" s="267" t="s">
        <v>7342</v>
      </c>
      <c r="C1328" s="268" t="s">
        <v>6019</v>
      </c>
      <c r="D1328" s="269" t="s">
        <v>12254</v>
      </c>
    </row>
    <row r="1329" spans="1:4">
      <c r="A1329" s="266">
        <v>14052</v>
      </c>
      <c r="B1329" s="267" t="s">
        <v>7341</v>
      </c>
      <c r="C1329" s="268" t="s">
        <v>6019</v>
      </c>
      <c r="D1329" s="269" t="s">
        <v>12205</v>
      </c>
    </row>
    <row r="1330" spans="1:4">
      <c r="A1330" s="266">
        <v>14053</v>
      </c>
      <c r="B1330" s="267" t="s">
        <v>7343</v>
      </c>
      <c r="C1330" s="268" t="s">
        <v>6019</v>
      </c>
      <c r="D1330" s="269" t="s">
        <v>12255</v>
      </c>
    </row>
    <row r="1331" spans="1:4">
      <c r="A1331" s="266">
        <v>2560</v>
      </c>
      <c r="B1331" s="267" t="s">
        <v>7345</v>
      </c>
      <c r="C1331" s="268" t="s">
        <v>6019</v>
      </c>
      <c r="D1331" s="269" t="s">
        <v>11405</v>
      </c>
    </row>
    <row r="1332" spans="1:4">
      <c r="A1332" s="266">
        <v>2558</v>
      </c>
      <c r="B1332" s="267" t="s">
        <v>7344</v>
      </c>
      <c r="C1332" s="268" t="s">
        <v>6019</v>
      </c>
      <c r="D1332" s="269" t="s">
        <v>12256</v>
      </c>
    </row>
    <row r="1333" spans="1:4">
      <c r="A1333" s="266">
        <v>2559</v>
      </c>
      <c r="B1333" s="267" t="s">
        <v>7346</v>
      </c>
      <c r="C1333" s="268" t="s">
        <v>6019</v>
      </c>
      <c r="D1333" s="269" t="s">
        <v>12257</v>
      </c>
    </row>
    <row r="1334" spans="1:4">
      <c r="A1334" s="266">
        <v>2592</v>
      </c>
      <c r="B1334" s="267" t="s">
        <v>7347</v>
      </c>
      <c r="C1334" s="268" t="s">
        <v>6019</v>
      </c>
      <c r="D1334" s="269" t="s">
        <v>12258</v>
      </c>
    </row>
    <row r="1335" spans="1:4">
      <c r="A1335" s="266">
        <v>2566</v>
      </c>
      <c r="B1335" s="267" t="s">
        <v>7348</v>
      </c>
      <c r="C1335" s="268" t="s">
        <v>6019</v>
      </c>
      <c r="D1335" s="269" t="s">
        <v>11587</v>
      </c>
    </row>
    <row r="1336" spans="1:4">
      <c r="A1336" s="266">
        <v>2589</v>
      </c>
      <c r="B1336" s="267" t="s">
        <v>7349</v>
      </c>
      <c r="C1336" s="268" t="s">
        <v>6019</v>
      </c>
      <c r="D1336" s="269" t="s">
        <v>12259</v>
      </c>
    </row>
    <row r="1337" spans="1:4">
      <c r="A1337" s="266">
        <v>2590</v>
      </c>
      <c r="B1337" s="267" t="s">
        <v>7351</v>
      </c>
      <c r="C1337" s="268" t="s">
        <v>6019</v>
      </c>
      <c r="D1337" s="269" t="s">
        <v>12261</v>
      </c>
    </row>
    <row r="1338" spans="1:4">
      <c r="A1338" s="266">
        <v>2591</v>
      </c>
      <c r="B1338" s="267" t="s">
        <v>7350</v>
      </c>
      <c r="C1338" s="268" t="s">
        <v>6019</v>
      </c>
      <c r="D1338" s="269" t="s">
        <v>12260</v>
      </c>
    </row>
    <row r="1339" spans="1:4">
      <c r="A1339" s="266">
        <v>2567</v>
      </c>
      <c r="B1339" s="267" t="s">
        <v>7352</v>
      </c>
      <c r="C1339" s="268" t="s">
        <v>6019</v>
      </c>
      <c r="D1339" s="269" t="s">
        <v>12262</v>
      </c>
    </row>
    <row r="1340" spans="1:4">
      <c r="A1340" s="266">
        <v>2568</v>
      </c>
      <c r="B1340" s="267" t="s">
        <v>7354</v>
      </c>
      <c r="C1340" s="268" t="s">
        <v>6019</v>
      </c>
      <c r="D1340" s="269" t="s">
        <v>12264</v>
      </c>
    </row>
    <row r="1341" spans="1:4">
      <c r="A1341" s="266">
        <v>2565</v>
      </c>
      <c r="B1341" s="267" t="s">
        <v>7353</v>
      </c>
      <c r="C1341" s="268" t="s">
        <v>6019</v>
      </c>
      <c r="D1341" s="269" t="s">
        <v>12263</v>
      </c>
    </row>
    <row r="1342" spans="1:4">
      <c r="A1342" s="266">
        <v>2594</v>
      </c>
      <c r="B1342" s="267" t="s">
        <v>7355</v>
      </c>
      <c r="C1342" s="268" t="s">
        <v>6019</v>
      </c>
      <c r="D1342" s="269" t="s">
        <v>12265</v>
      </c>
    </row>
    <row r="1343" spans="1:4">
      <c r="A1343" s="266">
        <v>2587</v>
      </c>
      <c r="B1343" s="267" t="s">
        <v>7356</v>
      </c>
      <c r="C1343" s="268" t="s">
        <v>6019</v>
      </c>
      <c r="D1343" s="269" t="s">
        <v>12266</v>
      </c>
    </row>
    <row r="1344" spans="1:4">
      <c r="A1344" s="266">
        <v>2588</v>
      </c>
      <c r="B1344" s="267" t="s">
        <v>7357</v>
      </c>
      <c r="C1344" s="268" t="s">
        <v>6019</v>
      </c>
      <c r="D1344" s="269" t="s">
        <v>12267</v>
      </c>
    </row>
    <row r="1345" spans="1:4">
      <c r="A1345" s="266">
        <v>2570</v>
      </c>
      <c r="B1345" s="267" t="s">
        <v>7359</v>
      </c>
      <c r="C1345" s="268" t="s">
        <v>6019</v>
      </c>
      <c r="D1345" s="269" t="s">
        <v>11949</v>
      </c>
    </row>
    <row r="1346" spans="1:4">
      <c r="A1346" s="266">
        <v>2569</v>
      </c>
      <c r="B1346" s="267" t="s">
        <v>7358</v>
      </c>
      <c r="C1346" s="268" t="s">
        <v>6019</v>
      </c>
      <c r="D1346" s="269" t="s">
        <v>12268</v>
      </c>
    </row>
    <row r="1347" spans="1:4">
      <c r="A1347" s="266">
        <v>2571</v>
      </c>
      <c r="B1347" s="267" t="s">
        <v>7360</v>
      </c>
      <c r="C1347" s="268" t="s">
        <v>6019</v>
      </c>
      <c r="D1347" s="269" t="s">
        <v>12269</v>
      </c>
    </row>
    <row r="1348" spans="1:4">
      <c r="A1348" s="266">
        <v>2572</v>
      </c>
      <c r="B1348" s="267" t="s">
        <v>7362</v>
      </c>
      <c r="C1348" s="268" t="s">
        <v>6019</v>
      </c>
      <c r="D1348" s="269" t="s">
        <v>12271</v>
      </c>
    </row>
    <row r="1349" spans="1:4">
      <c r="A1349" s="266">
        <v>2593</v>
      </c>
      <c r="B1349" s="267" t="s">
        <v>7361</v>
      </c>
      <c r="C1349" s="268" t="s">
        <v>6019</v>
      </c>
      <c r="D1349" s="269" t="s">
        <v>12270</v>
      </c>
    </row>
    <row r="1350" spans="1:4">
      <c r="A1350" s="266">
        <v>2595</v>
      </c>
      <c r="B1350" s="267" t="s">
        <v>7363</v>
      </c>
      <c r="C1350" s="268" t="s">
        <v>6019</v>
      </c>
      <c r="D1350" s="269" t="s">
        <v>12272</v>
      </c>
    </row>
    <row r="1351" spans="1:4">
      <c r="A1351" s="266">
        <v>2576</v>
      </c>
      <c r="B1351" s="267" t="s">
        <v>7364</v>
      </c>
      <c r="C1351" s="268" t="s">
        <v>6019</v>
      </c>
      <c r="D1351" s="269" t="s">
        <v>12273</v>
      </c>
    </row>
    <row r="1352" spans="1:4">
      <c r="A1352" s="266">
        <v>2575</v>
      </c>
      <c r="B1352" s="267" t="s">
        <v>7365</v>
      </c>
      <c r="C1352" s="268" t="s">
        <v>6019</v>
      </c>
      <c r="D1352" s="269" t="s">
        <v>12274</v>
      </c>
    </row>
    <row r="1353" spans="1:4">
      <c r="A1353" s="266">
        <v>2586</v>
      </c>
      <c r="B1353" s="267" t="s">
        <v>7367</v>
      </c>
      <c r="C1353" s="268" t="s">
        <v>6019</v>
      </c>
      <c r="D1353" s="269" t="s">
        <v>12276</v>
      </c>
    </row>
    <row r="1354" spans="1:4">
      <c r="A1354" s="266">
        <v>2573</v>
      </c>
      <c r="B1354" s="267" t="s">
        <v>7366</v>
      </c>
      <c r="C1354" s="268" t="s">
        <v>6019</v>
      </c>
      <c r="D1354" s="269" t="s">
        <v>12275</v>
      </c>
    </row>
    <row r="1355" spans="1:4">
      <c r="A1355" s="266">
        <v>2577</v>
      </c>
      <c r="B1355" s="267" t="s">
        <v>7368</v>
      </c>
      <c r="C1355" s="268" t="s">
        <v>6019</v>
      </c>
      <c r="D1355" s="269" t="s">
        <v>12277</v>
      </c>
    </row>
    <row r="1356" spans="1:4">
      <c r="A1356" s="266">
        <v>2578</v>
      </c>
      <c r="B1356" s="267" t="s">
        <v>7370</v>
      </c>
      <c r="C1356" s="268" t="s">
        <v>6019</v>
      </c>
      <c r="D1356" s="269" t="s">
        <v>12279</v>
      </c>
    </row>
    <row r="1357" spans="1:4">
      <c r="A1357" s="266">
        <v>2574</v>
      </c>
      <c r="B1357" s="267" t="s">
        <v>7369</v>
      </c>
      <c r="C1357" s="268" t="s">
        <v>6019</v>
      </c>
      <c r="D1357" s="269" t="s">
        <v>12278</v>
      </c>
    </row>
    <row r="1358" spans="1:4">
      <c r="A1358" s="266">
        <v>2585</v>
      </c>
      <c r="B1358" s="267" t="s">
        <v>7371</v>
      </c>
      <c r="C1358" s="268" t="s">
        <v>6019</v>
      </c>
      <c r="D1358" s="269" t="s">
        <v>12280</v>
      </c>
    </row>
    <row r="1359" spans="1:4">
      <c r="A1359" s="266">
        <v>12008</v>
      </c>
      <c r="B1359" s="267" t="s">
        <v>7372</v>
      </c>
      <c r="C1359" s="268" t="s">
        <v>6019</v>
      </c>
      <c r="D1359" s="269" t="s">
        <v>12281</v>
      </c>
    </row>
    <row r="1360" spans="1:4">
      <c r="A1360" s="266">
        <v>2582</v>
      </c>
      <c r="B1360" s="267" t="s">
        <v>7373</v>
      </c>
      <c r="C1360" s="268" t="s">
        <v>6019</v>
      </c>
      <c r="D1360" s="269" t="s">
        <v>12282</v>
      </c>
    </row>
    <row r="1361" spans="1:4">
      <c r="A1361" s="266">
        <v>2597</v>
      </c>
      <c r="B1361" s="267" t="s">
        <v>7374</v>
      </c>
      <c r="C1361" s="268" t="s">
        <v>6019</v>
      </c>
      <c r="D1361" s="269" t="s">
        <v>11766</v>
      </c>
    </row>
    <row r="1362" spans="1:4">
      <c r="A1362" s="266">
        <v>2581</v>
      </c>
      <c r="B1362" s="267" t="s">
        <v>7376</v>
      </c>
      <c r="C1362" s="268" t="s">
        <v>6019</v>
      </c>
      <c r="D1362" s="269" t="s">
        <v>12284</v>
      </c>
    </row>
    <row r="1363" spans="1:4">
      <c r="A1363" s="266">
        <v>2579</v>
      </c>
      <c r="B1363" s="267" t="s">
        <v>7375</v>
      </c>
      <c r="C1363" s="268" t="s">
        <v>6019</v>
      </c>
      <c r="D1363" s="269" t="s">
        <v>12283</v>
      </c>
    </row>
    <row r="1364" spans="1:4">
      <c r="A1364" s="266">
        <v>2596</v>
      </c>
      <c r="B1364" s="267" t="s">
        <v>7377</v>
      </c>
      <c r="C1364" s="268" t="s">
        <v>6019</v>
      </c>
      <c r="D1364" s="269" t="s">
        <v>12285</v>
      </c>
    </row>
    <row r="1365" spans="1:4">
      <c r="A1365" s="266">
        <v>2583</v>
      </c>
      <c r="B1365" s="267" t="s">
        <v>7379</v>
      </c>
      <c r="C1365" s="268" t="s">
        <v>6019</v>
      </c>
      <c r="D1365" s="269" t="s">
        <v>12287</v>
      </c>
    </row>
    <row r="1366" spans="1:4">
      <c r="A1366" s="266">
        <v>2580</v>
      </c>
      <c r="B1366" s="267" t="s">
        <v>7378</v>
      </c>
      <c r="C1366" s="268" t="s">
        <v>6019</v>
      </c>
      <c r="D1366" s="269" t="s">
        <v>12286</v>
      </c>
    </row>
    <row r="1367" spans="1:4">
      <c r="A1367" s="266">
        <v>2584</v>
      </c>
      <c r="B1367" s="267" t="s">
        <v>7380</v>
      </c>
      <c r="C1367" s="268" t="s">
        <v>6019</v>
      </c>
      <c r="D1367" s="269" t="s">
        <v>12288</v>
      </c>
    </row>
    <row r="1368" spans="1:4">
      <c r="A1368" s="266">
        <v>39329</v>
      </c>
      <c r="B1368" s="267" t="s">
        <v>7382</v>
      </c>
      <c r="C1368" s="268" t="s">
        <v>6019</v>
      </c>
      <c r="D1368" s="269" t="s">
        <v>12290</v>
      </c>
    </row>
    <row r="1369" spans="1:4">
      <c r="A1369" s="266">
        <v>12010</v>
      </c>
      <c r="B1369" s="267" t="s">
        <v>7381</v>
      </c>
      <c r="C1369" s="268" t="s">
        <v>6019</v>
      </c>
      <c r="D1369" s="269" t="s">
        <v>12289</v>
      </c>
    </row>
    <row r="1370" spans="1:4">
      <c r="A1370" s="266">
        <v>39332</v>
      </c>
      <c r="B1370" s="267" t="s">
        <v>7384</v>
      </c>
      <c r="C1370" s="268" t="s">
        <v>6019</v>
      </c>
      <c r="D1370" s="269" t="s">
        <v>12292</v>
      </c>
    </row>
    <row r="1371" spans="1:4">
      <c r="A1371" s="266">
        <v>39330</v>
      </c>
      <c r="B1371" s="267" t="s">
        <v>7383</v>
      </c>
      <c r="C1371" s="268" t="s">
        <v>6019</v>
      </c>
      <c r="D1371" s="269" t="s">
        <v>12291</v>
      </c>
    </row>
    <row r="1372" spans="1:4">
      <c r="A1372" s="266">
        <v>39331</v>
      </c>
      <c r="B1372" s="267" t="s">
        <v>7385</v>
      </c>
      <c r="C1372" s="268" t="s">
        <v>6019</v>
      </c>
      <c r="D1372" s="269" t="s">
        <v>12293</v>
      </c>
    </row>
    <row r="1373" spans="1:4">
      <c r="A1373" s="266">
        <v>39335</v>
      </c>
      <c r="B1373" s="267" t="s">
        <v>7387</v>
      </c>
      <c r="C1373" s="268" t="s">
        <v>6019</v>
      </c>
      <c r="D1373" s="269" t="s">
        <v>12295</v>
      </c>
    </row>
    <row r="1374" spans="1:4">
      <c r="A1374" s="266">
        <v>39333</v>
      </c>
      <c r="B1374" s="267" t="s">
        <v>7386</v>
      </c>
      <c r="C1374" s="268" t="s">
        <v>6019</v>
      </c>
      <c r="D1374" s="269" t="s">
        <v>12294</v>
      </c>
    </row>
    <row r="1375" spans="1:4">
      <c r="A1375" s="266">
        <v>39334</v>
      </c>
      <c r="B1375" s="267" t="s">
        <v>7388</v>
      </c>
      <c r="C1375" s="268" t="s">
        <v>6019</v>
      </c>
      <c r="D1375" s="269" t="s">
        <v>12296</v>
      </c>
    </row>
    <row r="1376" spans="1:4">
      <c r="A1376" s="266">
        <v>12015</v>
      </c>
      <c r="B1376" s="267" t="s">
        <v>7390</v>
      </c>
      <c r="C1376" s="268" t="s">
        <v>6019</v>
      </c>
      <c r="D1376" s="269" t="s">
        <v>12298</v>
      </c>
    </row>
    <row r="1377" spans="1:4">
      <c r="A1377" s="266">
        <v>12016</v>
      </c>
      <c r="B1377" s="267" t="s">
        <v>7389</v>
      </c>
      <c r="C1377" s="268" t="s">
        <v>6019</v>
      </c>
      <c r="D1377" s="269" t="s">
        <v>12297</v>
      </c>
    </row>
    <row r="1378" spans="1:4">
      <c r="A1378" s="266">
        <v>12019</v>
      </c>
      <c r="B1378" s="267" t="s">
        <v>7392</v>
      </c>
      <c r="C1378" s="268" t="s">
        <v>6019</v>
      </c>
      <c r="D1378" s="269" t="s">
        <v>12298</v>
      </c>
    </row>
    <row r="1379" spans="1:4">
      <c r="A1379" s="266">
        <v>12020</v>
      </c>
      <c r="B1379" s="267" t="s">
        <v>7391</v>
      </c>
      <c r="C1379" s="268" t="s">
        <v>6019</v>
      </c>
      <c r="D1379" s="269" t="s">
        <v>12297</v>
      </c>
    </row>
    <row r="1380" spans="1:4">
      <c r="A1380" s="266">
        <v>39338</v>
      </c>
      <c r="B1380" s="267" t="s">
        <v>7394</v>
      </c>
      <c r="C1380" s="268" t="s">
        <v>6019</v>
      </c>
      <c r="D1380" s="269" t="s">
        <v>12292</v>
      </c>
    </row>
    <row r="1381" spans="1:4">
      <c r="A1381" s="266">
        <v>39336</v>
      </c>
      <c r="B1381" s="267" t="s">
        <v>7393</v>
      </c>
      <c r="C1381" s="268" t="s">
        <v>6019</v>
      </c>
      <c r="D1381" s="269" t="s">
        <v>12291</v>
      </c>
    </row>
    <row r="1382" spans="1:4">
      <c r="A1382" s="266">
        <v>39337</v>
      </c>
      <c r="B1382" s="267" t="s">
        <v>7395</v>
      </c>
      <c r="C1382" s="268" t="s">
        <v>6019</v>
      </c>
      <c r="D1382" s="269" t="s">
        <v>12293</v>
      </c>
    </row>
    <row r="1383" spans="1:4">
      <c r="A1383" s="266">
        <v>39341</v>
      </c>
      <c r="B1383" s="267" t="s">
        <v>7396</v>
      </c>
      <c r="C1383" s="268" t="s">
        <v>6019</v>
      </c>
      <c r="D1383" s="269" t="s">
        <v>12299</v>
      </c>
    </row>
    <row r="1384" spans="1:4">
      <c r="A1384" s="266">
        <v>39340</v>
      </c>
      <c r="B1384" s="267" t="s">
        <v>7397</v>
      </c>
      <c r="C1384" s="268" t="s">
        <v>6019</v>
      </c>
      <c r="D1384" s="269" t="s">
        <v>12300</v>
      </c>
    </row>
    <row r="1385" spans="1:4">
      <c r="A1385" s="266">
        <v>39342</v>
      </c>
      <c r="B1385" s="267" t="s">
        <v>7399</v>
      </c>
      <c r="C1385" s="268" t="s">
        <v>6019</v>
      </c>
      <c r="D1385" s="269" t="s">
        <v>12299</v>
      </c>
    </row>
    <row r="1386" spans="1:4">
      <c r="A1386" s="266">
        <v>12025</v>
      </c>
      <c r="B1386" s="267" t="s">
        <v>7398</v>
      </c>
      <c r="C1386" s="268" t="s">
        <v>6019</v>
      </c>
      <c r="D1386" s="269" t="s">
        <v>12301</v>
      </c>
    </row>
    <row r="1387" spans="1:4">
      <c r="A1387" s="266">
        <v>39345</v>
      </c>
      <c r="B1387" s="267" t="s">
        <v>7401</v>
      </c>
      <c r="C1387" s="268" t="s">
        <v>6019</v>
      </c>
      <c r="D1387" s="269" t="s">
        <v>12030</v>
      </c>
    </row>
    <row r="1388" spans="1:4">
      <c r="A1388" s="266">
        <v>39343</v>
      </c>
      <c r="B1388" s="267" t="s">
        <v>7400</v>
      </c>
      <c r="C1388" s="268" t="s">
        <v>6019</v>
      </c>
      <c r="D1388" s="269" t="s">
        <v>12302</v>
      </c>
    </row>
    <row r="1389" spans="1:4">
      <c r="A1389" s="266">
        <v>39344</v>
      </c>
      <c r="B1389" s="267" t="s">
        <v>7402</v>
      </c>
      <c r="C1389" s="268" t="s">
        <v>6019</v>
      </c>
      <c r="D1389" s="269" t="s">
        <v>12303</v>
      </c>
    </row>
    <row r="1390" spans="1:4" ht="30">
      <c r="A1390" s="266">
        <v>12623</v>
      </c>
      <c r="B1390" s="267" t="s">
        <v>7403</v>
      </c>
      <c r="C1390" s="268" t="s">
        <v>6020</v>
      </c>
      <c r="D1390" s="269" t="s">
        <v>12304</v>
      </c>
    </row>
    <row r="1391" spans="1:4">
      <c r="A1391" s="266">
        <v>34498</v>
      </c>
      <c r="B1391" s="267" t="s">
        <v>7404</v>
      </c>
      <c r="C1391" s="268" t="s">
        <v>6019</v>
      </c>
      <c r="D1391" s="269" t="s">
        <v>12305</v>
      </c>
    </row>
    <row r="1392" spans="1:4">
      <c r="A1392" s="266">
        <v>13244</v>
      </c>
      <c r="B1392" s="267" t="s">
        <v>7405</v>
      </c>
      <c r="C1392" s="268" t="s">
        <v>6019</v>
      </c>
      <c r="D1392" s="269" t="s">
        <v>12306</v>
      </c>
    </row>
    <row r="1393" spans="1:4" ht="30">
      <c r="A1393" s="266">
        <v>38998</v>
      </c>
      <c r="B1393" s="267" t="s">
        <v>7406</v>
      </c>
      <c r="C1393" s="268" t="s">
        <v>6019</v>
      </c>
      <c r="D1393" s="269" t="s">
        <v>12307</v>
      </c>
    </row>
    <row r="1394" spans="1:4" ht="30">
      <c r="A1394" s="266">
        <v>38999</v>
      </c>
      <c r="B1394" s="267" t="s">
        <v>7407</v>
      </c>
      <c r="C1394" s="268" t="s">
        <v>6019</v>
      </c>
      <c r="D1394" s="269" t="s">
        <v>11862</v>
      </c>
    </row>
    <row r="1395" spans="1:4" ht="30">
      <c r="A1395" s="266">
        <v>38996</v>
      </c>
      <c r="B1395" s="267" t="s">
        <v>7408</v>
      </c>
      <c r="C1395" s="268" t="s">
        <v>6019</v>
      </c>
      <c r="D1395" s="269" t="s">
        <v>11150</v>
      </c>
    </row>
    <row r="1396" spans="1:4" ht="30">
      <c r="A1396" s="266">
        <v>38997</v>
      </c>
      <c r="B1396" s="267" t="s">
        <v>7409</v>
      </c>
      <c r="C1396" s="268" t="s">
        <v>6019</v>
      </c>
      <c r="D1396" s="269" t="s">
        <v>12308</v>
      </c>
    </row>
    <row r="1397" spans="1:4">
      <c r="A1397" s="266">
        <v>39862</v>
      </c>
      <c r="B1397" s="267" t="s">
        <v>7410</v>
      </c>
      <c r="C1397" s="268" t="s">
        <v>6019</v>
      </c>
      <c r="D1397" s="269" t="s">
        <v>12301</v>
      </c>
    </row>
    <row r="1398" spans="1:4">
      <c r="A1398" s="266">
        <v>39863</v>
      </c>
      <c r="B1398" s="267" t="s">
        <v>7411</v>
      </c>
      <c r="C1398" s="268" t="s">
        <v>6019</v>
      </c>
      <c r="D1398" s="269" t="s">
        <v>12109</v>
      </c>
    </row>
    <row r="1399" spans="1:4">
      <c r="A1399" s="266">
        <v>39864</v>
      </c>
      <c r="B1399" s="267" t="s">
        <v>7412</v>
      </c>
      <c r="C1399" s="268" t="s">
        <v>6019</v>
      </c>
      <c r="D1399" s="269" t="s">
        <v>12309</v>
      </c>
    </row>
    <row r="1400" spans="1:4">
      <c r="A1400" s="266">
        <v>39865</v>
      </c>
      <c r="B1400" s="267" t="s">
        <v>7413</v>
      </c>
      <c r="C1400" s="268" t="s">
        <v>6019</v>
      </c>
      <c r="D1400" s="269" t="s">
        <v>12310</v>
      </c>
    </row>
    <row r="1401" spans="1:4" ht="30">
      <c r="A1401" s="266">
        <v>2517</v>
      </c>
      <c r="B1401" s="267" t="s">
        <v>7414</v>
      </c>
      <c r="C1401" s="268" t="s">
        <v>6019</v>
      </c>
      <c r="D1401" s="269" t="s">
        <v>12311</v>
      </c>
    </row>
    <row r="1402" spans="1:4" ht="30">
      <c r="A1402" s="266">
        <v>2522</v>
      </c>
      <c r="B1402" s="267" t="s">
        <v>7415</v>
      </c>
      <c r="C1402" s="268" t="s">
        <v>6019</v>
      </c>
      <c r="D1402" s="269" t="s">
        <v>11268</v>
      </c>
    </row>
    <row r="1403" spans="1:4" ht="30">
      <c r="A1403" s="266">
        <v>2516</v>
      </c>
      <c r="B1403" s="267" t="s">
        <v>7417</v>
      </c>
      <c r="C1403" s="268" t="s">
        <v>6019</v>
      </c>
      <c r="D1403" s="269" t="s">
        <v>12313</v>
      </c>
    </row>
    <row r="1404" spans="1:4" ht="30">
      <c r="A1404" s="266">
        <v>2548</v>
      </c>
      <c r="B1404" s="267" t="s">
        <v>7416</v>
      </c>
      <c r="C1404" s="268" t="s">
        <v>6019</v>
      </c>
      <c r="D1404" s="269" t="s">
        <v>12312</v>
      </c>
    </row>
    <row r="1405" spans="1:4" ht="30">
      <c r="A1405" s="266">
        <v>2518</v>
      </c>
      <c r="B1405" s="267" t="s">
        <v>7418</v>
      </c>
      <c r="C1405" s="268" t="s">
        <v>6019</v>
      </c>
      <c r="D1405" s="269" t="s">
        <v>12314</v>
      </c>
    </row>
    <row r="1406" spans="1:4" ht="30">
      <c r="A1406" s="266">
        <v>2521</v>
      </c>
      <c r="B1406" s="267" t="s">
        <v>7419</v>
      </c>
      <c r="C1406" s="268" t="s">
        <v>6019</v>
      </c>
      <c r="D1406" s="269" t="s">
        <v>12315</v>
      </c>
    </row>
    <row r="1407" spans="1:4" ht="30">
      <c r="A1407" s="266">
        <v>2519</v>
      </c>
      <c r="B1407" s="267" t="s">
        <v>7421</v>
      </c>
      <c r="C1407" s="268" t="s">
        <v>6019</v>
      </c>
      <c r="D1407" s="269" t="s">
        <v>12317</v>
      </c>
    </row>
    <row r="1408" spans="1:4" ht="30">
      <c r="A1408" s="266">
        <v>2515</v>
      </c>
      <c r="B1408" s="267" t="s">
        <v>7420</v>
      </c>
      <c r="C1408" s="268" t="s">
        <v>6019</v>
      </c>
      <c r="D1408" s="269" t="s">
        <v>12316</v>
      </c>
    </row>
    <row r="1409" spans="1:4" ht="30">
      <c r="A1409" s="266">
        <v>2520</v>
      </c>
      <c r="B1409" s="267" t="s">
        <v>7422</v>
      </c>
      <c r="C1409" s="268" t="s">
        <v>6019</v>
      </c>
      <c r="D1409" s="269" t="s">
        <v>12318</v>
      </c>
    </row>
    <row r="1410" spans="1:4" ht="30">
      <c r="A1410" s="266">
        <v>1602</v>
      </c>
      <c r="B1410" s="267" t="s">
        <v>7423</v>
      </c>
      <c r="C1410" s="268" t="s">
        <v>6019</v>
      </c>
      <c r="D1410" s="269" t="s">
        <v>11964</v>
      </c>
    </row>
    <row r="1411" spans="1:4" ht="30">
      <c r="A1411" s="266">
        <v>1601</v>
      </c>
      <c r="B1411" s="267" t="s">
        <v>7424</v>
      </c>
      <c r="C1411" s="268" t="s">
        <v>6019</v>
      </c>
      <c r="D1411" s="269" t="s">
        <v>12319</v>
      </c>
    </row>
    <row r="1412" spans="1:4" ht="30">
      <c r="A1412" s="266">
        <v>1600</v>
      </c>
      <c r="B1412" s="267" t="s">
        <v>7426</v>
      </c>
      <c r="C1412" s="268" t="s">
        <v>6019</v>
      </c>
      <c r="D1412" s="269" t="s">
        <v>12321</v>
      </c>
    </row>
    <row r="1413" spans="1:4" ht="30">
      <c r="A1413" s="266">
        <v>1598</v>
      </c>
      <c r="B1413" s="267" t="s">
        <v>7425</v>
      </c>
      <c r="C1413" s="268" t="s">
        <v>6019</v>
      </c>
      <c r="D1413" s="269" t="s">
        <v>12320</v>
      </c>
    </row>
    <row r="1414" spans="1:4" ht="30">
      <c r="A1414" s="266">
        <v>1603</v>
      </c>
      <c r="B1414" s="267" t="s">
        <v>7427</v>
      </c>
      <c r="C1414" s="268" t="s">
        <v>6019</v>
      </c>
      <c r="D1414" s="269" t="s">
        <v>12322</v>
      </c>
    </row>
    <row r="1415" spans="1:4" ht="30">
      <c r="A1415" s="266">
        <v>1599</v>
      </c>
      <c r="B1415" s="267" t="s">
        <v>7428</v>
      </c>
      <c r="C1415" s="268" t="s">
        <v>6019</v>
      </c>
      <c r="D1415" s="269" t="s">
        <v>12303</v>
      </c>
    </row>
    <row r="1416" spans="1:4" ht="30">
      <c r="A1416" s="266">
        <v>1597</v>
      </c>
      <c r="B1416" s="267" t="s">
        <v>7429</v>
      </c>
      <c r="C1416" s="268" t="s">
        <v>6019</v>
      </c>
      <c r="D1416" s="269" t="s">
        <v>12323</v>
      </c>
    </row>
    <row r="1417" spans="1:4">
      <c r="A1417" s="266">
        <v>39600</v>
      </c>
      <c r="B1417" s="267" t="s">
        <v>7430</v>
      </c>
      <c r="C1417" s="268" t="s">
        <v>6019</v>
      </c>
      <c r="D1417" s="269" t="s">
        <v>12324</v>
      </c>
    </row>
    <row r="1418" spans="1:4">
      <c r="A1418" s="266">
        <v>39601</v>
      </c>
      <c r="B1418" s="267" t="s">
        <v>7431</v>
      </c>
      <c r="C1418" s="268" t="s">
        <v>6019</v>
      </c>
      <c r="D1418" s="269" t="s">
        <v>12276</v>
      </c>
    </row>
    <row r="1419" spans="1:4">
      <c r="A1419" s="266">
        <v>39602</v>
      </c>
      <c r="B1419" s="267" t="s">
        <v>7432</v>
      </c>
      <c r="C1419" s="268" t="s">
        <v>6019</v>
      </c>
      <c r="D1419" s="269" t="s">
        <v>12039</v>
      </c>
    </row>
    <row r="1420" spans="1:4">
      <c r="A1420" s="266">
        <v>39603</v>
      </c>
      <c r="B1420" s="267" t="s">
        <v>7433</v>
      </c>
      <c r="C1420" s="268" t="s">
        <v>6019</v>
      </c>
      <c r="D1420" s="269" t="s">
        <v>12325</v>
      </c>
    </row>
    <row r="1421" spans="1:4" ht="30">
      <c r="A1421" s="266">
        <v>11821</v>
      </c>
      <c r="B1421" s="267" t="s">
        <v>7434</v>
      </c>
      <c r="C1421" s="268" t="s">
        <v>6019</v>
      </c>
      <c r="D1421" s="269" t="s">
        <v>12326</v>
      </c>
    </row>
    <row r="1422" spans="1:4" ht="30">
      <c r="A1422" s="266">
        <v>1562</v>
      </c>
      <c r="B1422" s="267" t="s">
        <v>7435</v>
      </c>
      <c r="C1422" s="268" t="s">
        <v>6019</v>
      </c>
      <c r="D1422" s="269" t="s">
        <v>12327</v>
      </c>
    </row>
    <row r="1423" spans="1:4" ht="30">
      <c r="A1423" s="266">
        <v>1563</v>
      </c>
      <c r="B1423" s="267" t="s">
        <v>7436</v>
      </c>
      <c r="C1423" s="268" t="s">
        <v>6019</v>
      </c>
      <c r="D1423" s="269" t="s">
        <v>12328</v>
      </c>
    </row>
    <row r="1424" spans="1:4">
      <c r="A1424" s="266">
        <v>11856</v>
      </c>
      <c r="B1424" s="267" t="s">
        <v>7437</v>
      </c>
      <c r="C1424" s="268" t="s">
        <v>6019</v>
      </c>
      <c r="D1424" s="269" t="s">
        <v>11280</v>
      </c>
    </row>
    <row r="1425" spans="1:4">
      <c r="A1425" s="266">
        <v>11857</v>
      </c>
      <c r="B1425" s="267" t="s">
        <v>7438</v>
      </c>
      <c r="C1425" s="268" t="s">
        <v>6019</v>
      </c>
      <c r="D1425" s="269" t="s">
        <v>12329</v>
      </c>
    </row>
    <row r="1426" spans="1:4">
      <c r="A1426" s="266">
        <v>11858</v>
      </c>
      <c r="B1426" s="267" t="s">
        <v>7439</v>
      </c>
      <c r="C1426" s="268" t="s">
        <v>6019</v>
      </c>
      <c r="D1426" s="269" t="s">
        <v>12330</v>
      </c>
    </row>
    <row r="1427" spans="1:4">
      <c r="A1427" s="266">
        <v>1539</v>
      </c>
      <c r="B1427" s="267" t="s">
        <v>7440</v>
      </c>
      <c r="C1427" s="268" t="s">
        <v>6019</v>
      </c>
      <c r="D1427" s="269" t="s">
        <v>12331</v>
      </c>
    </row>
    <row r="1428" spans="1:4">
      <c r="A1428" s="266">
        <v>11859</v>
      </c>
      <c r="B1428" s="267" t="s">
        <v>7441</v>
      </c>
      <c r="C1428" s="268" t="s">
        <v>6019</v>
      </c>
      <c r="D1428" s="269" t="s">
        <v>12332</v>
      </c>
    </row>
    <row r="1429" spans="1:4">
      <c r="A1429" s="266">
        <v>1550</v>
      </c>
      <c r="B1429" s="267" t="s">
        <v>7442</v>
      </c>
      <c r="C1429" s="268" t="s">
        <v>6019</v>
      </c>
      <c r="D1429" s="269" t="s">
        <v>12333</v>
      </c>
    </row>
    <row r="1430" spans="1:4">
      <c r="A1430" s="266">
        <v>11854</v>
      </c>
      <c r="B1430" s="267" t="s">
        <v>7443</v>
      </c>
      <c r="C1430" s="268" t="s">
        <v>6019</v>
      </c>
      <c r="D1430" s="269" t="s">
        <v>12334</v>
      </c>
    </row>
    <row r="1431" spans="1:4">
      <c r="A1431" s="266">
        <v>11862</v>
      </c>
      <c r="B1431" s="267" t="s">
        <v>7444</v>
      </c>
      <c r="C1431" s="268" t="s">
        <v>6019</v>
      </c>
      <c r="D1431" s="269" t="s">
        <v>12335</v>
      </c>
    </row>
    <row r="1432" spans="1:4">
      <c r="A1432" s="266">
        <v>11863</v>
      </c>
      <c r="B1432" s="267" t="s">
        <v>7445</v>
      </c>
      <c r="C1432" s="268" t="s">
        <v>6019</v>
      </c>
      <c r="D1432" s="269" t="s">
        <v>11136</v>
      </c>
    </row>
    <row r="1433" spans="1:4">
      <c r="A1433" s="266">
        <v>11855</v>
      </c>
      <c r="B1433" s="267" t="s">
        <v>7446</v>
      </c>
      <c r="C1433" s="268" t="s">
        <v>6019</v>
      </c>
      <c r="D1433" s="269" t="s">
        <v>12336</v>
      </c>
    </row>
    <row r="1434" spans="1:4">
      <c r="A1434" s="266">
        <v>11864</v>
      </c>
      <c r="B1434" s="267" t="s">
        <v>7447</v>
      </c>
      <c r="C1434" s="268" t="s">
        <v>6019</v>
      </c>
      <c r="D1434" s="269" t="s">
        <v>12337</v>
      </c>
    </row>
    <row r="1435" spans="1:4" ht="30">
      <c r="A1435" s="266">
        <v>2527</v>
      </c>
      <c r="B1435" s="267" t="s">
        <v>7448</v>
      </c>
      <c r="C1435" s="268" t="s">
        <v>6019</v>
      </c>
      <c r="D1435" s="269" t="s">
        <v>12338</v>
      </c>
    </row>
    <row r="1436" spans="1:4" ht="30">
      <c r="A1436" s="266">
        <v>2526</v>
      </c>
      <c r="B1436" s="267" t="s">
        <v>7449</v>
      </c>
      <c r="C1436" s="268" t="s">
        <v>6019</v>
      </c>
      <c r="D1436" s="269" t="s">
        <v>11230</v>
      </c>
    </row>
    <row r="1437" spans="1:4" ht="30">
      <c r="A1437" s="266">
        <v>2483</v>
      </c>
      <c r="B1437" s="267" t="s">
        <v>7451</v>
      </c>
      <c r="C1437" s="268" t="s">
        <v>6019</v>
      </c>
      <c r="D1437" s="269" t="s">
        <v>11688</v>
      </c>
    </row>
    <row r="1438" spans="1:4" ht="30">
      <c r="A1438" s="266">
        <v>2487</v>
      </c>
      <c r="B1438" s="267" t="s">
        <v>7450</v>
      </c>
      <c r="C1438" s="268" t="s">
        <v>6019</v>
      </c>
      <c r="D1438" s="269" t="s">
        <v>12339</v>
      </c>
    </row>
    <row r="1439" spans="1:4" ht="30">
      <c r="A1439" s="266">
        <v>2528</v>
      </c>
      <c r="B1439" s="267" t="s">
        <v>7452</v>
      </c>
      <c r="C1439" s="268" t="s">
        <v>6019</v>
      </c>
      <c r="D1439" s="269" t="s">
        <v>12340</v>
      </c>
    </row>
    <row r="1440" spans="1:4" ht="30">
      <c r="A1440" s="266">
        <v>2489</v>
      </c>
      <c r="B1440" s="267" t="s">
        <v>7453</v>
      </c>
      <c r="C1440" s="268" t="s">
        <v>6019</v>
      </c>
      <c r="D1440" s="269" t="s">
        <v>12290</v>
      </c>
    </row>
    <row r="1441" spans="1:4" ht="30">
      <c r="A1441" s="266">
        <v>2484</v>
      </c>
      <c r="B1441" s="267" t="s">
        <v>7455</v>
      </c>
      <c r="C1441" s="268" t="s">
        <v>6019</v>
      </c>
      <c r="D1441" s="269" t="s">
        <v>12341</v>
      </c>
    </row>
    <row r="1442" spans="1:4" ht="30">
      <c r="A1442" s="266">
        <v>2488</v>
      </c>
      <c r="B1442" s="267" t="s">
        <v>7454</v>
      </c>
      <c r="C1442" s="268" t="s">
        <v>6019</v>
      </c>
      <c r="D1442" s="269" t="s">
        <v>11300</v>
      </c>
    </row>
    <row r="1443" spans="1:4" ht="30">
      <c r="A1443" s="266">
        <v>2485</v>
      </c>
      <c r="B1443" s="267" t="s">
        <v>7456</v>
      </c>
      <c r="C1443" s="268" t="s">
        <v>6019</v>
      </c>
      <c r="D1443" s="269" t="s">
        <v>12342</v>
      </c>
    </row>
    <row r="1444" spans="1:4">
      <c r="A1444" s="266">
        <v>38005</v>
      </c>
      <c r="B1444" s="267" t="s">
        <v>7457</v>
      </c>
      <c r="C1444" s="268" t="s">
        <v>6019</v>
      </c>
      <c r="D1444" s="269" t="s">
        <v>12343</v>
      </c>
    </row>
    <row r="1445" spans="1:4">
      <c r="A1445" s="266">
        <v>38006</v>
      </c>
      <c r="B1445" s="267" t="s">
        <v>7458</v>
      </c>
      <c r="C1445" s="268" t="s">
        <v>6019</v>
      </c>
      <c r="D1445" s="269" t="s">
        <v>12344</v>
      </c>
    </row>
    <row r="1446" spans="1:4">
      <c r="A1446" s="266">
        <v>38428</v>
      </c>
      <c r="B1446" s="267" t="s">
        <v>7459</v>
      </c>
      <c r="C1446" s="268" t="s">
        <v>6019</v>
      </c>
      <c r="D1446" s="269" t="s">
        <v>12345</v>
      </c>
    </row>
    <row r="1447" spans="1:4">
      <c r="A1447" s="266">
        <v>38007</v>
      </c>
      <c r="B1447" s="267" t="s">
        <v>7460</v>
      </c>
      <c r="C1447" s="268" t="s">
        <v>6019</v>
      </c>
      <c r="D1447" s="269" t="s">
        <v>12259</v>
      </c>
    </row>
    <row r="1448" spans="1:4">
      <c r="A1448" s="266">
        <v>38008</v>
      </c>
      <c r="B1448" s="267" t="s">
        <v>7461</v>
      </c>
      <c r="C1448" s="268" t="s">
        <v>6019</v>
      </c>
      <c r="D1448" s="269" t="s">
        <v>12346</v>
      </c>
    </row>
    <row r="1449" spans="1:4">
      <c r="A1449" s="266">
        <v>38009</v>
      </c>
      <c r="B1449" s="267" t="s">
        <v>7462</v>
      </c>
      <c r="C1449" s="268" t="s">
        <v>6019</v>
      </c>
      <c r="D1449" s="269" t="s">
        <v>12347</v>
      </c>
    </row>
    <row r="1450" spans="1:4" ht="30">
      <c r="A1450" s="266">
        <v>39279</v>
      </c>
      <c r="B1450" s="267" t="s">
        <v>7463</v>
      </c>
      <c r="C1450" s="268" t="s">
        <v>6019</v>
      </c>
      <c r="D1450" s="269" t="s">
        <v>11410</v>
      </c>
    </row>
    <row r="1451" spans="1:4" ht="30">
      <c r="A1451" s="266">
        <v>38845</v>
      </c>
      <c r="B1451" s="267" t="s">
        <v>7464</v>
      </c>
      <c r="C1451" s="268" t="s">
        <v>6019</v>
      </c>
      <c r="D1451" s="269" t="s">
        <v>12348</v>
      </c>
    </row>
    <row r="1452" spans="1:4" ht="30">
      <c r="A1452" s="266">
        <v>39280</v>
      </c>
      <c r="B1452" s="267" t="s">
        <v>7465</v>
      </c>
      <c r="C1452" s="268" t="s">
        <v>6019</v>
      </c>
      <c r="D1452" s="269" t="s">
        <v>12349</v>
      </c>
    </row>
    <row r="1453" spans="1:4" ht="30">
      <c r="A1453" s="266">
        <v>39281</v>
      </c>
      <c r="B1453" s="267" t="s">
        <v>7466</v>
      </c>
      <c r="C1453" s="268" t="s">
        <v>6019</v>
      </c>
      <c r="D1453" s="269" t="s">
        <v>12350</v>
      </c>
    </row>
    <row r="1454" spans="1:4" ht="30">
      <c r="A1454" s="266">
        <v>38849</v>
      </c>
      <c r="B1454" s="267" t="s">
        <v>7467</v>
      </c>
      <c r="C1454" s="268" t="s">
        <v>6019</v>
      </c>
      <c r="D1454" s="269" t="s">
        <v>12351</v>
      </c>
    </row>
    <row r="1455" spans="1:4" ht="30">
      <c r="A1455" s="266">
        <v>39282</v>
      </c>
      <c r="B1455" s="267" t="s">
        <v>7468</v>
      </c>
      <c r="C1455" s="268" t="s">
        <v>6019</v>
      </c>
      <c r="D1455" s="269" t="s">
        <v>12352</v>
      </c>
    </row>
    <row r="1456" spans="1:4" ht="30">
      <c r="A1456" s="266">
        <v>38852</v>
      </c>
      <c r="B1456" s="267" t="s">
        <v>7469</v>
      </c>
      <c r="C1456" s="268" t="s">
        <v>6019</v>
      </c>
      <c r="D1456" s="269" t="s">
        <v>12353</v>
      </c>
    </row>
    <row r="1457" spans="1:4" ht="30">
      <c r="A1457" s="266">
        <v>38844</v>
      </c>
      <c r="B1457" s="267" t="s">
        <v>7470</v>
      </c>
      <c r="C1457" s="268" t="s">
        <v>6019</v>
      </c>
      <c r="D1457" s="269" t="s">
        <v>12354</v>
      </c>
    </row>
    <row r="1458" spans="1:4" ht="30">
      <c r="A1458" s="266">
        <v>38846</v>
      </c>
      <c r="B1458" s="267" t="s">
        <v>7471</v>
      </c>
      <c r="C1458" s="268" t="s">
        <v>6019</v>
      </c>
      <c r="D1458" s="269" t="s">
        <v>12355</v>
      </c>
    </row>
    <row r="1459" spans="1:4" ht="30">
      <c r="A1459" s="266">
        <v>38847</v>
      </c>
      <c r="B1459" s="267" t="s">
        <v>7472</v>
      </c>
      <c r="C1459" s="268" t="s">
        <v>6019</v>
      </c>
      <c r="D1459" s="269" t="s">
        <v>12356</v>
      </c>
    </row>
    <row r="1460" spans="1:4" ht="30">
      <c r="A1460" s="266">
        <v>38850</v>
      </c>
      <c r="B1460" s="267" t="s">
        <v>7473</v>
      </c>
      <c r="C1460" s="268" t="s">
        <v>6019</v>
      </c>
      <c r="D1460" s="269" t="s">
        <v>12357</v>
      </c>
    </row>
    <row r="1461" spans="1:4" ht="30">
      <c r="A1461" s="266">
        <v>38848</v>
      </c>
      <c r="B1461" s="267" t="s">
        <v>7474</v>
      </c>
      <c r="C1461" s="268" t="s">
        <v>6019</v>
      </c>
      <c r="D1461" s="269" t="s">
        <v>12358</v>
      </c>
    </row>
    <row r="1462" spans="1:4" ht="30">
      <c r="A1462" s="266">
        <v>38851</v>
      </c>
      <c r="B1462" s="267" t="s">
        <v>7475</v>
      </c>
      <c r="C1462" s="268" t="s">
        <v>6019</v>
      </c>
      <c r="D1462" s="269" t="s">
        <v>11753</v>
      </c>
    </row>
    <row r="1463" spans="1:4">
      <c r="A1463" s="266">
        <v>38860</v>
      </c>
      <c r="B1463" s="267" t="s">
        <v>7476</v>
      </c>
      <c r="C1463" s="268" t="s">
        <v>6019</v>
      </c>
      <c r="D1463" s="269" t="s">
        <v>12291</v>
      </c>
    </row>
    <row r="1464" spans="1:4">
      <c r="A1464" s="266">
        <v>38861</v>
      </c>
      <c r="B1464" s="267" t="s">
        <v>7477</v>
      </c>
      <c r="C1464" s="268" t="s">
        <v>6019</v>
      </c>
      <c r="D1464" s="269" t="s">
        <v>12359</v>
      </c>
    </row>
    <row r="1465" spans="1:4">
      <c r="A1465" s="266">
        <v>38862</v>
      </c>
      <c r="B1465" s="267" t="s">
        <v>7478</v>
      </c>
      <c r="C1465" s="268" t="s">
        <v>6019</v>
      </c>
      <c r="D1465" s="269" t="s">
        <v>12360</v>
      </c>
    </row>
    <row r="1466" spans="1:4">
      <c r="A1466" s="266">
        <v>38863</v>
      </c>
      <c r="B1466" s="267" t="s">
        <v>7479</v>
      </c>
      <c r="C1466" s="268" t="s">
        <v>6019</v>
      </c>
      <c r="D1466" s="269" t="s">
        <v>12361</v>
      </c>
    </row>
    <row r="1467" spans="1:4">
      <c r="A1467" s="266">
        <v>38864</v>
      </c>
      <c r="B1467" s="267" t="s">
        <v>7481</v>
      </c>
      <c r="C1467" s="268" t="s">
        <v>6019</v>
      </c>
      <c r="D1467" s="269" t="s">
        <v>12362</v>
      </c>
    </row>
    <row r="1468" spans="1:4">
      <c r="A1468" s="266">
        <v>38865</v>
      </c>
      <c r="B1468" s="267" t="s">
        <v>7480</v>
      </c>
      <c r="C1468" s="268" t="s">
        <v>6019</v>
      </c>
      <c r="D1468" s="269" t="s">
        <v>11210</v>
      </c>
    </row>
    <row r="1469" spans="1:4">
      <c r="A1469" s="266">
        <v>38866</v>
      </c>
      <c r="B1469" s="267" t="s">
        <v>7482</v>
      </c>
      <c r="C1469" s="268" t="s">
        <v>6019</v>
      </c>
      <c r="D1469" s="269" t="s">
        <v>12363</v>
      </c>
    </row>
    <row r="1470" spans="1:4">
      <c r="A1470" s="266">
        <v>38868</v>
      </c>
      <c r="B1470" s="267" t="s">
        <v>7483</v>
      </c>
      <c r="C1470" s="268" t="s">
        <v>6019</v>
      </c>
      <c r="D1470" s="269" t="s">
        <v>12364</v>
      </c>
    </row>
    <row r="1471" spans="1:4" ht="30">
      <c r="A1471" s="266">
        <v>38853</v>
      </c>
      <c r="B1471" s="267" t="s">
        <v>7484</v>
      </c>
      <c r="C1471" s="268" t="s">
        <v>6019</v>
      </c>
      <c r="D1471" s="269" t="s">
        <v>12365</v>
      </c>
    </row>
    <row r="1472" spans="1:4" ht="30">
      <c r="A1472" s="266">
        <v>38854</v>
      </c>
      <c r="B1472" s="267" t="s">
        <v>7485</v>
      </c>
      <c r="C1472" s="268" t="s">
        <v>6019</v>
      </c>
      <c r="D1472" s="269" t="s">
        <v>12366</v>
      </c>
    </row>
    <row r="1473" spans="1:4" ht="30">
      <c r="A1473" s="266">
        <v>38855</v>
      </c>
      <c r="B1473" s="267" t="s">
        <v>7486</v>
      </c>
      <c r="C1473" s="268" t="s">
        <v>6019</v>
      </c>
      <c r="D1473" s="269" t="s">
        <v>12367</v>
      </c>
    </row>
    <row r="1474" spans="1:4" ht="30">
      <c r="A1474" s="266">
        <v>38856</v>
      </c>
      <c r="B1474" s="267" t="s">
        <v>7487</v>
      </c>
      <c r="C1474" s="268" t="s">
        <v>6019</v>
      </c>
      <c r="D1474" s="269" t="s">
        <v>11699</v>
      </c>
    </row>
    <row r="1475" spans="1:4" ht="30">
      <c r="A1475" s="266">
        <v>38857</v>
      </c>
      <c r="B1475" s="267" t="s">
        <v>7488</v>
      </c>
      <c r="C1475" s="268" t="s">
        <v>6019</v>
      </c>
      <c r="D1475" s="269" t="s">
        <v>12368</v>
      </c>
    </row>
    <row r="1476" spans="1:4" ht="30">
      <c r="A1476" s="266">
        <v>38858</v>
      </c>
      <c r="B1476" s="267" t="s">
        <v>7489</v>
      </c>
      <c r="C1476" s="268" t="s">
        <v>6019</v>
      </c>
      <c r="D1476" s="269" t="s">
        <v>12369</v>
      </c>
    </row>
    <row r="1477" spans="1:4" ht="30">
      <c r="A1477" s="266">
        <v>38859</v>
      </c>
      <c r="B1477" s="267" t="s">
        <v>7490</v>
      </c>
      <c r="C1477" s="268" t="s">
        <v>6019</v>
      </c>
      <c r="D1477" s="269" t="s">
        <v>12370</v>
      </c>
    </row>
    <row r="1478" spans="1:4" ht="30">
      <c r="A1478" s="266">
        <v>1607</v>
      </c>
      <c r="B1478" s="267" t="s">
        <v>7491</v>
      </c>
      <c r="C1478" s="268" t="s">
        <v>7492</v>
      </c>
      <c r="D1478" s="269" t="s">
        <v>11116</v>
      </c>
    </row>
    <row r="1479" spans="1:4" ht="30">
      <c r="A1479" s="266">
        <v>11467</v>
      </c>
      <c r="B1479" s="267" t="s">
        <v>7493</v>
      </c>
      <c r="C1479" s="268" t="s">
        <v>6019</v>
      </c>
      <c r="D1479" s="269" t="s">
        <v>12371</v>
      </c>
    </row>
    <row r="1480" spans="1:4" ht="30">
      <c r="A1480" s="266">
        <v>38169</v>
      </c>
      <c r="B1480" s="267" t="s">
        <v>7494</v>
      </c>
      <c r="C1480" s="268" t="s">
        <v>7492</v>
      </c>
      <c r="D1480" s="269" t="s">
        <v>12372</v>
      </c>
    </row>
    <row r="1481" spans="1:4" ht="30">
      <c r="A1481" s="266">
        <v>6142</v>
      </c>
      <c r="B1481" s="267" t="s">
        <v>7495</v>
      </c>
      <c r="C1481" s="268" t="s">
        <v>6019</v>
      </c>
      <c r="D1481" s="269" t="s">
        <v>12373</v>
      </c>
    </row>
    <row r="1482" spans="1:4" ht="30">
      <c r="A1482" s="266">
        <v>11686</v>
      </c>
      <c r="B1482" s="267" t="s">
        <v>7496</v>
      </c>
      <c r="C1482" s="268" t="s">
        <v>6019</v>
      </c>
      <c r="D1482" s="269" t="s">
        <v>11692</v>
      </c>
    </row>
    <row r="1483" spans="1:4" ht="30">
      <c r="A1483" s="266">
        <v>37598</v>
      </c>
      <c r="B1483" s="267" t="s">
        <v>7497</v>
      </c>
      <c r="C1483" s="268" t="s">
        <v>6019</v>
      </c>
      <c r="D1483" s="269" t="s">
        <v>12374</v>
      </c>
    </row>
    <row r="1484" spans="1:4" ht="45">
      <c r="A1484" s="266">
        <v>25398</v>
      </c>
      <c r="B1484" s="267" t="s">
        <v>7498</v>
      </c>
      <c r="C1484" s="268" t="s">
        <v>6019</v>
      </c>
      <c r="D1484" s="269" t="s">
        <v>12375</v>
      </c>
    </row>
    <row r="1485" spans="1:4" ht="45">
      <c r="A1485" s="266">
        <v>25399</v>
      </c>
      <c r="B1485" s="267" t="s">
        <v>7499</v>
      </c>
      <c r="C1485" s="268" t="s">
        <v>6019</v>
      </c>
      <c r="D1485" s="269" t="s">
        <v>12376</v>
      </c>
    </row>
    <row r="1486" spans="1:4" ht="30">
      <c r="A1486" s="266">
        <v>10667</v>
      </c>
      <c r="B1486" s="267" t="s">
        <v>7500</v>
      </c>
      <c r="C1486" s="268" t="s">
        <v>6019</v>
      </c>
      <c r="D1486" s="269" t="s">
        <v>12377</v>
      </c>
    </row>
    <row r="1487" spans="1:4" ht="30">
      <c r="A1487" s="266">
        <v>1613</v>
      </c>
      <c r="B1487" s="267" t="s">
        <v>7501</v>
      </c>
      <c r="C1487" s="268" t="s">
        <v>6019</v>
      </c>
      <c r="D1487" s="269" t="s">
        <v>12378</v>
      </c>
    </row>
    <row r="1488" spans="1:4" ht="30">
      <c r="A1488" s="266">
        <v>1626</v>
      </c>
      <c r="B1488" s="267" t="s">
        <v>7502</v>
      </c>
      <c r="C1488" s="268" t="s">
        <v>6019</v>
      </c>
      <c r="D1488" s="269" t="s">
        <v>12379</v>
      </c>
    </row>
    <row r="1489" spans="1:4" ht="30">
      <c r="A1489" s="266">
        <v>1625</v>
      </c>
      <c r="B1489" s="267" t="s">
        <v>7503</v>
      </c>
      <c r="C1489" s="268" t="s">
        <v>6019</v>
      </c>
      <c r="D1489" s="269" t="s">
        <v>12380</v>
      </c>
    </row>
    <row r="1490" spans="1:4" ht="30">
      <c r="A1490" s="266">
        <v>1622</v>
      </c>
      <c r="B1490" s="267" t="s">
        <v>7504</v>
      </c>
      <c r="C1490" s="268" t="s">
        <v>6019</v>
      </c>
      <c r="D1490" s="269" t="s">
        <v>12381</v>
      </c>
    </row>
    <row r="1491" spans="1:4" ht="30">
      <c r="A1491" s="266">
        <v>1620</v>
      </c>
      <c r="B1491" s="267" t="s">
        <v>7505</v>
      </c>
      <c r="C1491" s="268" t="s">
        <v>6019</v>
      </c>
      <c r="D1491" s="269" t="s">
        <v>12382</v>
      </c>
    </row>
    <row r="1492" spans="1:4" ht="30">
      <c r="A1492" s="266">
        <v>1629</v>
      </c>
      <c r="B1492" s="267" t="s">
        <v>7506</v>
      </c>
      <c r="C1492" s="268" t="s">
        <v>6019</v>
      </c>
      <c r="D1492" s="269" t="s">
        <v>12383</v>
      </c>
    </row>
    <row r="1493" spans="1:4" ht="30">
      <c r="A1493" s="266">
        <v>1627</v>
      </c>
      <c r="B1493" s="267" t="s">
        <v>7507</v>
      </c>
      <c r="C1493" s="268" t="s">
        <v>6019</v>
      </c>
      <c r="D1493" s="269" t="s">
        <v>12384</v>
      </c>
    </row>
    <row r="1494" spans="1:4" ht="30">
      <c r="A1494" s="266">
        <v>1623</v>
      </c>
      <c r="B1494" s="267" t="s">
        <v>7508</v>
      </c>
      <c r="C1494" s="268" t="s">
        <v>6019</v>
      </c>
      <c r="D1494" s="269" t="s">
        <v>12385</v>
      </c>
    </row>
    <row r="1495" spans="1:4" ht="30">
      <c r="A1495" s="266">
        <v>1619</v>
      </c>
      <c r="B1495" s="267" t="s">
        <v>7509</v>
      </c>
      <c r="C1495" s="268" t="s">
        <v>6019</v>
      </c>
      <c r="D1495" s="269" t="s">
        <v>12386</v>
      </c>
    </row>
    <row r="1496" spans="1:4" ht="30">
      <c r="A1496" s="266">
        <v>1630</v>
      </c>
      <c r="B1496" s="267" t="s">
        <v>7510</v>
      </c>
      <c r="C1496" s="268" t="s">
        <v>6019</v>
      </c>
      <c r="D1496" s="269" t="s">
        <v>12387</v>
      </c>
    </row>
    <row r="1497" spans="1:4" ht="30">
      <c r="A1497" s="266">
        <v>1616</v>
      </c>
      <c r="B1497" s="267" t="s">
        <v>7511</v>
      </c>
      <c r="C1497" s="268" t="s">
        <v>6019</v>
      </c>
      <c r="D1497" s="269" t="s">
        <v>12388</v>
      </c>
    </row>
    <row r="1498" spans="1:4" ht="30">
      <c r="A1498" s="266">
        <v>1614</v>
      </c>
      <c r="B1498" s="267" t="s">
        <v>7512</v>
      </c>
      <c r="C1498" s="268" t="s">
        <v>6019</v>
      </c>
      <c r="D1498" s="269" t="s">
        <v>12389</v>
      </c>
    </row>
    <row r="1499" spans="1:4" ht="30">
      <c r="A1499" s="266">
        <v>1617</v>
      </c>
      <c r="B1499" s="267" t="s">
        <v>7513</v>
      </c>
      <c r="C1499" s="268" t="s">
        <v>6019</v>
      </c>
      <c r="D1499" s="269" t="s">
        <v>12390</v>
      </c>
    </row>
    <row r="1500" spans="1:4" ht="30">
      <c r="A1500" s="266">
        <v>1621</v>
      </c>
      <c r="B1500" s="267" t="s">
        <v>7514</v>
      </c>
      <c r="C1500" s="268" t="s">
        <v>6019</v>
      </c>
      <c r="D1500" s="269" t="s">
        <v>12391</v>
      </c>
    </row>
    <row r="1501" spans="1:4" ht="30">
      <c r="A1501" s="266">
        <v>1624</v>
      </c>
      <c r="B1501" s="267" t="s">
        <v>7515</v>
      </c>
      <c r="C1501" s="268" t="s">
        <v>6019</v>
      </c>
      <c r="D1501" s="269" t="s">
        <v>12392</v>
      </c>
    </row>
    <row r="1502" spans="1:4" ht="30">
      <c r="A1502" s="266">
        <v>1615</v>
      </c>
      <c r="B1502" s="267" t="s">
        <v>7516</v>
      </c>
      <c r="C1502" s="268" t="s">
        <v>6019</v>
      </c>
      <c r="D1502" s="269" t="s">
        <v>12393</v>
      </c>
    </row>
    <row r="1503" spans="1:4" ht="30">
      <c r="A1503" s="266">
        <v>1612</v>
      </c>
      <c r="B1503" s="267" t="s">
        <v>7517</v>
      </c>
      <c r="C1503" s="268" t="s">
        <v>6019</v>
      </c>
      <c r="D1503" s="269" t="s">
        <v>12394</v>
      </c>
    </row>
    <row r="1504" spans="1:4" ht="30">
      <c r="A1504" s="266">
        <v>1618</v>
      </c>
      <c r="B1504" s="267" t="s">
        <v>7518</v>
      </c>
      <c r="C1504" s="268" t="s">
        <v>6019</v>
      </c>
      <c r="D1504" s="269" t="s">
        <v>12395</v>
      </c>
    </row>
    <row r="1505" spans="1:4">
      <c r="A1505" s="266">
        <v>14211</v>
      </c>
      <c r="B1505" s="267" t="s">
        <v>7519</v>
      </c>
      <c r="C1505" s="268" t="s">
        <v>6019</v>
      </c>
      <c r="D1505" s="269" t="s">
        <v>12396</v>
      </c>
    </row>
    <row r="1506" spans="1:4">
      <c r="A1506" s="266">
        <v>34500</v>
      </c>
      <c r="B1506" s="267" t="s">
        <v>7520</v>
      </c>
      <c r="C1506" s="268" t="s">
        <v>6018</v>
      </c>
      <c r="D1506" s="269" t="s">
        <v>12397</v>
      </c>
    </row>
    <row r="1507" spans="1:4">
      <c r="A1507" s="266">
        <v>40934</v>
      </c>
      <c r="B1507" s="267" t="s">
        <v>7521</v>
      </c>
      <c r="C1507" s="268" t="s">
        <v>6187</v>
      </c>
      <c r="D1507" s="269" t="s">
        <v>12398</v>
      </c>
    </row>
    <row r="1508" spans="1:4">
      <c r="A1508" s="266">
        <v>5328</v>
      </c>
      <c r="B1508" s="267" t="s">
        <v>7522</v>
      </c>
      <c r="C1508" s="268" t="s">
        <v>6019</v>
      </c>
      <c r="D1508" s="269" t="s">
        <v>11709</v>
      </c>
    </row>
    <row r="1509" spans="1:4">
      <c r="A1509" s="266">
        <v>38200</v>
      </c>
      <c r="B1509" s="267" t="s">
        <v>7523</v>
      </c>
      <c r="C1509" s="268" t="s">
        <v>7524</v>
      </c>
      <c r="D1509" s="269" t="s">
        <v>12399</v>
      </c>
    </row>
    <row r="1510" spans="1:4" ht="30">
      <c r="A1510" s="266">
        <v>39269</v>
      </c>
      <c r="B1510" s="267" t="s">
        <v>7525</v>
      </c>
      <c r="C1510" s="268" t="s">
        <v>6020</v>
      </c>
      <c r="D1510" s="269" t="s">
        <v>11828</v>
      </c>
    </row>
    <row r="1511" spans="1:4" ht="30">
      <c r="A1511" s="266">
        <v>11889</v>
      </c>
      <c r="B1511" s="267" t="s">
        <v>7526</v>
      </c>
      <c r="C1511" s="268" t="s">
        <v>6020</v>
      </c>
      <c r="D1511" s="269" t="s">
        <v>11910</v>
      </c>
    </row>
    <row r="1512" spans="1:4" ht="30">
      <c r="A1512" s="266">
        <v>39270</v>
      </c>
      <c r="B1512" s="267" t="s">
        <v>7527</v>
      </c>
      <c r="C1512" s="268" t="s">
        <v>6020</v>
      </c>
      <c r="D1512" s="269" t="s">
        <v>11809</v>
      </c>
    </row>
    <row r="1513" spans="1:4" ht="30">
      <c r="A1513" s="266">
        <v>11890</v>
      </c>
      <c r="B1513" s="267" t="s">
        <v>7528</v>
      </c>
      <c r="C1513" s="268" t="s">
        <v>6020</v>
      </c>
      <c r="D1513" s="269" t="s">
        <v>11120</v>
      </c>
    </row>
    <row r="1514" spans="1:4" ht="30">
      <c r="A1514" s="266">
        <v>11891</v>
      </c>
      <c r="B1514" s="267" t="s">
        <v>7529</v>
      </c>
      <c r="C1514" s="268" t="s">
        <v>6020</v>
      </c>
      <c r="D1514" s="269" t="s">
        <v>12400</v>
      </c>
    </row>
    <row r="1515" spans="1:4" ht="30">
      <c r="A1515" s="266">
        <v>11892</v>
      </c>
      <c r="B1515" s="267" t="s">
        <v>7530</v>
      </c>
      <c r="C1515" s="268" t="s">
        <v>6020</v>
      </c>
      <c r="D1515" s="269" t="s">
        <v>12401</v>
      </c>
    </row>
    <row r="1516" spans="1:4">
      <c r="A1516" s="266">
        <v>37601</v>
      </c>
      <c r="B1516" s="267" t="s">
        <v>7531</v>
      </c>
      <c r="C1516" s="268" t="s">
        <v>6020</v>
      </c>
      <c r="D1516" s="269" t="s">
        <v>12402</v>
      </c>
    </row>
    <row r="1517" spans="1:4">
      <c r="A1517" s="266">
        <v>1634</v>
      </c>
      <c r="B1517" s="267" t="s">
        <v>7532</v>
      </c>
      <c r="C1517" s="268" t="s">
        <v>6020</v>
      </c>
      <c r="D1517" s="269" t="s">
        <v>11160</v>
      </c>
    </row>
    <row r="1518" spans="1:4" ht="30">
      <c r="A1518" s="266">
        <v>5086</v>
      </c>
      <c r="B1518" s="267" t="s">
        <v>7533</v>
      </c>
      <c r="C1518" s="268" t="s">
        <v>6065</v>
      </c>
      <c r="D1518" s="269" t="s">
        <v>12403</v>
      </c>
    </row>
    <row r="1519" spans="1:4" ht="30">
      <c r="A1519" s="266">
        <v>11280</v>
      </c>
      <c r="B1519" s="267" t="s">
        <v>7534</v>
      </c>
      <c r="C1519" s="268" t="s">
        <v>6019</v>
      </c>
      <c r="D1519" s="269" t="s">
        <v>12404</v>
      </c>
    </row>
    <row r="1520" spans="1:4" ht="30">
      <c r="A1520" s="266">
        <v>40519</v>
      </c>
      <c r="B1520" s="267" t="s">
        <v>7535</v>
      </c>
      <c r="C1520" s="268" t="s">
        <v>6019</v>
      </c>
      <c r="D1520" s="269" t="s">
        <v>12405</v>
      </c>
    </row>
    <row r="1521" spans="1:4">
      <c r="A1521" s="266">
        <v>3446</v>
      </c>
      <c r="B1521" s="267" t="s">
        <v>7556</v>
      </c>
      <c r="C1521" s="268" t="s">
        <v>6019</v>
      </c>
      <c r="D1521" s="269" t="s">
        <v>11319</v>
      </c>
    </row>
    <row r="1522" spans="1:4">
      <c r="A1522" s="266">
        <v>3445</v>
      </c>
      <c r="B1522" s="267" t="s">
        <v>7557</v>
      </c>
      <c r="C1522" s="268" t="s">
        <v>6019</v>
      </c>
      <c r="D1522" s="269" t="s">
        <v>12140</v>
      </c>
    </row>
    <row r="1523" spans="1:4">
      <c r="A1523" s="266">
        <v>3444</v>
      </c>
      <c r="B1523" s="267" t="s">
        <v>7559</v>
      </c>
      <c r="C1523" s="268" t="s">
        <v>6019</v>
      </c>
      <c r="D1523" s="269" t="s">
        <v>12423</v>
      </c>
    </row>
    <row r="1524" spans="1:4">
      <c r="A1524" s="266">
        <v>3441</v>
      </c>
      <c r="B1524" s="267" t="s">
        <v>7558</v>
      </c>
      <c r="C1524" s="268" t="s">
        <v>6019</v>
      </c>
      <c r="D1524" s="269" t="s">
        <v>12422</v>
      </c>
    </row>
    <row r="1525" spans="1:4">
      <c r="A1525" s="266">
        <v>12402</v>
      </c>
      <c r="B1525" s="267" t="s">
        <v>7560</v>
      </c>
      <c r="C1525" s="268" t="s">
        <v>6019</v>
      </c>
      <c r="D1525" s="269" t="s">
        <v>12424</v>
      </c>
    </row>
    <row r="1526" spans="1:4">
      <c r="A1526" s="266">
        <v>3447</v>
      </c>
      <c r="B1526" s="267" t="s">
        <v>7561</v>
      </c>
      <c r="C1526" s="268" t="s">
        <v>6019</v>
      </c>
      <c r="D1526" s="269" t="s">
        <v>12425</v>
      </c>
    </row>
    <row r="1527" spans="1:4">
      <c r="A1527" s="266">
        <v>3448</v>
      </c>
      <c r="B1527" s="267" t="s">
        <v>7563</v>
      </c>
      <c r="C1527" s="268" t="s">
        <v>6019</v>
      </c>
      <c r="D1527" s="269" t="s">
        <v>11545</v>
      </c>
    </row>
    <row r="1528" spans="1:4">
      <c r="A1528" s="266">
        <v>3442</v>
      </c>
      <c r="B1528" s="267" t="s">
        <v>7562</v>
      </c>
      <c r="C1528" s="268" t="s">
        <v>6019</v>
      </c>
      <c r="D1528" s="269" t="s">
        <v>12426</v>
      </c>
    </row>
    <row r="1529" spans="1:4">
      <c r="A1529" s="266">
        <v>3449</v>
      </c>
      <c r="B1529" s="267" t="s">
        <v>7564</v>
      </c>
      <c r="C1529" s="268" t="s">
        <v>6019</v>
      </c>
      <c r="D1529" s="269" t="s">
        <v>12427</v>
      </c>
    </row>
    <row r="1530" spans="1:4">
      <c r="A1530" s="266">
        <v>37438</v>
      </c>
      <c r="B1530" s="267" t="s">
        <v>7565</v>
      </c>
      <c r="C1530" s="268" t="s">
        <v>6019</v>
      </c>
      <c r="D1530" s="269" t="s">
        <v>12428</v>
      </c>
    </row>
    <row r="1531" spans="1:4">
      <c r="A1531" s="266">
        <v>37439</v>
      </c>
      <c r="B1531" s="267" t="s">
        <v>7566</v>
      </c>
      <c r="C1531" s="268" t="s">
        <v>6019</v>
      </c>
      <c r="D1531" s="269" t="s">
        <v>12429</v>
      </c>
    </row>
    <row r="1532" spans="1:4">
      <c r="A1532" s="266">
        <v>37435</v>
      </c>
      <c r="B1532" s="267" t="s">
        <v>7567</v>
      </c>
      <c r="C1532" s="268" t="s">
        <v>6019</v>
      </c>
      <c r="D1532" s="269" t="s">
        <v>12311</v>
      </c>
    </row>
    <row r="1533" spans="1:4">
      <c r="A1533" s="266">
        <v>37436</v>
      </c>
      <c r="B1533" s="267" t="s">
        <v>7568</v>
      </c>
      <c r="C1533" s="268" t="s">
        <v>6019</v>
      </c>
      <c r="D1533" s="269" t="s">
        <v>12430</v>
      </c>
    </row>
    <row r="1534" spans="1:4">
      <c r="A1534" s="266">
        <v>37437</v>
      </c>
      <c r="B1534" s="267" t="s">
        <v>7569</v>
      </c>
      <c r="C1534" s="268" t="s">
        <v>6019</v>
      </c>
      <c r="D1534" s="269" t="s">
        <v>12431</v>
      </c>
    </row>
    <row r="1535" spans="1:4">
      <c r="A1535" s="266">
        <v>3473</v>
      </c>
      <c r="B1535" s="267" t="s">
        <v>7570</v>
      </c>
      <c r="C1535" s="268" t="s">
        <v>6019</v>
      </c>
      <c r="D1535" s="269" t="s">
        <v>12432</v>
      </c>
    </row>
    <row r="1536" spans="1:4">
      <c r="A1536" s="266">
        <v>3474</v>
      </c>
      <c r="B1536" s="267" t="s">
        <v>7571</v>
      </c>
      <c r="C1536" s="268" t="s">
        <v>6019</v>
      </c>
      <c r="D1536" s="269" t="s">
        <v>12433</v>
      </c>
    </row>
    <row r="1537" spans="1:4">
      <c r="A1537" s="266">
        <v>3443</v>
      </c>
      <c r="B1537" s="267" t="s">
        <v>7573</v>
      </c>
      <c r="C1537" s="268" t="s">
        <v>6019</v>
      </c>
      <c r="D1537" s="269" t="s">
        <v>12434</v>
      </c>
    </row>
    <row r="1538" spans="1:4">
      <c r="A1538" s="266">
        <v>3450</v>
      </c>
      <c r="B1538" s="267" t="s">
        <v>7572</v>
      </c>
      <c r="C1538" s="268" t="s">
        <v>6019</v>
      </c>
      <c r="D1538" s="269" t="s">
        <v>11581</v>
      </c>
    </row>
    <row r="1539" spans="1:4">
      <c r="A1539" s="266">
        <v>3453</v>
      </c>
      <c r="B1539" s="267" t="s">
        <v>7574</v>
      </c>
      <c r="C1539" s="268" t="s">
        <v>6019</v>
      </c>
      <c r="D1539" s="269" t="s">
        <v>12435</v>
      </c>
    </row>
    <row r="1540" spans="1:4">
      <c r="A1540" s="266">
        <v>3452</v>
      </c>
      <c r="B1540" s="267" t="s">
        <v>7575</v>
      </c>
      <c r="C1540" s="268" t="s">
        <v>6019</v>
      </c>
      <c r="D1540" s="269" t="s">
        <v>12436</v>
      </c>
    </row>
    <row r="1541" spans="1:4">
      <c r="A1541" s="266">
        <v>3454</v>
      </c>
      <c r="B1541" s="267" t="s">
        <v>7577</v>
      </c>
      <c r="C1541" s="268" t="s">
        <v>6019</v>
      </c>
      <c r="D1541" s="269" t="s">
        <v>12437</v>
      </c>
    </row>
    <row r="1542" spans="1:4">
      <c r="A1542" s="266">
        <v>3451</v>
      </c>
      <c r="B1542" s="267" t="s">
        <v>7576</v>
      </c>
      <c r="C1542" s="268" t="s">
        <v>6019</v>
      </c>
      <c r="D1542" s="269" t="s">
        <v>11691</v>
      </c>
    </row>
    <row r="1543" spans="1:4">
      <c r="A1543" s="266">
        <v>3458</v>
      </c>
      <c r="B1543" s="267" t="s">
        <v>7578</v>
      </c>
      <c r="C1543" s="268" t="s">
        <v>6019</v>
      </c>
      <c r="D1543" s="269" t="s">
        <v>12438</v>
      </c>
    </row>
    <row r="1544" spans="1:4">
      <c r="A1544" s="266">
        <v>3457</v>
      </c>
      <c r="B1544" s="267" t="s">
        <v>7579</v>
      </c>
      <c r="C1544" s="268" t="s">
        <v>6019</v>
      </c>
      <c r="D1544" s="269" t="s">
        <v>12439</v>
      </c>
    </row>
    <row r="1545" spans="1:4">
      <c r="A1545" s="266">
        <v>3472</v>
      </c>
      <c r="B1545" s="267" t="s">
        <v>7581</v>
      </c>
      <c r="C1545" s="268" t="s">
        <v>6019</v>
      </c>
      <c r="D1545" s="269" t="s">
        <v>11250</v>
      </c>
    </row>
    <row r="1546" spans="1:4">
      <c r="A1546" s="266">
        <v>3455</v>
      </c>
      <c r="B1546" s="267" t="s">
        <v>7580</v>
      </c>
      <c r="C1546" s="268" t="s">
        <v>6019</v>
      </c>
      <c r="D1546" s="269" t="s">
        <v>12440</v>
      </c>
    </row>
    <row r="1547" spans="1:4">
      <c r="A1547" s="266">
        <v>3470</v>
      </c>
      <c r="B1547" s="267" t="s">
        <v>7582</v>
      </c>
      <c r="C1547" s="268" t="s">
        <v>6019</v>
      </c>
      <c r="D1547" s="269" t="s">
        <v>12441</v>
      </c>
    </row>
    <row r="1548" spans="1:4">
      <c r="A1548" s="266">
        <v>3471</v>
      </c>
      <c r="B1548" s="267" t="s">
        <v>7583</v>
      </c>
      <c r="C1548" s="268" t="s">
        <v>6019</v>
      </c>
      <c r="D1548" s="269" t="s">
        <v>12442</v>
      </c>
    </row>
    <row r="1549" spans="1:4">
      <c r="A1549" s="266">
        <v>3459</v>
      </c>
      <c r="B1549" s="267" t="s">
        <v>7585</v>
      </c>
      <c r="C1549" s="268" t="s">
        <v>6019</v>
      </c>
      <c r="D1549" s="269" t="s">
        <v>12444</v>
      </c>
    </row>
    <row r="1550" spans="1:4">
      <c r="A1550" s="266">
        <v>3456</v>
      </c>
      <c r="B1550" s="267" t="s">
        <v>7584</v>
      </c>
      <c r="C1550" s="268" t="s">
        <v>6019</v>
      </c>
      <c r="D1550" s="269" t="s">
        <v>12443</v>
      </c>
    </row>
    <row r="1551" spans="1:4">
      <c r="A1551" s="266">
        <v>3469</v>
      </c>
      <c r="B1551" s="267" t="s">
        <v>7586</v>
      </c>
      <c r="C1551" s="268" t="s">
        <v>6019</v>
      </c>
      <c r="D1551" s="269" t="s">
        <v>12445</v>
      </c>
    </row>
    <row r="1552" spans="1:4">
      <c r="A1552" s="266">
        <v>3460</v>
      </c>
      <c r="B1552" s="267" t="s">
        <v>7587</v>
      </c>
      <c r="C1552" s="268" t="s">
        <v>6019</v>
      </c>
      <c r="D1552" s="269" t="s">
        <v>12446</v>
      </c>
    </row>
    <row r="1553" spans="1:4">
      <c r="A1553" s="266">
        <v>3461</v>
      </c>
      <c r="B1553" s="267" t="s">
        <v>7588</v>
      </c>
      <c r="C1553" s="268" t="s">
        <v>6019</v>
      </c>
      <c r="D1553" s="269" t="s">
        <v>12447</v>
      </c>
    </row>
    <row r="1554" spans="1:4">
      <c r="A1554" s="266">
        <v>37433</v>
      </c>
      <c r="B1554" s="267" t="s">
        <v>7589</v>
      </c>
      <c r="C1554" s="268" t="s">
        <v>6019</v>
      </c>
      <c r="D1554" s="269" t="s">
        <v>12428</v>
      </c>
    </row>
    <row r="1555" spans="1:4">
      <c r="A1555" s="266">
        <v>37430</v>
      </c>
      <c r="B1555" s="267" t="s">
        <v>7590</v>
      </c>
      <c r="C1555" s="268" t="s">
        <v>6019</v>
      </c>
      <c r="D1555" s="269" t="s">
        <v>12448</v>
      </c>
    </row>
    <row r="1556" spans="1:4">
      <c r="A1556" s="266">
        <v>37434</v>
      </c>
      <c r="B1556" s="267" t="s">
        <v>7591</v>
      </c>
      <c r="C1556" s="268" t="s">
        <v>6019</v>
      </c>
      <c r="D1556" s="269" t="s">
        <v>12449</v>
      </c>
    </row>
    <row r="1557" spans="1:4">
      <c r="A1557" s="266">
        <v>37431</v>
      </c>
      <c r="B1557" s="267" t="s">
        <v>7592</v>
      </c>
      <c r="C1557" s="268" t="s">
        <v>6019</v>
      </c>
      <c r="D1557" s="269" t="s">
        <v>12450</v>
      </c>
    </row>
    <row r="1558" spans="1:4">
      <c r="A1558" s="266">
        <v>37432</v>
      </c>
      <c r="B1558" s="267" t="s">
        <v>7593</v>
      </c>
      <c r="C1558" s="268" t="s">
        <v>6019</v>
      </c>
      <c r="D1558" s="269" t="s">
        <v>11328</v>
      </c>
    </row>
    <row r="1559" spans="1:4">
      <c r="A1559" s="266">
        <v>39869</v>
      </c>
      <c r="B1559" s="267" t="s">
        <v>7536</v>
      </c>
      <c r="C1559" s="268" t="s">
        <v>6019</v>
      </c>
      <c r="D1559" s="269" t="s">
        <v>12406</v>
      </c>
    </row>
    <row r="1560" spans="1:4">
      <c r="A1560" s="266">
        <v>39870</v>
      </c>
      <c r="B1560" s="267" t="s">
        <v>7537</v>
      </c>
      <c r="C1560" s="268" t="s">
        <v>6019</v>
      </c>
      <c r="D1560" s="269" t="s">
        <v>12407</v>
      </c>
    </row>
    <row r="1561" spans="1:4">
      <c r="A1561" s="266">
        <v>39871</v>
      </c>
      <c r="B1561" s="267" t="s">
        <v>7538</v>
      </c>
      <c r="C1561" s="268" t="s">
        <v>6019</v>
      </c>
      <c r="D1561" s="269" t="s">
        <v>12408</v>
      </c>
    </row>
    <row r="1562" spans="1:4">
      <c r="A1562" s="266">
        <v>12722</v>
      </c>
      <c r="B1562" s="267" t="s">
        <v>7539</v>
      </c>
      <c r="C1562" s="268" t="s">
        <v>6019</v>
      </c>
      <c r="D1562" s="269" t="s">
        <v>12409</v>
      </c>
    </row>
    <row r="1563" spans="1:4">
      <c r="A1563" s="266">
        <v>12714</v>
      </c>
      <c r="B1563" s="267" t="s">
        <v>7540</v>
      </c>
      <c r="C1563" s="268" t="s">
        <v>6019</v>
      </c>
      <c r="D1563" s="269" t="s">
        <v>12410</v>
      </c>
    </row>
    <row r="1564" spans="1:4">
      <c r="A1564" s="266">
        <v>12715</v>
      </c>
      <c r="B1564" s="267" t="s">
        <v>7541</v>
      </c>
      <c r="C1564" s="268" t="s">
        <v>6019</v>
      </c>
      <c r="D1564" s="269" t="s">
        <v>12411</v>
      </c>
    </row>
    <row r="1565" spans="1:4">
      <c r="A1565" s="266">
        <v>12716</v>
      </c>
      <c r="B1565" s="267" t="s">
        <v>7542</v>
      </c>
      <c r="C1565" s="268" t="s">
        <v>6019</v>
      </c>
      <c r="D1565" s="269" t="s">
        <v>12343</v>
      </c>
    </row>
    <row r="1566" spans="1:4">
      <c r="A1566" s="266">
        <v>12717</v>
      </c>
      <c r="B1566" s="267" t="s">
        <v>7543</v>
      </c>
      <c r="C1566" s="268" t="s">
        <v>6019</v>
      </c>
      <c r="D1566" s="269" t="s">
        <v>12148</v>
      </c>
    </row>
    <row r="1567" spans="1:4">
      <c r="A1567" s="266">
        <v>12718</v>
      </c>
      <c r="B1567" s="267" t="s">
        <v>7544</v>
      </c>
      <c r="C1567" s="268" t="s">
        <v>6019</v>
      </c>
      <c r="D1567" s="269" t="s">
        <v>12412</v>
      </c>
    </row>
    <row r="1568" spans="1:4">
      <c r="A1568" s="266">
        <v>12719</v>
      </c>
      <c r="B1568" s="267" t="s">
        <v>7545</v>
      </c>
      <c r="C1568" s="268" t="s">
        <v>6019</v>
      </c>
      <c r="D1568" s="269" t="s">
        <v>12413</v>
      </c>
    </row>
    <row r="1569" spans="1:4">
      <c r="A1569" s="266">
        <v>12720</v>
      </c>
      <c r="B1569" s="267" t="s">
        <v>7546</v>
      </c>
      <c r="C1569" s="268" t="s">
        <v>6019</v>
      </c>
      <c r="D1569" s="269" t="s">
        <v>12414</v>
      </c>
    </row>
    <row r="1570" spans="1:4">
      <c r="A1570" s="266">
        <v>12721</v>
      </c>
      <c r="B1570" s="267" t="s">
        <v>7547</v>
      </c>
      <c r="C1570" s="268" t="s">
        <v>6019</v>
      </c>
      <c r="D1570" s="269" t="s">
        <v>12415</v>
      </c>
    </row>
    <row r="1571" spans="1:4">
      <c r="A1571" s="266">
        <v>3468</v>
      </c>
      <c r="B1571" s="267" t="s">
        <v>7548</v>
      </c>
      <c r="C1571" s="268" t="s">
        <v>6019</v>
      </c>
      <c r="D1571" s="269" t="s">
        <v>12416</v>
      </c>
    </row>
    <row r="1572" spans="1:4">
      <c r="A1572" s="266">
        <v>3465</v>
      </c>
      <c r="B1572" s="267" t="s">
        <v>7549</v>
      </c>
      <c r="C1572" s="268" t="s">
        <v>6019</v>
      </c>
      <c r="D1572" s="269" t="s">
        <v>12417</v>
      </c>
    </row>
    <row r="1573" spans="1:4">
      <c r="A1573" s="266">
        <v>12403</v>
      </c>
      <c r="B1573" s="267" t="s">
        <v>7550</v>
      </c>
      <c r="C1573" s="268" t="s">
        <v>6019</v>
      </c>
      <c r="D1573" s="269" t="s">
        <v>12418</v>
      </c>
    </row>
    <row r="1574" spans="1:4">
      <c r="A1574" s="266">
        <v>3463</v>
      </c>
      <c r="B1574" s="267" t="s">
        <v>7551</v>
      </c>
      <c r="C1574" s="268" t="s">
        <v>6019</v>
      </c>
      <c r="D1574" s="269" t="s">
        <v>12419</v>
      </c>
    </row>
    <row r="1575" spans="1:4">
      <c r="A1575" s="266">
        <v>3464</v>
      </c>
      <c r="B1575" s="267" t="s">
        <v>7552</v>
      </c>
      <c r="C1575" s="268" t="s">
        <v>6019</v>
      </c>
      <c r="D1575" s="269" t="s">
        <v>12419</v>
      </c>
    </row>
    <row r="1576" spans="1:4">
      <c r="A1576" s="266">
        <v>3466</v>
      </c>
      <c r="B1576" s="267" t="s">
        <v>7553</v>
      </c>
      <c r="C1576" s="268" t="s">
        <v>6019</v>
      </c>
      <c r="D1576" s="269" t="s">
        <v>12420</v>
      </c>
    </row>
    <row r="1577" spans="1:4">
      <c r="A1577" s="266">
        <v>3467</v>
      </c>
      <c r="B1577" s="267" t="s">
        <v>7554</v>
      </c>
      <c r="C1577" s="268" t="s">
        <v>6019</v>
      </c>
      <c r="D1577" s="269" t="s">
        <v>12421</v>
      </c>
    </row>
    <row r="1578" spans="1:4">
      <c r="A1578" s="266">
        <v>3462</v>
      </c>
      <c r="B1578" s="267" t="s">
        <v>7555</v>
      </c>
      <c r="C1578" s="268" t="s">
        <v>6019</v>
      </c>
      <c r="D1578" s="269" t="s">
        <v>11179</v>
      </c>
    </row>
    <row r="1579" spans="1:4" ht="30">
      <c r="A1579" s="266">
        <v>37416</v>
      </c>
      <c r="B1579" s="267" t="s">
        <v>7597</v>
      </c>
      <c r="C1579" s="268" t="s">
        <v>6019</v>
      </c>
      <c r="D1579" s="269" t="s">
        <v>12453</v>
      </c>
    </row>
    <row r="1580" spans="1:4" ht="30">
      <c r="A1580" s="266">
        <v>37417</v>
      </c>
      <c r="B1580" s="267" t="s">
        <v>7598</v>
      </c>
      <c r="C1580" s="268" t="s">
        <v>6019</v>
      </c>
      <c r="D1580" s="269" t="s">
        <v>11173</v>
      </c>
    </row>
    <row r="1581" spans="1:4" ht="30">
      <c r="A1581" s="266">
        <v>37413</v>
      </c>
      <c r="B1581" s="267" t="s">
        <v>7594</v>
      </c>
      <c r="C1581" s="268" t="s">
        <v>6019</v>
      </c>
      <c r="D1581" s="269" t="s">
        <v>12451</v>
      </c>
    </row>
    <row r="1582" spans="1:4" ht="30">
      <c r="A1582" s="266">
        <v>37414</v>
      </c>
      <c r="B1582" s="267" t="s">
        <v>7595</v>
      </c>
      <c r="C1582" s="268" t="s">
        <v>6019</v>
      </c>
      <c r="D1582" s="269" t="s">
        <v>11180</v>
      </c>
    </row>
    <row r="1583" spans="1:4" ht="30">
      <c r="A1583" s="266">
        <v>37415</v>
      </c>
      <c r="B1583" s="267" t="s">
        <v>7596</v>
      </c>
      <c r="C1583" s="268" t="s">
        <v>6019</v>
      </c>
      <c r="D1583" s="269" t="s">
        <v>12452</v>
      </c>
    </row>
    <row r="1584" spans="1:4" ht="30">
      <c r="A1584" s="266">
        <v>3112</v>
      </c>
      <c r="B1584" s="267" t="s">
        <v>7599</v>
      </c>
      <c r="C1584" s="268" t="s">
        <v>7492</v>
      </c>
      <c r="D1584" s="269" t="s">
        <v>12454</v>
      </c>
    </row>
    <row r="1585" spans="1:4" ht="30">
      <c r="A1585" s="266">
        <v>3113</v>
      </c>
      <c r="B1585" s="267" t="s">
        <v>7600</v>
      </c>
      <c r="C1585" s="268" t="s">
        <v>7492</v>
      </c>
      <c r="D1585" s="269" t="s">
        <v>12455</v>
      </c>
    </row>
    <row r="1586" spans="1:4" ht="30">
      <c r="A1586" s="266">
        <v>3114</v>
      </c>
      <c r="B1586" s="267" t="s">
        <v>7601</v>
      </c>
      <c r="C1586" s="268" t="s">
        <v>6019</v>
      </c>
      <c r="D1586" s="269" t="s">
        <v>12456</v>
      </c>
    </row>
    <row r="1587" spans="1:4">
      <c r="A1587" s="266">
        <v>34519</v>
      </c>
      <c r="B1587" s="267" t="s">
        <v>7602</v>
      </c>
      <c r="C1587" s="268" t="s">
        <v>6019</v>
      </c>
      <c r="D1587" s="269" t="s">
        <v>12457</v>
      </c>
    </row>
    <row r="1588" spans="1:4">
      <c r="A1588" s="266">
        <v>10510</v>
      </c>
      <c r="B1588" s="267" t="s">
        <v>7603</v>
      </c>
      <c r="C1588" s="268" t="s">
        <v>6019</v>
      </c>
      <c r="D1588" s="269" t="s">
        <v>12458</v>
      </c>
    </row>
    <row r="1589" spans="1:4">
      <c r="A1589" s="266">
        <v>1649</v>
      </c>
      <c r="B1589" s="267" t="s">
        <v>7604</v>
      </c>
      <c r="C1589" s="268" t="s">
        <v>6019</v>
      </c>
      <c r="D1589" s="269" t="s">
        <v>12459</v>
      </c>
    </row>
    <row r="1590" spans="1:4">
      <c r="A1590" s="266">
        <v>1653</v>
      </c>
      <c r="B1590" s="267" t="s">
        <v>7605</v>
      </c>
      <c r="C1590" s="268" t="s">
        <v>6019</v>
      </c>
      <c r="D1590" s="269" t="s">
        <v>12460</v>
      </c>
    </row>
    <row r="1591" spans="1:4">
      <c r="A1591" s="266">
        <v>1648</v>
      </c>
      <c r="B1591" s="267" t="s">
        <v>7607</v>
      </c>
      <c r="C1591" s="268" t="s">
        <v>6019</v>
      </c>
      <c r="D1591" s="269" t="s">
        <v>12462</v>
      </c>
    </row>
    <row r="1592" spans="1:4">
      <c r="A1592" s="266">
        <v>1647</v>
      </c>
      <c r="B1592" s="267" t="s">
        <v>7606</v>
      </c>
      <c r="C1592" s="268" t="s">
        <v>6019</v>
      </c>
      <c r="D1592" s="269" t="s">
        <v>12461</v>
      </c>
    </row>
    <row r="1593" spans="1:4">
      <c r="A1593" s="266">
        <v>1651</v>
      </c>
      <c r="B1593" s="267" t="s">
        <v>7608</v>
      </c>
      <c r="C1593" s="268" t="s">
        <v>6019</v>
      </c>
      <c r="D1593" s="269" t="s">
        <v>12463</v>
      </c>
    </row>
    <row r="1594" spans="1:4">
      <c r="A1594" s="266">
        <v>1650</v>
      </c>
      <c r="B1594" s="267" t="s">
        <v>7609</v>
      </c>
      <c r="C1594" s="268" t="s">
        <v>6019</v>
      </c>
      <c r="D1594" s="269" t="s">
        <v>12464</v>
      </c>
    </row>
    <row r="1595" spans="1:4">
      <c r="A1595" s="266">
        <v>1652</v>
      </c>
      <c r="B1595" s="267" t="s">
        <v>7611</v>
      </c>
      <c r="C1595" s="268" t="s">
        <v>6019</v>
      </c>
      <c r="D1595" s="269" t="s">
        <v>12466</v>
      </c>
    </row>
    <row r="1596" spans="1:4">
      <c r="A1596" s="266">
        <v>1654</v>
      </c>
      <c r="B1596" s="267" t="s">
        <v>7610</v>
      </c>
      <c r="C1596" s="268" t="s">
        <v>6019</v>
      </c>
      <c r="D1596" s="269" t="s">
        <v>12465</v>
      </c>
    </row>
    <row r="1597" spans="1:4">
      <c r="A1597" s="266">
        <v>1744</v>
      </c>
      <c r="B1597" s="267" t="s">
        <v>7613</v>
      </c>
      <c r="C1597" s="268" t="s">
        <v>6019</v>
      </c>
      <c r="D1597" s="269" t="s">
        <v>12468</v>
      </c>
    </row>
    <row r="1598" spans="1:4">
      <c r="A1598" s="266">
        <v>1743</v>
      </c>
      <c r="B1598" s="267" t="s">
        <v>7614</v>
      </c>
      <c r="C1598" s="268" t="s">
        <v>6019</v>
      </c>
      <c r="D1598" s="269" t="s">
        <v>12469</v>
      </c>
    </row>
    <row r="1599" spans="1:4">
      <c r="A1599" s="266">
        <v>1747</v>
      </c>
      <c r="B1599" s="267" t="s">
        <v>7612</v>
      </c>
      <c r="C1599" s="268" t="s">
        <v>6019</v>
      </c>
      <c r="D1599" s="269" t="s">
        <v>12467</v>
      </c>
    </row>
    <row r="1600" spans="1:4">
      <c r="A1600" s="266">
        <v>7241</v>
      </c>
      <c r="B1600" s="267" t="s">
        <v>7615</v>
      </c>
      <c r="C1600" s="268" t="s">
        <v>6017</v>
      </c>
      <c r="D1600" s="269" t="s">
        <v>12470</v>
      </c>
    </row>
    <row r="1601" spans="1:4" ht="30">
      <c r="A1601" s="266">
        <v>39640</v>
      </c>
      <c r="B1601" s="267" t="s">
        <v>7616</v>
      </c>
      <c r="C1601" s="268" t="s">
        <v>6019</v>
      </c>
      <c r="D1601" s="269" t="s">
        <v>12471</v>
      </c>
    </row>
    <row r="1602" spans="1:4" ht="30">
      <c r="A1602" s="266">
        <v>11013</v>
      </c>
      <c r="B1602" s="267" t="s">
        <v>7617</v>
      </c>
      <c r="C1602" s="268" t="s">
        <v>6019</v>
      </c>
      <c r="D1602" s="269" t="s">
        <v>12472</v>
      </c>
    </row>
    <row r="1603" spans="1:4" ht="30">
      <c r="A1603" s="266">
        <v>11017</v>
      </c>
      <c r="B1603" s="267" t="s">
        <v>7618</v>
      </c>
      <c r="C1603" s="268" t="s">
        <v>6019</v>
      </c>
      <c r="D1603" s="269" t="s">
        <v>12473</v>
      </c>
    </row>
    <row r="1604" spans="1:4" ht="30">
      <c r="A1604" s="266">
        <v>20236</v>
      </c>
      <c r="B1604" s="267" t="s">
        <v>7619</v>
      </c>
      <c r="C1604" s="268" t="s">
        <v>6019</v>
      </c>
      <c r="D1604" s="269" t="s">
        <v>11233</v>
      </c>
    </row>
    <row r="1605" spans="1:4" ht="30">
      <c r="A1605" s="266">
        <v>7215</v>
      </c>
      <c r="B1605" s="267" t="s">
        <v>7620</v>
      </c>
      <c r="C1605" s="268" t="s">
        <v>6019</v>
      </c>
      <c r="D1605" s="269" t="s">
        <v>12474</v>
      </c>
    </row>
    <row r="1606" spans="1:4" ht="30">
      <c r="A1606" s="266">
        <v>7216</v>
      </c>
      <c r="B1606" s="267" t="s">
        <v>7621</v>
      </c>
      <c r="C1606" s="268" t="s">
        <v>6019</v>
      </c>
      <c r="D1606" s="269" t="s">
        <v>12475</v>
      </c>
    </row>
    <row r="1607" spans="1:4" ht="30">
      <c r="A1607" s="266">
        <v>20235</v>
      </c>
      <c r="B1607" s="267" t="s">
        <v>7622</v>
      </c>
      <c r="C1607" s="268" t="s">
        <v>6019</v>
      </c>
      <c r="D1607" s="269" t="s">
        <v>12476</v>
      </c>
    </row>
    <row r="1608" spans="1:4" ht="30">
      <c r="A1608" s="266">
        <v>7181</v>
      </c>
      <c r="B1608" s="267" t="s">
        <v>7623</v>
      </c>
      <c r="C1608" s="268" t="s">
        <v>6019</v>
      </c>
      <c r="D1608" s="269" t="s">
        <v>12477</v>
      </c>
    </row>
    <row r="1609" spans="1:4" ht="30">
      <c r="A1609" s="266">
        <v>40866</v>
      </c>
      <c r="B1609" s="267" t="s">
        <v>7624</v>
      </c>
      <c r="C1609" s="268" t="s">
        <v>6019</v>
      </c>
      <c r="D1609" s="269" t="s">
        <v>12203</v>
      </c>
    </row>
    <row r="1610" spans="1:4" ht="30">
      <c r="A1610" s="266">
        <v>7214</v>
      </c>
      <c r="B1610" s="267" t="s">
        <v>7625</v>
      </c>
      <c r="C1610" s="268" t="s">
        <v>6019</v>
      </c>
      <c r="D1610" s="269" t="s">
        <v>12478</v>
      </c>
    </row>
    <row r="1611" spans="1:4" ht="30">
      <c r="A1611" s="266">
        <v>7219</v>
      </c>
      <c r="B1611" s="267" t="s">
        <v>7626</v>
      </c>
      <c r="C1611" s="268" t="s">
        <v>6019</v>
      </c>
      <c r="D1611" s="269" t="s">
        <v>12479</v>
      </c>
    </row>
    <row r="1612" spans="1:4">
      <c r="A1612" s="266">
        <v>1880</v>
      </c>
      <c r="B1612" s="267" t="s">
        <v>7705</v>
      </c>
      <c r="C1612" s="268" t="s">
        <v>6019</v>
      </c>
      <c r="D1612" s="269" t="s">
        <v>11682</v>
      </c>
    </row>
    <row r="1613" spans="1:4">
      <c r="A1613" s="266">
        <v>39274</v>
      </c>
      <c r="B1613" s="267" t="s">
        <v>7706</v>
      </c>
      <c r="C1613" s="268" t="s">
        <v>6019</v>
      </c>
      <c r="D1613" s="269" t="s">
        <v>11580</v>
      </c>
    </row>
    <row r="1614" spans="1:4" ht="30">
      <c r="A1614" s="266">
        <v>2628</v>
      </c>
      <c r="B1614" s="267" t="s">
        <v>7707</v>
      </c>
      <c r="C1614" s="268" t="s">
        <v>6019</v>
      </c>
      <c r="D1614" s="269" t="s">
        <v>12542</v>
      </c>
    </row>
    <row r="1615" spans="1:4" ht="30">
      <c r="A1615" s="266">
        <v>2622</v>
      </c>
      <c r="B1615" s="267" t="s">
        <v>7708</v>
      </c>
      <c r="C1615" s="268" t="s">
        <v>6019</v>
      </c>
      <c r="D1615" s="269" t="s">
        <v>11671</v>
      </c>
    </row>
    <row r="1616" spans="1:4" ht="30">
      <c r="A1616" s="266">
        <v>2623</v>
      </c>
      <c r="B1616" s="267" t="s">
        <v>7709</v>
      </c>
      <c r="C1616" s="268" t="s">
        <v>6019</v>
      </c>
      <c r="D1616" s="269" t="s">
        <v>11493</v>
      </c>
    </row>
    <row r="1617" spans="1:4" ht="30">
      <c r="A1617" s="266">
        <v>2624</v>
      </c>
      <c r="B1617" s="267" t="s">
        <v>7710</v>
      </c>
      <c r="C1617" s="268" t="s">
        <v>6019</v>
      </c>
      <c r="D1617" s="269" t="s">
        <v>12543</v>
      </c>
    </row>
    <row r="1618" spans="1:4" ht="30">
      <c r="A1618" s="266">
        <v>2625</v>
      </c>
      <c r="B1618" s="267" t="s">
        <v>7711</v>
      </c>
      <c r="C1618" s="268" t="s">
        <v>6019</v>
      </c>
      <c r="D1618" s="269" t="s">
        <v>12009</v>
      </c>
    </row>
    <row r="1619" spans="1:4" ht="30">
      <c r="A1619" s="266">
        <v>2626</v>
      </c>
      <c r="B1619" s="267" t="s">
        <v>7712</v>
      </c>
      <c r="C1619" s="268" t="s">
        <v>6019</v>
      </c>
      <c r="D1619" s="269" t="s">
        <v>12544</v>
      </c>
    </row>
    <row r="1620" spans="1:4" ht="30">
      <c r="A1620" s="266">
        <v>2630</v>
      </c>
      <c r="B1620" s="267" t="s">
        <v>7713</v>
      </c>
      <c r="C1620" s="268" t="s">
        <v>6019</v>
      </c>
      <c r="D1620" s="269" t="s">
        <v>12545</v>
      </c>
    </row>
    <row r="1621" spans="1:4" ht="30">
      <c r="A1621" s="266">
        <v>2627</v>
      </c>
      <c r="B1621" s="267" t="s">
        <v>7714</v>
      </c>
      <c r="C1621" s="268" t="s">
        <v>6019</v>
      </c>
      <c r="D1621" s="269" t="s">
        <v>12546</v>
      </c>
    </row>
    <row r="1622" spans="1:4" ht="30">
      <c r="A1622" s="266">
        <v>2629</v>
      </c>
      <c r="B1622" s="267" t="s">
        <v>7715</v>
      </c>
      <c r="C1622" s="268" t="s">
        <v>6019</v>
      </c>
      <c r="D1622" s="269" t="s">
        <v>12547</v>
      </c>
    </row>
    <row r="1623" spans="1:4">
      <c r="A1623" s="266">
        <v>12033</v>
      </c>
      <c r="B1623" s="267" t="s">
        <v>7716</v>
      </c>
      <c r="C1623" s="268" t="s">
        <v>6019</v>
      </c>
      <c r="D1623" s="269" t="s">
        <v>12548</v>
      </c>
    </row>
    <row r="1624" spans="1:4">
      <c r="A1624" s="266">
        <v>40408</v>
      </c>
      <c r="B1624" s="267" t="s">
        <v>7717</v>
      </c>
      <c r="C1624" s="268" t="s">
        <v>6019</v>
      </c>
      <c r="D1624" s="269" t="s">
        <v>11428</v>
      </c>
    </row>
    <row r="1625" spans="1:4">
      <c r="A1625" s="266">
        <v>39276</v>
      </c>
      <c r="B1625" s="267" t="s">
        <v>7719</v>
      </c>
      <c r="C1625" s="268" t="s">
        <v>6019</v>
      </c>
      <c r="D1625" s="269" t="s">
        <v>11869</v>
      </c>
    </row>
    <row r="1626" spans="1:4">
      <c r="A1626" s="266">
        <v>40409</v>
      </c>
      <c r="B1626" s="267" t="s">
        <v>7718</v>
      </c>
      <c r="C1626" s="268" t="s">
        <v>6019</v>
      </c>
      <c r="D1626" s="269" t="s">
        <v>11300</v>
      </c>
    </row>
    <row r="1627" spans="1:4">
      <c r="A1627" s="266">
        <v>39277</v>
      </c>
      <c r="B1627" s="267" t="s">
        <v>7720</v>
      </c>
      <c r="C1627" s="268" t="s">
        <v>6019</v>
      </c>
      <c r="D1627" s="269" t="s">
        <v>12549</v>
      </c>
    </row>
    <row r="1628" spans="1:4">
      <c r="A1628" s="266">
        <v>12034</v>
      </c>
      <c r="B1628" s="267" t="s">
        <v>7721</v>
      </c>
      <c r="C1628" s="268" t="s">
        <v>6019</v>
      </c>
      <c r="D1628" s="269" t="s">
        <v>11938</v>
      </c>
    </row>
    <row r="1629" spans="1:4">
      <c r="A1629" s="266">
        <v>39879</v>
      </c>
      <c r="B1629" s="267" t="s">
        <v>7722</v>
      </c>
      <c r="C1629" s="268" t="s">
        <v>6019</v>
      </c>
      <c r="D1629" s="269" t="s">
        <v>11198</v>
      </c>
    </row>
    <row r="1630" spans="1:4">
      <c r="A1630" s="266">
        <v>39880</v>
      </c>
      <c r="B1630" s="267" t="s">
        <v>7723</v>
      </c>
      <c r="C1630" s="268" t="s">
        <v>6019</v>
      </c>
      <c r="D1630" s="269" t="s">
        <v>12307</v>
      </c>
    </row>
    <row r="1631" spans="1:4">
      <c r="A1631" s="266">
        <v>39881</v>
      </c>
      <c r="B1631" s="267" t="s">
        <v>7724</v>
      </c>
      <c r="C1631" s="268" t="s">
        <v>6019</v>
      </c>
      <c r="D1631" s="269" t="s">
        <v>12550</v>
      </c>
    </row>
    <row r="1632" spans="1:4">
      <c r="A1632" s="266">
        <v>39882</v>
      </c>
      <c r="B1632" s="267" t="s">
        <v>7725</v>
      </c>
      <c r="C1632" s="268" t="s">
        <v>6019</v>
      </c>
      <c r="D1632" s="269" t="s">
        <v>12551</v>
      </c>
    </row>
    <row r="1633" spans="1:4">
      <c r="A1633" s="266">
        <v>39883</v>
      </c>
      <c r="B1633" s="267" t="s">
        <v>7726</v>
      </c>
      <c r="C1633" s="268" t="s">
        <v>6019</v>
      </c>
      <c r="D1633" s="269" t="s">
        <v>12552</v>
      </c>
    </row>
    <row r="1634" spans="1:4">
      <c r="A1634" s="266">
        <v>39884</v>
      </c>
      <c r="B1634" s="267" t="s">
        <v>7727</v>
      </c>
      <c r="C1634" s="268" t="s">
        <v>6019</v>
      </c>
      <c r="D1634" s="269" t="s">
        <v>12553</v>
      </c>
    </row>
    <row r="1635" spans="1:4">
      <c r="A1635" s="266">
        <v>39885</v>
      </c>
      <c r="B1635" s="267" t="s">
        <v>7728</v>
      </c>
      <c r="C1635" s="268" t="s">
        <v>6019</v>
      </c>
      <c r="D1635" s="269" t="s">
        <v>12554</v>
      </c>
    </row>
    <row r="1636" spans="1:4">
      <c r="A1636" s="266">
        <v>1777</v>
      </c>
      <c r="B1636" s="267" t="s">
        <v>7729</v>
      </c>
      <c r="C1636" s="268" t="s">
        <v>6019</v>
      </c>
      <c r="D1636" s="269" t="s">
        <v>12555</v>
      </c>
    </row>
    <row r="1637" spans="1:4">
      <c r="A1637" s="266">
        <v>1819</v>
      </c>
      <c r="B1637" s="267" t="s">
        <v>7730</v>
      </c>
      <c r="C1637" s="268" t="s">
        <v>6019</v>
      </c>
      <c r="D1637" s="269" t="s">
        <v>12556</v>
      </c>
    </row>
    <row r="1638" spans="1:4">
      <c r="A1638" s="266">
        <v>1776</v>
      </c>
      <c r="B1638" s="267" t="s">
        <v>7732</v>
      </c>
      <c r="C1638" s="268" t="s">
        <v>6019</v>
      </c>
      <c r="D1638" s="269" t="s">
        <v>12557</v>
      </c>
    </row>
    <row r="1639" spans="1:4">
      <c r="A1639" s="266">
        <v>1775</v>
      </c>
      <c r="B1639" s="267" t="s">
        <v>7731</v>
      </c>
      <c r="C1639" s="268" t="s">
        <v>6019</v>
      </c>
      <c r="D1639" s="269" t="s">
        <v>11472</v>
      </c>
    </row>
    <row r="1640" spans="1:4">
      <c r="A1640" s="266">
        <v>1778</v>
      </c>
      <c r="B1640" s="267" t="s">
        <v>7733</v>
      </c>
      <c r="C1640" s="268" t="s">
        <v>6019</v>
      </c>
      <c r="D1640" s="269" t="s">
        <v>12558</v>
      </c>
    </row>
    <row r="1641" spans="1:4">
      <c r="A1641" s="266">
        <v>1818</v>
      </c>
      <c r="B1641" s="267" t="s">
        <v>7734</v>
      </c>
      <c r="C1641" s="268" t="s">
        <v>6019</v>
      </c>
      <c r="D1641" s="269" t="s">
        <v>12559</v>
      </c>
    </row>
    <row r="1642" spans="1:4">
      <c r="A1642" s="266">
        <v>1779</v>
      </c>
      <c r="B1642" s="267" t="s">
        <v>7736</v>
      </c>
      <c r="C1642" s="268" t="s">
        <v>6019</v>
      </c>
      <c r="D1642" s="269" t="s">
        <v>12561</v>
      </c>
    </row>
    <row r="1643" spans="1:4">
      <c r="A1643" s="266">
        <v>1820</v>
      </c>
      <c r="B1643" s="267" t="s">
        <v>7735</v>
      </c>
      <c r="C1643" s="268" t="s">
        <v>6019</v>
      </c>
      <c r="D1643" s="269" t="s">
        <v>12560</v>
      </c>
    </row>
    <row r="1644" spans="1:4">
      <c r="A1644" s="266">
        <v>1780</v>
      </c>
      <c r="B1644" s="267" t="s">
        <v>7737</v>
      </c>
      <c r="C1644" s="268" t="s">
        <v>6019</v>
      </c>
      <c r="D1644" s="269" t="s">
        <v>12562</v>
      </c>
    </row>
    <row r="1645" spans="1:4">
      <c r="A1645" s="266">
        <v>1783</v>
      </c>
      <c r="B1645" s="267" t="s">
        <v>7738</v>
      </c>
      <c r="C1645" s="268" t="s">
        <v>6019</v>
      </c>
      <c r="D1645" s="269" t="s">
        <v>12563</v>
      </c>
    </row>
    <row r="1646" spans="1:4">
      <c r="A1646" s="266">
        <v>1782</v>
      </c>
      <c r="B1646" s="267" t="s">
        <v>7739</v>
      </c>
      <c r="C1646" s="268" t="s">
        <v>6019</v>
      </c>
      <c r="D1646" s="269" t="s">
        <v>12564</v>
      </c>
    </row>
    <row r="1647" spans="1:4">
      <c r="A1647" s="266">
        <v>1781</v>
      </c>
      <c r="B1647" s="267" t="s">
        <v>7741</v>
      </c>
      <c r="C1647" s="268" t="s">
        <v>6019</v>
      </c>
      <c r="D1647" s="269" t="s">
        <v>12566</v>
      </c>
    </row>
    <row r="1648" spans="1:4">
      <c r="A1648" s="266">
        <v>1817</v>
      </c>
      <c r="B1648" s="267" t="s">
        <v>7740</v>
      </c>
      <c r="C1648" s="268" t="s">
        <v>6019</v>
      </c>
      <c r="D1648" s="269" t="s">
        <v>12565</v>
      </c>
    </row>
    <row r="1649" spans="1:4">
      <c r="A1649" s="266">
        <v>1784</v>
      </c>
      <c r="B1649" s="267" t="s">
        <v>7742</v>
      </c>
      <c r="C1649" s="268" t="s">
        <v>6019</v>
      </c>
      <c r="D1649" s="269" t="s">
        <v>12567</v>
      </c>
    </row>
    <row r="1650" spans="1:4">
      <c r="A1650" s="266">
        <v>1810</v>
      </c>
      <c r="B1650" s="267" t="s">
        <v>7743</v>
      </c>
      <c r="C1650" s="268" t="s">
        <v>6019</v>
      </c>
      <c r="D1650" s="269" t="s">
        <v>12568</v>
      </c>
    </row>
    <row r="1651" spans="1:4">
      <c r="A1651" s="266">
        <v>1812</v>
      </c>
      <c r="B1651" s="267" t="s">
        <v>7745</v>
      </c>
      <c r="C1651" s="268" t="s">
        <v>6019</v>
      </c>
      <c r="D1651" s="269" t="s">
        <v>12570</v>
      </c>
    </row>
    <row r="1652" spans="1:4">
      <c r="A1652" s="266">
        <v>1811</v>
      </c>
      <c r="B1652" s="267" t="s">
        <v>7744</v>
      </c>
      <c r="C1652" s="268" t="s">
        <v>6019</v>
      </c>
      <c r="D1652" s="269" t="s">
        <v>12569</v>
      </c>
    </row>
    <row r="1653" spans="1:4">
      <c r="A1653" s="266">
        <v>40386</v>
      </c>
      <c r="B1653" s="267" t="s">
        <v>7746</v>
      </c>
      <c r="C1653" s="268" t="s">
        <v>6019</v>
      </c>
      <c r="D1653" s="269" t="s">
        <v>12571</v>
      </c>
    </row>
    <row r="1654" spans="1:4">
      <c r="A1654" s="266">
        <v>40384</v>
      </c>
      <c r="B1654" s="267" t="s">
        <v>7747</v>
      </c>
      <c r="C1654" s="268" t="s">
        <v>6019</v>
      </c>
      <c r="D1654" s="269" t="s">
        <v>12572</v>
      </c>
    </row>
    <row r="1655" spans="1:4">
      <c r="A1655" s="266">
        <v>40423</v>
      </c>
      <c r="B1655" s="267" t="s">
        <v>7749</v>
      </c>
      <c r="C1655" s="268" t="s">
        <v>6019</v>
      </c>
      <c r="D1655" s="269" t="s">
        <v>12573</v>
      </c>
    </row>
    <row r="1656" spans="1:4">
      <c r="A1656" s="266">
        <v>40379</v>
      </c>
      <c r="B1656" s="267" t="s">
        <v>7748</v>
      </c>
      <c r="C1656" s="268" t="s">
        <v>6019</v>
      </c>
      <c r="D1656" s="269" t="s">
        <v>11876</v>
      </c>
    </row>
    <row r="1657" spans="1:4">
      <c r="A1657" s="266">
        <v>40389</v>
      </c>
      <c r="B1657" s="267" t="s">
        <v>7750</v>
      </c>
      <c r="C1657" s="268" t="s">
        <v>6019</v>
      </c>
      <c r="D1657" s="269" t="s">
        <v>12574</v>
      </c>
    </row>
    <row r="1658" spans="1:4">
      <c r="A1658" s="266">
        <v>40388</v>
      </c>
      <c r="B1658" s="267" t="s">
        <v>7751</v>
      </c>
      <c r="C1658" s="268" t="s">
        <v>6019</v>
      </c>
      <c r="D1658" s="269" t="s">
        <v>12575</v>
      </c>
    </row>
    <row r="1659" spans="1:4">
      <c r="A1659" s="266">
        <v>40391</v>
      </c>
      <c r="B1659" s="267" t="s">
        <v>7753</v>
      </c>
      <c r="C1659" s="268" t="s">
        <v>6019</v>
      </c>
      <c r="D1659" s="269" t="s">
        <v>12577</v>
      </c>
    </row>
    <row r="1660" spans="1:4">
      <c r="A1660" s="266">
        <v>40381</v>
      </c>
      <c r="B1660" s="267" t="s">
        <v>7752</v>
      </c>
      <c r="C1660" s="268" t="s">
        <v>6019</v>
      </c>
      <c r="D1660" s="269" t="s">
        <v>12576</v>
      </c>
    </row>
    <row r="1661" spans="1:4">
      <c r="A1661" s="266">
        <v>40414</v>
      </c>
      <c r="B1661" s="267" t="s">
        <v>7754</v>
      </c>
      <c r="C1661" s="268" t="s">
        <v>6019</v>
      </c>
      <c r="D1661" s="269" t="s">
        <v>12578</v>
      </c>
    </row>
    <row r="1662" spans="1:4">
      <c r="A1662" s="266">
        <v>40416</v>
      </c>
      <c r="B1662" s="267" t="s">
        <v>7755</v>
      </c>
      <c r="C1662" s="268" t="s">
        <v>6019</v>
      </c>
      <c r="D1662" s="269" t="s">
        <v>12579</v>
      </c>
    </row>
    <row r="1663" spans="1:4">
      <c r="A1663" s="266">
        <v>40418</v>
      </c>
      <c r="B1663" s="267" t="s">
        <v>7756</v>
      </c>
      <c r="C1663" s="268" t="s">
        <v>6019</v>
      </c>
      <c r="D1663" s="269" t="s">
        <v>12580</v>
      </c>
    </row>
    <row r="1664" spans="1:4" ht="30">
      <c r="A1664" s="266">
        <v>2615</v>
      </c>
      <c r="B1664" s="267" t="s">
        <v>7757</v>
      </c>
      <c r="C1664" s="268" t="s">
        <v>6019</v>
      </c>
      <c r="D1664" s="269" t="s">
        <v>12581</v>
      </c>
    </row>
    <row r="1665" spans="1:4" ht="30">
      <c r="A1665" s="266">
        <v>2635</v>
      </c>
      <c r="B1665" s="267" t="s">
        <v>7758</v>
      </c>
      <c r="C1665" s="268" t="s">
        <v>6019</v>
      </c>
      <c r="D1665" s="269" t="s">
        <v>11683</v>
      </c>
    </row>
    <row r="1666" spans="1:4" ht="30">
      <c r="A1666" s="266">
        <v>2609</v>
      </c>
      <c r="B1666" s="267" t="s">
        <v>7759</v>
      </c>
      <c r="C1666" s="268" t="s">
        <v>6019</v>
      </c>
      <c r="D1666" s="269" t="s">
        <v>12401</v>
      </c>
    </row>
    <row r="1667" spans="1:4" ht="30">
      <c r="A1667" s="266">
        <v>2634</v>
      </c>
      <c r="B1667" s="267" t="s">
        <v>7760</v>
      </c>
      <c r="C1667" s="268" t="s">
        <v>6019</v>
      </c>
      <c r="D1667" s="269" t="s">
        <v>11176</v>
      </c>
    </row>
    <row r="1668" spans="1:4" ht="30">
      <c r="A1668" s="266">
        <v>2611</v>
      </c>
      <c r="B1668" s="267" t="s">
        <v>7761</v>
      </c>
      <c r="C1668" s="268" t="s">
        <v>6019</v>
      </c>
      <c r="D1668" s="269" t="s">
        <v>12582</v>
      </c>
    </row>
    <row r="1669" spans="1:4" ht="30">
      <c r="A1669" s="266">
        <v>2612</v>
      </c>
      <c r="B1669" s="267" t="s">
        <v>7762</v>
      </c>
      <c r="C1669" s="268" t="s">
        <v>6019</v>
      </c>
      <c r="D1669" s="269" t="s">
        <v>12583</v>
      </c>
    </row>
    <row r="1670" spans="1:4" ht="30">
      <c r="A1670" s="266">
        <v>2613</v>
      </c>
      <c r="B1670" s="267" t="s">
        <v>7763</v>
      </c>
      <c r="C1670" s="268" t="s">
        <v>6019</v>
      </c>
      <c r="D1670" s="269" t="s">
        <v>12584</v>
      </c>
    </row>
    <row r="1671" spans="1:4" ht="30">
      <c r="A1671" s="266">
        <v>2614</v>
      </c>
      <c r="B1671" s="267" t="s">
        <v>7764</v>
      </c>
      <c r="C1671" s="268" t="s">
        <v>6019</v>
      </c>
      <c r="D1671" s="269" t="s">
        <v>12585</v>
      </c>
    </row>
    <row r="1672" spans="1:4">
      <c r="A1672" s="266">
        <v>34359</v>
      </c>
      <c r="B1672" s="267" t="s">
        <v>7765</v>
      </c>
      <c r="C1672" s="268" t="s">
        <v>6019</v>
      </c>
      <c r="D1672" s="269" t="s">
        <v>12179</v>
      </c>
    </row>
    <row r="1673" spans="1:4">
      <c r="A1673" s="266">
        <v>1789</v>
      </c>
      <c r="B1673" s="267" t="s">
        <v>7766</v>
      </c>
      <c r="C1673" s="268" t="s">
        <v>6019</v>
      </c>
      <c r="D1673" s="269" t="s">
        <v>11443</v>
      </c>
    </row>
    <row r="1674" spans="1:4">
      <c r="A1674" s="266">
        <v>1788</v>
      </c>
      <c r="B1674" s="267" t="s">
        <v>7767</v>
      </c>
      <c r="C1674" s="268" t="s">
        <v>6019</v>
      </c>
      <c r="D1674" s="269" t="s">
        <v>12586</v>
      </c>
    </row>
    <row r="1675" spans="1:4">
      <c r="A1675" s="266">
        <v>1787</v>
      </c>
      <c r="B1675" s="267" t="s">
        <v>7769</v>
      </c>
      <c r="C1675" s="268" t="s">
        <v>6019</v>
      </c>
      <c r="D1675" s="269" t="s">
        <v>12588</v>
      </c>
    </row>
    <row r="1676" spans="1:4">
      <c r="A1676" s="266">
        <v>1786</v>
      </c>
      <c r="B1676" s="267" t="s">
        <v>7768</v>
      </c>
      <c r="C1676" s="268" t="s">
        <v>6019</v>
      </c>
      <c r="D1676" s="269" t="s">
        <v>12587</v>
      </c>
    </row>
    <row r="1677" spans="1:4">
      <c r="A1677" s="266">
        <v>1791</v>
      </c>
      <c r="B1677" s="267" t="s">
        <v>7770</v>
      </c>
      <c r="C1677" s="268" t="s">
        <v>6019</v>
      </c>
      <c r="D1677" s="269" t="s">
        <v>12589</v>
      </c>
    </row>
    <row r="1678" spans="1:4">
      <c r="A1678" s="266">
        <v>1790</v>
      </c>
      <c r="B1678" s="267" t="s">
        <v>7771</v>
      </c>
      <c r="C1678" s="268" t="s">
        <v>6019</v>
      </c>
      <c r="D1678" s="269" t="s">
        <v>12590</v>
      </c>
    </row>
    <row r="1679" spans="1:4">
      <c r="A1679" s="266">
        <v>1792</v>
      </c>
      <c r="B1679" s="267" t="s">
        <v>7773</v>
      </c>
      <c r="C1679" s="268" t="s">
        <v>6019</v>
      </c>
      <c r="D1679" s="269" t="s">
        <v>12592</v>
      </c>
    </row>
    <row r="1680" spans="1:4">
      <c r="A1680" s="266">
        <v>1813</v>
      </c>
      <c r="B1680" s="267" t="s">
        <v>7772</v>
      </c>
      <c r="C1680" s="268" t="s">
        <v>6019</v>
      </c>
      <c r="D1680" s="269" t="s">
        <v>12591</v>
      </c>
    </row>
    <row r="1681" spans="1:4">
      <c r="A1681" s="266">
        <v>1793</v>
      </c>
      <c r="B1681" s="267" t="s">
        <v>7774</v>
      </c>
      <c r="C1681" s="268" t="s">
        <v>6019</v>
      </c>
      <c r="D1681" s="269" t="s">
        <v>12593</v>
      </c>
    </row>
    <row r="1682" spans="1:4">
      <c r="A1682" s="266">
        <v>1797</v>
      </c>
      <c r="B1682" s="267" t="s">
        <v>7784</v>
      </c>
      <c r="C1682" s="268" t="s">
        <v>6019</v>
      </c>
      <c r="D1682" s="269" t="s">
        <v>12603</v>
      </c>
    </row>
    <row r="1683" spans="1:4">
      <c r="A1683" s="266">
        <v>1796</v>
      </c>
      <c r="B1683" s="267" t="s">
        <v>7785</v>
      </c>
      <c r="C1683" s="268" t="s">
        <v>6019</v>
      </c>
      <c r="D1683" s="269" t="s">
        <v>12604</v>
      </c>
    </row>
    <row r="1684" spans="1:4">
      <c r="A1684" s="266">
        <v>1816</v>
      </c>
      <c r="B1684" s="267" t="s">
        <v>7787</v>
      </c>
      <c r="C1684" s="268" t="s">
        <v>6019</v>
      </c>
      <c r="D1684" s="269" t="s">
        <v>12606</v>
      </c>
    </row>
    <row r="1685" spans="1:4">
      <c r="A1685" s="266">
        <v>1794</v>
      </c>
      <c r="B1685" s="267" t="s">
        <v>7786</v>
      </c>
      <c r="C1685" s="268" t="s">
        <v>6019</v>
      </c>
      <c r="D1685" s="269" t="s">
        <v>12605</v>
      </c>
    </row>
    <row r="1686" spans="1:4">
      <c r="A1686" s="266">
        <v>1815</v>
      </c>
      <c r="B1686" s="267" t="s">
        <v>7788</v>
      </c>
      <c r="C1686" s="268" t="s">
        <v>6019</v>
      </c>
      <c r="D1686" s="269" t="s">
        <v>12607</v>
      </c>
    </row>
    <row r="1687" spans="1:4">
      <c r="A1687" s="266">
        <v>1798</v>
      </c>
      <c r="B1687" s="267" t="s">
        <v>7789</v>
      </c>
      <c r="C1687" s="268" t="s">
        <v>6019</v>
      </c>
      <c r="D1687" s="269" t="s">
        <v>12608</v>
      </c>
    </row>
    <row r="1688" spans="1:4">
      <c r="A1688" s="266">
        <v>1799</v>
      </c>
      <c r="B1688" s="267" t="s">
        <v>7791</v>
      </c>
      <c r="C1688" s="268" t="s">
        <v>6019</v>
      </c>
      <c r="D1688" s="269" t="s">
        <v>12610</v>
      </c>
    </row>
    <row r="1689" spans="1:4">
      <c r="A1689" s="266">
        <v>1795</v>
      </c>
      <c r="B1689" s="267" t="s">
        <v>7790</v>
      </c>
      <c r="C1689" s="268" t="s">
        <v>6019</v>
      </c>
      <c r="D1689" s="269" t="s">
        <v>12609</v>
      </c>
    </row>
    <row r="1690" spans="1:4">
      <c r="A1690" s="266">
        <v>1800</v>
      </c>
      <c r="B1690" s="267" t="s">
        <v>7792</v>
      </c>
      <c r="C1690" s="268" t="s">
        <v>6019</v>
      </c>
      <c r="D1690" s="269" t="s">
        <v>12611</v>
      </c>
    </row>
    <row r="1691" spans="1:4">
      <c r="A1691" s="266">
        <v>1802</v>
      </c>
      <c r="B1691" s="267" t="s">
        <v>7793</v>
      </c>
      <c r="C1691" s="268" t="s">
        <v>6019</v>
      </c>
      <c r="D1691" s="269" t="s">
        <v>12612</v>
      </c>
    </row>
    <row r="1692" spans="1:4">
      <c r="A1692" s="266">
        <v>1809</v>
      </c>
      <c r="B1692" s="267" t="s">
        <v>7775</v>
      </c>
      <c r="C1692" s="268" t="s">
        <v>6019</v>
      </c>
      <c r="D1692" s="269" t="s">
        <v>12594</v>
      </c>
    </row>
    <row r="1693" spans="1:4">
      <c r="A1693" s="266">
        <v>1814</v>
      </c>
      <c r="B1693" s="267" t="s">
        <v>7776</v>
      </c>
      <c r="C1693" s="268" t="s">
        <v>6019</v>
      </c>
      <c r="D1693" s="269" t="s">
        <v>12595</v>
      </c>
    </row>
    <row r="1694" spans="1:4">
      <c r="A1694" s="266">
        <v>1805</v>
      </c>
      <c r="B1694" s="267" t="s">
        <v>7778</v>
      </c>
      <c r="C1694" s="268" t="s">
        <v>6019</v>
      </c>
      <c r="D1694" s="269" t="s">
        <v>12597</v>
      </c>
    </row>
    <row r="1695" spans="1:4">
      <c r="A1695" s="266">
        <v>1803</v>
      </c>
      <c r="B1695" s="267" t="s">
        <v>7777</v>
      </c>
      <c r="C1695" s="268" t="s">
        <v>6019</v>
      </c>
      <c r="D1695" s="269" t="s">
        <v>12596</v>
      </c>
    </row>
    <row r="1696" spans="1:4">
      <c r="A1696" s="266">
        <v>1821</v>
      </c>
      <c r="B1696" s="267" t="s">
        <v>7779</v>
      </c>
      <c r="C1696" s="268" t="s">
        <v>6019</v>
      </c>
      <c r="D1696" s="269" t="s">
        <v>12598</v>
      </c>
    </row>
    <row r="1697" spans="1:4">
      <c r="A1697" s="266">
        <v>1806</v>
      </c>
      <c r="B1697" s="267" t="s">
        <v>7780</v>
      </c>
      <c r="C1697" s="268" t="s">
        <v>6019</v>
      </c>
      <c r="D1697" s="269" t="s">
        <v>12599</v>
      </c>
    </row>
    <row r="1698" spans="1:4">
      <c r="A1698" s="266">
        <v>1807</v>
      </c>
      <c r="B1698" s="267" t="s">
        <v>7782</v>
      </c>
      <c r="C1698" s="268" t="s">
        <v>6019</v>
      </c>
      <c r="D1698" s="269" t="s">
        <v>12601</v>
      </c>
    </row>
    <row r="1699" spans="1:4">
      <c r="A1699" s="266">
        <v>1804</v>
      </c>
      <c r="B1699" s="267" t="s">
        <v>7781</v>
      </c>
      <c r="C1699" s="268" t="s">
        <v>6019</v>
      </c>
      <c r="D1699" s="269" t="s">
        <v>12600</v>
      </c>
    </row>
    <row r="1700" spans="1:4">
      <c r="A1700" s="266">
        <v>1808</v>
      </c>
      <c r="B1700" s="267" t="s">
        <v>7783</v>
      </c>
      <c r="C1700" s="268" t="s">
        <v>6019</v>
      </c>
      <c r="D1700" s="269" t="s">
        <v>12602</v>
      </c>
    </row>
    <row r="1701" spans="1:4">
      <c r="A1701" s="266">
        <v>40385</v>
      </c>
      <c r="B1701" s="267" t="s">
        <v>7794</v>
      </c>
      <c r="C1701" s="268" t="s">
        <v>6019</v>
      </c>
      <c r="D1701" s="269" t="s">
        <v>12571</v>
      </c>
    </row>
    <row r="1702" spans="1:4">
      <c r="A1702" s="266">
        <v>40383</v>
      </c>
      <c r="B1702" s="267" t="s">
        <v>7795</v>
      </c>
      <c r="C1702" s="268" t="s">
        <v>6019</v>
      </c>
      <c r="D1702" s="269" t="s">
        <v>12572</v>
      </c>
    </row>
    <row r="1703" spans="1:4">
      <c r="A1703" s="266">
        <v>40382</v>
      </c>
      <c r="B1703" s="267" t="s">
        <v>7797</v>
      </c>
      <c r="C1703" s="268" t="s">
        <v>6019</v>
      </c>
      <c r="D1703" s="269" t="s">
        <v>12573</v>
      </c>
    </row>
    <row r="1704" spans="1:4">
      <c r="A1704" s="266">
        <v>40378</v>
      </c>
      <c r="B1704" s="267" t="s">
        <v>7796</v>
      </c>
      <c r="C1704" s="268" t="s">
        <v>6019</v>
      </c>
      <c r="D1704" s="269" t="s">
        <v>11876</v>
      </c>
    </row>
    <row r="1705" spans="1:4">
      <c r="A1705" s="266">
        <v>40422</v>
      </c>
      <c r="B1705" s="267" t="s">
        <v>7798</v>
      </c>
      <c r="C1705" s="268" t="s">
        <v>6019</v>
      </c>
      <c r="D1705" s="269" t="s">
        <v>12613</v>
      </c>
    </row>
    <row r="1706" spans="1:4">
      <c r="A1706" s="266">
        <v>40387</v>
      </c>
      <c r="B1706" s="267" t="s">
        <v>7799</v>
      </c>
      <c r="C1706" s="268" t="s">
        <v>6019</v>
      </c>
      <c r="D1706" s="269" t="s">
        <v>12614</v>
      </c>
    </row>
    <row r="1707" spans="1:4">
      <c r="A1707" s="266">
        <v>40390</v>
      </c>
      <c r="B1707" s="267" t="s">
        <v>7801</v>
      </c>
      <c r="C1707" s="268" t="s">
        <v>6019</v>
      </c>
      <c r="D1707" s="269" t="s">
        <v>12615</v>
      </c>
    </row>
    <row r="1708" spans="1:4">
      <c r="A1708" s="266">
        <v>40380</v>
      </c>
      <c r="B1708" s="267" t="s">
        <v>7800</v>
      </c>
      <c r="C1708" s="268" t="s">
        <v>6019</v>
      </c>
      <c r="D1708" s="269" t="s">
        <v>12576</v>
      </c>
    </row>
    <row r="1709" spans="1:4">
      <c r="A1709" s="266">
        <v>40413</v>
      </c>
      <c r="B1709" s="267" t="s">
        <v>7802</v>
      </c>
      <c r="C1709" s="268" t="s">
        <v>6019</v>
      </c>
      <c r="D1709" s="269" t="s">
        <v>12616</v>
      </c>
    </row>
    <row r="1710" spans="1:4">
      <c r="A1710" s="266">
        <v>40415</v>
      </c>
      <c r="B1710" s="267" t="s">
        <v>7803</v>
      </c>
      <c r="C1710" s="268" t="s">
        <v>6019</v>
      </c>
      <c r="D1710" s="269" t="s">
        <v>12617</v>
      </c>
    </row>
    <row r="1711" spans="1:4">
      <c r="A1711" s="266">
        <v>40417</v>
      </c>
      <c r="B1711" s="267" t="s">
        <v>7804</v>
      </c>
      <c r="C1711" s="268" t="s">
        <v>6019</v>
      </c>
      <c r="D1711" s="269" t="s">
        <v>11207</v>
      </c>
    </row>
    <row r="1712" spans="1:4">
      <c r="A1712" s="266">
        <v>39273</v>
      </c>
      <c r="B1712" s="267" t="s">
        <v>7806</v>
      </c>
      <c r="C1712" s="268" t="s">
        <v>6019</v>
      </c>
      <c r="D1712" s="269" t="s">
        <v>12618</v>
      </c>
    </row>
    <row r="1713" spans="1:4">
      <c r="A1713" s="266">
        <v>39271</v>
      </c>
      <c r="B1713" s="267" t="s">
        <v>7805</v>
      </c>
      <c r="C1713" s="268" t="s">
        <v>6019</v>
      </c>
      <c r="D1713" s="269" t="s">
        <v>11734</v>
      </c>
    </row>
    <row r="1714" spans="1:4">
      <c r="A1714" s="266">
        <v>39272</v>
      </c>
      <c r="B1714" s="267" t="s">
        <v>7807</v>
      </c>
      <c r="C1714" s="268" t="s">
        <v>6019</v>
      </c>
      <c r="D1714" s="269" t="s">
        <v>11593</v>
      </c>
    </row>
    <row r="1715" spans="1:4">
      <c r="A1715" s="266">
        <v>1875</v>
      </c>
      <c r="B1715" s="267" t="s">
        <v>7808</v>
      </c>
      <c r="C1715" s="268" t="s">
        <v>6019</v>
      </c>
      <c r="D1715" s="269" t="s">
        <v>11280</v>
      </c>
    </row>
    <row r="1716" spans="1:4">
      <c r="A1716" s="266">
        <v>1874</v>
      </c>
      <c r="B1716" s="267" t="s">
        <v>7809</v>
      </c>
      <c r="C1716" s="268" t="s">
        <v>6019</v>
      </c>
      <c r="D1716" s="269" t="s">
        <v>12619</v>
      </c>
    </row>
    <row r="1717" spans="1:4">
      <c r="A1717" s="266">
        <v>1884</v>
      </c>
      <c r="B1717" s="267" t="s">
        <v>7811</v>
      </c>
      <c r="C1717" s="268" t="s">
        <v>6019</v>
      </c>
      <c r="D1717" s="269" t="s">
        <v>12012</v>
      </c>
    </row>
    <row r="1718" spans="1:4">
      <c r="A1718" s="266">
        <v>1870</v>
      </c>
      <c r="B1718" s="267" t="s">
        <v>7810</v>
      </c>
      <c r="C1718" s="268" t="s">
        <v>6019</v>
      </c>
      <c r="D1718" s="269" t="s">
        <v>12620</v>
      </c>
    </row>
    <row r="1719" spans="1:4">
      <c r="A1719" s="266">
        <v>1887</v>
      </c>
      <c r="B1719" s="267" t="s">
        <v>7812</v>
      </c>
      <c r="C1719" s="268" t="s">
        <v>6019</v>
      </c>
      <c r="D1719" s="269" t="s">
        <v>12621</v>
      </c>
    </row>
    <row r="1720" spans="1:4">
      <c r="A1720" s="266">
        <v>1876</v>
      </c>
      <c r="B1720" s="267" t="s">
        <v>7813</v>
      </c>
      <c r="C1720" s="268" t="s">
        <v>6019</v>
      </c>
      <c r="D1720" s="269" t="s">
        <v>12622</v>
      </c>
    </row>
    <row r="1721" spans="1:4">
      <c r="A1721" s="266">
        <v>1877</v>
      </c>
      <c r="B1721" s="267" t="s">
        <v>7815</v>
      </c>
      <c r="C1721" s="268" t="s">
        <v>6019</v>
      </c>
      <c r="D1721" s="269" t="s">
        <v>12623</v>
      </c>
    </row>
    <row r="1722" spans="1:4">
      <c r="A1722" s="266">
        <v>1879</v>
      </c>
      <c r="B1722" s="267" t="s">
        <v>7814</v>
      </c>
      <c r="C1722" s="268" t="s">
        <v>6019</v>
      </c>
      <c r="D1722" s="269" t="s">
        <v>11296</v>
      </c>
    </row>
    <row r="1723" spans="1:4">
      <c r="A1723" s="266">
        <v>1878</v>
      </c>
      <c r="B1723" s="267" t="s">
        <v>7816</v>
      </c>
      <c r="C1723" s="268" t="s">
        <v>6019</v>
      </c>
      <c r="D1723" s="269" t="s">
        <v>12442</v>
      </c>
    </row>
    <row r="1724" spans="1:4" ht="30">
      <c r="A1724" s="266">
        <v>2621</v>
      </c>
      <c r="B1724" s="267" t="s">
        <v>7817</v>
      </c>
      <c r="C1724" s="268" t="s">
        <v>6019</v>
      </c>
      <c r="D1724" s="269" t="s">
        <v>12624</v>
      </c>
    </row>
    <row r="1725" spans="1:4" ht="30">
      <c r="A1725" s="266">
        <v>2616</v>
      </c>
      <c r="B1725" s="267" t="s">
        <v>7818</v>
      </c>
      <c r="C1725" s="268" t="s">
        <v>6019</v>
      </c>
      <c r="D1725" s="269" t="s">
        <v>12625</v>
      </c>
    </row>
    <row r="1726" spans="1:4" ht="30">
      <c r="A1726" s="266">
        <v>2633</v>
      </c>
      <c r="B1726" s="267" t="s">
        <v>7819</v>
      </c>
      <c r="C1726" s="268" t="s">
        <v>6019</v>
      </c>
      <c r="D1726" s="269" t="s">
        <v>12626</v>
      </c>
    </row>
    <row r="1727" spans="1:4" ht="30">
      <c r="A1727" s="266">
        <v>2617</v>
      </c>
      <c r="B1727" s="267" t="s">
        <v>7820</v>
      </c>
      <c r="C1727" s="268" t="s">
        <v>6019</v>
      </c>
      <c r="D1727" s="269" t="s">
        <v>12627</v>
      </c>
    </row>
    <row r="1728" spans="1:4" ht="30">
      <c r="A1728" s="266">
        <v>2618</v>
      </c>
      <c r="B1728" s="267" t="s">
        <v>7821</v>
      </c>
      <c r="C1728" s="268" t="s">
        <v>6019</v>
      </c>
      <c r="D1728" s="269" t="s">
        <v>12628</v>
      </c>
    </row>
    <row r="1729" spans="1:4" ht="30">
      <c r="A1729" s="266">
        <v>2632</v>
      </c>
      <c r="B1729" s="267" t="s">
        <v>7822</v>
      </c>
      <c r="C1729" s="268" t="s">
        <v>6019</v>
      </c>
      <c r="D1729" s="269" t="s">
        <v>12623</v>
      </c>
    </row>
    <row r="1730" spans="1:4" ht="30">
      <c r="A1730" s="266">
        <v>2631</v>
      </c>
      <c r="B1730" s="267" t="s">
        <v>7823</v>
      </c>
      <c r="C1730" s="268" t="s">
        <v>6019</v>
      </c>
      <c r="D1730" s="269" t="s">
        <v>12629</v>
      </c>
    </row>
    <row r="1731" spans="1:4" ht="30">
      <c r="A1731" s="266">
        <v>2619</v>
      </c>
      <c r="B1731" s="267" t="s">
        <v>7824</v>
      </c>
      <c r="C1731" s="268" t="s">
        <v>6019</v>
      </c>
      <c r="D1731" s="269" t="s">
        <v>12630</v>
      </c>
    </row>
    <row r="1732" spans="1:4" ht="30">
      <c r="A1732" s="266">
        <v>2620</v>
      </c>
      <c r="B1732" s="267" t="s">
        <v>7825</v>
      </c>
      <c r="C1732" s="268" t="s">
        <v>6019</v>
      </c>
      <c r="D1732" s="269" t="s">
        <v>12631</v>
      </c>
    </row>
    <row r="1733" spans="1:4">
      <c r="A1733" s="266">
        <v>37972</v>
      </c>
      <c r="B1733" s="267" t="s">
        <v>7627</v>
      </c>
      <c r="C1733" s="268" t="s">
        <v>6019</v>
      </c>
      <c r="D1733" s="269" t="s">
        <v>12480</v>
      </c>
    </row>
    <row r="1734" spans="1:4">
      <c r="A1734" s="266">
        <v>37973</v>
      </c>
      <c r="B1734" s="267" t="s">
        <v>7628</v>
      </c>
      <c r="C1734" s="268" t="s">
        <v>6019</v>
      </c>
      <c r="D1734" s="269" t="s">
        <v>12481</v>
      </c>
    </row>
    <row r="1735" spans="1:4">
      <c r="A1735" s="266">
        <v>37971</v>
      </c>
      <c r="B1735" s="267" t="s">
        <v>7629</v>
      </c>
      <c r="C1735" s="268" t="s">
        <v>6019</v>
      </c>
      <c r="D1735" s="269" t="s">
        <v>12482</v>
      </c>
    </row>
    <row r="1736" spans="1:4">
      <c r="A1736" s="266">
        <v>20094</v>
      </c>
      <c r="B1736" s="267" t="s">
        <v>7630</v>
      </c>
      <c r="C1736" s="268" t="s">
        <v>6019</v>
      </c>
      <c r="D1736" s="269" t="s">
        <v>12483</v>
      </c>
    </row>
    <row r="1737" spans="1:4">
      <c r="A1737" s="266">
        <v>20095</v>
      </c>
      <c r="B1737" s="267" t="s">
        <v>7631</v>
      </c>
      <c r="C1737" s="268" t="s">
        <v>6019</v>
      </c>
      <c r="D1737" s="269" t="s">
        <v>12484</v>
      </c>
    </row>
    <row r="1738" spans="1:4">
      <c r="A1738" s="266">
        <v>1954</v>
      </c>
      <c r="B1738" s="267" t="s">
        <v>7632</v>
      </c>
      <c r="C1738" s="268" t="s">
        <v>6019</v>
      </c>
      <c r="D1738" s="269" t="s">
        <v>12485</v>
      </c>
    </row>
    <row r="1739" spans="1:4">
      <c r="A1739" s="266">
        <v>1926</v>
      </c>
      <c r="B1739" s="267" t="s">
        <v>7633</v>
      </c>
      <c r="C1739" s="268" t="s">
        <v>6019</v>
      </c>
      <c r="D1739" s="269" t="s">
        <v>12486</v>
      </c>
    </row>
    <row r="1740" spans="1:4">
      <c r="A1740" s="266">
        <v>1927</v>
      </c>
      <c r="B1740" s="267" t="s">
        <v>7634</v>
      </c>
      <c r="C1740" s="268" t="s">
        <v>6019</v>
      </c>
      <c r="D1740" s="269" t="s">
        <v>11119</v>
      </c>
    </row>
    <row r="1741" spans="1:4">
      <c r="A1741" s="266">
        <v>1923</v>
      </c>
      <c r="B1741" s="267" t="s">
        <v>7635</v>
      </c>
      <c r="C1741" s="268" t="s">
        <v>6019</v>
      </c>
      <c r="D1741" s="269" t="s">
        <v>11888</v>
      </c>
    </row>
    <row r="1742" spans="1:4">
      <c r="A1742" s="266">
        <v>1929</v>
      </c>
      <c r="B1742" s="267" t="s">
        <v>7636</v>
      </c>
      <c r="C1742" s="268" t="s">
        <v>6019</v>
      </c>
      <c r="D1742" s="269" t="s">
        <v>12487</v>
      </c>
    </row>
    <row r="1743" spans="1:4">
      <c r="A1743" s="266">
        <v>1930</v>
      </c>
      <c r="B1743" s="267" t="s">
        <v>7637</v>
      </c>
      <c r="C1743" s="268" t="s">
        <v>6019</v>
      </c>
      <c r="D1743" s="269" t="s">
        <v>12488</v>
      </c>
    </row>
    <row r="1744" spans="1:4">
      <c r="A1744" s="266">
        <v>1924</v>
      </c>
      <c r="B1744" s="267" t="s">
        <v>7638</v>
      </c>
      <c r="C1744" s="268" t="s">
        <v>6019</v>
      </c>
      <c r="D1744" s="269" t="s">
        <v>12489</v>
      </c>
    </row>
    <row r="1745" spans="1:4">
      <c r="A1745" s="266">
        <v>1922</v>
      </c>
      <c r="B1745" s="267" t="s">
        <v>7639</v>
      </c>
      <c r="C1745" s="268" t="s">
        <v>6019</v>
      </c>
      <c r="D1745" s="269" t="s">
        <v>12190</v>
      </c>
    </row>
    <row r="1746" spans="1:4">
      <c r="A1746" s="266">
        <v>1953</v>
      </c>
      <c r="B1746" s="267" t="s">
        <v>7640</v>
      </c>
      <c r="C1746" s="268" t="s">
        <v>6019</v>
      </c>
      <c r="D1746" s="269" t="s">
        <v>12490</v>
      </c>
    </row>
    <row r="1747" spans="1:4">
      <c r="A1747" s="266">
        <v>1962</v>
      </c>
      <c r="B1747" s="267" t="s">
        <v>7641</v>
      </c>
      <c r="C1747" s="268" t="s">
        <v>6019</v>
      </c>
      <c r="D1747" s="269" t="s">
        <v>12491</v>
      </c>
    </row>
    <row r="1748" spans="1:4">
      <c r="A1748" s="266">
        <v>1955</v>
      </c>
      <c r="B1748" s="267" t="s">
        <v>7642</v>
      </c>
      <c r="C1748" s="268" t="s">
        <v>6019</v>
      </c>
      <c r="D1748" s="269" t="s">
        <v>11300</v>
      </c>
    </row>
    <row r="1749" spans="1:4">
      <c r="A1749" s="266">
        <v>1956</v>
      </c>
      <c r="B1749" s="267" t="s">
        <v>7643</v>
      </c>
      <c r="C1749" s="268" t="s">
        <v>6019</v>
      </c>
      <c r="D1749" s="269" t="s">
        <v>12492</v>
      </c>
    </row>
    <row r="1750" spans="1:4">
      <c r="A1750" s="266">
        <v>1957</v>
      </c>
      <c r="B1750" s="267" t="s">
        <v>7644</v>
      </c>
      <c r="C1750" s="268" t="s">
        <v>6019</v>
      </c>
      <c r="D1750" s="269" t="s">
        <v>11173</v>
      </c>
    </row>
    <row r="1751" spans="1:4">
      <c r="A1751" s="266">
        <v>1958</v>
      </c>
      <c r="B1751" s="267" t="s">
        <v>7645</v>
      </c>
      <c r="C1751" s="268" t="s">
        <v>6019</v>
      </c>
      <c r="D1751" s="269" t="s">
        <v>12493</v>
      </c>
    </row>
    <row r="1752" spans="1:4">
      <c r="A1752" s="266">
        <v>1959</v>
      </c>
      <c r="B1752" s="267" t="s">
        <v>7646</v>
      </c>
      <c r="C1752" s="268" t="s">
        <v>6019</v>
      </c>
      <c r="D1752" s="269" t="s">
        <v>12494</v>
      </c>
    </row>
    <row r="1753" spans="1:4">
      <c r="A1753" s="266">
        <v>1925</v>
      </c>
      <c r="B1753" s="267" t="s">
        <v>7647</v>
      </c>
      <c r="C1753" s="268" t="s">
        <v>6019</v>
      </c>
      <c r="D1753" s="269" t="s">
        <v>12495</v>
      </c>
    </row>
    <row r="1754" spans="1:4">
      <c r="A1754" s="266">
        <v>1960</v>
      </c>
      <c r="B1754" s="267" t="s">
        <v>7648</v>
      </c>
      <c r="C1754" s="268" t="s">
        <v>6019</v>
      </c>
      <c r="D1754" s="269" t="s">
        <v>12496</v>
      </c>
    </row>
    <row r="1755" spans="1:4">
      <c r="A1755" s="266">
        <v>1961</v>
      </c>
      <c r="B1755" s="267" t="s">
        <v>7649</v>
      </c>
      <c r="C1755" s="268" t="s">
        <v>6019</v>
      </c>
      <c r="D1755" s="269" t="s">
        <v>12497</v>
      </c>
    </row>
    <row r="1756" spans="1:4">
      <c r="A1756" s="266">
        <v>38426</v>
      </c>
      <c r="B1756" s="267" t="s">
        <v>7650</v>
      </c>
      <c r="C1756" s="268" t="s">
        <v>6019</v>
      </c>
      <c r="D1756" s="269" t="s">
        <v>12498</v>
      </c>
    </row>
    <row r="1757" spans="1:4">
      <c r="A1757" s="266">
        <v>38423</v>
      </c>
      <c r="B1757" s="267" t="s">
        <v>7651</v>
      </c>
      <c r="C1757" s="268" t="s">
        <v>6019</v>
      </c>
      <c r="D1757" s="269" t="s">
        <v>11916</v>
      </c>
    </row>
    <row r="1758" spans="1:4">
      <c r="A1758" s="266">
        <v>38421</v>
      </c>
      <c r="B1758" s="267" t="s">
        <v>7652</v>
      </c>
      <c r="C1758" s="268" t="s">
        <v>6019</v>
      </c>
      <c r="D1758" s="269" t="s">
        <v>12499</v>
      </c>
    </row>
    <row r="1759" spans="1:4">
      <c r="A1759" s="266">
        <v>38422</v>
      </c>
      <c r="B1759" s="267" t="s">
        <v>7653</v>
      </c>
      <c r="C1759" s="268" t="s">
        <v>6019</v>
      </c>
      <c r="D1759" s="269" t="s">
        <v>12500</v>
      </c>
    </row>
    <row r="1760" spans="1:4" ht="30">
      <c r="A1760" s="266">
        <v>39866</v>
      </c>
      <c r="B1760" s="267" t="s">
        <v>7654</v>
      </c>
      <c r="C1760" s="268" t="s">
        <v>6019</v>
      </c>
      <c r="D1760" s="269" t="s">
        <v>12501</v>
      </c>
    </row>
    <row r="1761" spans="1:4" ht="30">
      <c r="A1761" s="266">
        <v>39867</v>
      </c>
      <c r="B1761" s="267" t="s">
        <v>7655</v>
      </c>
      <c r="C1761" s="268" t="s">
        <v>6019</v>
      </c>
      <c r="D1761" s="269" t="s">
        <v>12502</v>
      </c>
    </row>
    <row r="1762" spans="1:4" ht="30">
      <c r="A1762" s="266">
        <v>39868</v>
      </c>
      <c r="B1762" s="267" t="s">
        <v>7656</v>
      </c>
      <c r="C1762" s="268" t="s">
        <v>6019</v>
      </c>
      <c r="D1762" s="269" t="s">
        <v>12503</v>
      </c>
    </row>
    <row r="1763" spans="1:4">
      <c r="A1763" s="266">
        <v>37999</v>
      </c>
      <c r="B1763" s="267" t="s">
        <v>7657</v>
      </c>
      <c r="C1763" s="268" t="s">
        <v>6019</v>
      </c>
      <c r="D1763" s="269" t="s">
        <v>12504</v>
      </c>
    </row>
    <row r="1764" spans="1:4">
      <c r="A1764" s="266">
        <v>38000</v>
      </c>
      <c r="B1764" s="267" t="s">
        <v>7658</v>
      </c>
      <c r="C1764" s="268" t="s">
        <v>6019</v>
      </c>
      <c r="D1764" s="269" t="s">
        <v>11315</v>
      </c>
    </row>
    <row r="1765" spans="1:4">
      <c r="A1765" s="266">
        <v>38129</v>
      </c>
      <c r="B1765" s="267" t="s">
        <v>7659</v>
      </c>
      <c r="C1765" s="268" t="s">
        <v>6019</v>
      </c>
      <c r="D1765" s="269" t="s">
        <v>12050</v>
      </c>
    </row>
    <row r="1766" spans="1:4">
      <c r="A1766" s="266">
        <v>38025</v>
      </c>
      <c r="B1766" s="267" t="s">
        <v>7660</v>
      </c>
      <c r="C1766" s="268" t="s">
        <v>6019</v>
      </c>
      <c r="D1766" s="269" t="s">
        <v>12505</v>
      </c>
    </row>
    <row r="1767" spans="1:4">
      <c r="A1767" s="266">
        <v>38026</v>
      </c>
      <c r="B1767" s="267" t="s">
        <v>7661</v>
      </c>
      <c r="C1767" s="268" t="s">
        <v>6019</v>
      </c>
      <c r="D1767" s="269" t="s">
        <v>12506</v>
      </c>
    </row>
    <row r="1768" spans="1:4">
      <c r="A1768" s="266">
        <v>1858</v>
      </c>
      <c r="B1768" s="267" t="s">
        <v>7662</v>
      </c>
      <c r="C1768" s="268" t="s">
        <v>6019</v>
      </c>
      <c r="D1768" s="269" t="s">
        <v>12507</v>
      </c>
    </row>
    <row r="1769" spans="1:4">
      <c r="A1769" s="266">
        <v>1844</v>
      </c>
      <c r="B1769" s="267" t="s">
        <v>7663</v>
      </c>
      <c r="C1769" s="268" t="s">
        <v>6019</v>
      </c>
      <c r="D1769" s="269" t="s">
        <v>12508</v>
      </c>
    </row>
    <row r="1770" spans="1:4">
      <c r="A1770" s="266">
        <v>1863</v>
      </c>
      <c r="B1770" s="267" t="s">
        <v>7664</v>
      </c>
      <c r="C1770" s="268" t="s">
        <v>6019</v>
      </c>
      <c r="D1770" s="269" t="s">
        <v>12509</v>
      </c>
    </row>
    <row r="1771" spans="1:4">
      <c r="A1771" s="266">
        <v>1865</v>
      </c>
      <c r="B1771" s="267" t="s">
        <v>7665</v>
      </c>
      <c r="C1771" s="268" t="s">
        <v>6019</v>
      </c>
      <c r="D1771" s="269" t="s">
        <v>12510</v>
      </c>
    </row>
    <row r="1772" spans="1:4">
      <c r="A1772" s="266">
        <v>36355</v>
      </c>
      <c r="B1772" s="267" t="s">
        <v>7666</v>
      </c>
      <c r="C1772" s="268" t="s">
        <v>6019</v>
      </c>
      <c r="D1772" s="269" t="s">
        <v>11683</v>
      </c>
    </row>
    <row r="1773" spans="1:4">
      <c r="A1773" s="266">
        <v>36356</v>
      </c>
      <c r="B1773" s="267" t="s">
        <v>7667</v>
      </c>
      <c r="C1773" s="268" t="s">
        <v>6019</v>
      </c>
      <c r="D1773" s="269" t="s">
        <v>11581</v>
      </c>
    </row>
    <row r="1774" spans="1:4">
      <c r="A1774" s="266">
        <v>1941</v>
      </c>
      <c r="B1774" s="267" t="s">
        <v>7691</v>
      </c>
      <c r="C1774" s="268" t="s">
        <v>6019</v>
      </c>
      <c r="D1774" s="269" t="s">
        <v>12530</v>
      </c>
    </row>
    <row r="1775" spans="1:4">
      <c r="A1775" s="266">
        <v>1940</v>
      </c>
      <c r="B1775" s="267" t="s">
        <v>7692</v>
      </c>
      <c r="C1775" s="268" t="s">
        <v>6019</v>
      </c>
      <c r="D1775" s="269" t="s">
        <v>12531</v>
      </c>
    </row>
    <row r="1776" spans="1:4">
      <c r="A1776" s="266">
        <v>1939</v>
      </c>
      <c r="B1776" s="267" t="s">
        <v>7694</v>
      </c>
      <c r="C1776" s="268" t="s">
        <v>6019</v>
      </c>
      <c r="D1776" s="269" t="s">
        <v>12533</v>
      </c>
    </row>
    <row r="1777" spans="1:4">
      <c r="A1777" s="266">
        <v>1937</v>
      </c>
      <c r="B1777" s="267" t="s">
        <v>7693</v>
      </c>
      <c r="C1777" s="268" t="s">
        <v>6019</v>
      </c>
      <c r="D1777" s="269" t="s">
        <v>12532</v>
      </c>
    </row>
    <row r="1778" spans="1:4">
      <c r="A1778" s="266">
        <v>1942</v>
      </c>
      <c r="B1778" s="267" t="s">
        <v>7695</v>
      </c>
      <c r="C1778" s="268" t="s">
        <v>6019</v>
      </c>
      <c r="D1778" s="269" t="s">
        <v>12523</v>
      </c>
    </row>
    <row r="1779" spans="1:4">
      <c r="A1779" s="266">
        <v>1938</v>
      </c>
      <c r="B1779" s="267" t="s">
        <v>7696</v>
      </c>
      <c r="C1779" s="268" t="s">
        <v>6019</v>
      </c>
      <c r="D1779" s="269" t="s">
        <v>11689</v>
      </c>
    </row>
    <row r="1780" spans="1:4">
      <c r="A1780" s="266">
        <v>1932</v>
      </c>
      <c r="B1780" s="267" t="s">
        <v>7668</v>
      </c>
      <c r="C1780" s="268" t="s">
        <v>6019</v>
      </c>
      <c r="D1780" s="269" t="s">
        <v>11738</v>
      </c>
    </row>
    <row r="1781" spans="1:4">
      <c r="A1781" s="266">
        <v>1966</v>
      </c>
      <c r="B1781" s="267" t="s">
        <v>7671</v>
      </c>
      <c r="C1781" s="268" t="s">
        <v>6019</v>
      </c>
      <c r="D1781" s="269" t="s">
        <v>12511</v>
      </c>
    </row>
    <row r="1782" spans="1:4">
      <c r="A1782" s="266">
        <v>1933</v>
      </c>
      <c r="B1782" s="267" t="s">
        <v>7669</v>
      </c>
      <c r="C1782" s="268" t="s">
        <v>6019</v>
      </c>
      <c r="D1782" s="269" t="s">
        <v>11350</v>
      </c>
    </row>
    <row r="1783" spans="1:4">
      <c r="A1783" s="266">
        <v>1951</v>
      </c>
      <c r="B1783" s="267" t="s">
        <v>7670</v>
      </c>
      <c r="C1783" s="268" t="s">
        <v>6019</v>
      </c>
      <c r="D1783" s="269" t="s">
        <v>11108</v>
      </c>
    </row>
    <row r="1784" spans="1:4">
      <c r="A1784" s="266">
        <v>1952</v>
      </c>
      <c r="B1784" s="267" t="s">
        <v>7672</v>
      </c>
      <c r="C1784" s="268" t="s">
        <v>6019</v>
      </c>
      <c r="D1784" s="269" t="s">
        <v>12512</v>
      </c>
    </row>
    <row r="1785" spans="1:4">
      <c r="A1785" s="266">
        <v>20104</v>
      </c>
      <c r="B1785" s="267" t="s">
        <v>7673</v>
      </c>
      <c r="C1785" s="268" t="s">
        <v>6019</v>
      </c>
      <c r="D1785" s="269" t="s">
        <v>12513</v>
      </c>
    </row>
    <row r="1786" spans="1:4">
      <c r="A1786" s="266">
        <v>20105</v>
      </c>
      <c r="B1786" s="267" t="s">
        <v>7674</v>
      </c>
      <c r="C1786" s="268" t="s">
        <v>6019</v>
      </c>
      <c r="D1786" s="269" t="s">
        <v>12514</v>
      </c>
    </row>
    <row r="1787" spans="1:4">
      <c r="A1787" s="266">
        <v>1965</v>
      </c>
      <c r="B1787" s="267" t="s">
        <v>7675</v>
      </c>
      <c r="C1787" s="268" t="s">
        <v>6019</v>
      </c>
      <c r="D1787" s="269" t="s">
        <v>12515</v>
      </c>
    </row>
    <row r="1788" spans="1:4">
      <c r="A1788" s="266">
        <v>10765</v>
      </c>
      <c r="B1788" s="267" t="s">
        <v>7676</v>
      </c>
      <c r="C1788" s="268" t="s">
        <v>6019</v>
      </c>
      <c r="D1788" s="269" t="s">
        <v>12516</v>
      </c>
    </row>
    <row r="1789" spans="1:4">
      <c r="A1789" s="266">
        <v>10767</v>
      </c>
      <c r="B1789" s="267" t="s">
        <v>7677</v>
      </c>
      <c r="C1789" s="268" t="s">
        <v>6019</v>
      </c>
      <c r="D1789" s="269" t="s">
        <v>12507</v>
      </c>
    </row>
    <row r="1790" spans="1:4">
      <c r="A1790" s="266">
        <v>1970</v>
      </c>
      <c r="B1790" s="267" t="s">
        <v>7678</v>
      </c>
      <c r="C1790" s="268" t="s">
        <v>6019</v>
      </c>
      <c r="D1790" s="269" t="s">
        <v>12517</v>
      </c>
    </row>
    <row r="1791" spans="1:4">
      <c r="A1791" s="266">
        <v>1967</v>
      </c>
      <c r="B1791" s="267" t="s">
        <v>7679</v>
      </c>
      <c r="C1791" s="268" t="s">
        <v>6019</v>
      </c>
      <c r="D1791" s="269" t="s">
        <v>12518</v>
      </c>
    </row>
    <row r="1792" spans="1:4">
      <c r="A1792" s="266">
        <v>1968</v>
      </c>
      <c r="B1792" s="267" t="s">
        <v>7680</v>
      </c>
      <c r="C1792" s="268" t="s">
        <v>6019</v>
      </c>
      <c r="D1792" s="269" t="s">
        <v>12519</v>
      </c>
    </row>
    <row r="1793" spans="1:4">
      <c r="A1793" s="266">
        <v>1969</v>
      </c>
      <c r="B1793" s="267" t="s">
        <v>7681</v>
      </c>
      <c r="C1793" s="268" t="s">
        <v>6019</v>
      </c>
      <c r="D1793" s="269" t="s">
        <v>12520</v>
      </c>
    </row>
    <row r="1794" spans="1:4">
      <c r="A1794" s="266">
        <v>1839</v>
      </c>
      <c r="B1794" s="267" t="s">
        <v>7682</v>
      </c>
      <c r="C1794" s="268" t="s">
        <v>6019</v>
      </c>
      <c r="D1794" s="269" t="s">
        <v>12521</v>
      </c>
    </row>
    <row r="1795" spans="1:4">
      <c r="A1795" s="266">
        <v>1835</v>
      </c>
      <c r="B1795" s="267" t="s">
        <v>7683</v>
      </c>
      <c r="C1795" s="268" t="s">
        <v>6019</v>
      </c>
      <c r="D1795" s="269" t="s">
        <v>12522</v>
      </c>
    </row>
    <row r="1796" spans="1:4">
      <c r="A1796" s="266">
        <v>1823</v>
      </c>
      <c r="B1796" s="267" t="s">
        <v>7684</v>
      </c>
      <c r="C1796" s="268" t="s">
        <v>6019</v>
      </c>
      <c r="D1796" s="269" t="s">
        <v>12523</v>
      </c>
    </row>
    <row r="1797" spans="1:4">
      <c r="A1797" s="266">
        <v>1827</v>
      </c>
      <c r="B1797" s="267" t="s">
        <v>7685</v>
      </c>
      <c r="C1797" s="268" t="s">
        <v>6019</v>
      </c>
      <c r="D1797" s="269" t="s">
        <v>12524</v>
      </c>
    </row>
    <row r="1798" spans="1:4">
      <c r="A1798" s="266">
        <v>1831</v>
      </c>
      <c r="B1798" s="267" t="s">
        <v>7686</v>
      </c>
      <c r="C1798" s="268" t="s">
        <v>6019</v>
      </c>
      <c r="D1798" s="269" t="s">
        <v>12525</v>
      </c>
    </row>
    <row r="1799" spans="1:4">
      <c r="A1799" s="266">
        <v>1825</v>
      </c>
      <c r="B1799" s="267" t="s">
        <v>7687</v>
      </c>
      <c r="C1799" s="268" t="s">
        <v>6019</v>
      </c>
      <c r="D1799" s="269" t="s">
        <v>12526</v>
      </c>
    </row>
    <row r="1800" spans="1:4">
      <c r="A1800" s="266">
        <v>1828</v>
      </c>
      <c r="B1800" s="267" t="s">
        <v>7688</v>
      </c>
      <c r="C1800" s="268" t="s">
        <v>6019</v>
      </c>
      <c r="D1800" s="269" t="s">
        <v>12527</v>
      </c>
    </row>
    <row r="1801" spans="1:4">
      <c r="A1801" s="266">
        <v>1845</v>
      </c>
      <c r="B1801" s="267" t="s">
        <v>7689</v>
      </c>
      <c r="C1801" s="268" t="s">
        <v>6019</v>
      </c>
      <c r="D1801" s="269" t="s">
        <v>12528</v>
      </c>
    </row>
    <row r="1802" spans="1:4">
      <c r="A1802" s="266">
        <v>1824</v>
      </c>
      <c r="B1802" s="267" t="s">
        <v>7690</v>
      </c>
      <c r="C1802" s="268" t="s">
        <v>6019</v>
      </c>
      <c r="D1802" s="269" t="s">
        <v>12529</v>
      </c>
    </row>
    <row r="1803" spans="1:4">
      <c r="A1803" s="266">
        <v>1964</v>
      </c>
      <c r="B1803" s="267" t="s">
        <v>7704</v>
      </c>
      <c r="C1803" s="268" t="s">
        <v>6019</v>
      </c>
      <c r="D1803" s="269" t="s">
        <v>12541</v>
      </c>
    </row>
    <row r="1804" spans="1:4" ht="30">
      <c r="A1804" s="266">
        <v>42692</v>
      </c>
      <c r="B1804" s="267" t="s">
        <v>7697</v>
      </c>
      <c r="C1804" s="268" t="s">
        <v>6019</v>
      </c>
      <c r="D1804" s="269" t="s">
        <v>12534</v>
      </c>
    </row>
    <row r="1805" spans="1:4" ht="30">
      <c r="A1805" s="266">
        <v>42693</v>
      </c>
      <c r="B1805" s="267" t="s">
        <v>7698</v>
      </c>
      <c r="C1805" s="268" t="s">
        <v>6019</v>
      </c>
      <c r="D1805" s="269" t="s">
        <v>12535</v>
      </c>
    </row>
    <row r="1806" spans="1:4" ht="30">
      <c r="A1806" s="266">
        <v>42695</v>
      </c>
      <c r="B1806" s="267" t="s">
        <v>7699</v>
      </c>
      <c r="C1806" s="268" t="s">
        <v>6019</v>
      </c>
      <c r="D1806" s="269" t="s">
        <v>12536</v>
      </c>
    </row>
    <row r="1807" spans="1:4" ht="30">
      <c r="A1807" s="266">
        <v>42694</v>
      </c>
      <c r="B1807" s="267" t="s">
        <v>7700</v>
      </c>
      <c r="C1807" s="268" t="s">
        <v>6019</v>
      </c>
      <c r="D1807" s="269" t="s">
        <v>12537</v>
      </c>
    </row>
    <row r="1808" spans="1:4" ht="30">
      <c r="A1808" s="266">
        <v>20097</v>
      </c>
      <c r="B1808" s="267" t="s">
        <v>7701</v>
      </c>
      <c r="C1808" s="268" t="s">
        <v>6019</v>
      </c>
      <c r="D1808" s="269" t="s">
        <v>12538</v>
      </c>
    </row>
    <row r="1809" spans="1:4" ht="30">
      <c r="A1809" s="266">
        <v>20098</v>
      </c>
      <c r="B1809" s="267" t="s">
        <v>7702</v>
      </c>
      <c r="C1809" s="268" t="s">
        <v>6019</v>
      </c>
      <c r="D1809" s="269" t="s">
        <v>12539</v>
      </c>
    </row>
    <row r="1810" spans="1:4" ht="30">
      <c r="A1810" s="266">
        <v>20096</v>
      </c>
      <c r="B1810" s="267" t="s">
        <v>7703</v>
      </c>
      <c r="C1810" s="268" t="s">
        <v>6019</v>
      </c>
      <c r="D1810" s="269" t="s">
        <v>12540</v>
      </c>
    </row>
    <row r="1811" spans="1:4">
      <c r="A1811" s="266">
        <v>25968</v>
      </c>
      <c r="B1811" s="267" t="s">
        <v>7826</v>
      </c>
      <c r="C1811" s="268" t="s">
        <v>6019</v>
      </c>
      <c r="D1811" s="269" t="s">
        <v>12632</v>
      </c>
    </row>
    <row r="1812" spans="1:4" ht="30">
      <c r="A1812" s="266">
        <v>38369</v>
      </c>
      <c r="B1812" s="267" t="s">
        <v>7827</v>
      </c>
      <c r="C1812" s="268" t="s">
        <v>6019</v>
      </c>
      <c r="D1812" s="269" t="s">
        <v>12633</v>
      </c>
    </row>
    <row r="1813" spans="1:4">
      <c r="A1813" s="266">
        <v>38370</v>
      </c>
      <c r="B1813" s="267" t="s">
        <v>7828</v>
      </c>
      <c r="C1813" s="268" t="s">
        <v>6019</v>
      </c>
      <c r="D1813" s="269" t="s">
        <v>12633</v>
      </c>
    </row>
    <row r="1814" spans="1:4">
      <c r="A1814" s="266">
        <v>38372</v>
      </c>
      <c r="B1814" s="267" t="s">
        <v>7829</v>
      </c>
      <c r="C1814" s="268" t="s">
        <v>6019</v>
      </c>
      <c r="D1814" s="269" t="s">
        <v>12634</v>
      </c>
    </row>
    <row r="1815" spans="1:4">
      <c r="A1815" s="266">
        <v>2357</v>
      </c>
      <c r="B1815" s="267" t="s">
        <v>7830</v>
      </c>
      <c r="C1815" s="268" t="s">
        <v>6018</v>
      </c>
      <c r="D1815" s="269" t="s">
        <v>11664</v>
      </c>
    </row>
    <row r="1816" spans="1:4">
      <c r="A1816" s="266">
        <v>40806</v>
      </c>
      <c r="B1816" s="267" t="s">
        <v>7831</v>
      </c>
      <c r="C1816" s="268" t="s">
        <v>6187</v>
      </c>
      <c r="D1816" s="269" t="s">
        <v>12635</v>
      </c>
    </row>
    <row r="1817" spans="1:4">
      <c r="A1817" s="266">
        <v>2355</v>
      </c>
      <c r="B1817" s="267" t="s">
        <v>7832</v>
      </c>
      <c r="C1817" s="268" t="s">
        <v>6018</v>
      </c>
      <c r="D1817" s="269" t="s">
        <v>12636</v>
      </c>
    </row>
    <row r="1818" spans="1:4">
      <c r="A1818" s="266">
        <v>40805</v>
      </c>
      <c r="B1818" s="267" t="s">
        <v>7833</v>
      </c>
      <c r="C1818" s="268" t="s">
        <v>6187</v>
      </c>
      <c r="D1818" s="269" t="s">
        <v>12637</v>
      </c>
    </row>
    <row r="1819" spans="1:4">
      <c r="A1819" s="266">
        <v>2358</v>
      </c>
      <c r="B1819" s="267" t="s">
        <v>7834</v>
      </c>
      <c r="C1819" s="268" t="s">
        <v>6018</v>
      </c>
      <c r="D1819" s="269" t="s">
        <v>12638</v>
      </c>
    </row>
    <row r="1820" spans="1:4">
      <c r="A1820" s="266">
        <v>40807</v>
      </c>
      <c r="B1820" s="267" t="s">
        <v>7835</v>
      </c>
      <c r="C1820" s="268" t="s">
        <v>6187</v>
      </c>
      <c r="D1820" s="269" t="s">
        <v>12639</v>
      </c>
    </row>
    <row r="1821" spans="1:4">
      <c r="A1821" s="266">
        <v>2359</v>
      </c>
      <c r="B1821" s="267" t="s">
        <v>7836</v>
      </c>
      <c r="C1821" s="268" t="s">
        <v>6018</v>
      </c>
      <c r="D1821" s="269" t="s">
        <v>12640</v>
      </c>
    </row>
    <row r="1822" spans="1:4">
      <c r="A1822" s="266">
        <v>40808</v>
      </c>
      <c r="B1822" s="267" t="s">
        <v>7837</v>
      </c>
      <c r="C1822" s="268" t="s">
        <v>6187</v>
      </c>
      <c r="D1822" s="269" t="s">
        <v>12641</v>
      </c>
    </row>
    <row r="1823" spans="1:4">
      <c r="A1823" s="266">
        <v>39397</v>
      </c>
      <c r="B1823" s="267" t="s">
        <v>7838</v>
      </c>
      <c r="C1823" s="268" t="s">
        <v>6066</v>
      </c>
      <c r="D1823" s="269" t="s">
        <v>11304</v>
      </c>
    </row>
    <row r="1824" spans="1:4" ht="30">
      <c r="A1824" s="266">
        <v>2692</v>
      </c>
      <c r="B1824" s="267" t="s">
        <v>7839</v>
      </c>
      <c r="C1824" s="268" t="s">
        <v>6066</v>
      </c>
      <c r="D1824" s="269" t="s">
        <v>11178</v>
      </c>
    </row>
    <row r="1825" spans="1:4">
      <c r="A1825" s="266">
        <v>6</v>
      </c>
      <c r="B1825" s="267" t="s">
        <v>7840</v>
      </c>
      <c r="C1825" s="268" t="s">
        <v>6066</v>
      </c>
      <c r="D1825" s="269" t="s">
        <v>12642</v>
      </c>
    </row>
    <row r="1826" spans="1:4">
      <c r="A1826" s="266">
        <v>5330</v>
      </c>
      <c r="B1826" s="267" t="s">
        <v>7841</v>
      </c>
      <c r="C1826" s="268" t="s">
        <v>6066</v>
      </c>
      <c r="D1826" s="269" t="s">
        <v>12643</v>
      </c>
    </row>
    <row r="1827" spans="1:4">
      <c r="A1827" s="266">
        <v>26017</v>
      </c>
      <c r="B1827" s="267" t="s">
        <v>7842</v>
      </c>
      <c r="C1827" s="268" t="s">
        <v>6019</v>
      </c>
      <c r="D1827" s="269" t="s">
        <v>11706</v>
      </c>
    </row>
    <row r="1828" spans="1:4" ht="30">
      <c r="A1828" s="266">
        <v>25931</v>
      </c>
      <c r="B1828" s="267" t="s">
        <v>7843</v>
      </c>
      <c r="C1828" s="268" t="s">
        <v>6019</v>
      </c>
      <c r="D1828" s="269" t="s">
        <v>12644</v>
      </c>
    </row>
    <row r="1829" spans="1:4" ht="30">
      <c r="A1829" s="266">
        <v>38140</v>
      </c>
      <c r="B1829" s="267" t="s">
        <v>7844</v>
      </c>
      <c r="C1829" s="268" t="s">
        <v>6019</v>
      </c>
      <c r="D1829" s="269" t="s">
        <v>12645</v>
      </c>
    </row>
    <row r="1830" spans="1:4" ht="30">
      <c r="A1830" s="266">
        <v>13887</v>
      </c>
      <c r="B1830" s="267" t="s">
        <v>7845</v>
      </c>
      <c r="C1830" s="268" t="s">
        <v>6019</v>
      </c>
      <c r="D1830" s="269" t="s">
        <v>12646</v>
      </c>
    </row>
    <row r="1831" spans="1:4">
      <c r="A1831" s="266">
        <v>26018</v>
      </c>
      <c r="B1831" s="267" t="s">
        <v>7846</v>
      </c>
      <c r="C1831" s="268" t="s">
        <v>6019</v>
      </c>
      <c r="D1831" s="269" t="s">
        <v>12647</v>
      </c>
    </row>
    <row r="1832" spans="1:4" ht="30">
      <c r="A1832" s="266">
        <v>26019</v>
      </c>
      <c r="B1832" s="267" t="s">
        <v>7847</v>
      </c>
      <c r="C1832" s="268" t="s">
        <v>6019</v>
      </c>
      <c r="D1832" s="269" t="s">
        <v>12648</v>
      </c>
    </row>
    <row r="1833" spans="1:4">
      <c r="A1833" s="266">
        <v>26020</v>
      </c>
      <c r="B1833" s="267" t="s">
        <v>7848</v>
      </c>
      <c r="C1833" s="268" t="s">
        <v>6019</v>
      </c>
      <c r="D1833" s="269" t="s">
        <v>11169</v>
      </c>
    </row>
    <row r="1834" spans="1:4">
      <c r="A1834" s="266">
        <v>34544</v>
      </c>
      <c r="B1834" s="267" t="s">
        <v>7849</v>
      </c>
      <c r="C1834" s="268" t="s">
        <v>6019</v>
      </c>
      <c r="D1834" s="269" t="s">
        <v>12649</v>
      </c>
    </row>
    <row r="1835" spans="1:4" ht="30">
      <c r="A1835" s="266">
        <v>34729</v>
      </c>
      <c r="B1835" s="267" t="s">
        <v>7850</v>
      </c>
      <c r="C1835" s="268" t="s">
        <v>6019</v>
      </c>
      <c r="D1835" s="269" t="s">
        <v>12650</v>
      </c>
    </row>
    <row r="1836" spans="1:4" ht="30">
      <c r="A1836" s="266">
        <v>34734</v>
      </c>
      <c r="B1836" s="267" t="s">
        <v>7851</v>
      </c>
      <c r="C1836" s="268" t="s">
        <v>6019</v>
      </c>
      <c r="D1836" s="269" t="s">
        <v>12651</v>
      </c>
    </row>
    <row r="1837" spans="1:4" ht="30">
      <c r="A1837" s="266">
        <v>34738</v>
      </c>
      <c r="B1837" s="267" t="s">
        <v>7852</v>
      </c>
      <c r="C1837" s="268" t="s">
        <v>6019</v>
      </c>
      <c r="D1837" s="269" t="s">
        <v>12652</v>
      </c>
    </row>
    <row r="1838" spans="1:4">
      <c r="A1838" s="266">
        <v>2391</v>
      </c>
      <c r="B1838" s="267" t="s">
        <v>7853</v>
      </c>
      <c r="C1838" s="268" t="s">
        <v>6019</v>
      </c>
      <c r="D1838" s="269" t="s">
        <v>12653</v>
      </c>
    </row>
    <row r="1839" spans="1:4">
      <c r="A1839" s="266">
        <v>2374</v>
      </c>
      <c r="B1839" s="267" t="s">
        <v>7854</v>
      </c>
      <c r="C1839" s="268" t="s">
        <v>6019</v>
      </c>
      <c r="D1839" s="269" t="s">
        <v>12654</v>
      </c>
    </row>
    <row r="1840" spans="1:4">
      <c r="A1840" s="266">
        <v>2377</v>
      </c>
      <c r="B1840" s="267" t="s">
        <v>7855</v>
      </c>
      <c r="C1840" s="268" t="s">
        <v>6019</v>
      </c>
      <c r="D1840" s="269" t="s">
        <v>11932</v>
      </c>
    </row>
    <row r="1841" spans="1:4">
      <c r="A1841" s="266">
        <v>2393</v>
      </c>
      <c r="B1841" s="267" t="s">
        <v>7856</v>
      </c>
      <c r="C1841" s="268" t="s">
        <v>6019</v>
      </c>
      <c r="D1841" s="269" t="s">
        <v>12655</v>
      </c>
    </row>
    <row r="1842" spans="1:4">
      <c r="A1842" s="266">
        <v>34705</v>
      </c>
      <c r="B1842" s="267" t="s">
        <v>7857</v>
      </c>
      <c r="C1842" s="268" t="s">
        <v>6019</v>
      </c>
      <c r="D1842" s="269" t="s">
        <v>12656</v>
      </c>
    </row>
    <row r="1843" spans="1:4">
      <c r="A1843" s="266">
        <v>34707</v>
      </c>
      <c r="B1843" s="267" t="s">
        <v>7858</v>
      </c>
      <c r="C1843" s="268" t="s">
        <v>6019</v>
      </c>
      <c r="D1843" s="269" t="s">
        <v>12657</v>
      </c>
    </row>
    <row r="1844" spans="1:4">
      <c r="A1844" s="266">
        <v>2378</v>
      </c>
      <c r="B1844" s="267" t="s">
        <v>7859</v>
      </c>
      <c r="C1844" s="268" t="s">
        <v>6019</v>
      </c>
      <c r="D1844" s="269" t="s">
        <v>12658</v>
      </c>
    </row>
    <row r="1845" spans="1:4">
      <c r="A1845" s="266">
        <v>2379</v>
      </c>
      <c r="B1845" s="267" t="s">
        <v>7860</v>
      </c>
      <c r="C1845" s="268" t="s">
        <v>6019</v>
      </c>
      <c r="D1845" s="269" t="s">
        <v>12658</v>
      </c>
    </row>
    <row r="1846" spans="1:4">
      <c r="A1846" s="266">
        <v>2376</v>
      </c>
      <c r="B1846" s="267" t="s">
        <v>7861</v>
      </c>
      <c r="C1846" s="268" t="s">
        <v>6019</v>
      </c>
      <c r="D1846" s="269" t="s">
        <v>12659</v>
      </c>
    </row>
    <row r="1847" spans="1:4">
      <c r="A1847" s="266">
        <v>2394</v>
      </c>
      <c r="B1847" s="267" t="s">
        <v>7862</v>
      </c>
      <c r="C1847" s="268" t="s">
        <v>6019</v>
      </c>
      <c r="D1847" s="269" t="s">
        <v>12660</v>
      </c>
    </row>
    <row r="1848" spans="1:4">
      <c r="A1848" s="266">
        <v>34686</v>
      </c>
      <c r="B1848" s="267" t="s">
        <v>7863</v>
      </c>
      <c r="C1848" s="268" t="s">
        <v>6019</v>
      </c>
      <c r="D1848" s="269" t="s">
        <v>12661</v>
      </c>
    </row>
    <row r="1849" spans="1:4">
      <c r="A1849" s="266">
        <v>34623</v>
      </c>
      <c r="B1849" s="267" t="s">
        <v>7865</v>
      </c>
      <c r="C1849" s="268" t="s">
        <v>6019</v>
      </c>
      <c r="D1849" s="269" t="s">
        <v>12663</v>
      </c>
    </row>
    <row r="1850" spans="1:4">
      <c r="A1850" s="266">
        <v>34628</v>
      </c>
      <c r="B1850" s="267" t="s">
        <v>7866</v>
      </c>
      <c r="C1850" s="268" t="s">
        <v>6019</v>
      </c>
      <c r="D1850" s="269" t="s">
        <v>12664</v>
      </c>
    </row>
    <row r="1851" spans="1:4">
      <c r="A1851" s="266">
        <v>34616</v>
      </c>
      <c r="B1851" s="267" t="s">
        <v>7864</v>
      </c>
      <c r="C1851" s="268" t="s">
        <v>6019</v>
      </c>
      <c r="D1851" s="269" t="s">
        <v>12662</v>
      </c>
    </row>
    <row r="1852" spans="1:4">
      <c r="A1852" s="266">
        <v>34653</v>
      </c>
      <c r="B1852" s="267" t="s">
        <v>7867</v>
      </c>
      <c r="C1852" s="268" t="s">
        <v>6019</v>
      </c>
      <c r="D1852" s="269" t="s">
        <v>12665</v>
      </c>
    </row>
    <row r="1853" spans="1:4">
      <c r="A1853" s="266">
        <v>34688</v>
      </c>
      <c r="B1853" s="267" t="s">
        <v>7868</v>
      </c>
      <c r="C1853" s="268" t="s">
        <v>6019</v>
      </c>
      <c r="D1853" s="269" t="s">
        <v>12666</v>
      </c>
    </row>
    <row r="1854" spans="1:4">
      <c r="A1854" s="266">
        <v>34714</v>
      </c>
      <c r="B1854" s="267" t="s">
        <v>7870</v>
      </c>
      <c r="C1854" s="268" t="s">
        <v>6019</v>
      </c>
      <c r="D1854" s="269" t="s">
        <v>12668</v>
      </c>
    </row>
    <row r="1855" spans="1:4">
      <c r="A1855" s="266">
        <v>34709</v>
      </c>
      <c r="B1855" s="267" t="s">
        <v>7869</v>
      </c>
      <c r="C1855" s="268" t="s">
        <v>6019</v>
      </c>
      <c r="D1855" s="269" t="s">
        <v>12667</v>
      </c>
    </row>
    <row r="1856" spans="1:4">
      <c r="A1856" s="266">
        <v>2388</v>
      </c>
      <c r="B1856" s="267" t="s">
        <v>7871</v>
      </c>
      <c r="C1856" s="268" t="s">
        <v>6019</v>
      </c>
      <c r="D1856" s="269" t="s">
        <v>12669</v>
      </c>
    </row>
    <row r="1857" spans="1:4">
      <c r="A1857" s="266">
        <v>34606</v>
      </c>
      <c r="B1857" s="267" t="s">
        <v>7872</v>
      </c>
      <c r="C1857" s="268" t="s">
        <v>6019</v>
      </c>
      <c r="D1857" s="269" t="s">
        <v>12670</v>
      </c>
    </row>
    <row r="1858" spans="1:4">
      <c r="A1858" s="266">
        <v>2370</v>
      </c>
      <c r="B1858" s="267" t="s">
        <v>7874</v>
      </c>
      <c r="C1858" s="268" t="s">
        <v>6019</v>
      </c>
      <c r="D1858" s="269" t="s">
        <v>12672</v>
      </c>
    </row>
    <row r="1859" spans="1:4">
      <c r="A1859" s="266">
        <v>2386</v>
      </c>
      <c r="B1859" s="267" t="s">
        <v>7875</v>
      </c>
      <c r="C1859" s="268" t="s">
        <v>6019</v>
      </c>
      <c r="D1859" s="269" t="s">
        <v>12673</v>
      </c>
    </row>
    <row r="1860" spans="1:4">
      <c r="A1860" s="266">
        <v>34689</v>
      </c>
      <c r="B1860" s="267" t="s">
        <v>7873</v>
      </c>
      <c r="C1860" s="268" t="s">
        <v>6019</v>
      </c>
      <c r="D1860" s="269" t="s">
        <v>12671</v>
      </c>
    </row>
    <row r="1861" spans="1:4">
      <c r="A1861" s="266">
        <v>2392</v>
      </c>
      <c r="B1861" s="267" t="s">
        <v>7876</v>
      </c>
      <c r="C1861" s="268" t="s">
        <v>6019</v>
      </c>
      <c r="D1861" s="269" t="s">
        <v>12674</v>
      </c>
    </row>
    <row r="1862" spans="1:4">
      <c r="A1862" s="266">
        <v>2373</v>
      </c>
      <c r="B1862" s="267" t="s">
        <v>7877</v>
      </c>
      <c r="C1862" s="268" t="s">
        <v>6019</v>
      </c>
      <c r="D1862" s="269" t="s">
        <v>12675</v>
      </c>
    </row>
    <row r="1863" spans="1:4" ht="30">
      <c r="A1863" s="266">
        <v>39465</v>
      </c>
      <c r="B1863" s="267" t="s">
        <v>7878</v>
      </c>
      <c r="C1863" s="268" t="s">
        <v>6019</v>
      </c>
      <c r="D1863" s="269" t="s">
        <v>12676</v>
      </c>
    </row>
    <row r="1864" spans="1:4" ht="30">
      <c r="A1864" s="266">
        <v>39466</v>
      </c>
      <c r="B1864" s="267" t="s">
        <v>7879</v>
      </c>
      <c r="C1864" s="268" t="s">
        <v>6019</v>
      </c>
      <c r="D1864" s="269" t="s">
        <v>12677</v>
      </c>
    </row>
    <row r="1865" spans="1:4" ht="30">
      <c r="A1865" s="266">
        <v>39467</v>
      </c>
      <c r="B1865" s="267" t="s">
        <v>7880</v>
      </c>
      <c r="C1865" s="268" t="s">
        <v>6019</v>
      </c>
      <c r="D1865" s="269" t="s">
        <v>12678</v>
      </c>
    </row>
    <row r="1866" spans="1:4" ht="30">
      <c r="A1866" s="266">
        <v>39468</v>
      </c>
      <c r="B1866" s="267" t="s">
        <v>7881</v>
      </c>
      <c r="C1866" s="268" t="s">
        <v>6019</v>
      </c>
      <c r="D1866" s="269" t="s">
        <v>12679</v>
      </c>
    </row>
    <row r="1867" spans="1:4" ht="30">
      <c r="A1867" s="266">
        <v>39469</v>
      </c>
      <c r="B1867" s="267" t="s">
        <v>7882</v>
      </c>
      <c r="C1867" s="268" t="s">
        <v>6019</v>
      </c>
      <c r="D1867" s="269" t="s">
        <v>12680</v>
      </c>
    </row>
    <row r="1868" spans="1:4" ht="30">
      <c r="A1868" s="266">
        <v>39470</v>
      </c>
      <c r="B1868" s="267" t="s">
        <v>7883</v>
      </c>
      <c r="C1868" s="268" t="s">
        <v>6019</v>
      </c>
      <c r="D1868" s="269" t="s">
        <v>12681</v>
      </c>
    </row>
    <row r="1869" spans="1:4" ht="30">
      <c r="A1869" s="266">
        <v>39471</v>
      </c>
      <c r="B1869" s="267" t="s">
        <v>7884</v>
      </c>
      <c r="C1869" s="268" t="s">
        <v>6019</v>
      </c>
      <c r="D1869" s="269" t="s">
        <v>12682</v>
      </c>
    </row>
    <row r="1870" spans="1:4" ht="30">
      <c r="A1870" s="266">
        <v>39472</v>
      </c>
      <c r="B1870" s="267" t="s">
        <v>7885</v>
      </c>
      <c r="C1870" s="268" t="s">
        <v>6019</v>
      </c>
      <c r="D1870" s="269" t="s">
        <v>12683</v>
      </c>
    </row>
    <row r="1871" spans="1:4" ht="30">
      <c r="A1871" s="266">
        <v>39473</v>
      </c>
      <c r="B1871" s="267" t="s">
        <v>7886</v>
      </c>
      <c r="C1871" s="268" t="s">
        <v>6019</v>
      </c>
      <c r="D1871" s="269" t="s">
        <v>12684</v>
      </c>
    </row>
    <row r="1872" spans="1:4" ht="30">
      <c r="A1872" s="266">
        <v>39474</v>
      </c>
      <c r="B1872" s="267" t="s">
        <v>7887</v>
      </c>
      <c r="C1872" s="268" t="s">
        <v>6019</v>
      </c>
      <c r="D1872" s="269" t="s">
        <v>12685</v>
      </c>
    </row>
    <row r="1873" spans="1:4" ht="30">
      <c r="A1873" s="266">
        <v>39475</v>
      </c>
      <c r="B1873" s="267" t="s">
        <v>7888</v>
      </c>
      <c r="C1873" s="268" t="s">
        <v>6019</v>
      </c>
      <c r="D1873" s="269" t="s">
        <v>12686</v>
      </c>
    </row>
    <row r="1874" spans="1:4" ht="30">
      <c r="A1874" s="266">
        <v>39476</v>
      </c>
      <c r="B1874" s="267" t="s">
        <v>7889</v>
      </c>
      <c r="C1874" s="268" t="s">
        <v>6019</v>
      </c>
      <c r="D1874" s="269" t="s">
        <v>12687</v>
      </c>
    </row>
    <row r="1875" spans="1:4" ht="30">
      <c r="A1875" s="266">
        <v>39477</v>
      </c>
      <c r="B1875" s="267" t="s">
        <v>7890</v>
      </c>
      <c r="C1875" s="268" t="s">
        <v>6019</v>
      </c>
      <c r="D1875" s="269" t="s">
        <v>12688</v>
      </c>
    </row>
    <row r="1876" spans="1:4" ht="30">
      <c r="A1876" s="266">
        <v>39478</v>
      </c>
      <c r="B1876" s="267" t="s">
        <v>7891</v>
      </c>
      <c r="C1876" s="268" t="s">
        <v>6019</v>
      </c>
      <c r="D1876" s="269" t="s">
        <v>12689</v>
      </c>
    </row>
    <row r="1877" spans="1:4" ht="30">
      <c r="A1877" s="266">
        <v>39479</v>
      </c>
      <c r="B1877" s="267" t="s">
        <v>7892</v>
      </c>
      <c r="C1877" s="268" t="s">
        <v>6019</v>
      </c>
      <c r="D1877" s="269" t="s">
        <v>12690</v>
      </c>
    </row>
    <row r="1878" spans="1:4" ht="30">
      <c r="A1878" s="266">
        <v>39480</v>
      </c>
      <c r="B1878" s="267" t="s">
        <v>7893</v>
      </c>
      <c r="C1878" s="268" t="s">
        <v>6019</v>
      </c>
      <c r="D1878" s="269" t="s">
        <v>12691</v>
      </c>
    </row>
    <row r="1879" spans="1:4">
      <c r="A1879" s="266">
        <v>39459</v>
      </c>
      <c r="B1879" s="267" t="s">
        <v>7894</v>
      </c>
      <c r="C1879" s="268" t="s">
        <v>6019</v>
      </c>
      <c r="D1879" s="269" t="s">
        <v>12692</v>
      </c>
    </row>
    <row r="1880" spans="1:4">
      <c r="A1880" s="266">
        <v>39445</v>
      </c>
      <c r="B1880" s="267" t="s">
        <v>7895</v>
      </c>
      <c r="C1880" s="268" t="s">
        <v>6019</v>
      </c>
      <c r="D1880" s="269" t="s">
        <v>12693</v>
      </c>
    </row>
    <row r="1881" spans="1:4">
      <c r="A1881" s="266">
        <v>39446</v>
      </c>
      <c r="B1881" s="267" t="s">
        <v>7896</v>
      </c>
      <c r="C1881" s="268" t="s">
        <v>6019</v>
      </c>
      <c r="D1881" s="269" t="s">
        <v>12694</v>
      </c>
    </row>
    <row r="1882" spans="1:4">
      <c r="A1882" s="266">
        <v>39447</v>
      </c>
      <c r="B1882" s="267" t="s">
        <v>7897</v>
      </c>
      <c r="C1882" s="268" t="s">
        <v>6019</v>
      </c>
      <c r="D1882" s="269" t="s">
        <v>12695</v>
      </c>
    </row>
    <row r="1883" spans="1:4">
      <c r="A1883" s="266">
        <v>39448</v>
      </c>
      <c r="B1883" s="267" t="s">
        <v>7898</v>
      </c>
      <c r="C1883" s="268" t="s">
        <v>6019</v>
      </c>
      <c r="D1883" s="269" t="s">
        <v>12696</v>
      </c>
    </row>
    <row r="1884" spans="1:4">
      <c r="A1884" s="266">
        <v>39450</v>
      </c>
      <c r="B1884" s="267" t="s">
        <v>7899</v>
      </c>
      <c r="C1884" s="268" t="s">
        <v>6019</v>
      </c>
      <c r="D1884" s="269" t="s">
        <v>12697</v>
      </c>
    </row>
    <row r="1885" spans="1:4">
      <c r="A1885" s="266">
        <v>39451</v>
      </c>
      <c r="B1885" s="267" t="s">
        <v>7900</v>
      </c>
      <c r="C1885" s="268" t="s">
        <v>6019</v>
      </c>
      <c r="D1885" s="269" t="s">
        <v>12698</v>
      </c>
    </row>
    <row r="1886" spans="1:4">
      <c r="A1886" s="266">
        <v>39452</v>
      </c>
      <c r="B1886" s="267" t="s">
        <v>7901</v>
      </c>
      <c r="C1886" s="268" t="s">
        <v>6019</v>
      </c>
      <c r="D1886" s="269" t="s">
        <v>12699</v>
      </c>
    </row>
    <row r="1887" spans="1:4">
      <c r="A1887" s="266">
        <v>39523</v>
      </c>
      <c r="B1887" s="267" t="s">
        <v>7902</v>
      </c>
      <c r="C1887" s="268" t="s">
        <v>6019</v>
      </c>
      <c r="D1887" s="269" t="s">
        <v>12700</v>
      </c>
    </row>
    <row r="1888" spans="1:4">
      <c r="A1888" s="266">
        <v>39449</v>
      </c>
      <c r="B1888" s="267" t="s">
        <v>7903</v>
      </c>
      <c r="C1888" s="268" t="s">
        <v>6019</v>
      </c>
      <c r="D1888" s="269" t="s">
        <v>12701</v>
      </c>
    </row>
    <row r="1889" spans="1:4">
      <c r="A1889" s="266">
        <v>39455</v>
      </c>
      <c r="B1889" s="267" t="s">
        <v>7904</v>
      </c>
      <c r="C1889" s="268" t="s">
        <v>6019</v>
      </c>
      <c r="D1889" s="269" t="s">
        <v>12702</v>
      </c>
    </row>
    <row r="1890" spans="1:4">
      <c r="A1890" s="266">
        <v>39456</v>
      </c>
      <c r="B1890" s="267" t="s">
        <v>7905</v>
      </c>
      <c r="C1890" s="268" t="s">
        <v>6019</v>
      </c>
      <c r="D1890" s="269" t="s">
        <v>12703</v>
      </c>
    </row>
    <row r="1891" spans="1:4">
      <c r="A1891" s="266">
        <v>39457</v>
      </c>
      <c r="B1891" s="267" t="s">
        <v>7906</v>
      </c>
      <c r="C1891" s="268" t="s">
        <v>6019</v>
      </c>
      <c r="D1891" s="269" t="s">
        <v>12704</v>
      </c>
    </row>
    <row r="1892" spans="1:4">
      <c r="A1892" s="266">
        <v>39458</v>
      </c>
      <c r="B1892" s="267" t="s">
        <v>7907</v>
      </c>
      <c r="C1892" s="268" t="s">
        <v>6019</v>
      </c>
      <c r="D1892" s="269" t="s">
        <v>12705</v>
      </c>
    </row>
    <row r="1893" spans="1:4">
      <c r="A1893" s="266">
        <v>39464</v>
      </c>
      <c r="B1893" s="267" t="s">
        <v>7908</v>
      </c>
      <c r="C1893" s="268" t="s">
        <v>6019</v>
      </c>
      <c r="D1893" s="269" t="s">
        <v>12706</v>
      </c>
    </row>
    <row r="1894" spans="1:4">
      <c r="A1894" s="266">
        <v>39460</v>
      </c>
      <c r="B1894" s="267" t="s">
        <v>7909</v>
      </c>
      <c r="C1894" s="268" t="s">
        <v>6019</v>
      </c>
      <c r="D1894" s="269" t="s">
        <v>12707</v>
      </c>
    </row>
    <row r="1895" spans="1:4">
      <c r="A1895" s="266">
        <v>39461</v>
      </c>
      <c r="B1895" s="267" t="s">
        <v>7910</v>
      </c>
      <c r="C1895" s="268" t="s">
        <v>6019</v>
      </c>
      <c r="D1895" s="269" t="s">
        <v>12708</v>
      </c>
    </row>
    <row r="1896" spans="1:4">
      <c r="A1896" s="266">
        <v>39462</v>
      </c>
      <c r="B1896" s="267" t="s">
        <v>7911</v>
      </c>
      <c r="C1896" s="268" t="s">
        <v>6019</v>
      </c>
      <c r="D1896" s="269" t="s">
        <v>12709</v>
      </c>
    </row>
    <row r="1897" spans="1:4">
      <c r="A1897" s="266">
        <v>39463</v>
      </c>
      <c r="B1897" s="267" t="s">
        <v>7912</v>
      </c>
      <c r="C1897" s="268" t="s">
        <v>6019</v>
      </c>
      <c r="D1897" s="269" t="s">
        <v>12710</v>
      </c>
    </row>
    <row r="1898" spans="1:4">
      <c r="A1898" s="266">
        <v>26039</v>
      </c>
      <c r="B1898" s="267" t="s">
        <v>7913</v>
      </c>
      <c r="C1898" s="268" t="s">
        <v>6019</v>
      </c>
      <c r="D1898" s="269" t="s">
        <v>12711</v>
      </c>
    </row>
    <row r="1899" spans="1:4" ht="30">
      <c r="A1899" s="266">
        <v>2401</v>
      </c>
      <c r="B1899" s="267" t="s">
        <v>7914</v>
      </c>
      <c r="C1899" s="268" t="s">
        <v>6019</v>
      </c>
      <c r="D1899" s="269" t="s">
        <v>12712</v>
      </c>
    </row>
    <row r="1900" spans="1:4" ht="30">
      <c r="A1900" s="266">
        <v>38870</v>
      </c>
      <c r="B1900" s="267" t="s">
        <v>7915</v>
      </c>
      <c r="C1900" s="268" t="s">
        <v>6019</v>
      </c>
      <c r="D1900" s="269" t="s">
        <v>12713</v>
      </c>
    </row>
    <row r="1901" spans="1:4" ht="30">
      <c r="A1901" s="266">
        <v>38869</v>
      </c>
      <c r="B1901" s="267" t="s">
        <v>7916</v>
      </c>
      <c r="C1901" s="268" t="s">
        <v>6019</v>
      </c>
      <c r="D1901" s="269" t="s">
        <v>12714</v>
      </c>
    </row>
    <row r="1902" spans="1:4" ht="30">
      <c r="A1902" s="266">
        <v>38872</v>
      </c>
      <c r="B1902" s="267" t="s">
        <v>7917</v>
      </c>
      <c r="C1902" s="268" t="s">
        <v>6019</v>
      </c>
      <c r="D1902" s="269" t="s">
        <v>12715</v>
      </c>
    </row>
    <row r="1903" spans="1:4" ht="30">
      <c r="A1903" s="266">
        <v>38871</v>
      </c>
      <c r="B1903" s="267" t="s">
        <v>7918</v>
      </c>
      <c r="C1903" s="268" t="s">
        <v>6019</v>
      </c>
      <c r="D1903" s="269" t="s">
        <v>12716</v>
      </c>
    </row>
    <row r="1904" spans="1:4" ht="30">
      <c r="A1904" s="266">
        <v>39283</v>
      </c>
      <c r="B1904" s="267" t="s">
        <v>7919</v>
      </c>
      <c r="C1904" s="268" t="s">
        <v>6019</v>
      </c>
      <c r="D1904" s="269" t="s">
        <v>12717</v>
      </c>
    </row>
    <row r="1905" spans="1:4" ht="30">
      <c r="A1905" s="266">
        <v>39284</v>
      </c>
      <c r="B1905" s="267" t="s">
        <v>7920</v>
      </c>
      <c r="C1905" s="268" t="s">
        <v>6019</v>
      </c>
      <c r="D1905" s="269" t="s">
        <v>12718</v>
      </c>
    </row>
    <row r="1906" spans="1:4" ht="30">
      <c r="A1906" s="266">
        <v>39285</v>
      </c>
      <c r="B1906" s="267" t="s">
        <v>7921</v>
      </c>
      <c r="C1906" s="268" t="s">
        <v>6019</v>
      </c>
      <c r="D1906" s="269" t="s">
        <v>12719</v>
      </c>
    </row>
    <row r="1907" spans="1:4" ht="30">
      <c r="A1907" s="266">
        <v>39286</v>
      </c>
      <c r="B1907" s="267" t="s">
        <v>7922</v>
      </c>
      <c r="C1907" s="268" t="s">
        <v>6019</v>
      </c>
      <c r="D1907" s="269" t="s">
        <v>12720</v>
      </c>
    </row>
    <row r="1908" spans="1:4" ht="30">
      <c r="A1908" s="266">
        <v>39287</v>
      </c>
      <c r="B1908" s="267" t="s">
        <v>7923</v>
      </c>
      <c r="C1908" s="268" t="s">
        <v>6019</v>
      </c>
      <c r="D1908" s="269" t="s">
        <v>12721</v>
      </c>
    </row>
    <row r="1909" spans="1:4" ht="30">
      <c r="A1909" s="266">
        <v>39288</v>
      </c>
      <c r="B1909" s="267" t="s">
        <v>7924</v>
      </c>
      <c r="C1909" s="268" t="s">
        <v>6019</v>
      </c>
      <c r="D1909" s="269" t="s">
        <v>12722</v>
      </c>
    </row>
    <row r="1910" spans="1:4" ht="30">
      <c r="A1910" s="266">
        <v>2414</v>
      </c>
      <c r="B1910" s="267" t="s">
        <v>7925</v>
      </c>
      <c r="C1910" s="268" t="s">
        <v>6017</v>
      </c>
      <c r="D1910" s="269" t="s">
        <v>12723</v>
      </c>
    </row>
    <row r="1911" spans="1:4" ht="30">
      <c r="A1911" s="266">
        <v>2413</v>
      </c>
      <c r="B1911" s="267" t="s">
        <v>7926</v>
      </c>
      <c r="C1911" s="268" t="s">
        <v>6017</v>
      </c>
      <c r="D1911" s="269" t="s">
        <v>12724</v>
      </c>
    </row>
    <row r="1912" spans="1:4" ht="30">
      <c r="A1912" s="266">
        <v>2405</v>
      </c>
      <c r="B1912" s="267" t="s">
        <v>7927</v>
      </c>
      <c r="C1912" s="268" t="s">
        <v>6017</v>
      </c>
      <c r="D1912" s="269" t="s">
        <v>12725</v>
      </c>
    </row>
    <row r="1913" spans="1:4" ht="30">
      <c r="A1913" s="266">
        <v>13361</v>
      </c>
      <c r="B1913" s="267" t="s">
        <v>7928</v>
      </c>
      <c r="C1913" s="268" t="s">
        <v>6017</v>
      </c>
      <c r="D1913" s="269" t="s">
        <v>12726</v>
      </c>
    </row>
    <row r="1914" spans="1:4" ht="30">
      <c r="A1914" s="266">
        <v>11987</v>
      </c>
      <c r="B1914" s="267" t="s">
        <v>7929</v>
      </c>
      <c r="C1914" s="268" t="s">
        <v>6017</v>
      </c>
      <c r="D1914" s="269" t="s">
        <v>12727</v>
      </c>
    </row>
    <row r="1915" spans="1:4" ht="30">
      <c r="A1915" s="266">
        <v>2416</v>
      </c>
      <c r="B1915" s="267" t="s">
        <v>7930</v>
      </c>
      <c r="C1915" s="268" t="s">
        <v>6017</v>
      </c>
      <c r="D1915" s="269" t="s">
        <v>12728</v>
      </c>
    </row>
    <row r="1916" spans="1:4" ht="30">
      <c r="A1916" s="266">
        <v>2412</v>
      </c>
      <c r="B1916" s="267" t="s">
        <v>7931</v>
      </c>
      <c r="C1916" s="268" t="s">
        <v>6017</v>
      </c>
      <c r="D1916" s="269" t="s">
        <v>12729</v>
      </c>
    </row>
    <row r="1917" spans="1:4" ht="30">
      <c r="A1917" s="266">
        <v>2411</v>
      </c>
      <c r="B1917" s="267" t="s">
        <v>7932</v>
      </c>
      <c r="C1917" s="268" t="s">
        <v>6017</v>
      </c>
      <c r="D1917" s="269" t="s">
        <v>12726</v>
      </c>
    </row>
    <row r="1918" spans="1:4" ht="30">
      <c r="A1918" s="266">
        <v>2406</v>
      </c>
      <c r="B1918" s="267" t="s">
        <v>7933</v>
      </c>
      <c r="C1918" s="268" t="s">
        <v>6017</v>
      </c>
      <c r="D1918" s="269" t="s">
        <v>12730</v>
      </c>
    </row>
    <row r="1919" spans="1:4" ht="30">
      <c r="A1919" s="266">
        <v>10571</v>
      </c>
      <c r="B1919" s="267" t="s">
        <v>7934</v>
      </c>
      <c r="C1919" s="268" t="s">
        <v>6017</v>
      </c>
      <c r="D1919" s="269" t="s">
        <v>12731</v>
      </c>
    </row>
    <row r="1920" spans="1:4" ht="30">
      <c r="A1920" s="266">
        <v>11985</v>
      </c>
      <c r="B1920" s="267" t="s">
        <v>7935</v>
      </c>
      <c r="C1920" s="268" t="s">
        <v>6017</v>
      </c>
      <c r="D1920" s="269" t="s">
        <v>12732</v>
      </c>
    </row>
    <row r="1921" spans="1:4" ht="30">
      <c r="A1921" s="266">
        <v>2410</v>
      </c>
      <c r="B1921" s="267" t="s">
        <v>7936</v>
      </c>
      <c r="C1921" s="268" t="s">
        <v>6017</v>
      </c>
      <c r="D1921" s="269" t="s">
        <v>12733</v>
      </c>
    </row>
    <row r="1922" spans="1:4" ht="30">
      <c r="A1922" s="266">
        <v>2417</v>
      </c>
      <c r="B1922" s="267" t="s">
        <v>7937</v>
      </c>
      <c r="C1922" s="268" t="s">
        <v>6017</v>
      </c>
      <c r="D1922" s="269" t="s">
        <v>12468</v>
      </c>
    </row>
    <row r="1923" spans="1:4" ht="30">
      <c r="A1923" s="266">
        <v>2415</v>
      </c>
      <c r="B1923" s="267" t="s">
        <v>7938</v>
      </c>
      <c r="C1923" s="268" t="s">
        <v>6017</v>
      </c>
      <c r="D1923" s="269" t="s">
        <v>12734</v>
      </c>
    </row>
    <row r="1924" spans="1:4" ht="30">
      <c r="A1924" s="266">
        <v>13360</v>
      </c>
      <c r="B1924" s="267" t="s">
        <v>7939</v>
      </c>
      <c r="C1924" s="268" t="s">
        <v>6017</v>
      </c>
      <c r="D1924" s="269" t="s">
        <v>12734</v>
      </c>
    </row>
    <row r="1925" spans="1:4" ht="30">
      <c r="A1925" s="266">
        <v>11983</v>
      </c>
      <c r="B1925" s="267" t="s">
        <v>7940</v>
      </c>
      <c r="C1925" s="268" t="s">
        <v>6017</v>
      </c>
      <c r="D1925" s="269" t="s">
        <v>12735</v>
      </c>
    </row>
    <row r="1926" spans="1:4" ht="30">
      <c r="A1926" s="266">
        <v>11986</v>
      </c>
      <c r="B1926" s="267" t="s">
        <v>7941</v>
      </c>
      <c r="C1926" s="268" t="s">
        <v>6017</v>
      </c>
      <c r="D1926" s="269" t="s">
        <v>12736</v>
      </c>
    </row>
    <row r="1927" spans="1:4" ht="30">
      <c r="A1927" s="266">
        <v>2404</v>
      </c>
      <c r="B1927" s="267" t="s">
        <v>15102</v>
      </c>
      <c r="C1927" s="268" t="s">
        <v>6017</v>
      </c>
      <c r="D1927" s="269" t="s">
        <v>11099</v>
      </c>
    </row>
    <row r="1928" spans="1:4" ht="30">
      <c r="A1928" s="266">
        <v>25976</v>
      </c>
      <c r="B1928" s="267" t="s">
        <v>7942</v>
      </c>
      <c r="C1928" s="268" t="s">
        <v>6017</v>
      </c>
      <c r="D1928" s="269" t="s">
        <v>12737</v>
      </c>
    </row>
    <row r="1929" spans="1:4">
      <c r="A1929" s="266">
        <v>10629</v>
      </c>
      <c r="B1929" s="267" t="s">
        <v>7943</v>
      </c>
      <c r="C1929" s="268" t="s">
        <v>6017</v>
      </c>
      <c r="D1929" s="269" t="s">
        <v>12738</v>
      </c>
    </row>
    <row r="1930" spans="1:4">
      <c r="A1930" s="266">
        <v>10698</v>
      </c>
      <c r="B1930" s="267" t="s">
        <v>7944</v>
      </c>
      <c r="C1930" s="268" t="s">
        <v>6017</v>
      </c>
      <c r="D1930" s="269" t="s">
        <v>12739</v>
      </c>
    </row>
    <row r="1931" spans="1:4" ht="30">
      <c r="A1931" s="266">
        <v>40521</v>
      </c>
      <c r="B1931" s="267" t="s">
        <v>7945</v>
      </c>
      <c r="C1931" s="268" t="s">
        <v>6019</v>
      </c>
      <c r="D1931" s="269" t="s">
        <v>12740</v>
      </c>
    </row>
    <row r="1932" spans="1:4" ht="30">
      <c r="A1932" s="266">
        <v>2432</v>
      </c>
      <c r="B1932" s="267" t="s">
        <v>7946</v>
      </c>
      <c r="C1932" s="268" t="s">
        <v>6019</v>
      </c>
      <c r="D1932" s="269" t="s">
        <v>12741</v>
      </c>
    </row>
    <row r="1933" spans="1:4" ht="30">
      <c r="A1933" s="266">
        <v>2418</v>
      </c>
      <c r="B1933" s="267" t="s">
        <v>7947</v>
      </c>
      <c r="C1933" s="268" t="s">
        <v>6019</v>
      </c>
      <c r="D1933" s="269" t="s">
        <v>12742</v>
      </c>
    </row>
    <row r="1934" spans="1:4" ht="30">
      <c r="A1934" s="266">
        <v>2433</v>
      </c>
      <c r="B1934" s="267" t="s">
        <v>7948</v>
      </c>
      <c r="C1934" s="268" t="s">
        <v>6019</v>
      </c>
      <c r="D1934" s="269" t="s">
        <v>11949</v>
      </c>
    </row>
    <row r="1935" spans="1:4" ht="30">
      <c r="A1935" s="266">
        <v>2420</v>
      </c>
      <c r="B1935" s="267" t="s">
        <v>7949</v>
      </c>
      <c r="C1935" s="268" t="s">
        <v>6019</v>
      </c>
      <c r="D1935" s="269" t="s">
        <v>12743</v>
      </c>
    </row>
    <row r="1936" spans="1:4" ht="30">
      <c r="A1936" s="266">
        <v>2421</v>
      </c>
      <c r="B1936" s="267" t="s">
        <v>7950</v>
      </c>
      <c r="C1936" s="268" t="s">
        <v>6019</v>
      </c>
      <c r="D1936" s="269" t="s">
        <v>12744</v>
      </c>
    </row>
    <row r="1937" spans="1:4" ht="30">
      <c r="A1937" s="266">
        <v>11447</v>
      </c>
      <c r="B1937" s="267" t="s">
        <v>7951</v>
      </c>
      <c r="C1937" s="268" t="s">
        <v>6019</v>
      </c>
      <c r="D1937" s="269" t="s">
        <v>12745</v>
      </c>
    </row>
    <row r="1938" spans="1:4">
      <c r="A1938" s="266">
        <v>2429</v>
      </c>
      <c r="B1938" s="267" t="s">
        <v>7952</v>
      </c>
      <c r="C1938" s="268" t="s">
        <v>6019</v>
      </c>
      <c r="D1938" s="269" t="s">
        <v>12746</v>
      </c>
    </row>
    <row r="1939" spans="1:4">
      <c r="A1939" s="266">
        <v>11449</v>
      </c>
      <c r="B1939" s="267" t="s">
        <v>7953</v>
      </c>
      <c r="C1939" s="268" t="s">
        <v>6019</v>
      </c>
      <c r="D1939" s="269" t="s">
        <v>12747</v>
      </c>
    </row>
    <row r="1940" spans="1:4">
      <c r="A1940" s="266">
        <v>11451</v>
      </c>
      <c r="B1940" s="267" t="s">
        <v>7954</v>
      </c>
      <c r="C1940" s="268" t="s">
        <v>6019</v>
      </c>
      <c r="D1940" s="269" t="s">
        <v>12748</v>
      </c>
    </row>
    <row r="1941" spans="1:4">
      <c r="A1941" s="266">
        <v>11116</v>
      </c>
      <c r="B1941" s="267" t="s">
        <v>7955</v>
      </c>
      <c r="C1941" s="268" t="s">
        <v>6019</v>
      </c>
      <c r="D1941" s="269" t="s">
        <v>12749</v>
      </c>
    </row>
    <row r="1942" spans="1:4">
      <c r="A1942" s="266">
        <v>38411</v>
      </c>
      <c r="B1942" s="267" t="s">
        <v>7956</v>
      </c>
      <c r="C1942" s="268" t="s">
        <v>6019</v>
      </c>
      <c r="D1942" s="269" t="s">
        <v>12750</v>
      </c>
    </row>
    <row r="1943" spans="1:4">
      <c r="A1943" s="266">
        <v>1370</v>
      </c>
      <c r="B1943" s="267" t="s">
        <v>7957</v>
      </c>
      <c r="C1943" s="268" t="s">
        <v>6019</v>
      </c>
      <c r="D1943" s="269" t="s">
        <v>12751</v>
      </c>
    </row>
    <row r="1944" spans="1:4">
      <c r="A1944" s="266">
        <v>38189</v>
      </c>
      <c r="B1944" s="267" t="s">
        <v>7958</v>
      </c>
      <c r="C1944" s="268" t="s">
        <v>6019</v>
      </c>
      <c r="D1944" s="269" t="s">
        <v>12752</v>
      </c>
    </row>
    <row r="1945" spans="1:4">
      <c r="A1945" s="266">
        <v>38190</v>
      </c>
      <c r="B1945" s="267" t="s">
        <v>7959</v>
      </c>
      <c r="C1945" s="268" t="s">
        <v>6019</v>
      </c>
      <c r="D1945" s="269" t="s">
        <v>12753</v>
      </c>
    </row>
    <row r="1946" spans="1:4" ht="30">
      <c r="A1946" s="266">
        <v>36516</v>
      </c>
      <c r="B1946" s="267" t="s">
        <v>7960</v>
      </c>
      <c r="C1946" s="268" t="s">
        <v>6019</v>
      </c>
      <c r="D1946" s="269" t="s">
        <v>12754</v>
      </c>
    </row>
    <row r="1947" spans="1:4">
      <c r="A1947" s="266">
        <v>34777</v>
      </c>
      <c r="B1947" s="267" t="s">
        <v>7961</v>
      </c>
      <c r="C1947" s="268" t="s">
        <v>6019</v>
      </c>
      <c r="D1947" s="269" t="s">
        <v>12755</v>
      </c>
    </row>
    <row r="1948" spans="1:4">
      <c r="A1948" s="266">
        <v>7273</v>
      </c>
      <c r="B1948" s="267" t="s">
        <v>7962</v>
      </c>
      <c r="C1948" s="268" t="s">
        <v>6019</v>
      </c>
      <c r="D1948" s="269" t="s">
        <v>12756</v>
      </c>
    </row>
    <row r="1949" spans="1:4">
      <c r="A1949" s="266">
        <v>7272</v>
      </c>
      <c r="B1949" s="267" t="s">
        <v>7963</v>
      </c>
      <c r="C1949" s="268" t="s">
        <v>6019</v>
      </c>
      <c r="D1949" s="269" t="s">
        <v>12197</v>
      </c>
    </row>
    <row r="1950" spans="1:4">
      <c r="A1950" s="266">
        <v>10605</v>
      </c>
      <c r="B1950" s="267" t="s">
        <v>7964</v>
      </c>
      <c r="C1950" s="268" t="s">
        <v>6019</v>
      </c>
      <c r="D1950" s="269" t="s">
        <v>12757</v>
      </c>
    </row>
    <row r="1951" spans="1:4">
      <c r="A1951" s="266">
        <v>10604</v>
      </c>
      <c r="B1951" s="267" t="s">
        <v>7965</v>
      </c>
      <c r="C1951" s="268" t="s">
        <v>6019</v>
      </c>
      <c r="D1951" s="269" t="s">
        <v>12758</v>
      </c>
    </row>
    <row r="1952" spans="1:4">
      <c r="A1952" s="266">
        <v>672</v>
      </c>
      <c r="B1952" s="267" t="s">
        <v>7966</v>
      </c>
      <c r="C1952" s="268" t="s">
        <v>6019</v>
      </c>
      <c r="D1952" s="269" t="s">
        <v>11709</v>
      </c>
    </row>
    <row r="1953" spans="1:4">
      <c r="A1953" s="266">
        <v>668</v>
      </c>
      <c r="B1953" s="267" t="s">
        <v>7967</v>
      </c>
      <c r="C1953" s="268" t="s">
        <v>6019</v>
      </c>
      <c r="D1953" s="269" t="s">
        <v>11690</v>
      </c>
    </row>
    <row r="1954" spans="1:4">
      <c r="A1954" s="266">
        <v>10578</v>
      </c>
      <c r="B1954" s="267" t="s">
        <v>7968</v>
      </c>
      <c r="C1954" s="268" t="s">
        <v>6019</v>
      </c>
      <c r="D1954" s="269" t="s">
        <v>12759</v>
      </c>
    </row>
    <row r="1955" spans="1:4">
      <c r="A1955" s="266">
        <v>666</v>
      </c>
      <c r="B1955" s="267" t="s">
        <v>7969</v>
      </c>
      <c r="C1955" s="268" t="s">
        <v>6019</v>
      </c>
      <c r="D1955" s="269" t="s">
        <v>11725</v>
      </c>
    </row>
    <row r="1956" spans="1:4">
      <c r="A1956" s="266">
        <v>665</v>
      </c>
      <c r="B1956" s="267" t="s">
        <v>7970</v>
      </c>
      <c r="C1956" s="268" t="s">
        <v>6019</v>
      </c>
      <c r="D1956" s="269" t="s">
        <v>12760</v>
      </c>
    </row>
    <row r="1957" spans="1:4">
      <c r="A1957" s="266">
        <v>10577</v>
      </c>
      <c r="B1957" s="267" t="s">
        <v>7971</v>
      </c>
      <c r="C1957" s="268" t="s">
        <v>6019</v>
      </c>
      <c r="D1957" s="269" t="s">
        <v>12761</v>
      </c>
    </row>
    <row r="1958" spans="1:4">
      <c r="A1958" s="266">
        <v>10583</v>
      </c>
      <c r="B1958" s="267" t="s">
        <v>7972</v>
      </c>
      <c r="C1958" s="268" t="s">
        <v>6019</v>
      </c>
      <c r="D1958" s="269" t="s">
        <v>12762</v>
      </c>
    </row>
    <row r="1959" spans="1:4">
      <c r="A1959" s="266">
        <v>10579</v>
      </c>
      <c r="B1959" s="267" t="s">
        <v>7973</v>
      </c>
      <c r="C1959" s="268" t="s">
        <v>6019</v>
      </c>
      <c r="D1959" s="269" t="s">
        <v>12763</v>
      </c>
    </row>
    <row r="1960" spans="1:4">
      <c r="A1960" s="266">
        <v>10582</v>
      </c>
      <c r="B1960" s="267" t="s">
        <v>7974</v>
      </c>
      <c r="C1960" s="268" t="s">
        <v>6019</v>
      </c>
      <c r="D1960" s="269" t="s">
        <v>11172</v>
      </c>
    </row>
    <row r="1961" spans="1:4">
      <c r="A1961" s="266">
        <v>2436</v>
      </c>
      <c r="B1961" s="267" t="s">
        <v>7975</v>
      </c>
      <c r="C1961" s="268" t="s">
        <v>6018</v>
      </c>
      <c r="D1961" s="269" t="s">
        <v>11292</v>
      </c>
    </row>
    <row r="1962" spans="1:4">
      <c r="A1962" s="266">
        <v>40918</v>
      </c>
      <c r="B1962" s="267" t="s">
        <v>7976</v>
      </c>
      <c r="C1962" s="268" t="s">
        <v>6187</v>
      </c>
      <c r="D1962" s="269" t="s">
        <v>11293</v>
      </c>
    </row>
    <row r="1963" spans="1:4">
      <c r="A1963" s="266">
        <v>2439</v>
      </c>
      <c r="B1963" s="267" t="s">
        <v>7977</v>
      </c>
      <c r="C1963" s="268" t="s">
        <v>6018</v>
      </c>
      <c r="D1963" s="269" t="s">
        <v>12764</v>
      </c>
    </row>
    <row r="1964" spans="1:4">
      <c r="A1964" s="266">
        <v>40923</v>
      </c>
      <c r="B1964" s="267" t="s">
        <v>7978</v>
      </c>
      <c r="C1964" s="268" t="s">
        <v>6187</v>
      </c>
      <c r="D1964" s="269" t="s">
        <v>12765</v>
      </c>
    </row>
    <row r="1965" spans="1:4">
      <c r="A1965" s="266">
        <v>10998</v>
      </c>
      <c r="B1965" s="267" t="s">
        <v>7979</v>
      </c>
      <c r="C1965" s="268" t="s">
        <v>6065</v>
      </c>
      <c r="D1965" s="269" t="s">
        <v>12766</v>
      </c>
    </row>
    <row r="1966" spans="1:4">
      <c r="A1966" s="266">
        <v>11002</v>
      </c>
      <c r="B1966" s="267" t="s">
        <v>7980</v>
      </c>
      <c r="C1966" s="268" t="s">
        <v>6065</v>
      </c>
      <c r="D1966" s="269" t="s">
        <v>12767</v>
      </c>
    </row>
    <row r="1967" spans="1:4">
      <c r="A1967" s="266">
        <v>10999</v>
      </c>
      <c r="B1967" s="267" t="s">
        <v>7981</v>
      </c>
      <c r="C1967" s="268" t="s">
        <v>6065</v>
      </c>
      <c r="D1967" s="269" t="s">
        <v>12768</v>
      </c>
    </row>
    <row r="1968" spans="1:4">
      <c r="A1968" s="266">
        <v>10997</v>
      </c>
      <c r="B1968" s="267" t="s">
        <v>7982</v>
      </c>
      <c r="C1968" s="268" t="s">
        <v>6065</v>
      </c>
      <c r="D1968" s="269" t="s">
        <v>12769</v>
      </c>
    </row>
    <row r="1969" spans="1:4">
      <c r="A1969" s="266">
        <v>2685</v>
      </c>
      <c r="B1969" s="267" t="s">
        <v>7983</v>
      </c>
      <c r="C1969" s="268" t="s">
        <v>6020</v>
      </c>
      <c r="D1969" s="269" t="s">
        <v>12770</v>
      </c>
    </row>
    <row r="1970" spans="1:4">
      <c r="A1970" s="266">
        <v>2680</v>
      </c>
      <c r="B1970" s="267" t="s">
        <v>7984</v>
      </c>
      <c r="C1970" s="268" t="s">
        <v>6020</v>
      </c>
      <c r="D1970" s="269" t="s">
        <v>12771</v>
      </c>
    </row>
    <row r="1971" spans="1:4">
      <c r="A1971" s="266">
        <v>2684</v>
      </c>
      <c r="B1971" s="267" t="s">
        <v>7985</v>
      </c>
      <c r="C1971" s="268" t="s">
        <v>6020</v>
      </c>
      <c r="D1971" s="269" t="s">
        <v>11149</v>
      </c>
    </row>
    <row r="1972" spans="1:4">
      <c r="A1972" s="266">
        <v>2673</v>
      </c>
      <c r="B1972" s="267" t="s">
        <v>7986</v>
      </c>
      <c r="C1972" s="268" t="s">
        <v>6020</v>
      </c>
      <c r="D1972" s="269" t="s">
        <v>12772</v>
      </c>
    </row>
    <row r="1973" spans="1:4">
      <c r="A1973" s="266">
        <v>2681</v>
      </c>
      <c r="B1973" s="267" t="s">
        <v>7987</v>
      </c>
      <c r="C1973" s="268" t="s">
        <v>6020</v>
      </c>
      <c r="D1973" s="269" t="s">
        <v>12773</v>
      </c>
    </row>
    <row r="1974" spans="1:4">
      <c r="A1974" s="266">
        <v>2682</v>
      </c>
      <c r="B1974" s="267" t="s">
        <v>7988</v>
      </c>
      <c r="C1974" s="268" t="s">
        <v>6020</v>
      </c>
      <c r="D1974" s="269" t="s">
        <v>11401</v>
      </c>
    </row>
    <row r="1975" spans="1:4">
      <c r="A1975" s="266">
        <v>2686</v>
      </c>
      <c r="B1975" s="267" t="s">
        <v>7989</v>
      </c>
      <c r="C1975" s="268" t="s">
        <v>6020</v>
      </c>
      <c r="D1975" s="269" t="s">
        <v>12774</v>
      </c>
    </row>
    <row r="1976" spans="1:4">
      <c r="A1976" s="266">
        <v>2674</v>
      </c>
      <c r="B1976" s="267" t="s">
        <v>7990</v>
      </c>
      <c r="C1976" s="268" t="s">
        <v>6020</v>
      </c>
      <c r="D1976" s="269" t="s">
        <v>12775</v>
      </c>
    </row>
    <row r="1977" spans="1:4">
      <c r="A1977" s="266">
        <v>2683</v>
      </c>
      <c r="B1977" s="267" t="s">
        <v>7991</v>
      </c>
      <c r="C1977" s="268" t="s">
        <v>6020</v>
      </c>
      <c r="D1977" s="269" t="s">
        <v>12776</v>
      </c>
    </row>
    <row r="1978" spans="1:4">
      <c r="A1978" s="266">
        <v>2676</v>
      </c>
      <c r="B1978" s="267" t="s">
        <v>7992</v>
      </c>
      <c r="C1978" s="268" t="s">
        <v>6020</v>
      </c>
      <c r="D1978" s="269" t="s">
        <v>12777</v>
      </c>
    </row>
    <row r="1979" spans="1:4">
      <c r="A1979" s="266">
        <v>2678</v>
      </c>
      <c r="B1979" s="267" t="s">
        <v>7993</v>
      </c>
      <c r="C1979" s="268" t="s">
        <v>6020</v>
      </c>
      <c r="D1979" s="269" t="s">
        <v>12778</v>
      </c>
    </row>
    <row r="1980" spans="1:4">
      <c r="A1980" s="266">
        <v>2679</v>
      </c>
      <c r="B1980" s="267" t="s">
        <v>7994</v>
      </c>
      <c r="C1980" s="268" t="s">
        <v>6020</v>
      </c>
      <c r="D1980" s="269" t="s">
        <v>12779</v>
      </c>
    </row>
    <row r="1981" spans="1:4">
      <c r="A1981" s="266">
        <v>12070</v>
      </c>
      <c r="B1981" s="267" t="s">
        <v>7995</v>
      </c>
      <c r="C1981" s="268" t="s">
        <v>6020</v>
      </c>
      <c r="D1981" s="269" t="s">
        <v>11569</v>
      </c>
    </row>
    <row r="1982" spans="1:4">
      <c r="A1982" s="266">
        <v>2675</v>
      </c>
      <c r="B1982" s="267" t="s">
        <v>7996</v>
      </c>
      <c r="C1982" s="268" t="s">
        <v>6020</v>
      </c>
      <c r="D1982" s="269" t="s">
        <v>12780</v>
      </c>
    </row>
    <row r="1983" spans="1:4">
      <c r="A1983" s="266">
        <v>12067</v>
      </c>
      <c r="B1983" s="267" t="s">
        <v>7997</v>
      </c>
      <c r="C1983" s="268" t="s">
        <v>6020</v>
      </c>
      <c r="D1983" s="269" t="s">
        <v>11303</v>
      </c>
    </row>
    <row r="1984" spans="1:4">
      <c r="A1984" s="266">
        <v>21136</v>
      </c>
      <c r="B1984" s="267" t="s">
        <v>15112</v>
      </c>
      <c r="C1984" s="268" t="s">
        <v>6020</v>
      </c>
      <c r="D1984" s="269" t="s">
        <v>11108</v>
      </c>
    </row>
    <row r="1985" spans="1:4">
      <c r="A1985" s="266">
        <v>21128</v>
      </c>
      <c r="B1985" s="267" t="s">
        <v>15111</v>
      </c>
      <c r="C1985" s="268" t="s">
        <v>6020</v>
      </c>
      <c r="D1985" s="269" t="s">
        <v>11109</v>
      </c>
    </row>
    <row r="1986" spans="1:4" ht="30">
      <c r="A1986" s="266">
        <v>21130</v>
      </c>
      <c r="B1986" s="267" t="s">
        <v>15116</v>
      </c>
      <c r="C1986" s="268" t="s">
        <v>6020</v>
      </c>
      <c r="D1986" s="269" t="s">
        <v>11110</v>
      </c>
    </row>
    <row r="1987" spans="1:4" ht="30">
      <c r="A1987" s="266">
        <v>21135</v>
      </c>
      <c r="B1987" s="267" t="s">
        <v>15117</v>
      </c>
      <c r="C1987" s="268" t="s">
        <v>6020</v>
      </c>
      <c r="D1987" s="269" t="s">
        <v>11111</v>
      </c>
    </row>
    <row r="1988" spans="1:4">
      <c r="A1988" s="266">
        <v>40401</v>
      </c>
      <c r="B1988" s="267" t="s">
        <v>7998</v>
      </c>
      <c r="C1988" s="268" t="s">
        <v>6020</v>
      </c>
      <c r="D1988" s="269" t="s">
        <v>12781</v>
      </c>
    </row>
    <row r="1989" spans="1:4">
      <c r="A1989" s="266">
        <v>40402</v>
      </c>
      <c r="B1989" s="267" t="s">
        <v>7999</v>
      </c>
      <c r="C1989" s="268" t="s">
        <v>6020</v>
      </c>
      <c r="D1989" s="269" t="s">
        <v>12782</v>
      </c>
    </row>
    <row r="1990" spans="1:4">
      <c r="A1990" s="266">
        <v>40400</v>
      </c>
      <c r="B1990" s="267" t="s">
        <v>8000</v>
      </c>
      <c r="C1990" s="268" t="s">
        <v>6020</v>
      </c>
      <c r="D1990" s="269" t="s">
        <v>12755</v>
      </c>
    </row>
    <row r="1991" spans="1:4" ht="30">
      <c r="A1991" s="266">
        <v>2504</v>
      </c>
      <c r="B1991" s="267" t="s">
        <v>8001</v>
      </c>
      <c r="C1991" s="268" t="s">
        <v>6020</v>
      </c>
      <c r="D1991" s="269" t="s">
        <v>12327</v>
      </c>
    </row>
    <row r="1992" spans="1:4" ht="30">
      <c r="A1992" s="266">
        <v>2501</v>
      </c>
      <c r="B1992" s="267" t="s">
        <v>8002</v>
      </c>
      <c r="C1992" s="268" t="s">
        <v>6020</v>
      </c>
      <c r="D1992" s="269" t="s">
        <v>12783</v>
      </c>
    </row>
    <row r="1993" spans="1:4" ht="30">
      <c r="A1993" s="266">
        <v>2502</v>
      </c>
      <c r="B1993" s="267" t="s">
        <v>8003</v>
      </c>
      <c r="C1993" s="268" t="s">
        <v>6020</v>
      </c>
      <c r="D1993" s="269" t="s">
        <v>12784</v>
      </c>
    </row>
    <row r="1994" spans="1:4" ht="30">
      <c r="A1994" s="266">
        <v>2503</v>
      </c>
      <c r="B1994" s="267" t="s">
        <v>8004</v>
      </c>
      <c r="C1994" s="268" t="s">
        <v>6020</v>
      </c>
      <c r="D1994" s="269" t="s">
        <v>11212</v>
      </c>
    </row>
    <row r="1995" spans="1:4" ht="30">
      <c r="A1995" s="266">
        <v>2500</v>
      </c>
      <c r="B1995" s="267" t="s">
        <v>8005</v>
      </c>
      <c r="C1995" s="268" t="s">
        <v>6020</v>
      </c>
      <c r="D1995" s="269" t="s">
        <v>11412</v>
      </c>
    </row>
    <row r="1996" spans="1:4" ht="30">
      <c r="A1996" s="266">
        <v>2505</v>
      </c>
      <c r="B1996" s="267" t="s">
        <v>8006</v>
      </c>
      <c r="C1996" s="268" t="s">
        <v>6020</v>
      </c>
      <c r="D1996" s="269" t="s">
        <v>12785</v>
      </c>
    </row>
    <row r="1997" spans="1:4">
      <c r="A1997" s="266">
        <v>12056</v>
      </c>
      <c r="B1997" s="267" t="s">
        <v>8007</v>
      </c>
      <c r="C1997" s="268" t="s">
        <v>6020</v>
      </c>
      <c r="D1997" s="269" t="s">
        <v>12786</v>
      </c>
    </row>
    <row r="1998" spans="1:4">
      <c r="A1998" s="266">
        <v>12057</v>
      </c>
      <c r="B1998" s="267" t="s">
        <v>8008</v>
      </c>
      <c r="C1998" s="268" t="s">
        <v>6020</v>
      </c>
      <c r="D1998" s="269" t="s">
        <v>12787</v>
      </c>
    </row>
    <row r="1999" spans="1:4">
      <c r="A1999" s="266">
        <v>12058</v>
      </c>
      <c r="B1999" s="267" t="s">
        <v>8010</v>
      </c>
      <c r="C1999" s="268" t="s">
        <v>6020</v>
      </c>
      <c r="D1999" s="269" t="s">
        <v>12789</v>
      </c>
    </row>
    <row r="2000" spans="1:4">
      <c r="A2000" s="266">
        <v>12059</v>
      </c>
      <c r="B2000" s="267" t="s">
        <v>8009</v>
      </c>
      <c r="C2000" s="268" t="s">
        <v>6020</v>
      </c>
      <c r="D2000" s="269" t="s">
        <v>12788</v>
      </c>
    </row>
    <row r="2001" spans="1:4">
      <c r="A2001" s="266">
        <v>12060</v>
      </c>
      <c r="B2001" s="267" t="s">
        <v>8011</v>
      </c>
      <c r="C2001" s="268" t="s">
        <v>6020</v>
      </c>
      <c r="D2001" s="269" t="s">
        <v>12790</v>
      </c>
    </row>
    <row r="2002" spans="1:4">
      <c r="A2002" s="266">
        <v>12061</v>
      </c>
      <c r="B2002" s="267" t="s">
        <v>8012</v>
      </c>
      <c r="C2002" s="268" t="s">
        <v>6020</v>
      </c>
      <c r="D2002" s="269" t="s">
        <v>12791</v>
      </c>
    </row>
    <row r="2003" spans="1:4">
      <c r="A2003" s="266">
        <v>12062</v>
      </c>
      <c r="B2003" s="267" t="s">
        <v>8013</v>
      </c>
      <c r="C2003" s="268" t="s">
        <v>6020</v>
      </c>
      <c r="D2003" s="269" t="s">
        <v>12792</v>
      </c>
    </row>
    <row r="2004" spans="1:4" ht="30">
      <c r="A2004" s="266">
        <v>21137</v>
      </c>
      <c r="B2004" s="267" t="s">
        <v>8014</v>
      </c>
      <c r="C2004" s="268" t="s">
        <v>6020</v>
      </c>
      <c r="D2004" s="269" t="s">
        <v>12793</v>
      </c>
    </row>
    <row r="2005" spans="1:4">
      <c r="A2005" s="266">
        <v>2687</v>
      </c>
      <c r="B2005" s="267" t="s">
        <v>8015</v>
      </c>
      <c r="C2005" s="268" t="s">
        <v>6020</v>
      </c>
      <c r="D2005" s="269" t="s">
        <v>12486</v>
      </c>
    </row>
    <row r="2006" spans="1:4">
      <c r="A2006" s="266">
        <v>2689</v>
      </c>
      <c r="B2006" s="267" t="s">
        <v>8016</v>
      </c>
      <c r="C2006" s="268" t="s">
        <v>6020</v>
      </c>
      <c r="D2006" s="269" t="s">
        <v>12794</v>
      </c>
    </row>
    <row r="2007" spans="1:4">
      <c r="A2007" s="266">
        <v>2688</v>
      </c>
      <c r="B2007" s="267" t="s">
        <v>8017</v>
      </c>
      <c r="C2007" s="268" t="s">
        <v>6020</v>
      </c>
      <c r="D2007" s="269" t="s">
        <v>11122</v>
      </c>
    </row>
    <row r="2008" spans="1:4">
      <c r="A2008" s="266">
        <v>2690</v>
      </c>
      <c r="B2008" s="267" t="s">
        <v>8018</v>
      </c>
      <c r="C2008" s="268" t="s">
        <v>6020</v>
      </c>
      <c r="D2008" s="269" t="s">
        <v>12400</v>
      </c>
    </row>
    <row r="2009" spans="1:4" ht="30">
      <c r="A2009" s="266">
        <v>39243</v>
      </c>
      <c r="B2009" s="267" t="s">
        <v>8019</v>
      </c>
      <c r="C2009" s="268" t="s">
        <v>6020</v>
      </c>
      <c r="D2009" s="269" t="s">
        <v>12795</v>
      </c>
    </row>
    <row r="2010" spans="1:4" ht="30">
      <c r="A2010" s="266">
        <v>39244</v>
      </c>
      <c r="B2010" s="267" t="s">
        <v>8020</v>
      </c>
      <c r="C2010" s="268" t="s">
        <v>6020</v>
      </c>
      <c r="D2010" s="269" t="s">
        <v>12618</v>
      </c>
    </row>
    <row r="2011" spans="1:4" ht="30">
      <c r="A2011" s="266">
        <v>39245</v>
      </c>
      <c r="B2011" s="267" t="s">
        <v>8021</v>
      </c>
      <c r="C2011" s="268" t="s">
        <v>6020</v>
      </c>
      <c r="D2011" s="269" t="s">
        <v>12199</v>
      </c>
    </row>
    <row r="2012" spans="1:4" ht="30">
      <c r="A2012" s="266">
        <v>39255</v>
      </c>
      <c r="B2012" s="267" t="s">
        <v>8023</v>
      </c>
      <c r="C2012" s="268" t="s">
        <v>6020</v>
      </c>
      <c r="D2012" s="269" t="s">
        <v>12069</v>
      </c>
    </row>
    <row r="2013" spans="1:4" ht="30">
      <c r="A2013" s="266">
        <v>39254</v>
      </c>
      <c r="B2013" s="267" t="s">
        <v>8022</v>
      </c>
      <c r="C2013" s="268" t="s">
        <v>6020</v>
      </c>
      <c r="D2013" s="269" t="s">
        <v>12796</v>
      </c>
    </row>
    <row r="2014" spans="1:4" ht="30">
      <c r="A2014" s="266">
        <v>39253</v>
      </c>
      <c r="B2014" s="267" t="s">
        <v>8024</v>
      </c>
      <c r="C2014" s="268" t="s">
        <v>6020</v>
      </c>
      <c r="D2014" s="269" t="s">
        <v>12797</v>
      </c>
    </row>
    <row r="2015" spans="1:4" ht="30">
      <c r="A2015" s="266">
        <v>2446</v>
      </c>
      <c r="B2015" s="267" t="s">
        <v>8025</v>
      </c>
      <c r="C2015" s="268" t="s">
        <v>6020</v>
      </c>
      <c r="D2015" s="269" t="s">
        <v>12798</v>
      </c>
    </row>
    <row r="2016" spans="1:4" ht="30">
      <c r="A2016" s="266">
        <v>2442</v>
      </c>
      <c r="B2016" s="267" t="s">
        <v>8026</v>
      </c>
      <c r="C2016" s="268" t="s">
        <v>6020</v>
      </c>
      <c r="D2016" s="269" t="s">
        <v>12771</v>
      </c>
    </row>
    <row r="2017" spans="1:4" ht="30">
      <c r="A2017" s="266">
        <v>39246</v>
      </c>
      <c r="B2017" s="267" t="s">
        <v>8027</v>
      </c>
      <c r="C2017" s="268" t="s">
        <v>6020</v>
      </c>
      <c r="D2017" s="269" t="s">
        <v>12183</v>
      </c>
    </row>
    <row r="2018" spans="1:4" ht="30">
      <c r="A2018" s="266">
        <v>39247</v>
      </c>
      <c r="B2018" s="267" t="s">
        <v>8028</v>
      </c>
      <c r="C2018" s="268" t="s">
        <v>6020</v>
      </c>
      <c r="D2018" s="269" t="s">
        <v>12799</v>
      </c>
    </row>
    <row r="2019" spans="1:4" ht="30">
      <c r="A2019" s="266">
        <v>39248</v>
      </c>
      <c r="B2019" s="267" t="s">
        <v>8029</v>
      </c>
      <c r="C2019" s="268" t="s">
        <v>6020</v>
      </c>
      <c r="D2019" s="269" t="s">
        <v>12327</v>
      </c>
    </row>
    <row r="2020" spans="1:4">
      <c r="A2020" s="266">
        <v>2438</v>
      </c>
      <c r="B2020" s="267" t="s">
        <v>8030</v>
      </c>
      <c r="C2020" s="268" t="s">
        <v>6018</v>
      </c>
      <c r="D2020" s="269" t="s">
        <v>12800</v>
      </c>
    </row>
    <row r="2021" spans="1:4">
      <c r="A2021" s="266">
        <v>40922</v>
      </c>
      <c r="B2021" s="267" t="s">
        <v>8031</v>
      </c>
      <c r="C2021" s="268" t="s">
        <v>6187</v>
      </c>
      <c r="D2021" s="269" t="s">
        <v>12801</v>
      </c>
    </row>
    <row r="2022" spans="1:4" ht="45">
      <c r="A2022" s="266">
        <v>36486</v>
      </c>
      <c r="B2022" s="267" t="s">
        <v>8032</v>
      </c>
      <c r="C2022" s="268" t="s">
        <v>6019</v>
      </c>
      <c r="D2022" s="269" t="s">
        <v>12802</v>
      </c>
    </row>
    <row r="2023" spans="1:4" ht="45">
      <c r="A2023" s="266">
        <v>37777</v>
      </c>
      <c r="B2023" s="267" t="s">
        <v>8033</v>
      </c>
      <c r="C2023" s="268" t="s">
        <v>6019</v>
      </c>
      <c r="D2023" s="269" t="s">
        <v>12803</v>
      </c>
    </row>
    <row r="2024" spans="1:4" ht="30">
      <c r="A2024" s="266">
        <v>12624</v>
      </c>
      <c r="B2024" s="267" t="s">
        <v>8034</v>
      </c>
      <c r="C2024" s="268" t="s">
        <v>6019</v>
      </c>
      <c r="D2024" s="269" t="s">
        <v>12773</v>
      </c>
    </row>
    <row r="2025" spans="1:4" ht="30">
      <c r="A2025" s="266">
        <v>10638</v>
      </c>
      <c r="B2025" s="267" t="s">
        <v>8035</v>
      </c>
      <c r="C2025" s="268" t="s">
        <v>6019</v>
      </c>
      <c r="D2025" s="269" t="s">
        <v>12804</v>
      </c>
    </row>
    <row r="2026" spans="1:4" ht="30">
      <c r="A2026" s="266">
        <v>10635</v>
      </c>
      <c r="B2026" s="267" t="s">
        <v>8036</v>
      </c>
      <c r="C2026" s="268" t="s">
        <v>6019</v>
      </c>
      <c r="D2026" s="269" t="s">
        <v>12805</v>
      </c>
    </row>
    <row r="2027" spans="1:4" ht="45">
      <c r="A2027" s="266">
        <v>10634</v>
      </c>
      <c r="B2027" s="267" t="s">
        <v>8037</v>
      </c>
      <c r="C2027" s="268" t="s">
        <v>6019</v>
      </c>
      <c r="D2027" s="269" t="s">
        <v>12806</v>
      </c>
    </row>
    <row r="2028" spans="1:4" ht="30">
      <c r="A2028" s="266">
        <v>10636</v>
      </c>
      <c r="B2028" s="267" t="s">
        <v>8038</v>
      </c>
      <c r="C2028" s="268" t="s">
        <v>6019</v>
      </c>
      <c r="D2028" s="269" t="s">
        <v>12807</v>
      </c>
    </row>
    <row r="2029" spans="1:4" ht="30">
      <c r="A2029" s="266">
        <v>10637</v>
      </c>
      <c r="B2029" s="267" t="s">
        <v>8039</v>
      </c>
      <c r="C2029" s="268" t="s">
        <v>6019</v>
      </c>
      <c r="D2029" s="269" t="s">
        <v>12808</v>
      </c>
    </row>
    <row r="2030" spans="1:4">
      <c r="A2030" s="266">
        <v>517</v>
      </c>
      <c r="B2030" s="267" t="s">
        <v>8040</v>
      </c>
      <c r="C2030" s="268" t="s">
        <v>6066</v>
      </c>
      <c r="D2030" s="269" t="s">
        <v>11279</v>
      </c>
    </row>
    <row r="2031" spans="1:4" ht="30">
      <c r="A2031" s="266">
        <v>41904</v>
      </c>
      <c r="B2031" s="267" t="s">
        <v>8041</v>
      </c>
      <c r="C2031" s="268" t="s">
        <v>7138</v>
      </c>
      <c r="D2031" s="269" t="s">
        <v>12809</v>
      </c>
    </row>
    <row r="2032" spans="1:4" ht="30">
      <c r="A2032" s="266">
        <v>41905</v>
      </c>
      <c r="B2032" s="267" t="s">
        <v>8042</v>
      </c>
      <c r="C2032" s="268" t="s">
        <v>6065</v>
      </c>
      <c r="D2032" s="269" t="s">
        <v>12810</v>
      </c>
    </row>
    <row r="2033" spans="1:4" ht="30">
      <c r="A2033" s="266">
        <v>41903</v>
      </c>
      <c r="B2033" s="267" t="s">
        <v>8043</v>
      </c>
      <c r="C2033" s="268" t="s">
        <v>6065</v>
      </c>
      <c r="D2033" s="269" t="s">
        <v>12811</v>
      </c>
    </row>
    <row r="2034" spans="1:4" ht="30">
      <c r="A2034" s="266">
        <v>37534</v>
      </c>
      <c r="B2034" s="267" t="s">
        <v>8044</v>
      </c>
      <c r="C2034" s="268" t="s">
        <v>6065</v>
      </c>
      <c r="D2034" s="269" t="s">
        <v>12812</v>
      </c>
    </row>
    <row r="2035" spans="1:4" ht="30">
      <c r="A2035" s="266">
        <v>37535</v>
      </c>
      <c r="B2035" s="267" t="s">
        <v>8045</v>
      </c>
      <c r="C2035" s="268" t="s">
        <v>6065</v>
      </c>
      <c r="D2035" s="269" t="s">
        <v>12812</v>
      </c>
    </row>
    <row r="2036" spans="1:4" ht="30">
      <c r="A2036" s="266">
        <v>37533</v>
      </c>
      <c r="B2036" s="267" t="s">
        <v>8046</v>
      </c>
      <c r="C2036" s="268" t="s">
        <v>6065</v>
      </c>
      <c r="D2036" s="269" t="s">
        <v>12812</v>
      </c>
    </row>
    <row r="2037" spans="1:4" ht="30">
      <c r="A2037" s="266">
        <v>37537</v>
      </c>
      <c r="B2037" s="267" t="s">
        <v>8047</v>
      </c>
      <c r="C2037" s="268" t="s">
        <v>6065</v>
      </c>
      <c r="D2037" s="269" t="s">
        <v>12813</v>
      </c>
    </row>
    <row r="2038" spans="1:4" ht="30">
      <c r="A2038" s="266">
        <v>37536</v>
      </c>
      <c r="B2038" s="267" t="s">
        <v>8048</v>
      </c>
      <c r="C2038" s="268" t="s">
        <v>6065</v>
      </c>
      <c r="D2038" s="269" t="s">
        <v>12813</v>
      </c>
    </row>
    <row r="2039" spans="1:4" ht="30">
      <c r="A2039" s="266">
        <v>37532</v>
      </c>
      <c r="B2039" s="267" t="s">
        <v>8049</v>
      </c>
      <c r="C2039" s="268" t="s">
        <v>6065</v>
      </c>
      <c r="D2039" s="269" t="s">
        <v>12813</v>
      </c>
    </row>
    <row r="2040" spans="1:4">
      <c r="A2040" s="266">
        <v>2696</v>
      </c>
      <c r="B2040" s="267" t="s">
        <v>8050</v>
      </c>
      <c r="C2040" s="268" t="s">
        <v>6018</v>
      </c>
      <c r="D2040" s="269" t="s">
        <v>11292</v>
      </c>
    </row>
    <row r="2041" spans="1:4">
      <c r="A2041" s="266">
        <v>40928</v>
      </c>
      <c r="B2041" s="267" t="s">
        <v>8051</v>
      </c>
      <c r="C2041" s="268" t="s">
        <v>6187</v>
      </c>
      <c r="D2041" s="269" t="s">
        <v>11293</v>
      </c>
    </row>
    <row r="2042" spans="1:4">
      <c r="A2042" s="266">
        <v>4083</v>
      </c>
      <c r="B2042" s="267" t="s">
        <v>8052</v>
      </c>
      <c r="C2042" s="268" t="s">
        <v>6018</v>
      </c>
      <c r="D2042" s="269" t="s">
        <v>12814</v>
      </c>
    </row>
    <row r="2043" spans="1:4">
      <c r="A2043" s="266">
        <v>40818</v>
      </c>
      <c r="B2043" s="267" t="s">
        <v>8053</v>
      </c>
      <c r="C2043" s="268" t="s">
        <v>6187</v>
      </c>
      <c r="D2043" s="269" t="s">
        <v>12815</v>
      </c>
    </row>
    <row r="2044" spans="1:4">
      <c r="A2044" s="266">
        <v>2705</v>
      </c>
      <c r="B2044" s="267" t="s">
        <v>8054</v>
      </c>
      <c r="C2044" s="268" t="s">
        <v>8055</v>
      </c>
      <c r="D2044" s="269" t="s">
        <v>11123</v>
      </c>
    </row>
    <row r="2045" spans="1:4" ht="30">
      <c r="A2045" s="266">
        <v>14250</v>
      </c>
      <c r="B2045" s="267" t="s">
        <v>8056</v>
      </c>
      <c r="C2045" s="268" t="s">
        <v>8055</v>
      </c>
      <c r="D2045" s="269" t="s">
        <v>11124</v>
      </c>
    </row>
    <row r="2046" spans="1:4">
      <c r="A2046" s="266">
        <v>11683</v>
      </c>
      <c r="B2046" s="267" t="s">
        <v>8057</v>
      </c>
      <c r="C2046" s="268" t="s">
        <v>6019</v>
      </c>
      <c r="D2046" s="269" t="s">
        <v>12816</v>
      </c>
    </row>
    <row r="2047" spans="1:4">
      <c r="A2047" s="266">
        <v>11684</v>
      </c>
      <c r="B2047" s="267" t="s">
        <v>8058</v>
      </c>
      <c r="C2047" s="268" t="s">
        <v>6019</v>
      </c>
      <c r="D2047" s="269" t="s">
        <v>12817</v>
      </c>
    </row>
    <row r="2048" spans="1:4">
      <c r="A2048" s="266">
        <v>6141</v>
      </c>
      <c r="B2048" s="267" t="s">
        <v>8059</v>
      </c>
      <c r="C2048" s="268" t="s">
        <v>6019</v>
      </c>
      <c r="D2048" s="269" t="s">
        <v>12453</v>
      </c>
    </row>
    <row r="2049" spans="1:4">
      <c r="A2049" s="266">
        <v>11681</v>
      </c>
      <c r="B2049" s="267" t="s">
        <v>8060</v>
      </c>
      <c r="C2049" s="268" t="s">
        <v>6019</v>
      </c>
      <c r="D2049" s="269" t="s">
        <v>11162</v>
      </c>
    </row>
    <row r="2050" spans="1:4">
      <c r="A2050" s="266">
        <v>2706</v>
      </c>
      <c r="B2050" s="267" t="s">
        <v>8061</v>
      </c>
      <c r="C2050" s="268" t="s">
        <v>6018</v>
      </c>
      <c r="D2050" s="269" t="s">
        <v>12818</v>
      </c>
    </row>
    <row r="2051" spans="1:4">
      <c r="A2051" s="266">
        <v>40811</v>
      </c>
      <c r="B2051" s="267" t="s">
        <v>8062</v>
      </c>
      <c r="C2051" s="268" t="s">
        <v>6187</v>
      </c>
      <c r="D2051" s="269" t="s">
        <v>12819</v>
      </c>
    </row>
    <row r="2052" spans="1:4">
      <c r="A2052" s="266">
        <v>2707</v>
      </c>
      <c r="B2052" s="267" t="s">
        <v>8063</v>
      </c>
      <c r="C2052" s="268" t="s">
        <v>6018</v>
      </c>
      <c r="D2052" s="269" t="s">
        <v>12820</v>
      </c>
    </row>
    <row r="2053" spans="1:4">
      <c r="A2053" s="266">
        <v>40813</v>
      </c>
      <c r="B2053" s="267" t="s">
        <v>8064</v>
      </c>
      <c r="C2053" s="268" t="s">
        <v>6187</v>
      </c>
      <c r="D2053" s="269" t="s">
        <v>12821</v>
      </c>
    </row>
    <row r="2054" spans="1:4">
      <c r="A2054" s="266">
        <v>2708</v>
      </c>
      <c r="B2054" s="267" t="s">
        <v>8065</v>
      </c>
      <c r="C2054" s="268" t="s">
        <v>6018</v>
      </c>
      <c r="D2054" s="269" t="s">
        <v>12822</v>
      </c>
    </row>
    <row r="2055" spans="1:4">
      <c r="A2055" s="266">
        <v>40814</v>
      </c>
      <c r="B2055" s="267" t="s">
        <v>8066</v>
      </c>
      <c r="C2055" s="268" t="s">
        <v>6187</v>
      </c>
      <c r="D2055" s="269" t="s">
        <v>12823</v>
      </c>
    </row>
    <row r="2056" spans="1:4">
      <c r="A2056" s="266">
        <v>34779</v>
      </c>
      <c r="B2056" s="267" t="s">
        <v>8067</v>
      </c>
      <c r="C2056" s="268" t="s">
        <v>6018</v>
      </c>
      <c r="D2056" s="269" t="s">
        <v>12824</v>
      </c>
    </row>
    <row r="2057" spans="1:4">
      <c r="A2057" s="266">
        <v>40936</v>
      </c>
      <c r="B2057" s="267" t="s">
        <v>8068</v>
      </c>
      <c r="C2057" s="268" t="s">
        <v>6187</v>
      </c>
      <c r="D2057" s="269" t="s">
        <v>12825</v>
      </c>
    </row>
    <row r="2058" spans="1:4">
      <c r="A2058" s="266">
        <v>34780</v>
      </c>
      <c r="B2058" s="267" t="s">
        <v>8069</v>
      </c>
      <c r="C2058" s="268" t="s">
        <v>6018</v>
      </c>
      <c r="D2058" s="269" t="s">
        <v>12826</v>
      </c>
    </row>
    <row r="2059" spans="1:4">
      <c r="A2059" s="266">
        <v>40937</v>
      </c>
      <c r="B2059" s="267" t="s">
        <v>8070</v>
      </c>
      <c r="C2059" s="268" t="s">
        <v>6187</v>
      </c>
      <c r="D2059" s="269" t="s">
        <v>12827</v>
      </c>
    </row>
    <row r="2060" spans="1:4">
      <c r="A2060" s="266">
        <v>34782</v>
      </c>
      <c r="B2060" s="267" t="s">
        <v>8071</v>
      </c>
      <c r="C2060" s="268" t="s">
        <v>6018</v>
      </c>
      <c r="D2060" s="269" t="s">
        <v>12828</v>
      </c>
    </row>
    <row r="2061" spans="1:4">
      <c r="A2061" s="266">
        <v>40938</v>
      </c>
      <c r="B2061" s="267" t="s">
        <v>8072</v>
      </c>
      <c r="C2061" s="268" t="s">
        <v>6187</v>
      </c>
      <c r="D2061" s="269" t="s">
        <v>12829</v>
      </c>
    </row>
    <row r="2062" spans="1:4">
      <c r="A2062" s="266">
        <v>34783</v>
      </c>
      <c r="B2062" s="267" t="s">
        <v>8073</v>
      </c>
      <c r="C2062" s="268" t="s">
        <v>6018</v>
      </c>
      <c r="D2062" s="269" t="s">
        <v>12830</v>
      </c>
    </row>
    <row r="2063" spans="1:4">
      <c r="A2063" s="266">
        <v>40939</v>
      </c>
      <c r="B2063" s="267" t="s">
        <v>8074</v>
      </c>
      <c r="C2063" s="268" t="s">
        <v>6187</v>
      </c>
      <c r="D2063" s="269" t="s">
        <v>12831</v>
      </c>
    </row>
    <row r="2064" spans="1:4">
      <c r="A2064" s="266">
        <v>34785</v>
      </c>
      <c r="B2064" s="267" t="s">
        <v>8075</v>
      </c>
      <c r="C2064" s="268" t="s">
        <v>6018</v>
      </c>
      <c r="D2064" s="269" t="s">
        <v>12832</v>
      </c>
    </row>
    <row r="2065" spans="1:4">
      <c r="A2065" s="266">
        <v>40940</v>
      </c>
      <c r="B2065" s="267" t="s">
        <v>8076</v>
      </c>
      <c r="C2065" s="268" t="s">
        <v>6187</v>
      </c>
      <c r="D2065" s="269" t="s">
        <v>12833</v>
      </c>
    </row>
    <row r="2066" spans="1:4">
      <c r="A2066" s="266">
        <v>38403</v>
      </c>
      <c r="B2066" s="267" t="s">
        <v>8077</v>
      </c>
      <c r="C2066" s="268" t="s">
        <v>6019</v>
      </c>
      <c r="D2066" s="269" t="s">
        <v>12834</v>
      </c>
    </row>
    <row r="2067" spans="1:4" ht="45">
      <c r="A2067" s="266">
        <v>37774</v>
      </c>
      <c r="B2067" s="267" t="s">
        <v>8078</v>
      </c>
      <c r="C2067" s="268" t="s">
        <v>6019</v>
      </c>
      <c r="D2067" s="269" t="s">
        <v>12835</v>
      </c>
    </row>
    <row r="2068" spans="1:4" ht="45">
      <c r="A2068" s="266">
        <v>38630</v>
      </c>
      <c r="B2068" s="267" t="s">
        <v>8079</v>
      </c>
      <c r="C2068" s="268" t="s">
        <v>6019</v>
      </c>
      <c r="D2068" s="269" t="s">
        <v>12836</v>
      </c>
    </row>
    <row r="2069" spans="1:4" ht="60">
      <c r="A2069" s="266">
        <v>38629</v>
      </c>
      <c r="B2069" s="267" t="s">
        <v>8080</v>
      </c>
      <c r="C2069" s="268" t="s">
        <v>6019</v>
      </c>
      <c r="D2069" s="269" t="s">
        <v>12837</v>
      </c>
    </row>
    <row r="2070" spans="1:4">
      <c r="A2070" s="266">
        <v>38476</v>
      </c>
      <c r="B2070" s="267" t="s">
        <v>8081</v>
      </c>
      <c r="C2070" s="268" t="s">
        <v>6019</v>
      </c>
      <c r="D2070" s="269" t="s">
        <v>12838</v>
      </c>
    </row>
    <row r="2071" spans="1:4">
      <c r="A2071" s="266">
        <v>38477</v>
      </c>
      <c r="B2071" s="267" t="s">
        <v>8082</v>
      </c>
      <c r="C2071" s="268" t="s">
        <v>6019</v>
      </c>
      <c r="D2071" s="269" t="s">
        <v>12839</v>
      </c>
    </row>
    <row r="2072" spans="1:4">
      <c r="A2072" s="266">
        <v>2720</v>
      </c>
      <c r="B2072" s="267" t="s">
        <v>15103</v>
      </c>
      <c r="C2072" s="268" t="s">
        <v>6018</v>
      </c>
      <c r="D2072" s="269" t="s">
        <v>11100</v>
      </c>
    </row>
    <row r="2073" spans="1:4" ht="30">
      <c r="A2073" s="266">
        <v>40635</v>
      </c>
      <c r="B2073" s="267" t="s">
        <v>8083</v>
      </c>
      <c r="C2073" s="268" t="s">
        <v>6019</v>
      </c>
      <c r="D2073" s="269" t="s">
        <v>12840</v>
      </c>
    </row>
    <row r="2074" spans="1:4" ht="30">
      <c r="A2074" s="266">
        <v>36483</v>
      </c>
      <c r="B2074" s="267" t="s">
        <v>8084</v>
      </c>
      <c r="C2074" s="268" t="s">
        <v>6019</v>
      </c>
      <c r="D2074" s="269" t="s">
        <v>12841</v>
      </c>
    </row>
    <row r="2075" spans="1:4" ht="30">
      <c r="A2075" s="266">
        <v>14525</v>
      </c>
      <c r="B2075" s="267" t="s">
        <v>8085</v>
      </c>
      <c r="C2075" s="268" t="s">
        <v>6019</v>
      </c>
      <c r="D2075" s="269" t="s">
        <v>12842</v>
      </c>
    </row>
    <row r="2076" spans="1:4" ht="30">
      <c r="A2076" s="266">
        <v>2719</v>
      </c>
      <c r="B2076" s="267" t="s">
        <v>15104</v>
      </c>
      <c r="C2076" s="268" t="s">
        <v>6018</v>
      </c>
      <c r="D2076" s="269" t="s">
        <v>11101</v>
      </c>
    </row>
    <row r="2077" spans="1:4" ht="30">
      <c r="A2077" s="266">
        <v>36482</v>
      </c>
      <c r="B2077" s="267" t="s">
        <v>8086</v>
      </c>
      <c r="C2077" s="268" t="s">
        <v>6019</v>
      </c>
      <c r="D2077" s="269" t="s">
        <v>12843</v>
      </c>
    </row>
    <row r="2078" spans="1:4" ht="30">
      <c r="A2078" s="266">
        <v>36408</v>
      </c>
      <c r="B2078" s="267" t="s">
        <v>8087</v>
      </c>
      <c r="C2078" s="268" t="s">
        <v>6019</v>
      </c>
      <c r="D2078" s="269" t="s">
        <v>12844</v>
      </c>
    </row>
    <row r="2079" spans="1:4" ht="30">
      <c r="A2079" s="266">
        <v>2723</v>
      </c>
      <c r="B2079" s="267" t="s">
        <v>8088</v>
      </c>
      <c r="C2079" s="268" t="s">
        <v>6019</v>
      </c>
      <c r="D2079" s="269" t="s">
        <v>12845</v>
      </c>
    </row>
    <row r="2080" spans="1:4" ht="30">
      <c r="A2080" s="266">
        <v>36481</v>
      </c>
      <c r="B2080" s="267" t="s">
        <v>8089</v>
      </c>
      <c r="C2080" s="268" t="s">
        <v>6019</v>
      </c>
      <c r="D2080" s="269" t="s">
        <v>12846</v>
      </c>
    </row>
    <row r="2081" spans="1:4" ht="30">
      <c r="A2081" s="266">
        <v>10685</v>
      </c>
      <c r="B2081" s="267" t="s">
        <v>8090</v>
      </c>
      <c r="C2081" s="268" t="s">
        <v>6019</v>
      </c>
      <c r="D2081" s="269" t="s">
        <v>12847</v>
      </c>
    </row>
    <row r="2082" spans="1:4" ht="45">
      <c r="A2082" s="266">
        <v>40636</v>
      </c>
      <c r="B2082" s="267" t="s">
        <v>8091</v>
      </c>
      <c r="C2082" s="268" t="s">
        <v>6019</v>
      </c>
      <c r="D2082" s="269" t="s">
        <v>12848</v>
      </c>
    </row>
    <row r="2083" spans="1:4">
      <c r="A2083" s="266">
        <v>4111</v>
      </c>
      <c r="B2083" s="267" t="s">
        <v>8092</v>
      </c>
      <c r="C2083" s="268" t="s">
        <v>6019</v>
      </c>
      <c r="D2083" s="269" t="s">
        <v>12849</v>
      </c>
    </row>
    <row r="2084" spans="1:4" ht="30">
      <c r="A2084" s="266">
        <v>26021</v>
      </c>
      <c r="B2084" s="267" t="s">
        <v>8093</v>
      </c>
      <c r="C2084" s="268" t="s">
        <v>6019</v>
      </c>
      <c r="D2084" s="269" t="s">
        <v>12850</v>
      </c>
    </row>
    <row r="2085" spans="1:4">
      <c r="A2085" s="266">
        <v>12</v>
      </c>
      <c r="B2085" s="267" t="s">
        <v>8094</v>
      </c>
      <c r="C2085" s="268" t="s">
        <v>6019</v>
      </c>
      <c r="D2085" s="269" t="s">
        <v>12851</v>
      </c>
    </row>
    <row r="2086" spans="1:4" ht="30">
      <c r="A2086" s="266">
        <v>37554</v>
      </c>
      <c r="B2086" s="267" t="s">
        <v>8095</v>
      </c>
      <c r="C2086" s="268" t="s">
        <v>6019</v>
      </c>
      <c r="D2086" s="269" t="s">
        <v>12852</v>
      </c>
    </row>
    <row r="2087" spans="1:4" ht="30">
      <c r="A2087" s="266">
        <v>37555</v>
      </c>
      <c r="B2087" s="267" t="s">
        <v>8096</v>
      </c>
      <c r="C2087" s="268" t="s">
        <v>6019</v>
      </c>
      <c r="D2087" s="269" t="s">
        <v>12853</v>
      </c>
    </row>
    <row r="2088" spans="1:4" ht="30">
      <c r="A2088" s="266">
        <v>10902</v>
      </c>
      <c r="B2088" s="267" t="s">
        <v>8097</v>
      </c>
      <c r="C2088" s="268" t="s">
        <v>6019</v>
      </c>
      <c r="D2088" s="269" t="s">
        <v>12854</v>
      </c>
    </row>
    <row r="2089" spans="1:4" ht="30">
      <c r="A2089" s="266">
        <v>20965</v>
      </c>
      <c r="B2089" s="267" t="s">
        <v>8098</v>
      </c>
      <c r="C2089" s="268" t="s">
        <v>6019</v>
      </c>
      <c r="D2089" s="269" t="s">
        <v>12855</v>
      </c>
    </row>
    <row r="2090" spans="1:4" ht="30">
      <c r="A2090" s="266">
        <v>20966</v>
      </c>
      <c r="B2090" s="267" t="s">
        <v>8099</v>
      </c>
      <c r="C2090" s="268" t="s">
        <v>6019</v>
      </c>
      <c r="D2090" s="269" t="s">
        <v>12856</v>
      </c>
    </row>
    <row r="2091" spans="1:4" ht="30">
      <c r="A2091" s="266">
        <v>10903</v>
      </c>
      <c r="B2091" s="267" t="s">
        <v>8100</v>
      </c>
      <c r="C2091" s="268" t="s">
        <v>6019</v>
      </c>
      <c r="D2091" s="269" t="s">
        <v>12857</v>
      </c>
    </row>
    <row r="2092" spans="1:4" ht="30">
      <c r="A2092" s="266">
        <v>20967</v>
      </c>
      <c r="B2092" s="267" t="s">
        <v>8101</v>
      </c>
      <c r="C2092" s="268" t="s">
        <v>6019</v>
      </c>
      <c r="D2092" s="269" t="s">
        <v>12857</v>
      </c>
    </row>
    <row r="2093" spans="1:4" ht="30">
      <c r="A2093" s="266">
        <v>20968</v>
      </c>
      <c r="B2093" s="267" t="s">
        <v>8102</v>
      </c>
      <c r="C2093" s="268" t="s">
        <v>6019</v>
      </c>
      <c r="D2093" s="269" t="s">
        <v>12858</v>
      </c>
    </row>
    <row r="2094" spans="1:4" ht="30">
      <c r="A2094" s="266">
        <v>11359</v>
      </c>
      <c r="B2094" s="267" t="s">
        <v>8103</v>
      </c>
      <c r="C2094" s="268" t="s">
        <v>6019</v>
      </c>
      <c r="D2094" s="269" t="s">
        <v>12859</v>
      </c>
    </row>
    <row r="2095" spans="1:4" ht="30">
      <c r="A2095" s="266">
        <v>39017</v>
      </c>
      <c r="B2095" s="267" t="s">
        <v>8104</v>
      </c>
      <c r="C2095" s="268" t="s">
        <v>6019</v>
      </c>
      <c r="D2095" s="269" t="s">
        <v>12860</v>
      </c>
    </row>
    <row r="2096" spans="1:4" ht="30">
      <c r="A2096" s="266">
        <v>39315</v>
      </c>
      <c r="B2096" s="267" t="s">
        <v>8105</v>
      </c>
      <c r="C2096" s="268" t="s">
        <v>6019</v>
      </c>
      <c r="D2096" s="269" t="s">
        <v>11656</v>
      </c>
    </row>
    <row r="2097" spans="1:4" ht="30">
      <c r="A2097" s="266">
        <v>39016</v>
      </c>
      <c r="B2097" s="267" t="s">
        <v>8106</v>
      </c>
      <c r="C2097" s="268" t="s">
        <v>6019</v>
      </c>
      <c r="D2097" s="269" t="s">
        <v>11656</v>
      </c>
    </row>
    <row r="2098" spans="1:4" ht="30">
      <c r="A2098" s="266">
        <v>40432</v>
      </c>
      <c r="B2098" s="267" t="s">
        <v>8107</v>
      </c>
      <c r="C2098" s="268" t="s">
        <v>6019</v>
      </c>
      <c r="D2098" s="269" t="s">
        <v>12861</v>
      </c>
    </row>
    <row r="2099" spans="1:4" ht="30">
      <c r="A2099" s="266">
        <v>39481</v>
      </c>
      <c r="B2099" s="267" t="s">
        <v>8108</v>
      </c>
      <c r="C2099" s="268" t="s">
        <v>6019</v>
      </c>
      <c r="D2099" s="269" t="s">
        <v>12862</v>
      </c>
    </row>
    <row r="2100" spans="1:4">
      <c r="A2100" s="266">
        <v>40433</v>
      </c>
      <c r="B2100" s="267" t="s">
        <v>8109</v>
      </c>
      <c r="C2100" s="268" t="s">
        <v>6019</v>
      </c>
      <c r="D2100" s="269" t="s">
        <v>12863</v>
      </c>
    </row>
    <row r="2101" spans="1:4" ht="30">
      <c r="A2101" s="266">
        <v>20219</v>
      </c>
      <c r="B2101" s="267" t="s">
        <v>8110</v>
      </c>
      <c r="C2101" s="268" t="s">
        <v>6019</v>
      </c>
      <c r="D2101" s="269" t="s">
        <v>12864</v>
      </c>
    </row>
    <row r="2102" spans="1:4" ht="30">
      <c r="A2102" s="266">
        <v>36484</v>
      </c>
      <c r="B2102" s="267" t="s">
        <v>8111</v>
      </c>
      <c r="C2102" s="268" t="s">
        <v>6019</v>
      </c>
      <c r="D2102" s="269" t="s">
        <v>12865</v>
      </c>
    </row>
    <row r="2103" spans="1:4">
      <c r="A2103" s="266">
        <v>38367</v>
      </c>
      <c r="B2103" s="267" t="s">
        <v>8112</v>
      </c>
      <c r="C2103" s="268" t="s">
        <v>6019</v>
      </c>
      <c r="D2103" s="269" t="s">
        <v>12866</v>
      </c>
    </row>
    <row r="2104" spans="1:4">
      <c r="A2104" s="266">
        <v>38368</v>
      </c>
      <c r="B2104" s="267" t="s">
        <v>8113</v>
      </c>
      <c r="C2104" s="268" t="s">
        <v>6019</v>
      </c>
      <c r="D2104" s="269" t="s">
        <v>12867</v>
      </c>
    </row>
    <row r="2105" spans="1:4">
      <c r="A2105" s="266">
        <v>38091</v>
      </c>
      <c r="B2105" s="267" t="s">
        <v>8114</v>
      </c>
      <c r="C2105" s="268" t="s">
        <v>6019</v>
      </c>
      <c r="D2105" s="269" t="s">
        <v>12013</v>
      </c>
    </row>
    <row r="2106" spans="1:4">
      <c r="A2106" s="266">
        <v>38095</v>
      </c>
      <c r="B2106" s="267" t="s">
        <v>8115</v>
      </c>
      <c r="C2106" s="268" t="s">
        <v>6019</v>
      </c>
      <c r="D2106" s="269" t="s">
        <v>12626</v>
      </c>
    </row>
    <row r="2107" spans="1:4">
      <c r="A2107" s="266">
        <v>38092</v>
      </c>
      <c r="B2107" s="267" t="s">
        <v>8116</v>
      </c>
      <c r="C2107" s="268" t="s">
        <v>6019</v>
      </c>
      <c r="D2107" s="269" t="s">
        <v>12868</v>
      </c>
    </row>
    <row r="2108" spans="1:4">
      <c r="A2108" s="266">
        <v>38093</v>
      </c>
      <c r="B2108" s="267" t="s">
        <v>8117</v>
      </c>
      <c r="C2108" s="268" t="s">
        <v>6019</v>
      </c>
      <c r="D2108" s="269" t="s">
        <v>12869</v>
      </c>
    </row>
    <row r="2109" spans="1:4">
      <c r="A2109" s="266">
        <v>38096</v>
      </c>
      <c r="B2109" s="267" t="s">
        <v>8118</v>
      </c>
      <c r="C2109" s="268" t="s">
        <v>6019</v>
      </c>
      <c r="D2109" s="269" t="s">
        <v>12870</v>
      </c>
    </row>
    <row r="2110" spans="1:4">
      <c r="A2110" s="266">
        <v>38094</v>
      </c>
      <c r="B2110" s="267" t="s">
        <v>8119</v>
      </c>
      <c r="C2110" s="268" t="s">
        <v>6019</v>
      </c>
      <c r="D2110" s="269" t="s">
        <v>11720</v>
      </c>
    </row>
    <row r="2111" spans="1:4">
      <c r="A2111" s="266">
        <v>38097</v>
      </c>
      <c r="B2111" s="267" t="s">
        <v>8120</v>
      </c>
      <c r="C2111" s="268" t="s">
        <v>6019</v>
      </c>
      <c r="D2111" s="269" t="s">
        <v>11175</v>
      </c>
    </row>
    <row r="2112" spans="1:4">
      <c r="A2112" s="266">
        <v>38098</v>
      </c>
      <c r="B2112" s="267" t="s">
        <v>8121</v>
      </c>
      <c r="C2112" s="268" t="s">
        <v>6019</v>
      </c>
      <c r="D2112" s="269" t="s">
        <v>11175</v>
      </c>
    </row>
    <row r="2113" spans="1:4">
      <c r="A2113" s="266">
        <v>11186</v>
      </c>
      <c r="B2113" s="267" t="s">
        <v>8122</v>
      </c>
      <c r="C2113" s="268" t="s">
        <v>6017</v>
      </c>
      <c r="D2113" s="269" t="s">
        <v>12871</v>
      </c>
    </row>
    <row r="2114" spans="1:4" ht="30">
      <c r="A2114" s="266">
        <v>11558</v>
      </c>
      <c r="B2114" s="267" t="s">
        <v>8123</v>
      </c>
      <c r="C2114" s="268" t="s">
        <v>6451</v>
      </c>
      <c r="D2114" s="269" t="s">
        <v>12872</v>
      </c>
    </row>
    <row r="2115" spans="1:4" ht="30">
      <c r="A2115" s="266">
        <v>11557</v>
      </c>
      <c r="B2115" s="267" t="s">
        <v>8124</v>
      </c>
      <c r="C2115" s="268" t="s">
        <v>6451</v>
      </c>
      <c r="D2115" s="269" t="s">
        <v>12873</v>
      </c>
    </row>
    <row r="2116" spans="1:4">
      <c r="A2116" s="266">
        <v>2759</v>
      </c>
      <c r="B2116" s="267" t="s">
        <v>8125</v>
      </c>
      <c r="C2116" s="268" t="s">
        <v>6019</v>
      </c>
      <c r="D2116" s="269" t="s">
        <v>12874</v>
      </c>
    </row>
    <row r="2117" spans="1:4">
      <c r="A2117" s="266">
        <v>38124</v>
      </c>
      <c r="B2117" s="267" t="s">
        <v>8126</v>
      </c>
      <c r="C2117" s="268" t="s">
        <v>6019</v>
      </c>
      <c r="D2117" s="269" t="s">
        <v>12875</v>
      </c>
    </row>
    <row r="2118" spans="1:4">
      <c r="A2118" s="266">
        <v>38380</v>
      </c>
      <c r="B2118" s="267" t="s">
        <v>8127</v>
      </c>
      <c r="C2118" s="268" t="s">
        <v>6019</v>
      </c>
      <c r="D2118" s="269" t="s">
        <v>12876</v>
      </c>
    </row>
    <row r="2119" spans="1:4" ht="30">
      <c r="A2119" s="266">
        <v>20059</v>
      </c>
      <c r="B2119" s="267" t="s">
        <v>8128</v>
      </c>
      <c r="C2119" s="268" t="s">
        <v>6019</v>
      </c>
      <c r="D2119" s="269" t="s">
        <v>12877</v>
      </c>
    </row>
    <row r="2120" spans="1:4" ht="45">
      <c r="A2120" s="266">
        <v>42429</v>
      </c>
      <c r="B2120" s="267" t="s">
        <v>8129</v>
      </c>
      <c r="C2120" s="268" t="s">
        <v>6019</v>
      </c>
      <c r="D2120" s="269" t="s">
        <v>12878</v>
      </c>
    </row>
    <row r="2121" spans="1:4" ht="45">
      <c r="A2121" s="266">
        <v>38538</v>
      </c>
      <c r="B2121" s="267" t="s">
        <v>8130</v>
      </c>
      <c r="C2121" s="268" t="s">
        <v>6020</v>
      </c>
      <c r="D2121" s="269" t="s">
        <v>12879</v>
      </c>
    </row>
    <row r="2122" spans="1:4" ht="30">
      <c r="A2122" s="266">
        <v>38539</v>
      </c>
      <c r="B2122" s="267" t="s">
        <v>8131</v>
      </c>
      <c r="C2122" s="268" t="s">
        <v>6020</v>
      </c>
      <c r="D2122" s="269" t="s">
        <v>12880</v>
      </c>
    </row>
    <row r="2123" spans="1:4" ht="30">
      <c r="A2123" s="266">
        <v>38540</v>
      </c>
      <c r="B2123" s="267" t="s">
        <v>8132</v>
      </c>
      <c r="C2123" s="268" t="s">
        <v>6020</v>
      </c>
      <c r="D2123" s="269" t="s">
        <v>12881</v>
      </c>
    </row>
    <row r="2124" spans="1:4">
      <c r="A2124" s="266">
        <v>38384</v>
      </c>
      <c r="B2124" s="267" t="s">
        <v>8133</v>
      </c>
      <c r="C2124" s="268" t="s">
        <v>6019</v>
      </c>
      <c r="D2124" s="269" t="s">
        <v>12882</v>
      </c>
    </row>
    <row r="2125" spans="1:4">
      <c r="A2125" s="266">
        <v>13</v>
      </c>
      <c r="B2125" s="267" t="s">
        <v>8134</v>
      </c>
      <c r="C2125" s="268" t="s">
        <v>6065</v>
      </c>
      <c r="D2125" s="269" t="s">
        <v>12883</v>
      </c>
    </row>
    <row r="2126" spans="1:4">
      <c r="A2126" s="266">
        <v>2762</v>
      </c>
      <c r="B2126" s="267" t="s">
        <v>8135</v>
      </c>
      <c r="C2126" s="268" t="s">
        <v>6020</v>
      </c>
      <c r="D2126" s="269" t="s">
        <v>11788</v>
      </c>
    </row>
    <row r="2127" spans="1:4" ht="30">
      <c r="A2127" s="266">
        <v>21142</v>
      </c>
      <c r="B2127" s="267" t="s">
        <v>8136</v>
      </c>
      <c r="C2127" s="268" t="s">
        <v>6019</v>
      </c>
      <c r="D2127" s="269" t="s">
        <v>12439</v>
      </c>
    </row>
    <row r="2128" spans="1:4">
      <c r="A2128" s="266">
        <v>12865</v>
      </c>
      <c r="B2128" s="267" t="s">
        <v>8137</v>
      </c>
      <c r="C2128" s="268" t="s">
        <v>6018</v>
      </c>
      <c r="D2128" s="269" t="s">
        <v>12884</v>
      </c>
    </row>
    <row r="2129" spans="1:4">
      <c r="A2129" s="266">
        <v>41074</v>
      </c>
      <c r="B2129" s="267" t="s">
        <v>8138</v>
      </c>
      <c r="C2129" s="268" t="s">
        <v>6187</v>
      </c>
      <c r="D2129" s="269" t="s">
        <v>12885</v>
      </c>
    </row>
    <row r="2130" spans="1:4">
      <c r="A2130" s="266">
        <v>4223</v>
      </c>
      <c r="B2130" s="267" t="s">
        <v>8139</v>
      </c>
      <c r="C2130" s="268" t="s">
        <v>6066</v>
      </c>
      <c r="D2130" s="269" t="s">
        <v>12886</v>
      </c>
    </row>
    <row r="2131" spans="1:4">
      <c r="A2131" s="266"/>
      <c r="B2131" s="267"/>
      <c r="C2131" s="268"/>
      <c r="D2131" s="269"/>
    </row>
    <row r="2132" spans="1:4">
      <c r="A2132" s="266"/>
      <c r="B2132" s="267"/>
      <c r="C2132" s="268"/>
      <c r="D2132" s="269"/>
    </row>
    <row r="2133" spans="1:4">
      <c r="A2133" s="266">
        <v>38475</v>
      </c>
      <c r="B2133" s="267" t="s">
        <v>8142</v>
      </c>
      <c r="C2133" s="268" t="s">
        <v>6019</v>
      </c>
      <c r="D2133" s="269" t="s">
        <v>12889</v>
      </c>
    </row>
    <row r="2134" spans="1:4">
      <c r="A2134" s="266">
        <v>38474</v>
      </c>
      <c r="B2134" s="267" t="s">
        <v>8143</v>
      </c>
      <c r="C2134" s="268" t="s">
        <v>6019</v>
      </c>
      <c r="D2134" s="269" t="s">
        <v>12890</v>
      </c>
    </row>
    <row r="2135" spans="1:4">
      <c r="A2135" s="266">
        <v>10886</v>
      </c>
      <c r="B2135" s="267" t="s">
        <v>8144</v>
      </c>
      <c r="C2135" s="268" t="s">
        <v>6019</v>
      </c>
      <c r="D2135" s="269" t="s">
        <v>12891</v>
      </c>
    </row>
    <row r="2136" spans="1:4">
      <c r="A2136" s="266">
        <v>10888</v>
      </c>
      <c r="B2136" s="267" t="s">
        <v>8145</v>
      </c>
      <c r="C2136" s="268" t="s">
        <v>6019</v>
      </c>
      <c r="D2136" s="269" t="s">
        <v>12892</v>
      </c>
    </row>
    <row r="2137" spans="1:4">
      <c r="A2137" s="266">
        <v>10889</v>
      </c>
      <c r="B2137" s="267" t="s">
        <v>8146</v>
      </c>
      <c r="C2137" s="268" t="s">
        <v>6019</v>
      </c>
      <c r="D2137" s="269" t="s">
        <v>12893</v>
      </c>
    </row>
    <row r="2138" spans="1:4" ht="30">
      <c r="A2138" s="266">
        <v>10890</v>
      </c>
      <c r="B2138" s="267" t="s">
        <v>8147</v>
      </c>
      <c r="C2138" s="268" t="s">
        <v>6019</v>
      </c>
      <c r="D2138" s="269" t="s">
        <v>12894</v>
      </c>
    </row>
    <row r="2139" spans="1:4">
      <c r="A2139" s="266">
        <v>10891</v>
      </c>
      <c r="B2139" s="267" t="s">
        <v>8148</v>
      </c>
      <c r="C2139" s="268" t="s">
        <v>6019</v>
      </c>
      <c r="D2139" s="269" t="s">
        <v>12895</v>
      </c>
    </row>
    <row r="2140" spans="1:4">
      <c r="A2140" s="266">
        <v>10892</v>
      </c>
      <c r="B2140" s="267" t="s">
        <v>8149</v>
      </c>
      <c r="C2140" s="268" t="s">
        <v>6019</v>
      </c>
      <c r="D2140" s="269" t="s">
        <v>12896</v>
      </c>
    </row>
    <row r="2141" spans="1:4">
      <c r="A2141" s="266">
        <v>20977</v>
      </c>
      <c r="B2141" s="267" t="s">
        <v>8150</v>
      </c>
      <c r="C2141" s="268" t="s">
        <v>6019</v>
      </c>
      <c r="D2141" s="269" t="s">
        <v>12897</v>
      </c>
    </row>
    <row r="2142" spans="1:4">
      <c r="A2142" s="266">
        <v>3073</v>
      </c>
      <c r="B2142" s="267" t="s">
        <v>8151</v>
      </c>
      <c r="C2142" s="268" t="s">
        <v>6019</v>
      </c>
      <c r="D2142" s="269" t="s">
        <v>12898</v>
      </c>
    </row>
    <row r="2143" spans="1:4">
      <c r="A2143" s="266">
        <v>3068</v>
      </c>
      <c r="B2143" s="267" t="s">
        <v>8152</v>
      </c>
      <c r="C2143" s="268" t="s">
        <v>6019</v>
      </c>
      <c r="D2143" s="269" t="s">
        <v>12899</v>
      </c>
    </row>
    <row r="2144" spans="1:4">
      <c r="A2144" s="266">
        <v>3074</v>
      </c>
      <c r="B2144" s="267" t="s">
        <v>8153</v>
      </c>
      <c r="C2144" s="268" t="s">
        <v>6019</v>
      </c>
      <c r="D2144" s="269" t="s">
        <v>12900</v>
      </c>
    </row>
    <row r="2145" spans="1:4">
      <c r="A2145" s="266">
        <v>3076</v>
      </c>
      <c r="B2145" s="267" t="s">
        <v>8154</v>
      </c>
      <c r="C2145" s="268" t="s">
        <v>6019</v>
      </c>
      <c r="D2145" s="269" t="s">
        <v>12901</v>
      </c>
    </row>
    <row r="2146" spans="1:4">
      <c r="A2146" s="266">
        <v>3072</v>
      </c>
      <c r="B2146" s="267" t="s">
        <v>8155</v>
      </c>
      <c r="C2146" s="268" t="s">
        <v>6019</v>
      </c>
      <c r="D2146" s="269" t="s">
        <v>12902</v>
      </c>
    </row>
    <row r="2147" spans="1:4">
      <c r="A2147" s="266">
        <v>3075</v>
      </c>
      <c r="B2147" s="267" t="s">
        <v>8156</v>
      </c>
      <c r="C2147" s="268" t="s">
        <v>6019</v>
      </c>
      <c r="D2147" s="269" t="s">
        <v>12903</v>
      </c>
    </row>
    <row r="2148" spans="1:4">
      <c r="A2148" s="266">
        <v>10780</v>
      </c>
      <c r="B2148" s="267" t="s">
        <v>8157</v>
      </c>
      <c r="C2148" s="268" t="s">
        <v>6019</v>
      </c>
      <c r="D2148" s="269" t="s">
        <v>12504</v>
      </c>
    </row>
    <row r="2149" spans="1:4">
      <c r="A2149" s="266">
        <v>10781</v>
      </c>
      <c r="B2149" s="267" t="s">
        <v>8158</v>
      </c>
      <c r="C2149" s="268" t="s">
        <v>6019</v>
      </c>
      <c r="D2149" s="269" t="s">
        <v>11323</v>
      </c>
    </row>
    <row r="2150" spans="1:4">
      <c r="A2150" s="266">
        <v>20106</v>
      </c>
      <c r="B2150" s="267" t="s">
        <v>8159</v>
      </c>
      <c r="C2150" s="268" t="s">
        <v>6019</v>
      </c>
      <c r="D2150" s="269" t="s">
        <v>12904</v>
      </c>
    </row>
    <row r="2151" spans="1:4">
      <c r="A2151" s="266">
        <v>20107</v>
      </c>
      <c r="B2151" s="267" t="s">
        <v>8160</v>
      </c>
      <c r="C2151" s="268" t="s">
        <v>6019</v>
      </c>
      <c r="D2151" s="269" t="s">
        <v>12811</v>
      </c>
    </row>
    <row r="2152" spans="1:4">
      <c r="A2152" s="266">
        <v>20108</v>
      </c>
      <c r="B2152" s="267" t="s">
        <v>8161</v>
      </c>
      <c r="C2152" s="268" t="s">
        <v>6019</v>
      </c>
      <c r="D2152" s="269" t="s">
        <v>12905</v>
      </c>
    </row>
    <row r="2153" spans="1:4">
      <c r="A2153" s="266">
        <v>20109</v>
      </c>
      <c r="B2153" s="267" t="s">
        <v>8162</v>
      </c>
      <c r="C2153" s="268" t="s">
        <v>6019</v>
      </c>
      <c r="D2153" s="269" t="s">
        <v>12504</v>
      </c>
    </row>
    <row r="2154" spans="1:4">
      <c r="A2154" s="266">
        <v>34795</v>
      </c>
      <c r="B2154" s="267" t="s">
        <v>8163</v>
      </c>
      <c r="C2154" s="268" t="s">
        <v>6017</v>
      </c>
      <c r="D2154" s="269" t="s">
        <v>12906</v>
      </c>
    </row>
    <row r="2155" spans="1:4">
      <c r="A2155" s="266">
        <v>34796</v>
      </c>
      <c r="B2155" s="267" t="s">
        <v>8164</v>
      </c>
      <c r="C2155" s="268" t="s">
        <v>6020</v>
      </c>
      <c r="D2155" s="269" t="s">
        <v>12907</v>
      </c>
    </row>
    <row r="2156" spans="1:4" ht="30">
      <c r="A2156" s="266">
        <v>11474</v>
      </c>
      <c r="B2156" s="267" t="s">
        <v>8165</v>
      </c>
      <c r="C2156" s="268" t="s">
        <v>6019</v>
      </c>
      <c r="D2156" s="269" t="s">
        <v>12908</v>
      </c>
    </row>
    <row r="2157" spans="1:4" ht="30">
      <c r="A2157" s="266">
        <v>11470</v>
      </c>
      <c r="B2157" s="267" t="s">
        <v>8166</v>
      </c>
      <c r="C2157" s="268" t="s">
        <v>6019</v>
      </c>
      <c r="D2157" s="269" t="s">
        <v>12638</v>
      </c>
    </row>
    <row r="2158" spans="1:4" ht="30">
      <c r="A2158" s="266">
        <v>11480</v>
      </c>
      <c r="B2158" s="267" t="s">
        <v>8167</v>
      </c>
      <c r="C2158" s="268" t="s">
        <v>7492</v>
      </c>
      <c r="D2158" s="269" t="s">
        <v>12909</v>
      </c>
    </row>
    <row r="2159" spans="1:4" ht="30">
      <c r="A2159" s="266">
        <v>38154</v>
      </c>
      <c r="B2159" s="267" t="s">
        <v>8168</v>
      </c>
      <c r="C2159" s="268" t="s">
        <v>7492</v>
      </c>
      <c r="D2159" s="269" t="s">
        <v>11295</v>
      </c>
    </row>
    <row r="2160" spans="1:4" ht="30">
      <c r="A2160" s="266">
        <v>11482</v>
      </c>
      <c r="B2160" s="267" t="s">
        <v>8169</v>
      </c>
      <c r="C2160" s="268" t="s">
        <v>7492</v>
      </c>
      <c r="D2160" s="269" t="s">
        <v>12910</v>
      </c>
    </row>
    <row r="2161" spans="1:4" ht="30">
      <c r="A2161" s="266">
        <v>3084</v>
      </c>
      <c r="B2161" s="267" t="s">
        <v>8170</v>
      </c>
      <c r="C2161" s="268" t="s">
        <v>7492</v>
      </c>
      <c r="D2161" s="269" t="s">
        <v>12911</v>
      </c>
    </row>
    <row r="2162" spans="1:4">
      <c r="A2162" s="266">
        <v>3103</v>
      </c>
      <c r="B2162" s="267" t="s">
        <v>8171</v>
      </c>
      <c r="C2162" s="268" t="s">
        <v>6019</v>
      </c>
      <c r="D2162" s="269" t="s">
        <v>11612</v>
      </c>
    </row>
    <row r="2163" spans="1:4" ht="30">
      <c r="A2163" s="266">
        <v>11481</v>
      </c>
      <c r="B2163" s="267" t="s">
        <v>8172</v>
      </c>
      <c r="C2163" s="268" t="s">
        <v>6019</v>
      </c>
      <c r="D2163" s="269" t="s">
        <v>12912</v>
      </c>
    </row>
    <row r="2164" spans="1:4" ht="45">
      <c r="A2164" s="266">
        <v>3097</v>
      </c>
      <c r="B2164" s="267" t="s">
        <v>8173</v>
      </c>
      <c r="C2164" s="268" t="s">
        <v>7492</v>
      </c>
      <c r="D2164" s="269" t="s">
        <v>12913</v>
      </c>
    </row>
    <row r="2165" spans="1:4" ht="45">
      <c r="A2165" s="266">
        <v>38153</v>
      </c>
      <c r="B2165" s="267" t="s">
        <v>8174</v>
      </c>
      <c r="C2165" s="268" t="s">
        <v>7492</v>
      </c>
      <c r="D2165" s="269" t="s">
        <v>12914</v>
      </c>
    </row>
    <row r="2166" spans="1:4" ht="45">
      <c r="A2166" s="266">
        <v>3099</v>
      </c>
      <c r="B2166" s="267" t="s">
        <v>8175</v>
      </c>
      <c r="C2166" s="268" t="s">
        <v>7492</v>
      </c>
      <c r="D2166" s="269" t="s">
        <v>12915</v>
      </c>
    </row>
    <row r="2167" spans="1:4" ht="45">
      <c r="A2167" s="266">
        <v>3080</v>
      </c>
      <c r="B2167" s="267" t="s">
        <v>8176</v>
      </c>
      <c r="C2167" s="268" t="s">
        <v>7492</v>
      </c>
      <c r="D2167" s="269" t="s">
        <v>12916</v>
      </c>
    </row>
    <row r="2168" spans="1:4" ht="45">
      <c r="A2168" s="266">
        <v>3081</v>
      </c>
      <c r="B2168" s="267" t="s">
        <v>8177</v>
      </c>
      <c r="C2168" s="268" t="s">
        <v>7492</v>
      </c>
      <c r="D2168" s="269" t="s">
        <v>12917</v>
      </c>
    </row>
    <row r="2169" spans="1:4" ht="45">
      <c r="A2169" s="266">
        <v>38151</v>
      </c>
      <c r="B2169" s="267" t="s">
        <v>8178</v>
      </c>
      <c r="C2169" s="268" t="s">
        <v>7492</v>
      </c>
      <c r="D2169" s="269" t="s">
        <v>12918</v>
      </c>
    </row>
    <row r="2170" spans="1:4" ht="30">
      <c r="A2170" s="266">
        <v>11479</v>
      </c>
      <c r="B2170" s="267" t="s">
        <v>8179</v>
      </c>
      <c r="C2170" s="268" t="s">
        <v>6019</v>
      </c>
      <c r="D2170" s="269" t="s">
        <v>12919</v>
      </c>
    </row>
    <row r="2171" spans="1:4" ht="45">
      <c r="A2171" s="266">
        <v>38152</v>
      </c>
      <c r="B2171" s="267" t="s">
        <v>8180</v>
      </c>
      <c r="C2171" s="268" t="s">
        <v>7492</v>
      </c>
      <c r="D2171" s="269" t="s">
        <v>12920</v>
      </c>
    </row>
    <row r="2172" spans="1:4" ht="30">
      <c r="A2172" s="266">
        <v>11478</v>
      </c>
      <c r="B2172" s="267" t="s">
        <v>8181</v>
      </c>
      <c r="C2172" s="268" t="s">
        <v>6019</v>
      </c>
      <c r="D2172" s="269" t="s">
        <v>12921</v>
      </c>
    </row>
    <row r="2173" spans="1:4" ht="45">
      <c r="A2173" s="266">
        <v>3090</v>
      </c>
      <c r="B2173" s="267" t="s">
        <v>8182</v>
      </c>
      <c r="C2173" s="268" t="s">
        <v>7492</v>
      </c>
      <c r="D2173" s="269" t="s">
        <v>12922</v>
      </c>
    </row>
    <row r="2174" spans="1:4" ht="45">
      <c r="A2174" s="266">
        <v>3093</v>
      </c>
      <c r="B2174" s="267" t="s">
        <v>8183</v>
      </c>
      <c r="C2174" s="268" t="s">
        <v>7492</v>
      </c>
      <c r="D2174" s="269" t="s">
        <v>12923</v>
      </c>
    </row>
    <row r="2175" spans="1:4" ht="30">
      <c r="A2175" s="266">
        <v>11476</v>
      </c>
      <c r="B2175" s="267" t="s">
        <v>8184</v>
      </c>
      <c r="C2175" s="268" t="s">
        <v>6019</v>
      </c>
      <c r="D2175" s="269" t="s">
        <v>12924</v>
      </c>
    </row>
    <row r="2176" spans="1:4" ht="30">
      <c r="A2176" s="266">
        <v>3082</v>
      </c>
      <c r="B2176" s="267" t="s">
        <v>8185</v>
      </c>
      <c r="C2176" s="268" t="s">
        <v>7492</v>
      </c>
      <c r="D2176" s="269" t="s">
        <v>12925</v>
      </c>
    </row>
    <row r="2177" spans="1:4" ht="45">
      <c r="A2177" s="266">
        <v>11484</v>
      </c>
      <c r="B2177" s="267" t="s">
        <v>8186</v>
      </c>
      <c r="C2177" s="268" t="s">
        <v>6019</v>
      </c>
      <c r="D2177" s="269" t="s">
        <v>11799</v>
      </c>
    </row>
    <row r="2178" spans="1:4" ht="30">
      <c r="A2178" s="266">
        <v>38155</v>
      </c>
      <c r="B2178" s="267" t="s">
        <v>8187</v>
      </c>
      <c r="C2178" s="268" t="s">
        <v>6019</v>
      </c>
      <c r="D2178" s="269" t="s">
        <v>12926</v>
      </c>
    </row>
    <row r="2179" spans="1:4" ht="30">
      <c r="A2179" s="266">
        <v>11468</v>
      </c>
      <c r="B2179" s="267" t="s">
        <v>8188</v>
      </c>
      <c r="C2179" s="268" t="s">
        <v>6019</v>
      </c>
      <c r="D2179" s="269" t="s">
        <v>12927</v>
      </c>
    </row>
    <row r="2180" spans="1:4" ht="30">
      <c r="A2180" s="266">
        <v>11469</v>
      </c>
      <c r="B2180" s="267" t="s">
        <v>8189</v>
      </c>
      <c r="C2180" s="268" t="s">
        <v>6019</v>
      </c>
      <c r="D2180" s="269" t="s">
        <v>12928</v>
      </c>
    </row>
    <row r="2181" spans="1:4" ht="30">
      <c r="A2181" s="266">
        <v>11477</v>
      </c>
      <c r="B2181" s="267" t="s">
        <v>8190</v>
      </c>
      <c r="C2181" s="268" t="s">
        <v>7492</v>
      </c>
      <c r="D2181" s="269" t="s">
        <v>12929</v>
      </c>
    </row>
    <row r="2182" spans="1:4" ht="45">
      <c r="A2182" s="266">
        <v>40311</v>
      </c>
      <c r="B2182" s="267" t="s">
        <v>8191</v>
      </c>
      <c r="C2182" s="268" t="s">
        <v>7492</v>
      </c>
      <c r="D2182" s="269" t="s">
        <v>12930</v>
      </c>
    </row>
    <row r="2183" spans="1:4" ht="30">
      <c r="A2183" s="266">
        <v>38165</v>
      </c>
      <c r="B2183" s="267" t="s">
        <v>8192</v>
      </c>
      <c r="C2183" s="268" t="s">
        <v>7492</v>
      </c>
      <c r="D2183" s="269" t="s">
        <v>11286</v>
      </c>
    </row>
    <row r="2184" spans="1:4" ht="30">
      <c r="A2184" s="266">
        <v>3096</v>
      </c>
      <c r="B2184" s="267" t="s">
        <v>8193</v>
      </c>
      <c r="C2184" s="268" t="s">
        <v>7492</v>
      </c>
      <c r="D2184" s="269" t="s">
        <v>12931</v>
      </c>
    </row>
    <row r="2185" spans="1:4" ht="30">
      <c r="A2185" s="266">
        <v>11456</v>
      </c>
      <c r="B2185" s="267" t="s">
        <v>8194</v>
      </c>
      <c r="C2185" s="268" t="s">
        <v>6019</v>
      </c>
      <c r="D2185" s="269" t="s">
        <v>12932</v>
      </c>
    </row>
    <row r="2186" spans="1:4" ht="30">
      <c r="A2186" s="266">
        <v>3119</v>
      </c>
      <c r="B2186" s="267" t="s">
        <v>8195</v>
      </c>
      <c r="C2186" s="268" t="s">
        <v>6019</v>
      </c>
      <c r="D2186" s="269" t="s">
        <v>11423</v>
      </c>
    </row>
    <row r="2187" spans="1:4" ht="30">
      <c r="A2187" s="266">
        <v>3122</v>
      </c>
      <c r="B2187" s="267" t="s">
        <v>8196</v>
      </c>
      <c r="C2187" s="268" t="s">
        <v>6019</v>
      </c>
      <c r="D2187" s="269" t="s">
        <v>11128</v>
      </c>
    </row>
    <row r="2188" spans="1:4" ht="30">
      <c r="A2188" s="266">
        <v>3121</v>
      </c>
      <c r="B2188" s="267" t="s">
        <v>8197</v>
      </c>
      <c r="C2188" s="268" t="s">
        <v>6019</v>
      </c>
      <c r="D2188" s="269" t="s">
        <v>12933</v>
      </c>
    </row>
    <row r="2189" spans="1:4" ht="30">
      <c r="A2189" s="266">
        <v>3120</v>
      </c>
      <c r="B2189" s="267" t="s">
        <v>8198</v>
      </c>
      <c r="C2189" s="268" t="s">
        <v>6019</v>
      </c>
      <c r="D2189" s="269" t="s">
        <v>12934</v>
      </c>
    </row>
    <row r="2190" spans="1:4" ht="30">
      <c r="A2190" s="266">
        <v>11455</v>
      </c>
      <c r="B2190" s="267" t="s">
        <v>8199</v>
      </c>
      <c r="C2190" s="268" t="s">
        <v>6019</v>
      </c>
      <c r="D2190" s="269" t="s">
        <v>11692</v>
      </c>
    </row>
    <row r="2191" spans="1:4" ht="30">
      <c r="A2191" s="266">
        <v>3111</v>
      </c>
      <c r="B2191" s="267" t="s">
        <v>8200</v>
      </c>
      <c r="C2191" s="268" t="s">
        <v>6019</v>
      </c>
      <c r="D2191" s="269" t="s">
        <v>12935</v>
      </c>
    </row>
    <row r="2192" spans="1:4" ht="30">
      <c r="A2192" s="266">
        <v>3108</v>
      </c>
      <c r="B2192" s="267" t="s">
        <v>8201</v>
      </c>
      <c r="C2192" s="268" t="s">
        <v>6019</v>
      </c>
      <c r="D2192" s="269" t="s">
        <v>12329</v>
      </c>
    </row>
    <row r="2193" spans="1:4" ht="30">
      <c r="A2193" s="266">
        <v>3105</v>
      </c>
      <c r="B2193" s="267" t="s">
        <v>8202</v>
      </c>
      <c r="C2193" s="268" t="s">
        <v>6019</v>
      </c>
      <c r="D2193" s="269" t="s">
        <v>12936</v>
      </c>
    </row>
    <row r="2194" spans="1:4" ht="30">
      <c r="A2194" s="266">
        <v>38178</v>
      </c>
      <c r="B2194" s="267" t="s">
        <v>8203</v>
      </c>
      <c r="C2194" s="268" t="s">
        <v>6019</v>
      </c>
      <c r="D2194" s="269" t="s">
        <v>12937</v>
      </c>
    </row>
    <row r="2195" spans="1:4" ht="30">
      <c r="A2195" s="266">
        <v>11458</v>
      </c>
      <c r="B2195" s="267" t="s">
        <v>8204</v>
      </c>
      <c r="C2195" s="268" t="s">
        <v>6019</v>
      </c>
      <c r="D2195" s="269" t="s">
        <v>12938</v>
      </c>
    </row>
    <row r="2196" spans="1:4" ht="30">
      <c r="A2196" s="266">
        <v>42481</v>
      </c>
      <c r="B2196" s="267" t="s">
        <v>8205</v>
      </c>
      <c r="C2196" s="268" t="s">
        <v>6017</v>
      </c>
      <c r="D2196" s="269" t="s">
        <v>12939</v>
      </c>
    </row>
    <row r="2197" spans="1:4" ht="30">
      <c r="A2197" s="266">
        <v>11461</v>
      </c>
      <c r="B2197" s="267" t="s">
        <v>8206</v>
      </c>
      <c r="C2197" s="268" t="s">
        <v>6019</v>
      </c>
      <c r="D2197" s="269" t="s">
        <v>11435</v>
      </c>
    </row>
    <row r="2198" spans="1:4" ht="30">
      <c r="A2198" s="266">
        <v>3106</v>
      </c>
      <c r="B2198" s="267" t="s">
        <v>8207</v>
      </c>
      <c r="C2198" s="268" t="s">
        <v>6019</v>
      </c>
      <c r="D2198" s="269" t="s">
        <v>12940</v>
      </c>
    </row>
    <row r="2199" spans="1:4" ht="30">
      <c r="A2199" s="266">
        <v>3107</v>
      </c>
      <c r="B2199" s="267" t="s">
        <v>8208</v>
      </c>
      <c r="C2199" s="268" t="s">
        <v>6019</v>
      </c>
      <c r="D2199" s="269" t="s">
        <v>12941</v>
      </c>
    </row>
    <row r="2200" spans="1:4">
      <c r="A2200" s="266">
        <v>25951</v>
      </c>
      <c r="B2200" s="267" t="s">
        <v>8209</v>
      </c>
      <c r="C2200" s="268" t="s">
        <v>6065</v>
      </c>
      <c r="D2200" s="269" t="s">
        <v>12942</v>
      </c>
    </row>
    <row r="2201" spans="1:4">
      <c r="A2201" s="266">
        <v>3123</v>
      </c>
      <c r="B2201" s="267" t="s">
        <v>8210</v>
      </c>
      <c r="C2201" s="268" t="s">
        <v>6065</v>
      </c>
      <c r="D2201" s="269" t="s">
        <v>11681</v>
      </c>
    </row>
    <row r="2202" spans="1:4">
      <c r="A2202" s="266">
        <v>38125</v>
      </c>
      <c r="B2202" s="267" t="s">
        <v>8211</v>
      </c>
      <c r="C2202" s="268" t="s">
        <v>6065</v>
      </c>
      <c r="D2202" s="269" t="s">
        <v>12777</v>
      </c>
    </row>
    <row r="2203" spans="1:4" ht="30">
      <c r="A2203" s="266">
        <v>39014</v>
      </c>
      <c r="B2203" s="267" t="s">
        <v>8212</v>
      </c>
      <c r="C2203" s="268" t="s">
        <v>6065</v>
      </c>
      <c r="D2203" s="269" t="s">
        <v>12943</v>
      </c>
    </row>
    <row r="2204" spans="1:4" ht="30">
      <c r="A2204" s="266">
        <v>11894</v>
      </c>
      <c r="B2204" s="267" t="s">
        <v>8213</v>
      </c>
      <c r="C2204" s="268" t="s">
        <v>6019</v>
      </c>
      <c r="D2204" s="269" t="s">
        <v>12944</v>
      </c>
    </row>
    <row r="2205" spans="1:4" ht="30">
      <c r="A2205" s="266">
        <v>39365</v>
      </c>
      <c r="B2205" s="267" t="s">
        <v>8214</v>
      </c>
      <c r="C2205" s="268" t="s">
        <v>6019</v>
      </c>
      <c r="D2205" s="269" t="s">
        <v>12945</v>
      </c>
    </row>
    <row r="2206" spans="1:4" ht="30">
      <c r="A2206" s="266">
        <v>39366</v>
      </c>
      <c r="B2206" s="267" t="s">
        <v>8215</v>
      </c>
      <c r="C2206" s="268" t="s">
        <v>6019</v>
      </c>
      <c r="D2206" s="269" t="s">
        <v>12946</v>
      </c>
    </row>
    <row r="2207" spans="1:4" ht="30">
      <c r="A2207" s="266">
        <v>39367</v>
      </c>
      <c r="B2207" s="267" t="s">
        <v>8216</v>
      </c>
      <c r="C2207" s="268" t="s">
        <v>6019</v>
      </c>
      <c r="D2207" s="269" t="s">
        <v>12947</v>
      </c>
    </row>
    <row r="2208" spans="1:4">
      <c r="A2208" s="266">
        <v>37394</v>
      </c>
      <c r="B2208" s="267" t="s">
        <v>8217</v>
      </c>
      <c r="C2208" s="268" t="s">
        <v>8218</v>
      </c>
      <c r="D2208" s="269" t="s">
        <v>12948</v>
      </c>
    </row>
    <row r="2209" spans="1:4">
      <c r="A2209" s="266">
        <v>14146</v>
      </c>
      <c r="B2209" s="267" t="s">
        <v>8219</v>
      </c>
      <c r="C2209" s="268" t="s">
        <v>8218</v>
      </c>
      <c r="D2209" s="269" t="s">
        <v>12949</v>
      </c>
    </row>
    <row r="2210" spans="1:4">
      <c r="A2210" s="266">
        <v>38134</v>
      </c>
      <c r="B2210" s="267" t="s">
        <v>8220</v>
      </c>
      <c r="C2210" s="268" t="s">
        <v>6065</v>
      </c>
      <c r="D2210" s="269" t="s">
        <v>12950</v>
      </c>
    </row>
    <row r="2211" spans="1:4">
      <c r="A2211" s="266">
        <v>38132</v>
      </c>
      <c r="B2211" s="267" t="s">
        <v>8221</v>
      </c>
      <c r="C2211" s="268" t="s">
        <v>6065</v>
      </c>
      <c r="D2211" s="269" t="s">
        <v>12951</v>
      </c>
    </row>
    <row r="2212" spans="1:4">
      <c r="A2212" s="266">
        <v>38133</v>
      </c>
      <c r="B2212" s="267" t="s">
        <v>8222</v>
      </c>
      <c r="C2212" s="268" t="s">
        <v>6065</v>
      </c>
      <c r="D2212" s="269" t="s">
        <v>12952</v>
      </c>
    </row>
    <row r="2213" spans="1:4" ht="30">
      <c r="A2213" s="266">
        <v>938</v>
      </c>
      <c r="B2213" s="267" t="s">
        <v>8223</v>
      </c>
      <c r="C2213" s="268" t="s">
        <v>6020</v>
      </c>
      <c r="D2213" s="269" t="s">
        <v>11118</v>
      </c>
    </row>
    <row r="2214" spans="1:4" ht="30">
      <c r="A2214" s="266">
        <v>937</v>
      </c>
      <c r="B2214" s="267" t="s">
        <v>8224</v>
      </c>
      <c r="C2214" s="268" t="s">
        <v>6020</v>
      </c>
      <c r="D2214" s="269" t="s">
        <v>11322</v>
      </c>
    </row>
    <row r="2215" spans="1:4" ht="30">
      <c r="A2215" s="266">
        <v>939</v>
      </c>
      <c r="B2215" s="267" t="s">
        <v>8225</v>
      </c>
      <c r="C2215" s="268" t="s">
        <v>6020</v>
      </c>
      <c r="D2215" s="269" t="s">
        <v>12953</v>
      </c>
    </row>
    <row r="2216" spans="1:4" ht="30">
      <c r="A2216" s="266">
        <v>944</v>
      </c>
      <c r="B2216" s="267" t="s">
        <v>8226</v>
      </c>
      <c r="C2216" s="268" t="s">
        <v>6020</v>
      </c>
      <c r="D2216" s="269" t="s">
        <v>11421</v>
      </c>
    </row>
    <row r="2217" spans="1:4" ht="30">
      <c r="A2217" s="266">
        <v>940</v>
      </c>
      <c r="B2217" s="267" t="s">
        <v>8227</v>
      </c>
      <c r="C2217" s="268" t="s">
        <v>6020</v>
      </c>
      <c r="D2217" s="269" t="s">
        <v>12954</v>
      </c>
    </row>
    <row r="2218" spans="1:4" ht="30">
      <c r="A2218" s="266">
        <v>936</v>
      </c>
      <c r="B2218" s="267" t="s">
        <v>8228</v>
      </c>
      <c r="C2218" s="268" t="s">
        <v>6020</v>
      </c>
      <c r="D2218" s="269" t="s">
        <v>11131</v>
      </c>
    </row>
    <row r="2219" spans="1:4" ht="30">
      <c r="A2219" s="266">
        <v>935</v>
      </c>
      <c r="B2219" s="267" t="s">
        <v>8229</v>
      </c>
      <c r="C2219" s="268" t="s">
        <v>6020</v>
      </c>
      <c r="D2219" s="269" t="s">
        <v>11459</v>
      </c>
    </row>
    <row r="2220" spans="1:4">
      <c r="A2220" s="266">
        <v>406</v>
      </c>
      <c r="B2220" s="267" t="s">
        <v>8230</v>
      </c>
      <c r="C2220" s="268" t="s">
        <v>6019</v>
      </c>
      <c r="D2220" s="269" t="s">
        <v>12955</v>
      </c>
    </row>
    <row r="2221" spans="1:4">
      <c r="A2221" s="266">
        <v>42529</v>
      </c>
      <c r="B2221" s="267" t="s">
        <v>8231</v>
      </c>
      <c r="C2221" s="268" t="s">
        <v>6020</v>
      </c>
      <c r="D2221" s="269" t="s">
        <v>11718</v>
      </c>
    </row>
    <row r="2222" spans="1:4" ht="30">
      <c r="A2222" s="266">
        <v>39634</v>
      </c>
      <c r="B2222" s="267" t="s">
        <v>8232</v>
      </c>
      <c r="C2222" s="268" t="s">
        <v>6020</v>
      </c>
      <c r="D2222" s="269" t="s">
        <v>12956</v>
      </c>
    </row>
    <row r="2223" spans="1:4">
      <c r="A2223" s="266">
        <v>39701</v>
      </c>
      <c r="B2223" s="267" t="s">
        <v>8233</v>
      </c>
      <c r="C2223" s="268" t="s">
        <v>6019</v>
      </c>
      <c r="D2223" s="269" t="s">
        <v>12957</v>
      </c>
    </row>
    <row r="2224" spans="1:4">
      <c r="A2224" s="266">
        <v>12815</v>
      </c>
      <c r="B2224" s="267" t="s">
        <v>8234</v>
      </c>
      <c r="C2224" s="268" t="s">
        <v>6019</v>
      </c>
      <c r="D2224" s="269" t="s">
        <v>12307</v>
      </c>
    </row>
    <row r="2225" spans="1:4">
      <c r="A2225" s="266">
        <v>407</v>
      </c>
      <c r="B2225" s="267" t="s">
        <v>8235</v>
      </c>
      <c r="C2225" s="268" t="s">
        <v>6065</v>
      </c>
      <c r="D2225" s="269" t="s">
        <v>12958</v>
      </c>
    </row>
    <row r="2226" spans="1:4" ht="30">
      <c r="A2226" s="266">
        <v>39431</v>
      </c>
      <c r="B2226" s="267" t="s">
        <v>8236</v>
      </c>
      <c r="C2226" s="268" t="s">
        <v>6020</v>
      </c>
      <c r="D2226" s="269" t="s">
        <v>12959</v>
      </c>
    </row>
    <row r="2227" spans="1:4" ht="30">
      <c r="A2227" s="266">
        <v>39432</v>
      </c>
      <c r="B2227" s="267" t="s">
        <v>8237</v>
      </c>
      <c r="C2227" s="268" t="s">
        <v>6020</v>
      </c>
      <c r="D2227" s="269" t="s">
        <v>11815</v>
      </c>
    </row>
    <row r="2228" spans="1:4">
      <c r="A2228" s="266">
        <v>20111</v>
      </c>
      <c r="B2228" s="267" t="s">
        <v>8238</v>
      </c>
      <c r="C2228" s="268" t="s">
        <v>6019</v>
      </c>
      <c r="D2228" s="269" t="s">
        <v>12960</v>
      </c>
    </row>
    <row r="2229" spans="1:4">
      <c r="A2229" s="266">
        <v>21127</v>
      </c>
      <c r="B2229" s="267" t="s">
        <v>8239</v>
      </c>
      <c r="C2229" s="268" t="s">
        <v>6019</v>
      </c>
      <c r="D2229" s="269" t="s">
        <v>11840</v>
      </c>
    </row>
    <row r="2230" spans="1:4">
      <c r="A2230" s="266">
        <v>404</v>
      </c>
      <c r="B2230" s="267" t="s">
        <v>8240</v>
      </c>
      <c r="C2230" s="268" t="s">
        <v>6020</v>
      </c>
      <c r="D2230" s="269" t="s">
        <v>11282</v>
      </c>
    </row>
    <row r="2231" spans="1:4">
      <c r="A2231" s="266">
        <v>14151</v>
      </c>
      <c r="B2231" s="267" t="s">
        <v>8241</v>
      </c>
      <c r="C2231" s="268" t="s">
        <v>6019</v>
      </c>
      <c r="D2231" s="269" t="s">
        <v>12961</v>
      </c>
    </row>
    <row r="2232" spans="1:4">
      <c r="A2232" s="266">
        <v>14153</v>
      </c>
      <c r="B2232" s="267" t="s">
        <v>8242</v>
      </c>
      <c r="C2232" s="268" t="s">
        <v>6019</v>
      </c>
      <c r="D2232" s="269" t="s">
        <v>12962</v>
      </c>
    </row>
    <row r="2233" spans="1:4">
      <c r="A2233" s="266">
        <v>14152</v>
      </c>
      <c r="B2233" s="267" t="s">
        <v>8243</v>
      </c>
      <c r="C2233" s="268" t="s">
        <v>6019</v>
      </c>
      <c r="D2233" s="269" t="s">
        <v>11856</v>
      </c>
    </row>
    <row r="2234" spans="1:4">
      <c r="A2234" s="266">
        <v>14154</v>
      </c>
      <c r="B2234" s="267" t="s">
        <v>8244</v>
      </c>
      <c r="C2234" s="268" t="s">
        <v>6019</v>
      </c>
      <c r="D2234" s="269" t="s">
        <v>12963</v>
      </c>
    </row>
    <row r="2235" spans="1:4" ht="30">
      <c r="A2235" s="266">
        <v>42015</v>
      </c>
      <c r="B2235" s="267" t="s">
        <v>8245</v>
      </c>
      <c r="C2235" s="268" t="s">
        <v>6020</v>
      </c>
      <c r="D2235" s="269" t="s">
        <v>12964</v>
      </c>
    </row>
    <row r="2236" spans="1:4">
      <c r="A2236" s="266">
        <v>3146</v>
      </c>
      <c r="B2236" s="267" t="s">
        <v>8246</v>
      </c>
      <c r="C2236" s="268" t="s">
        <v>6019</v>
      </c>
      <c r="D2236" s="269" t="s">
        <v>11938</v>
      </c>
    </row>
    <row r="2237" spans="1:4">
      <c r="A2237" s="266">
        <v>3143</v>
      </c>
      <c r="B2237" s="267" t="s">
        <v>8247</v>
      </c>
      <c r="C2237" s="268" t="s">
        <v>6019</v>
      </c>
      <c r="D2237" s="269" t="s">
        <v>12965</v>
      </c>
    </row>
    <row r="2238" spans="1:4">
      <c r="A2238" s="266">
        <v>3148</v>
      </c>
      <c r="B2238" s="267" t="s">
        <v>8248</v>
      </c>
      <c r="C2238" s="268" t="s">
        <v>6019</v>
      </c>
      <c r="D2238" s="269" t="s">
        <v>12966</v>
      </c>
    </row>
    <row r="2239" spans="1:4" ht="30">
      <c r="A2239" s="266">
        <v>4310</v>
      </c>
      <c r="B2239" s="267" t="s">
        <v>8249</v>
      </c>
      <c r="C2239" s="268" t="s">
        <v>6019</v>
      </c>
      <c r="D2239" s="269" t="s">
        <v>11420</v>
      </c>
    </row>
    <row r="2240" spans="1:4">
      <c r="A2240" s="266">
        <v>4311</v>
      </c>
      <c r="B2240" s="267" t="s">
        <v>8250</v>
      </c>
      <c r="C2240" s="268" t="s">
        <v>6019</v>
      </c>
      <c r="D2240" s="269" t="s">
        <v>11910</v>
      </c>
    </row>
    <row r="2241" spans="1:4">
      <c r="A2241" s="266">
        <v>4312</v>
      </c>
      <c r="B2241" s="267" t="s">
        <v>8251</v>
      </c>
      <c r="C2241" s="268" t="s">
        <v>6019</v>
      </c>
      <c r="D2241" s="269" t="s">
        <v>11121</v>
      </c>
    </row>
    <row r="2242" spans="1:4">
      <c r="A2242" s="266">
        <v>11162</v>
      </c>
      <c r="B2242" s="267" t="s">
        <v>8252</v>
      </c>
      <c r="C2242" s="268" t="s">
        <v>6019</v>
      </c>
      <c r="D2242" s="269" t="s">
        <v>11399</v>
      </c>
    </row>
    <row r="2243" spans="1:4">
      <c r="A2243" s="266">
        <v>13261</v>
      </c>
      <c r="B2243" s="267" t="s">
        <v>8253</v>
      </c>
      <c r="C2243" s="268" t="s">
        <v>6019</v>
      </c>
      <c r="D2243" s="269" t="s">
        <v>11593</v>
      </c>
    </row>
    <row r="2244" spans="1:4">
      <c r="A2244" s="266">
        <v>3255</v>
      </c>
      <c r="B2244" s="267" t="s">
        <v>8254</v>
      </c>
      <c r="C2244" s="268" t="s">
        <v>6019</v>
      </c>
      <c r="D2244" s="269" t="s">
        <v>11723</v>
      </c>
    </row>
    <row r="2245" spans="1:4">
      <c r="A2245" s="266">
        <v>3254</v>
      </c>
      <c r="B2245" s="267" t="s">
        <v>8255</v>
      </c>
      <c r="C2245" s="268" t="s">
        <v>6019</v>
      </c>
      <c r="D2245" s="269" t="s">
        <v>12314</v>
      </c>
    </row>
    <row r="2246" spans="1:4">
      <c r="A2246" s="266">
        <v>3259</v>
      </c>
      <c r="B2246" s="267" t="s">
        <v>8256</v>
      </c>
      <c r="C2246" s="268" t="s">
        <v>6019</v>
      </c>
      <c r="D2246" s="269" t="s">
        <v>12587</v>
      </c>
    </row>
    <row r="2247" spans="1:4">
      <c r="A2247" s="266">
        <v>3258</v>
      </c>
      <c r="B2247" s="267" t="s">
        <v>8257</v>
      </c>
      <c r="C2247" s="268" t="s">
        <v>6019</v>
      </c>
      <c r="D2247" s="269" t="s">
        <v>12967</v>
      </c>
    </row>
    <row r="2248" spans="1:4">
      <c r="A2248" s="266">
        <v>3256</v>
      </c>
      <c r="B2248" s="267" t="s">
        <v>8259</v>
      </c>
      <c r="C2248" s="268" t="s">
        <v>6019</v>
      </c>
      <c r="D2248" s="269" t="s">
        <v>11318</v>
      </c>
    </row>
    <row r="2249" spans="1:4">
      <c r="A2249" s="266">
        <v>3251</v>
      </c>
      <c r="B2249" s="267" t="s">
        <v>8258</v>
      </c>
      <c r="C2249" s="268" t="s">
        <v>6019</v>
      </c>
      <c r="D2249" s="269" t="s">
        <v>11689</v>
      </c>
    </row>
    <row r="2250" spans="1:4">
      <c r="A2250" s="266">
        <v>3261</v>
      </c>
      <c r="B2250" s="267" t="s">
        <v>8260</v>
      </c>
      <c r="C2250" s="268" t="s">
        <v>6019</v>
      </c>
      <c r="D2250" s="269" t="s">
        <v>12968</v>
      </c>
    </row>
    <row r="2251" spans="1:4">
      <c r="A2251" s="266">
        <v>3260</v>
      </c>
      <c r="B2251" s="267" t="s">
        <v>8261</v>
      </c>
      <c r="C2251" s="268" t="s">
        <v>6019</v>
      </c>
      <c r="D2251" s="269" t="s">
        <v>12969</v>
      </c>
    </row>
    <row r="2252" spans="1:4">
      <c r="A2252" s="266">
        <v>3272</v>
      </c>
      <c r="B2252" s="267" t="s">
        <v>8262</v>
      </c>
      <c r="C2252" s="268" t="s">
        <v>6019</v>
      </c>
      <c r="D2252" s="269" t="s">
        <v>12970</v>
      </c>
    </row>
    <row r="2253" spans="1:4">
      <c r="A2253" s="266">
        <v>3265</v>
      </c>
      <c r="B2253" s="267" t="s">
        <v>8263</v>
      </c>
      <c r="C2253" s="268" t="s">
        <v>6019</v>
      </c>
      <c r="D2253" s="269" t="s">
        <v>12971</v>
      </c>
    </row>
    <row r="2254" spans="1:4">
      <c r="A2254" s="266">
        <v>3264</v>
      </c>
      <c r="B2254" s="267" t="s">
        <v>8265</v>
      </c>
      <c r="C2254" s="268" t="s">
        <v>6019</v>
      </c>
      <c r="D2254" s="269" t="s">
        <v>12973</v>
      </c>
    </row>
    <row r="2255" spans="1:4">
      <c r="A2255" s="266">
        <v>3262</v>
      </c>
      <c r="B2255" s="267" t="s">
        <v>8264</v>
      </c>
      <c r="C2255" s="268" t="s">
        <v>6019</v>
      </c>
      <c r="D2255" s="269" t="s">
        <v>12972</v>
      </c>
    </row>
    <row r="2256" spans="1:4">
      <c r="A2256" s="266">
        <v>3267</v>
      </c>
      <c r="B2256" s="267" t="s">
        <v>8266</v>
      </c>
      <c r="C2256" s="268" t="s">
        <v>6019</v>
      </c>
      <c r="D2256" s="269" t="s">
        <v>12974</v>
      </c>
    </row>
    <row r="2257" spans="1:4">
      <c r="A2257" s="266">
        <v>3266</v>
      </c>
      <c r="B2257" s="267" t="s">
        <v>8267</v>
      </c>
      <c r="C2257" s="268" t="s">
        <v>6019</v>
      </c>
      <c r="D2257" s="269" t="s">
        <v>12975</v>
      </c>
    </row>
    <row r="2258" spans="1:4">
      <c r="A2258" s="266">
        <v>3268</v>
      </c>
      <c r="B2258" s="267" t="s">
        <v>8269</v>
      </c>
      <c r="C2258" s="268" t="s">
        <v>6019</v>
      </c>
      <c r="D2258" s="269" t="s">
        <v>12977</v>
      </c>
    </row>
    <row r="2259" spans="1:4">
      <c r="A2259" s="266">
        <v>3263</v>
      </c>
      <c r="B2259" s="267" t="s">
        <v>8268</v>
      </c>
      <c r="C2259" s="268" t="s">
        <v>6019</v>
      </c>
      <c r="D2259" s="269" t="s">
        <v>12976</v>
      </c>
    </row>
    <row r="2260" spans="1:4">
      <c r="A2260" s="266">
        <v>3271</v>
      </c>
      <c r="B2260" s="267" t="s">
        <v>8270</v>
      </c>
      <c r="C2260" s="268" t="s">
        <v>6019</v>
      </c>
      <c r="D2260" s="269" t="s">
        <v>12978</v>
      </c>
    </row>
    <row r="2261" spans="1:4">
      <c r="A2261" s="266">
        <v>3270</v>
      </c>
      <c r="B2261" s="267" t="s">
        <v>8271</v>
      </c>
      <c r="C2261" s="268" t="s">
        <v>6019</v>
      </c>
      <c r="D2261" s="269" t="s">
        <v>12979</v>
      </c>
    </row>
    <row r="2262" spans="1:4" ht="30">
      <c r="A2262" s="266">
        <v>3275</v>
      </c>
      <c r="B2262" s="267" t="s">
        <v>8272</v>
      </c>
      <c r="C2262" s="268" t="s">
        <v>6017</v>
      </c>
      <c r="D2262" s="269" t="s">
        <v>12980</v>
      </c>
    </row>
    <row r="2263" spans="1:4" ht="45">
      <c r="A2263" s="266">
        <v>39512</v>
      </c>
      <c r="B2263" s="267" t="s">
        <v>8273</v>
      </c>
      <c r="C2263" s="268" t="s">
        <v>6017</v>
      </c>
      <c r="D2263" s="269" t="s">
        <v>12981</v>
      </c>
    </row>
    <row r="2264" spans="1:4" ht="45">
      <c r="A2264" s="266">
        <v>39511</v>
      </c>
      <c r="B2264" s="267" t="s">
        <v>8274</v>
      </c>
      <c r="C2264" s="268" t="s">
        <v>6017</v>
      </c>
      <c r="D2264" s="269" t="s">
        <v>12982</v>
      </c>
    </row>
    <row r="2265" spans="1:4" ht="45">
      <c r="A2265" s="266">
        <v>39513</v>
      </c>
      <c r="B2265" s="267" t="s">
        <v>8275</v>
      </c>
      <c r="C2265" s="268" t="s">
        <v>6017</v>
      </c>
      <c r="D2265" s="269" t="s">
        <v>12983</v>
      </c>
    </row>
    <row r="2266" spans="1:4" ht="30">
      <c r="A2266" s="266">
        <v>3286</v>
      </c>
      <c r="B2266" s="267" t="s">
        <v>8276</v>
      </c>
      <c r="C2266" s="268" t="s">
        <v>6017</v>
      </c>
      <c r="D2266" s="269" t="s">
        <v>12984</v>
      </c>
    </row>
    <row r="2267" spans="1:4" ht="30">
      <c r="A2267" s="266">
        <v>3287</v>
      </c>
      <c r="B2267" s="267" t="s">
        <v>8277</v>
      </c>
      <c r="C2267" s="268" t="s">
        <v>6017</v>
      </c>
      <c r="D2267" s="269" t="s">
        <v>12985</v>
      </c>
    </row>
    <row r="2268" spans="1:4" ht="30">
      <c r="A2268" s="266">
        <v>3283</v>
      </c>
      <c r="B2268" s="267" t="s">
        <v>8278</v>
      </c>
      <c r="C2268" s="268" t="s">
        <v>6017</v>
      </c>
      <c r="D2268" s="269" t="s">
        <v>12008</v>
      </c>
    </row>
    <row r="2269" spans="1:4" ht="30">
      <c r="A2269" s="266">
        <v>11587</v>
      </c>
      <c r="B2269" s="267" t="s">
        <v>8279</v>
      </c>
      <c r="C2269" s="268" t="s">
        <v>6017</v>
      </c>
      <c r="D2269" s="269" t="s">
        <v>12986</v>
      </c>
    </row>
    <row r="2270" spans="1:4" ht="30">
      <c r="A2270" s="266">
        <v>36225</v>
      </c>
      <c r="B2270" s="267" t="s">
        <v>8280</v>
      </c>
      <c r="C2270" s="268" t="s">
        <v>6017</v>
      </c>
      <c r="D2270" s="269" t="s">
        <v>12987</v>
      </c>
    </row>
    <row r="2271" spans="1:4" ht="30">
      <c r="A2271" s="266">
        <v>36230</v>
      </c>
      <c r="B2271" s="267" t="s">
        <v>8281</v>
      </c>
      <c r="C2271" s="268" t="s">
        <v>6017</v>
      </c>
      <c r="D2271" s="269" t="s">
        <v>12988</v>
      </c>
    </row>
    <row r="2272" spans="1:4" ht="30">
      <c r="A2272" s="266">
        <v>36238</v>
      </c>
      <c r="B2272" s="267" t="s">
        <v>8282</v>
      </c>
      <c r="C2272" s="268" t="s">
        <v>6017</v>
      </c>
      <c r="D2272" s="269" t="s">
        <v>12989</v>
      </c>
    </row>
    <row r="2273" spans="1:4">
      <c r="A2273" s="266">
        <v>11887</v>
      </c>
      <c r="B2273" s="267" t="s">
        <v>8283</v>
      </c>
      <c r="C2273" s="268" t="s">
        <v>6019</v>
      </c>
      <c r="D2273" s="269" t="s">
        <v>12990</v>
      </c>
    </row>
    <row r="2274" spans="1:4">
      <c r="A2274" s="266">
        <v>11883</v>
      </c>
      <c r="B2274" s="267" t="s">
        <v>8284</v>
      </c>
      <c r="C2274" s="268" t="s">
        <v>6019</v>
      </c>
      <c r="D2274" s="269" t="s">
        <v>12991</v>
      </c>
    </row>
    <row r="2275" spans="1:4">
      <c r="A2275" s="266">
        <v>11884</v>
      </c>
      <c r="B2275" s="267" t="s">
        <v>8285</v>
      </c>
      <c r="C2275" s="268" t="s">
        <v>6019</v>
      </c>
      <c r="D2275" s="269" t="s">
        <v>12992</v>
      </c>
    </row>
    <row r="2276" spans="1:4">
      <c r="A2276" s="266">
        <v>11885</v>
      </c>
      <c r="B2276" s="267" t="s">
        <v>8286</v>
      </c>
      <c r="C2276" s="268" t="s">
        <v>6019</v>
      </c>
      <c r="D2276" s="269" t="s">
        <v>12993</v>
      </c>
    </row>
    <row r="2277" spans="1:4">
      <c r="A2277" s="266">
        <v>11886</v>
      </c>
      <c r="B2277" s="267" t="s">
        <v>8287</v>
      </c>
      <c r="C2277" s="268" t="s">
        <v>6019</v>
      </c>
      <c r="D2277" s="269" t="s">
        <v>12994</v>
      </c>
    </row>
    <row r="2278" spans="1:4">
      <c r="A2278" s="266">
        <v>11888</v>
      </c>
      <c r="B2278" s="267" t="s">
        <v>8288</v>
      </c>
      <c r="C2278" s="268" t="s">
        <v>6019</v>
      </c>
      <c r="D2278" s="269" t="s">
        <v>12995</v>
      </c>
    </row>
    <row r="2279" spans="1:4">
      <c r="A2279" s="266">
        <v>3277</v>
      </c>
      <c r="B2279" s="267" t="s">
        <v>8289</v>
      </c>
      <c r="C2279" s="268" t="s">
        <v>6019</v>
      </c>
      <c r="D2279" s="269" t="s">
        <v>12996</v>
      </c>
    </row>
    <row r="2280" spans="1:4">
      <c r="A2280" s="266">
        <v>3281</v>
      </c>
      <c r="B2280" s="267" t="s">
        <v>8290</v>
      </c>
      <c r="C2280" s="268" t="s">
        <v>6019</v>
      </c>
      <c r="D2280" s="269" t="s">
        <v>12997</v>
      </c>
    </row>
    <row r="2281" spans="1:4" ht="45">
      <c r="A2281" s="266">
        <v>39363</v>
      </c>
      <c r="B2281" s="267" t="s">
        <v>8291</v>
      </c>
      <c r="C2281" s="268" t="s">
        <v>6019</v>
      </c>
      <c r="D2281" s="269" t="s">
        <v>12998</v>
      </c>
    </row>
    <row r="2282" spans="1:4" ht="45">
      <c r="A2282" s="266">
        <v>39361</v>
      </c>
      <c r="B2282" s="267" t="s">
        <v>8292</v>
      </c>
      <c r="C2282" s="268" t="s">
        <v>6019</v>
      </c>
      <c r="D2282" s="269" t="s">
        <v>12999</v>
      </c>
    </row>
    <row r="2283" spans="1:4" ht="45">
      <c r="A2283" s="266">
        <v>39362</v>
      </c>
      <c r="B2283" s="267" t="s">
        <v>8293</v>
      </c>
      <c r="C2283" s="268" t="s">
        <v>6019</v>
      </c>
      <c r="D2283" s="269" t="s">
        <v>13000</v>
      </c>
    </row>
    <row r="2284" spans="1:4" ht="45">
      <c r="A2284" s="266">
        <v>39364</v>
      </c>
      <c r="B2284" s="267" t="s">
        <v>8294</v>
      </c>
      <c r="C2284" s="268" t="s">
        <v>6019</v>
      </c>
      <c r="D2284" s="269" t="s">
        <v>13001</v>
      </c>
    </row>
    <row r="2285" spans="1:4">
      <c r="A2285" s="266">
        <v>14576</v>
      </c>
      <c r="B2285" s="267" t="s">
        <v>8295</v>
      </c>
      <c r="C2285" s="268" t="s">
        <v>6019</v>
      </c>
      <c r="D2285" s="269" t="s">
        <v>13002</v>
      </c>
    </row>
    <row r="2286" spans="1:4">
      <c r="A2286" s="266">
        <v>13877</v>
      </c>
      <c r="B2286" s="267" t="s">
        <v>8296</v>
      </c>
      <c r="C2286" s="268" t="s">
        <v>6019</v>
      </c>
      <c r="D2286" s="269" t="s">
        <v>13003</v>
      </c>
    </row>
    <row r="2287" spans="1:4">
      <c r="A2287" s="266">
        <v>7307</v>
      </c>
      <c r="B2287" s="267" t="s">
        <v>8297</v>
      </c>
      <c r="C2287" s="268" t="s">
        <v>6066</v>
      </c>
      <c r="D2287" s="269" t="s">
        <v>12588</v>
      </c>
    </row>
    <row r="2288" spans="1:4">
      <c r="A2288" s="266">
        <v>38122</v>
      </c>
      <c r="B2288" s="267" t="s">
        <v>8298</v>
      </c>
      <c r="C2288" s="268" t="s">
        <v>6066</v>
      </c>
      <c r="D2288" s="269" t="s">
        <v>13004</v>
      </c>
    </row>
    <row r="2289" spans="1:4">
      <c r="A2289" s="266">
        <v>6086</v>
      </c>
      <c r="B2289" s="267" t="s">
        <v>8299</v>
      </c>
      <c r="C2289" s="268" t="s">
        <v>8300</v>
      </c>
      <c r="D2289" s="269" t="s">
        <v>13005</v>
      </c>
    </row>
    <row r="2290" spans="1:4" ht="30">
      <c r="A2290" s="266">
        <v>38633</v>
      </c>
      <c r="B2290" s="267" t="s">
        <v>8301</v>
      </c>
      <c r="C2290" s="268" t="s">
        <v>6019</v>
      </c>
      <c r="D2290" s="269" t="s">
        <v>13006</v>
      </c>
    </row>
    <row r="2291" spans="1:4" ht="30">
      <c r="A2291" s="266">
        <v>12344</v>
      </c>
      <c r="B2291" s="267" t="s">
        <v>8302</v>
      </c>
      <c r="C2291" s="268" t="s">
        <v>6019</v>
      </c>
      <c r="D2291" s="269" t="s">
        <v>11421</v>
      </c>
    </row>
    <row r="2292" spans="1:4" ht="30">
      <c r="A2292" s="266">
        <v>12343</v>
      </c>
      <c r="B2292" s="267" t="s">
        <v>8303</v>
      </c>
      <c r="C2292" s="268" t="s">
        <v>6019</v>
      </c>
      <c r="D2292" s="269" t="s">
        <v>13007</v>
      </c>
    </row>
    <row r="2293" spans="1:4" ht="30">
      <c r="A2293" s="266">
        <v>3295</v>
      </c>
      <c r="B2293" s="267" t="s">
        <v>8304</v>
      </c>
      <c r="C2293" s="268" t="s">
        <v>6019</v>
      </c>
      <c r="D2293" s="269" t="s">
        <v>13008</v>
      </c>
    </row>
    <row r="2294" spans="1:4" ht="30">
      <c r="A2294" s="266">
        <v>3302</v>
      </c>
      <c r="B2294" s="267" t="s">
        <v>8305</v>
      </c>
      <c r="C2294" s="268" t="s">
        <v>6019</v>
      </c>
      <c r="D2294" s="269" t="s">
        <v>13009</v>
      </c>
    </row>
    <row r="2295" spans="1:4" ht="30">
      <c r="A2295" s="266">
        <v>3297</v>
      </c>
      <c r="B2295" s="267" t="s">
        <v>8306</v>
      </c>
      <c r="C2295" s="268" t="s">
        <v>6019</v>
      </c>
      <c r="D2295" s="269" t="s">
        <v>13010</v>
      </c>
    </row>
    <row r="2296" spans="1:4" ht="30">
      <c r="A2296" s="266">
        <v>3294</v>
      </c>
      <c r="B2296" s="267" t="s">
        <v>8307</v>
      </c>
      <c r="C2296" s="268" t="s">
        <v>6019</v>
      </c>
      <c r="D2296" s="269" t="s">
        <v>13011</v>
      </c>
    </row>
    <row r="2297" spans="1:4" ht="30">
      <c r="A2297" s="266">
        <v>3292</v>
      </c>
      <c r="B2297" s="267" t="s">
        <v>8308</v>
      </c>
      <c r="C2297" s="268" t="s">
        <v>6019</v>
      </c>
      <c r="D2297" s="269" t="s">
        <v>13012</v>
      </c>
    </row>
    <row r="2298" spans="1:4" ht="30">
      <c r="A2298" s="266">
        <v>3298</v>
      </c>
      <c r="B2298" s="267" t="s">
        <v>8309</v>
      </c>
      <c r="C2298" s="268" t="s">
        <v>6019</v>
      </c>
      <c r="D2298" s="269" t="s">
        <v>12353</v>
      </c>
    </row>
    <row r="2299" spans="1:4" ht="30">
      <c r="A2299" s="266">
        <v>11596</v>
      </c>
      <c r="B2299" s="267" t="s">
        <v>8310</v>
      </c>
      <c r="C2299" s="268" t="s">
        <v>6019</v>
      </c>
      <c r="D2299" s="269" t="s">
        <v>13013</v>
      </c>
    </row>
    <row r="2300" spans="1:4" ht="30">
      <c r="A2300" s="266">
        <v>34802</v>
      </c>
      <c r="B2300" s="267" t="s">
        <v>8311</v>
      </c>
      <c r="C2300" s="268" t="s">
        <v>6019</v>
      </c>
      <c r="D2300" s="269" t="s">
        <v>13014</v>
      </c>
    </row>
    <row r="2301" spans="1:4" ht="30">
      <c r="A2301" s="266">
        <v>11588</v>
      </c>
      <c r="B2301" s="267" t="s">
        <v>8312</v>
      </c>
      <c r="C2301" s="268" t="s">
        <v>6019</v>
      </c>
      <c r="D2301" s="269" t="s">
        <v>13015</v>
      </c>
    </row>
    <row r="2302" spans="1:4" ht="30">
      <c r="A2302" s="266">
        <v>34383</v>
      </c>
      <c r="B2302" s="267" t="s">
        <v>8313</v>
      </c>
      <c r="C2302" s="268" t="s">
        <v>6019</v>
      </c>
      <c r="D2302" s="269" t="s">
        <v>13016</v>
      </c>
    </row>
    <row r="2303" spans="1:4" ht="30">
      <c r="A2303" s="266">
        <v>40451</v>
      </c>
      <c r="B2303" s="267" t="s">
        <v>8314</v>
      </c>
      <c r="C2303" s="268" t="s">
        <v>6017</v>
      </c>
      <c r="D2303" s="269" t="s">
        <v>13017</v>
      </c>
    </row>
    <row r="2304" spans="1:4" ht="30">
      <c r="A2304" s="266">
        <v>40453</v>
      </c>
      <c r="B2304" s="267" t="s">
        <v>8315</v>
      </c>
      <c r="C2304" s="268" t="s">
        <v>6017</v>
      </c>
      <c r="D2304" s="269" t="s">
        <v>13018</v>
      </c>
    </row>
    <row r="2305" spans="1:4" ht="30">
      <c r="A2305" s="266">
        <v>40452</v>
      </c>
      <c r="B2305" s="267" t="s">
        <v>8316</v>
      </c>
      <c r="C2305" s="268" t="s">
        <v>6017</v>
      </c>
      <c r="D2305" s="269" t="s">
        <v>13019</v>
      </c>
    </row>
    <row r="2306" spans="1:4" ht="30">
      <c r="A2306" s="266">
        <v>11594</v>
      </c>
      <c r="B2306" s="267" t="s">
        <v>8317</v>
      </c>
      <c r="C2306" s="268" t="s">
        <v>6019</v>
      </c>
      <c r="D2306" s="269" t="s">
        <v>13020</v>
      </c>
    </row>
    <row r="2307" spans="1:4" ht="30">
      <c r="A2307" s="266">
        <v>3311</v>
      </c>
      <c r="B2307" s="267" t="s">
        <v>8318</v>
      </c>
      <c r="C2307" s="268" t="s">
        <v>6183</v>
      </c>
      <c r="D2307" s="269" t="s">
        <v>13020</v>
      </c>
    </row>
    <row r="2308" spans="1:4">
      <c r="A2308" s="266">
        <v>11599</v>
      </c>
      <c r="B2308" s="267" t="s">
        <v>8319</v>
      </c>
      <c r="C2308" s="268" t="s">
        <v>6019</v>
      </c>
      <c r="D2308" s="269" t="s">
        <v>13021</v>
      </c>
    </row>
    <row r="2309" spans="1:4" ht="30">
      <c r="A2309" s="266">
        <v>11593</v>
      </c>
      <c r="B2309" s="267" t="s">
        <v>8320</v>
      </c>
      <c r="C2309" s="268" t="s">
        <v>6019</v>
      </c>
      <c r="D2309" s="269" t="s">
        <v>13022</v>
      </c>
    </row>
    <row r="2310" spans="1:4" ht="30">
      <c r="A2310" s="266">
        <v>3314</v>
      </c>
      <c r="B2310" s="267" t="s">
        <v>8321</v>
      </c>
      <c r="C2310" s="268" t="s">
        <v>6183</v>
      </c>
      <c r="D2310" s="269" t="s">
        <v>13023</v>
      </c>
    </row>
    <row r="2311" spans="1:4" ht="30">
      <c r="A2311" s="266">
        <v>11597</v>
      </c>
      <c r="B2311" s="267" t="s">
        <v>8322</v>
      </c>
      <c r="C2311" s="268" t="s">
        <v>6019</v>
      </c>
      <c r="D2311" s="269" t="s">
        <v>13024</v>
      </c>
    </row>
    <row r="2312" spans="1:4">
      <c r="A2312" s="266">
        <v>3309</v>
      </c>
      <c r="B2312" s="267" t="s">
        <v>8323</v>
      </c>
      <c r="C2312" s="268" t="s">
        <v>6183</v>
      </c>
      <c r="D2312" s="269" t="s">
        <v>13013</v>
      </c>
    </row>
    <row r="2313" spans="1:4" ht="30">
      <c r="A2313" s="266">
        <v>40440</v>
      </c>
      <c r="B2313" s="267" t="s">
        <v>8327</v>
      </c>
      <c r="C2313" s="268" t="s">
        <v>6183</v>
      </c>
      <c r="D2313" s="269" t="s">
        <v>13028</v>
      </c>
    </row>
    <row r="2314" spans="1:4" ht="30">
      <c r="A2314" s="266">
        <v>40441</v>
      </c>
      <c r="B2314" s="267" t="s">
        <v>8328</v>
      </c>
      <c r="C2314" s="268" t="s">
        <v>6183</v>
      </c>
      <c r="D2314" s="269" t="s">
        <v>13029</v>
      </c>
    </row>
    <row r="2315" spans="1:4" ht="45">
      <c r="A2315" s="266">
        <v>34612</v>
      </c>
      <c r="B2315" s="267" t="s">
        <v>8324</v>
      </c>
      <c r="C2315" s="268" t="s">
        <v>6019</v>
      </c>
      <c r="D2315" s="269" t="s">
        <v>13025</v>
      </c>
    </row>
    <row r="2316" spans="1:4" ht="45">
      <c r="A2316" s="266">
        <v>34635</v>
      </c>
      <c r="B2316" s="267" t="s">
        <v>8325</v>
      </c>
      <c r="C2316" s="268" t="s">
        <v>6019</v>
      </c>
      <c r="D2316" s="269" t="s">
        <v>13026</v>
      </c>
    </row>
    <row r="2317" spans="1:4" ht="45">
      <c r="A2317" s="266">
        <v>34633</v>
      </c>
      <c r="B2317" s="267" t="s">
        <v>8326</v>
      </c>
      <c r="C2317" s="268" t="s">
        <v>6019</v>
      </c>
      <c r="D2317" s="269" t="s">
        <v>13027</v>
      </c>
    </row>
    <row r="2318" spans="1:4" ht="45">
      <c r="A2318" s="266">
        <v>40449</v>
      </c>
      <c r="B2318" s="267" t="s">
        <v>8329</v>
      </c>
      <c r="C2318" s="268" t="s">
        <v>6183</v>
      </c>
      <c r="D2318" s="269" t="s">
        <v>13030</v>
      </c>
    </row>
    <row r="2319" spans="1:4" ht="30">
      <c r="A2319" s="266">
        <v>11592</v>
      </c>
      <c r="B2319" s="267" t="s">
        <v>8331</v>
      </c>
      <c r="C2319" s="268" t="s">
        <v>6019</v>
      </c>
      <c r="D2319" s="269" t="s">
        <v>13023</v>
      </c>
    </row>
    <row r="2320" spans="1:4" ht="30">
      <c r="A2320" s="266">
        <v>34800</v>
      </c>
      <c r="B2320" s="267" t="s">
        <v>8330</v>
      </c>
      <c r="C2320" s="268" t="s">
        <v>6183</v>
      </c>
      <c r="D2320" s="269" t="s">
        <v>13031</v>
      </c>
    </row>
    <row r="2321" spans="1:4" ht="30">
      <c r="A2321" s="266">
        <v>40438</v>
      </c>
      <c r="B2321" s="267" t="s">
        <v>8332</v>
      </c>
      <c r="C2321" s="268" t="s">
        <v>6183</v>
      </c>
      <c r="D2321" s="269" t="s">
        <v>13032</v>
      </c>
    </row>
    <row r="2322" spans="1:4" ht="30">
      <c r="A2322" s="266">
        <v>40436</v>
      </c>
      <c r="B2322" s="267" t="s">
        <v>8333</v>
      </c>
      <c r="C2322" s="268" t="s">
        <v>6183</v>
      </c>
      <c r="D2322" s="269" t="s">
        <v>13033</v>
      </c>
    </row>
    <row r="2323" spans="1:4" ht="30">
      <c r="A2323" s="266">
        <v>4315</v>
      </c>
      <c r="B2323" s="267" t="s">
        <v>8334</v>
      </c>
      <c r="C2323" s="268" t="s">
        <v>6019</v>
      </c>
      <c r="D2323" s="269" t="s">
        <v>13034</v>
      </c>
    </row>
    <row r="2324" spans="1:4">
      <c r="A2324" s="266">
        <v>42482</v>
      </c>
      <c r="B2324" s="267" t="s">
        <v>8335</v>
      </c>
      <c r="C2324" s="268" t="s">
        <v>6019</v>
      </c>
      <c r="D2324" s="269" t="s">
        <v>11591</v>
      </c>
    </row>
    <row r="2325" spans="1:4">
      <c r="A2325" s="266">
        <v>402</v>
      </c>
      <c r="B2325" s="267" t="s">
        <v>8336</v>
      </c>
      <c r="C2325" s="268" t="s">
        <v>6019</v>
      </c>
      <c r="D2325" s="269" t="s">
        <v>11870</v>
      </c>
    </row>
    <row r="2326" spans="1:4">
      <c r="A2326" s="266">
        <v>4226</v>
      </c>
      <c r="B2326" s="267" t="s">
        <v>8337</v>
      </c>
      <c r="C2326" s="268" t="s">
        <v>6065</v>
      </c>
      <c r="D2326" s="269" t="s">
        <v>11351</v>
      </c>
    </row>
    <row r="2327" spans="1:4">
      <c r="A2327" s="266">
        <v>4222</v>
      </c>
      <c r="B2327" s="267" t="s">
        <v>8338</v>
      </c>
      <c r="C2327" s="268" t="s">
        <v>6066</v>
      </c>
      <c r="D2327" s="269" t="s">
        <v>11167</v>
      </c>
    </row>
    <row r="2328" spans="1:4" ht="30">
      <c r="A2328" s="266">
        <v>34804</v>
      </c>
      <c r="B2328" s="267" t="s">
        <v>8339</v>
      </c>
      <c r="C2328" s="268" t="s">
        <v>6017</v>
      </c>
      <c r="D2328" s="269" t="s">
        <v>13035</v>
      </c>
    </row>
    <row r="2329" spans="1:4" ht="30">
      <c r="A2329" s="266">
        <v>4013</v>
      </c>
      <c r="B2329" s="267" t="s">
        <v>8340</v>
      </c>
      <c r="C2329" s="268" t="s">
        <v>6017</v>
      </c>
      <c r="D2329" s="269" t="s">
        <v>13036</v>
      </c>
    </row>
    <row r="2330" spans="1:4" ht="30">
      <c r="A2330" s="266">
        <v>4011</v>
      </c>
      <c r="B2330" s="267" t="s">
        <v>8341</v>
      </c>
      <c r="C2330" s="268" t="s">
        <v>6017</v>
      </c>
      <c r="D2330" s="269" t="s">
        <v>11280</v>
      </c>
    </row>
    <row r="2331" spans="1:4" ht="30">
      <c r="A2331" s="266">
        <v>4021</v>
      </c>
      <c r="B2331" s="267" t="s">
        <v>8342</v>
      </c>
      <c r="C2331" s="268" t="s">
        <v>6017</v>
      </c>
      <c r="D2331" s="269" t="s">
        <v>13037</v>
      </c>
    </row>
    <row r="2332" spans="1:4" ht="30">
      <c r="A2332" s="266">
        <v>4019</v>
      </c>
      <c r="B2332" s="267" t="s">
        <v>8343</v>
      </c>
      <c r="C2332" s="268" t="s">
        <v>6017</v>
      </c>
      <c r="D2332" s="269" t="s">
        <v>12627</v>
      </c>
    </row>
    <row r="2333" spans="1:4" ht="30">
      <c r="A2333" s="266">
        <v>4012</v>
      </c>
      <c r="B2333" s="267" t="s">
        <v>8344</v>
      </c>
      <c r="C2333" s="268" t="s">
        <v>6017</v>
      </c>
      <c r="D2333" s="269" t="s">
        <v>12367</v>
      </c>
    </row>
    <row r="2334" spans="1:4" ht="30">
      <c r="A2334" s="266">
        <v>4020</v>
      </c>
      <c r="B2334" s="267" t="s">
        <v>8345</v>
      </c>
      <c r="C2334" s="268" t="s">
        <v>6017</v>
      </c>
      <c r="D2334" s="269" t="s">
        <v>12278</v>
      </c>
    </row>
    <row r="2335" spans="1:4" ht="30">
      <c r="A2335" s="266">
        <v>4018</v>
      </c>
      <c r="B2335" s="267" t="s">
        <v>8346</v>
      </c>
      <c r="C2335" s="268" t="s">
        <v>6017</v>
      </c>
      <c r="D2335" s="269" t="s">
        <v>13038</v>
      </c>
    </row>
    <row r="2336" spans="1:4" ht="30">
      <c r="A2336" s="266">
        <v>36498</v>
      </c>
      <c r="B2336" s="267" t="s">
        <v>8347</v>
      </c>
      <c r="C2336" s="268" t="s">
        <v>6019</v>
      </c>
      <c r="D2336" s="269" t="s">
        <v>13039</v>
      </c>
    </row>
    <row r="2337" spans="1:4">
      <c r="A2337" s="266">
        <v>12872</v>
      </c>
      <c r="B2337" s="267" t="s">
        <v>8348</v>
      </c>
      <c r="C2337" s="268" t="s">
        <v>6018</v>
      </c>
      <c r="D2337" s="269" t="s">
        <v>11292</v>
      </c>
    </row>
    <row r="2338" spans="1:4">
      <c r="A2338" s="266">
        <v>41075</v>
      </c>
      <c r="B2338" s="267" t="s">
        <v>8349</v>
      </c>
      <c r="C2338" s="268" t="s">
        <v>6187</v>
      </c>
      <c r="D2338" s="269" t="s">
        <v>11293</v>
      </c>
    </row>
    <row r="2339" spans="1:4">
      <c r="A2339" s="266">
        <v>3315</v>
      </c>
      <c r="B2339" s="267" t="s">
        <v>8350</v>
      </c>
      <c r="C2339" s="268" t="s">
        <v>6065</v>
      </c>
      <c r="D2339" s="269" t="s">
        <v>11680</v>
      </c>
    </row>
    <row r="2340" spans="1:4">
      <c r="A2340" s="266">
        <v>36870</v>
      </c>
      <c r="B2340" s="267" t="s">
        <v>8351</v>
      </c>
      <c r="C2340" s="268" t="s">
        <v>6065</v>
      </c>
      <c r="D2340" s="269" t="s">
        <v>11680</v>
      </c>
    </row>
    <row r="2341" spans="1:4" ht="30">
      <c r="A2341" s="266">
        <v>5092</v>
      </c>
      <c r="B2341" s="267" t="s">
        <v>8352</v>
      </c>
      <c r="C2341" s="268" t="s">
        <v>6451</v>
      </c>
      <c r="D2341" s="269" t="s">
        <v>12661</v>
      </c>
    </row>
    <row r="2342" spans="1:4">
      <c r="A2342" s="266">
        <v>11462</v>
      </c>
      <c r="B2342" s="267" t="s">
        <v>8353</v>
      </c>
      <c r="C2342" s="268" t="s">
        <v>6451</v>
      </c>
      <c r="D2342" s="269" t="s">
        <v>13040</v>
      </c>
    </row>
    <row r="2343" spans="1:4" ht="30">
      <c r="A2343" s="266">
        <v>36529</v>
      </c>
      <c r="B2343" s="267" t="s">
        <v>8354</v>
      </c>
      <c r="C2343" s="268" t="s">
        <v>6019</v>
      </c>
      <c r="D2343" s="269" t="s">
        <v>13041</v>
      </c>
    </row>
    <row r="2344" spans="1:4" ht="30">
      <c r="A2344" s="266">
        <v>3318</v>
      </c>
      <c r="B2344" s="267" t="s">
        <v>8355</v>
      </c>
      <c r="C2344" s="268" t="s">
        <v>6019</v>
      </c>
      <c r="D2344" s="269" t="s">
        <v>13042</v>
      </c>
    </row>
    <row r="2345" spans="1:4" ht="45">
      <c r="A2345" s="266">
        <v>38968</v>
      </c>
      <c r="B2345" s="267" t="s">
        <v>8356</v>
      </c>
      <c r="C2345" s="268" t="s">
        <v>6017</v>
      </c>
      <c r="D2345" s="269" t="s">
        <v>13043</v>
      </c>
    </row>
    <row r="2346" spans="1:4">
      <c r="A2346" s="266">
        <v>3324</v>
      </c>
      <c r="B2346" s="267" t="s">
        <v>8357</v>
      </c>
      <c r="C2346" s="268" t="s">
        <v>6017</v>
      </c>
      <c r="D2346" s="269" t="s">
        <v>12941</v>
      </c>
    </row>
    <row r="2347" spans="1:4">
      <c r="A2347" s="266">
        <v>3322</v>
      </c>
      <c r="B2347" s="267" t="s">
        <v>8358</v>
      </c>
      <c r="C2347" s="268" t="s">
        <v>6017</v>
      </c>
      <c r="D2347" s="269" t="s">
        <v>13044</v>
      </c>
    </row>
    <row r="2348" spans="1:4">
      <c r="A2348" s="266">
        <v>5076</v>
      </c>
      <c r="B2348" s="267" t="s">
        <v>8359</v>
      </c>
      <c r="C2348" s="268" t="s">
        <v>6065</v>
      </c>
      <c r="D2348" s="269" t="s">
        <v>13045</v>
      </c>
    </row>
    <row r="2349" spans="1:4">
      <c r="A2349" s="266">
        <v>5077</v>
      </c>
      <c r="B2349" s="267" t="s">
        <v>8360</v>
      </c>
      <c r="C2349" s="268" t="s">
        <v>6065</v>
      </c>
      <c r="D2349" s="269" t="s">
        <v>12419</v>
      </c>
    </row>
    <row r="2350" spans="1:4" ht="30">
      <c r="A2350" s="266">
        <v>11837</v>
      </c>
      <c r="B2350" s="267" t="s">
        <v>8361</v>
      </c>
      <c r="C2350" s="268" t="s">
        <v>6019</v>
      </c>
      <c r="D2350" s="269" t="s">
        <v>13046</v>
      </c>
    </row>
    <row r="2351" spans="1:4" ht="30">
      <c r="A2351" s="266">
        <v>415</v>
      </c>
      <c r="B2351" s="267" t="s">
        <v>8363</v>
      </c>
      <c r="C2351" s="268" t="s">
        <v>6019</v>
      </c>
      <c r="D2351" s="269" t="s">
        <v>13047</v>
      </c>
    </row>
    <row r="2352" spans="1:4" ht="30">
      <c r="A2352" s="266">
        <v>38055</v>
      </c>
      <c r="B2352" s="267" t="s">
        <v>8362</v>
      </c>
      <c r="C2352" s="268" t="s">
        <v>6019</v>
      </c>
      <c r="D2352" s="269" t="s">
        <v>11847</v>
      </c>
    </row>
    <row r="2353" spans="1:4" ht="30">
      <c r="A2353" s="266">
        <v>416</v>
      </c>
      <c r="B2353" s="267" t="s">
        <v>8364</v>
      </c>
      <c r="C2353" s="268" t="s">
        <v>6019</v>
      </c>
      <c r="D2353" s="269" t="s">
        <v>13048</v>
      </c>
    </row>
    <row r="2354" spans="1:4" ht="30">
      <c r="A2354" s="266">
        <v>425</v>
      </c>
      <c r="B2354" s="267" t="s">
        <v>8365</v>
      </c>
      <c r="C2354" s="268" t="s">
        <v>6019</v>
      </c>
      <c r="D2354" s="269" t="s">
        <v>13049</v>
      </c>
    </row>
    <row r="2355" spans="1:4" ht="30">
      <c r="A2355" s="266">
        <v>426</v>
      </c>
      <c r="B2355" s="267" t="s">
        <v>8366</v>
      </c>
      <c r="C2355" s="268" t="s">
        <v>6019</v>
      </c>
      <c r="D2355" s="269" t="s">
        <v>12040</v>
      </c>
    </row>
    <row r="2356" spans="1:4" ht="30">
      <c r="A2356" s="266">
        <v>38056</v>
      </c>
      <c r="B2356" s="267" t="s">
        <v>8367</v>
      </c>
      <c r="C2356" s="268" t="s">
        <v>6019</v>
      </c>
      <c r="D2356" s="269" t="s">
        <v>13050</v>
      </c>
    </row>
    <row r="2357" spans="1:4">
      <c r="A2357" s="266">
        <v>1564</v>
      </c>
      <c r="B2357" s="267" t="s">
        <v>8368</v>
      </c>
      <c r="C2357" s="268" t="s">
        <v>6019</v>
      </c>
      <c r="D2357" s="269" t="s">
        <v>13051</v>
      </c>
    </row>
    <row r="2358" spans="1:4">
      <c r="A2358" s="266">
        <v>11032</v>
      </c>
      <c r="B2358" s="267" t="s">
        <v>8369</v>
      </c>
      <c r="C2358" s="268" t="s">
        <v>6019</v>
      </c>
      <c r="D2358" s="269" t="s">
        <v>12967</v>
      </c>
    </row>
    <row r="2359" spans="1:4" ht="30">
      <c r="A2359" s="266">
        <v>36786</v>
      </c>
      <c r="B2359" s="267" t="s">
        <v>8370</v>
      </c>
      <c r="C2359" s="268" t="s">
        <v>2255</v>
      </c>
      <c r="D2359" s="269" t="s">
        <v>13052</v>
      </c>
    </row>
    <row r="2360" spans="1:4">
      <c r="A2360" s="266">
        <v>36785</v>
      </c>
      <c r="B2360" s="267" t="s">
        <v>8371</v>
      </c>
      <c r="C2360" s="268" t="s">
        <v>2255</v>
      </c>
      <c r="D2360" s="269" t="s">
        <v>13053</v>
      </c>
    </row>
    <row r="2361" spans="1:4" ht="30">
      <c r="A2361" s="266">
        <v>36782</v>
      </c>
      <c r="B2361" s="267" t="s">
        <v>8372</v>
      </c>
      <c r="C2361" s="268" t="s">
        <v>2255</v>
      </c>
      <c r="D2361" s="269" t="s">
        <v>13054</v>
      </c>
    </row>
    <row r="2362" spans="1:4">
      <c r="A2362" s="266">
        <v>25930</v>
      </c>
      <c r="B2362" s="267" t="s">
        <v>8373</v>
      </c>
      <c r="C2362" s="268" t="s">
        <v>2255</v>
      </c>
      <c r="D2362" s="269" t="s">
        <v>13055</v>
      </c>
    </row>
    <row r="2363" spans="1:4" ht="30">
      <c r="A2363" s="266">
        <v>4824</v>
      </c>
      <c r="B2363" s="267" t="s">
        <v>8374</v>
      </c>
      <c r="C2363" s="268" t="s">
        <v>6065</v>
      </c>
      <c r="D2363" s="269" t="s">
        <v>13056</v>
      </c>
    </row>
    <row r="2364" spans="1:4" ht="30">
      <c r="A2364" s="266">
        <v>11795</v>
      </c>
      <c r="B2364" s="267" t="s">
        <v>8375</v>
      </c>
      <c r="C2364" s="268" t="s">
        <v>6017</v>
      </c>
      <c r="D2364" s="269" t="s">
        <v>13057</v>
      </c>
    </row>
    <row r="2365" spans="1:4">
      <c r="A2365" s="266">
        <v>134</v>
      </c>
      <c r="B2365" s="267" t="s">
        <v>8376</v>
      </c>
      <c r="C2365" s="268" t="s">
        <v>6065</v>
      </c>
      <c r="D2365" s="269" t="s">
        <v>13058</v>
      </c>
    </row>
    <row r="2366" spans="1:4">
      <c r="A2366" s="266">
        <v>4229</v>
      </c>
      <c r="B2366" s="267" t="s">
        <v>8377</v>
      </c>
      <c r="C2366" s="268" t="s">
        <v>6065</v>
      </c>
      <c r="D2366" s="269" t="s">
        <v>13059</v>
      </c>
    </row>
    <row r="2367" spans="1:4">
      <c r="A2367" s="266">
        <v>37402</v>
      </c>
      <c r="B2367" s="267" t="s">
        <v>8378</v>
      </c>
      <c r="C2367" s="268" t="s">
        <v>6019</v>
      </c>
      <c r="D2367" s="269" t="s">
        <v>13060</v>
      </c>
    </row>
    <row r="2368" spans="1:4">
      <c r="A2368" s="266">
        <v>11244</v>
      </c>
      <c r="B2368" s="267" t="s">
        <v>8379</v>
      </c>
      <c r="C2368" s="268" t="s">
        <v>6019</v>
      </c>
      <c r="D2368" s="269" t="s">
        <v>13061</v>
      </c>
    </row>
    <row r="2369" spans="1:4" ht="30">
      <c r="A2369" s="266">
        <v>11245</v>
      </c>
      <c r="B2369" s="267" t="s">
        <v>8380</v>
      </c>
      <c r="C2369" s="268" t="s">
        <v>6019</v>
      </c>
      <c r="D2369" s="269" t="s">
        <v>13062</v>
      </c>
    </row>
    <row r="2370" spans="1:4">
      <c r="A2370" s="266">
        <v>11235</v>
      </c>
      <c r="B2370" s="267" t="s">
        <v>8381</v>
      </c>
      <c r="C2370" s="268" t="s">
        <v>6019</v>
      </c>
      <c r="D2370" s="269" t="s">
        <v>13063</v>
      </c>
    </row>
    <row r="2371" spans="1:4">
      <c r="A2371" s="266">
        <v>11236</v>
      </c>
      <c r="B2371" s="267" t="s">
        <v>8382</v>
      </c>
      <c r="C2371" s="268" t="s">
        <v>6019</v>
      </c>
      <c r="D2371" s="269" t="s">
        <v>13064</v>
      </c>
    </row>
    <row r="2372" spans="1:4">
      <c r="A2372" s="266">
        <v>11731</v>
      </c>
      <c r="B2372" s="267" t="s">
        <v>8383</v>
      </c>
      <c r="C2372" s="268" t="s">
        <v>6019</v>
      </c>
      <c r="D2372" s="269" t="s">
        <v>12199</v>
      </c>
    </row>
    <row r="2373" spans="1:4">
      <c r="A2373" s="266">
        <v>11732</v>
      </c>
      <c r="B2373" s="267" t="s">
        <v>8384</v>
      </c>
      <c r="C2373" s="268" t="s">
        <v>6019</v>
      </c>
      <c r="D2373" s="269" t="s">
        <v>13065</v>
      </c>
    </row>
    <row r="2374" spans="1:4">
      <c r="A2374" s="266">
        <v>36494</v>
      </c>
      <c r="B2374" s="267" t="s">
        <v>8385</v>
      </c>
      <c r="C2374" s="268" t="s">
        <v>6019</v>
      </c>
      <c r="D2374" s="269" t="s">
        <v>13066</v>
      </c>
    </row>
    <row r="2375" spans="1:4">
      <c r="A2375" s="266">
        <v>36493</v>
      </c>
      <c r="B2375" s="267" t="s">
        <v>8386</v>
      </c>
      <c r="C2375" s="268" t="s">
        <v>6019</v>
      </c>
      <c r="D2375" s="269" t="s">
        <v>13067</v>
      </c>
    </row>
    <row r="2376" spans="1:4">
      <c r="A2376" s="266">
        <v>36492</v>
      </c>
      <c r="B2376" s="267" t="s">
        <v>8387</v>
      </c>
      <c r="C2376" s="268" t="s">
        <v>6019</v>
      </c>
      <c r="D2376" s="269" t="s">
        <v>13068</v>
      </c>
    </row>
    <row r="2377" spans="1:4" ht="30">
      <c r="A2377" s="266">
        <v>13333</v>
      </c>
      <c r="B2377" s="267" t="s">
        <v>8388</v>
      </c>
      <c r="C2377" s="268" t="s">
        <v>6019</v>
      </c>
      <c r="D2377" s="269" t="s">
        <v>13069</v>
      </c>
    </row>
    <row r="2378" spans="1:4" ht="30">
      <c r="A2378" s="266">
        <v>13533</v>
      </c>
      <c r="B2378" s="267" t="s">
        <v>8389</v>
      </c>
      <c r="C2378" s="268" t="s">
        <v>6019</v>
      </c>
      <c r="D2378" s="269" t="s">
        <v>13070</v>
      </c>
    </row>
    <row r="2379" spans="1:4" ht="30">
      <c r="A2379" s="266">
        <v>36499</v>
      </c>
      <c r="B2379" s="267" t="s">
        <v>8390</v>
      </c>
      <c r="C2379" s="268" t="s">
        <v>6019</v>
      </c>
      <c r="D2379" s="269" t="s">
        <v>13071</v>
      </c>
    </row>
    <row r="2380" spans="1:4" ht="30">
      <c r="A2380" s="266">
        <v>39585</v>
      </c>
      <c r="B2380" s="267" t="s">
        <v>8391</v>
      </c>
      <c r="C2380" s="268" t="s">
        <v>6019</v>
      </c>
      <c r="D2380" s="269" t="s">
        <v>13072</v>
      </c>
    </row>
    <row r="2381" spans="1:4" ht="30">
      <c r="A2381" s="266">
        <v>39586</v>
      </c>
      <c r="B2381" s="267" t="s">
        <v>8392</v>
      </c>
      <c r="C2381" s="268" t="s">
        <v>6019</v>
      </c>
      <c r="D2381" s="269" t="s">
        <v>13073</v>
      </c>
    </row>
    <row r="2382" spans="1:4" ht="30">
      <c r="A2382" s="266">
        <v>39587</v>
      </c>
      <c r="B2382" s="267" t="s">
        <v>8393</v>
      </c>
      <c r="C2382" s="268" t="s">
        <v>6019</v>
      </c>
      <c r="D2382" s="269" t="s">
        <v>13074</v>
      </c>
    </row>
    <row r="2383" spans="1:4" ht="30">
      <c r="A2383" s="266">
        <v>39588</v>
      </c>
      <c r="B2383" s="267" t="s">
        <v>8394</v>
      </c>
      <c r="C2383" s="268" t="s">
        <v>6019</v>
      </c>
      <c r="D2383" s="269" t="s">
        <v>13075</v>
      </c>
    </row>
    <row r="2384" spans="1:4" ht="30">
      <c r="A2384" s="266">
        <v>39584</v>
      </c>
      <c r="B2384" s="267" t="s">
        <v>8395</v>
      </c>
      <c r="C2384" s="268" t="s">
        <v>6019</v>
      </c>
      <c r="D2384" s="269" t="s">
        <v>13076</v>
      </c>
    </row>
    <row r="2385" spans="1:4" ht="30">
      <c r="A2385" s="266">
        <v>39590</v>
      </c>
      <c r="B2385" s="267" t="s">
        <v>8396</v>
      </c>
      <c r="C2385" s="268" t="s">
        <v>6019</v>
      </c>
      <c r="D2385" s="269" t="s">
        <v>13077</v>
      </c>
    </row>
    <row r="2386" spans="1:4" ht="30">
      <c r="A2386" s="266">
        <v>39592</v>
      </c>
      <c r="B2386" s="267" t="s">
        <v>8397</v>
      </c>
      <c r="C2386" s="268" t="s">
        <v>6019</v>
      </c>
      <c r="D2386" s="269" t="s">
        <v>13078</v>
      </c>
    </row>
    <row r="2387" spans="1:4" ht="30">
      <c r="A2387" s="266">
        <v>39593</v>
      </c>
      <c r="B2387" s="267" t="s">
        <v>8398</v>
      </c>
      <c r="C2387" s="268" t="s">
        <v>6019</v>
      </c>
      <c r="D2387" s="269" t="s">
        <v>13074</v>
      </c>
    </row>
    <row r="2388" spans="1:4" ht="30">
      <c r="A2388" s="266">
        <v>14254</v>
      </c>
      <c r="B2388" s="267" t="s">
        <v>8399</v>
      </c>
      <c r="C2388" s="268" t="s">
        <v>6019</v>
      </c>
      <c r="D2388" s="269" t="s">
        <v>13079</v>
      </c>
    </row>
    <row r="2389" spans="1:4">
      <c r="A2389" s="266">
        <v>25987</v>
      </c>
      <c r="B2389" s="267" t="s">
        <v>8400</v>
      </c>
      <c r="C2389" s="268" t="s">
        <v>6019</v>
      </c>
      <c r="D2389" s="269" t="s">
        <v>13080</v>
      </c>
    </row>
    <row r="2390" spans="1:4">
      <c r="A2390" s="266">
        <v>25019</v>
      </c>
      <c r="B2390" s="267" t="s">
        <v>8401</v>
      </c>
      <c r="C2390" s="268" t="s">
        <v>6019</v>
      </c>
      <c r="D2390" s="269" t="s">
        <v>13081</v>
      </c>
    </row>
    <row r="2391" spans="1:4">
      <c r="A2391" s="266">
        <v>36501</v>
      </c>
      <c r="B2391" s="267" t="s">
        <v>8402</v>
      </c>
      <c r="C2391" s="268" t="s">
        <v>6019</v>
      </c>
      <c r="D2391" s="269" t="s">
        <v>13082</v>
      </c>
    </row>
    <row r="2392" spans="1:4">
      <c r="A2392" s="266">
        <v>25986</v>
      </c>
      <c r="B2392" s="267" t="s">
        <v>8403</v>
      </c>
      <c r="C2392" s="268" t="s">
        <v>6019</v>
      </c>
      <c r="D2392" s="269" t="s">
        <v>13083</v>
      </c>
    </row>
    <row r="2393" spans="1:4">
      <c r="A2393" s="266">
        <v>36500</v>
      </c>
      <c r="B2393" s="267" t="s">
        <v>8404</v>
      </c>
      <c r="C2393" s="268" t="s">
        <v>6019</v>
      </c>
      <c r="D2393" s="269" t="s">
        <v>13084</v>
      </c>
    </row>
    <row r="2394" spans="1:4" ht="30">
      <c r="A2394" s="266">
        <v>20017</v>
      </c>
      <c r="B2394" s="267" t="s">
        <v>8405</v>
      </c>
      <c r="C2394" s="268" t="s">
        <v>6020</v>
      </c>
      <c r="D2394" s="269" t="s">
        <v>12487</v>
      </c>
    </row>
    <row r="2395" spans="1:4" ht="30">
      <c r="A2395" s="266">
        <v>20007</v>
      </c>
      <c r="B2395" s="267" t="s">
        <v>8406</v>
      </c>
      <c r="C2395" s="268" t="s">
        <v>6020</v>
      </c>
      <c r="D2395" s="269" t="s">
        <v>13085</v>
      </c>
    </row>
    <row r="2396" spans="1:4" ht="30">
      <c r="A2396" s="266">
        <v>39836</v>
      </c>
      <c r="B2396" s="267" t="s">
        <v>8407</v>
      </c>
      <c r="C2396" s="268" t="s">
        <v>6486</v>
      </c>
      <c r="D2396" s="269" t="s">
        <v>13086</v>
      </c>
    </row>
    <row r="2397" spans="1:4">
      <c r="A2397" s="266">
        <v>39830</v>
      </c>
      <c r="B2397" s="267" t="s">
        <v>8408</v>
      </c>
      <c r="C2397" s="268" t="s">
        <v>6486</v>
      </c>
      <c r="D2397" s="269" t="s">
        <v>13087</v>
      </c>
    </row>
    <row r="2398" spans="1:4">
      <c r="A2398" s="266">
        <v>39831</v>
      </c>
      <c r="B2398" s="267" t="s">
        <v>8409</v>
      </c>
      <c r="C2398" s="268" t="s">
        <v>6486</v>
      </c>
      <c r="D2398" s="269" t="s">
        <v>13088</v>
      </c>
    </row>
    <row r="2399" spans="1:4" ht="30">
      <c r="A2399" s="266">
        <v>36888</v>
      </c>
      <c r="B2399" s="267" t="s">
        <v>8410</v>
      </c>
      <c r="C2399" s="268" t="s">
        <v>6020</v>
      </c>
      <c r="D2399" s="269" t="s">
        <v>13089</v>
      </c>
    </row>
    <row r="2400" spans="1:4" ht="30">
      <c r="A2400" s="266">
        <v>36497</v>
      </c>
      <c r="B2400" s="267" t="s">
        <v>8412</v>
      </c>
      <c r="C2400" s="268" t="s">
        <v>6019</v>
      </c>
      <c r="D2400" s="269" t="s">
        <v>13091</v>
      </c>
    </row>
    <row r="2401" spans="1:4" ht="30">
      <c r="A2401" s="266">
        <v>40527</v>
      </c>
      <c r="B2401" s="267" t="s">
        <v>8411</v>
      </c>
      <c r="C2401" s="268" t="s">
        <v>6019</v>
      </c>
      <c r="D2401" s="269" t="s">
        <v>13090</v>
      </c>
    </row>
    <row r="2402" spans="1:4" ht="30">
      <c r="A2402" s="266">
        <v>36487</v>
      </c>
      <c r="B2402" s="267" t="s">
        <v>8413</v>
      </c>
      <c r="C2402" s="268" t="s">
        <v>6019</v>
      </c>
      <c r="D2402" s="269" t="s">
        <v>13092</v>
      </c>
    </row>
    <row r="2403" spans="1:4" ht="30">
      <c r="A2403" s="266">
        <v>25952</v>
      </c>
      <c r="B2403" s="267" t="s">
        <v>8414</v>
      </c>
      <c r="C2403" s="268" t="s">
        <v>6019</v>
      </c>
      <c r="D2403" s="269" t="s">
        <v>13093</v>
      </c>
    </row>
    <row r="2404" spans="1:4" ht="30">
      <c r="A2404" s="266">
        <v>25954</v>
      </c>
      <c r="B2404" s="267" t="s">
        <v>8415</v>
      </c>
      <c r="C2404" s="268" t="s">
        <v>6019</v>
      </c>
      <c r="D2404" s="269" t="s">
        <v>13094</v>
      </c>
    </row>
    <row r="2405" spans="1:4" ht="30">
      <c r="A2405" s="266">
        <v>25953</v>
      </c>
      <c r="B2405" s="267" t="s">
        <v>8416</v>
      </c>
      <c r="C2405" s="268" t="s">
        <v>6019</v>
      </c>
      <c r="D2405" s="269" t="s">
        <v>13095</v>
      </c>
    </row>
    <row r="2406" spans="1:4" ht="45">
      <c r="A2406" s="266">
        <v>37776</v>
      </c>
      <c r="B2406" s="267" t="s">
        <v>8417</v>
      </c>
      <c r="C2406" s="268" t="s">
        <v>6019</v>
      </c>
      <c r="D2406" s="269" t="s">
        <v>13096</v>
      </c>
    </row>
    <row r="2407" spans="1:4" ht="45">
      <c r="A2407" s="266">
        <v>37775</v>
      </c>
      <c r="B2407" s="267" t="s">
        <v>8418</v>
      </c>
      <c r="C2407" s="268" t="s">
        <v>6019</v>
      </c>
      <c r="D2407" s="269" t="s">
        <v>13097</v>
      </c>
    </row>
    <row r="2408" spans="1:4" ht="45">
      <c r="A2408" s="266">
        <v>36491</v>
      </c>
      <c r="B2408" s="267" t="s">
        <v>8419</v>
      </c>
      <c r="C2408" s="268" t="s">
        <v>6019</v>
      </c>
      <c r="D2408" s="269" t="s">
        <v>13098</v>
      </c>
    </row>
    <row r="2409" spans="1:4" ht="45">
      <c r="A2409" s="266">
        <v>10712</v>
      </c>
      <c r="B2409" s="267" t="s">
        <v>8420</v>
      </c>
      <c r="C2409" s="268" t="s">
        <v>6019</v>
      </c>
      <c r="D2409" s="269" t="s">
        <v>13099</v>
      </c>
    </row>
    <row r="2410" spans="1:4" ht="45">
      <c r="A2410" s="266">
        <v>3363</v>
      </c>
      <c r="B2410" s="267" t="s">
        <v>8421</v>
      </c>
      <c r="C2410" s="268" t="s">
        <v>6019</v>
      </c>
      <c r="D2410" s="269" t="s">
        <v>13100</v>
      </c>
    </row>
    <row r="2411" spans="1:4" ht="45">
      <c r="A2411" s="266">
        <v>3365</v>
      </c>
      <c r="B2411" s="267" t="s">
        <v>8422</v>
      </c>
      <c r="C2411" s="268" t="s">
        <v>6019</v>
      </c>
      <c r="D2411" s="269" t="s">
        <v>13101</v>
      </c>
    </row>
    <row r="2412" spans="1:4">
      <c r="A2412" s="266">
        <v>7569</v>
      </c>
      <c r="B2412" s="267" t="s">
        <v>8423</v>
      </c>
      <c r="C2412" s="268" t="s">
        <v>6019</v>
      </c>
      <c r="D2412" s="269" t="s">
        <v>13102</v>
      </c>
    </row>
    <row r="2413" spans="1:4">
      <c r="A2413" s="266">
        <v>34349</v>
      </c>
      <c r="B2413" s="267" t="s">
        <v>8424</v>
      </c>
      <c r="C2413" s="268" t="s">
        <v>6019</v>
      </c>
      <c r="D2413" s="269" t="s">
        <v>13103</v>
      </c>
    </row>
    <row r="2414" spans="1:4" ht="30">
      <c r="A2414" s="266">
        <v>3378</v>
      </c>
      <c r="B2414" s="267" t="s">
        <v>15105</v>
      </c>
      <c r="C2414" s="268" t="s">
        <v>6019</v>
      </c>
      <c r="D2414" s="269" t="s">
        <v>11102</v>
      </c>
    </row>
    <row r="2415" spans="1:4" ht="30">
      <c r="A2415" s="266">
        <v>3380</v>
      </c>
      <c r="B2415" s="267" t="s">
        <v>15106</v>
      </c>
      <c r="C2415" s="268" t="s">
        <v>6019</v>
      </c>
      <c r="D2415" s="269" t="s">
        <v>11103</v>
      </c>
    </row>
    <row r="2416" spans="1:4" ht="30">
      <c r="A2416" s="266">
        <v>3379</v>
      </c>
      <c r="B2416" s="267" t="s">
        <v>15107</v>
      </c>
      <c r="C2416" s="268" t="s">
        <v>6019</v>
      </c>
      <c r="D2416" s="269" t="s">
        <v>11104</v>
      </c>
    </row>
    <row r="2417" spans="1:4" ht="30">
      <c r="A2417" s="266">
        <v>11991</v>
      </c>
      <c r="B2417" s="267" t="s">
        <v>8425</v>
      </c>
      <c r="C2417" s="268" t="s">
        <v>6019</v>
      </c>
      <c r="D2417" s="269" t="s">
        <v>13104</v>
      </c>
    </row>
    <row r="2418" spans="1:4">
      <c r="A2418" s="266">
        <v>20062</v>
      </c>
      <c r="B2418" s="267" t="s">
        <v>8426</v>
      </c>
      <c r="C2418" s="268" t="s">
        <v>6019</v>
      </c>
      <c r="D2418" s="269" t="s">
        <v>13105</v>
      </c>
    </row>
    <row r="2419" spans="1:4" ht="30">
      <c r="A2419" s="266">
        <v>11029</v>
      </c>
      <c r="B2419" s="267" t="s">
        <v>8427</v>
      </c>
      <c r="C2419" s="268" t="s">
        <v>7492</v>
      </c>
      <c r="D2419" s="269" t="s">
        <v>12862</v>
      </c>
    </row>
    <row r="2420" spans="1:4" ht="30">
      <c r="A2420" s="266">
        <v>4316</v>
      </c>
      <c r="B2420" s="267" t="s">
        <v>8428</v>
      </c>
      <c r="C2420" s="268" t="s">
        <v>6019</v>
      </c>
      <c r="D2420" s="269" t="s">
        <v>12014</v>
      </c>
    </row>
    <row r="2421" spans="1:4" ht="30">
      <c r="A2421" s="266">
        <v>4313</v>
      </c>
      <c r="B2421" s="267" t="s">
        <v>8429</v>
      </c>
      <c r="C2421" s="268" t="s">
        <v>7492</v>
      </c>
      <c r="D2421" s="269" t="s">
        <v>11426</v>
      </c>
    </row>
    <row r="2422" spans="1:4" ht="30">
      <c r="A2422" s="266">
        <v>4317</v>
      </c>
      <c r="B2422" s="267" t="s">
        <v>8430</v>
      </c>
      <c r="C2422" s="268" t="s">
        <v>6019</v>
      </c>
      <c r="D2422" s="269" t="s">
        <v>13106</v>
      </c>
    </row>
    <row r="2423" spans="1:4" ht="30">
      <c r="A2423" s="266">
        <v>4314</v>
      </c>
      <c r="B2423" s="267" t="s">
        <v>8431</v>
      </c>
      <c r="C2423" s="268" t="s">
        <v>7492</v>
      </c>
      <c r="D2423" s="269" t="s">
        <v>13107</v>
      </c>
    </row>
    <row r="2424" spans="1:4">
      <c r="A2424" s="266">
        <v>10561</v>
      </c>
      <c r="B2424" s="267" t="s">
        <v>8432</v>
      </c>
      <c r="C2424" s="268" t="s">
        <v>6065</v>
      </c>
      <c r="D2424" s="269" t="s">
        <v>11561</v>
      </c>
    </row>
    <row r="2425" spans="1:4" ht="30">
      <c r="A2425" s="266">
        <v>10921</v>
      </c>
      <c r="B2425" s="267" t="s">
        <v>8433</v>
      </c>
      <c r="C2425" s="268" t="s">
        <v>6019</v>
      </c>
      <c r="D2425" s="269" t="s">
        <v>13108</v>
      </c>
    </row>
    <row r="2426" spans="1:4" ht="30">
      <c r="A2426" s="266">
        <v>10922</v>
      </c>
      <c r="B2426" s="267" t="s">
        <v>8434</v>
      </c>
      <c r="C2426" s="268" t="s">
        <v>6019</v>
      </c>
      <c r="D2426" s="269" t="s">
        <v>13109</v>
      </c>
    </row>
    <row r="2427" spans="1:4">
      <c r="A2427" s="266">
        <v>10923</v>
      </c>
      <c r="B2427" s="267" t="s">
        <v>8435</v>
      </c>
      <c r="C2427" s="268" t="s">
        <v>6019</v>
      </c>
      <c r="D2427" s="269" t="s">
        <v>13110</v>
      </c>
    </row>
    <row r="2428" spans="1:4">
      <c r="A2428" s="266">
        <v>10924</v>
      </c>
      <c r="B2428" s="267" t="s">
        <v>8436</v>
      </c>
      <c r="C2428" s="268" t="s">
        <v>6019</v>
      </c>
      <c r="D2428" s="269" t="s">
        <v>13111</v>
      </c>
    </row>
    <row r="2429" spans="1:4" ht="30">
      <c r="A2429" s="266">
        <v>37772</v>
      </c>
      <c r="B2429" s="267" t="s">
        <v>8437</v>
      </c>
      <c r="C2429" s="268" t="s">
        <v>6019</v>
      </c>
      <c r="D2429" s="269" t="s">
        <v>13112</v>
      </c>
    </row>
    <row r="2430" spans="1:4" ht="45">
      <c r="A2430" s="266">
        <v>37771</v>
      </c>
      <c r="B2430" s="267" t="s">
        <v>8438</v>
      </c>
      <c r="C2430" s="268" t="s">
        <v>6019</v>
      </c>
      <c r="D2430" s="269" t="s">
        <v>13113</v>
      </c>
    </row>
    <row r="2431" spans="1:4">
      <c r="A2431" s="266">
        <v>12770</v>
      </c>
      <c r="B2431" s="267" t="s">
        <v>8439</v>
      </c>
      <c r="C2431" s="268" t="s">
        <v>6019</v>
      </c>
      <c r="D2431" s="269" t="s">
        <v>13114</v>
      </c>
    </row>
    <row r="2432" spans="1:4">
      <c r="A2432" s="266">
        <v>12772</v>
      </c>
      <c r="B2432" s="267" t="s">
        <v>8440</v>
      </c>
      <c r="C2432" s="268" t="s">
        <v>6019</v>
      </c>
      <c r="D2432" s="269" t="s">
        <v>13115</v>
      </c>
    </row>
    <row r="2433" spans="1:4">
      <c r="A2433" s="266">
        <v>12768</v>
      </c>
      <c r="B2433" s="267" t="s">
        <v>8441</v>
      </c>
      <c r="C2433" s="268" t="s">
        <v>6019</v>
      </c>
      <c r="D2433" s="269" t="s">
        <v>13116</v>
      </c>
    </row>
    <row r="2434" spans="1:4">
      <c r="A2434" s="266">
        <v>12775</v>
      </c>
      <c r="B2434" s="267" t="s">
        <v>8442</v>
      </c>
      <c r="C2434" s="268" t="s">
        <v>6019</v>
      </c>
      <c r="D2434" s="269" t="s">
        <v>13117</v>
      </c>
    </row>
    <row r="2435" spans="1:4">
      <c r="A2435" s="266">
        <v>12769</v>
      </c>
      <c r="B2435" s="267" t="s">
        <v>8443</v>
      </c>
      <c r="C2435" s="268" t="s">
        <v>6019</v>
      </c>
      <c r="D2435" s="269" t="s">
        <v>13118</v>
      </c>
    </row>
    <row r="2436" spans="1:4">
      <c r="A2436" s="266">
        <v>12773</v>
      </c>
      <c r="B2436" s="267" t="s">
        <v>8444</v>
      </c>
      <c r="C2436" s="268" t="s">
        <v>6019</v>
      </c>
      <c r="D2436" s="269" t="s">
        <v>13119</v>
      </c>
    </row>
    <row r="2437" spans="1:4">
      <c r="A2437" s="266">
        <v>12774</v>
      </c>
      <c r="B2437" s="267" t="s">
        <v>8445</v>
      </c>
      <c r="C2437" s="268" t="s">
        <v>6019</v>
      </c>
      <c r="D2437" s="269" t="s">
        <v>13120</v>
      </c>
    </row>
    <row r="2438" spans="1:4">
      <c r="A2438" s="266">
        <v>12776</v>
      </c>
      <c r="B2438" s="267" t="s">
        <v>8446</v>
      </c>
      <c r="C2438" s="268" t="s">
        <v>6019</v>
      </c>
      <c r="D2438" s="269" t="s">
        <v>13121</v>
      </c>
    </row>
    <row r="2439" spans="1:4">
      <c r="A2439" s="266">
        <v>12777</v>
      </c>
      <c r="B2439" s="267" t="s">
        <v>8447</v>
      </c>
      <c r="C2439" s="268" t="s">
        <v>6019</v>
      </c>
      <c r="D2439" s="269" t="s">
        <v>13122</v>
      </c>
    </row>
    <row r="2440" spans="1:4" ht="30">
      <c r="A2440" s="266">
        <v>3391</v>
      </c>
      <c r="B2440" s="267" t="s">
        <v>8448</v>
      </c>
      <c r="C2440" s="268" t="s">
        <v>6019</v>
      </c>
      <c r="D2440" s="269" t="s">
        <v>13123</v>
      </c>
    </row>
    <row r="2441" spans="1:4" ht="30">
      <c r="A2441" s="266">
        <v>3389</v>
      </c>
      <c r="B2441" s="267" t="s">
        <v>8449</v>
      </c>
      <c r="C2441" s="268" t="s">
        <v>6019</v>
      </c>
      <c r="D2441" s="269" t="s">
        <v>13124</v>
      </c>
    </row>
    <row r="2442" spans="1:4" ht="30">
      <c r="A2442" s="266">
        <v>3390</v>
      </c>
      <c r="B2442" s="267" t="s">
        <v>8450</v>
      </c>
      <c r="C2442" s="268" t="s">
        <v>6019</v>
      </c>
      <c r="D2442" s="269" t="s">
        <v>13125</v>
      </c>
    </row>
    <row r="2443" spans="1:4">
      <c r="A2443" s="266">
        <v>12873</v>
      </c>
      <c r="B2443" s="267" t="s">
        <v>8451</v>
      </c>
      <c r="C2443" s="268" t="s">
        <v>6018</v>
      </c>
      <c r="D2443" s="269" t="s">
        <v>13126</v>
      </c>
    </row>
    <row r="2444" spans="1:4">
      <c r="A2444" s="266">
        <v>41076</v>
      </c>
      <c r="B2444" s="267" t="s">
        <v>8452</v>
      </c>
      <c r="C2444" s="268" t="s">
        <v>6187</v>
      </c>
      <c r="D2444" s="269" t="s">
        <v>13127</v>
      </c>
    </row>
    <row r="2445" spans="1:4">
      <c r="A2445" s="266">
        <v>140</v>
      </c>
      <c r="B2445" s="267" t="s">
        <v>8453</v>
      </c>
      <c r="C2445" s="268" t="s">
        <v>6065</v>
      </c>
      <c r="D2445" s="269" t="s">
        <v>12812</v>
      </c>
    </row>
    <row r="2446" spans="1:4">
      <c r="A2446" s="266">
        <v>151</v>
      </c>
      <c r="B2446" s="267" t="s">
        <v>8454</v>
      </c>
      <c r="C2446" s="268" t="s">
        <v>6066</v>
      </c>
      <c r="D2446" s="269" t="s">
        <v>13128</v>
      </c>
    </row>
    <row r="2447" spans="1:4">
      <c r="A2447" s="266">
        <v>7340</v>
      </c>
      <c r="B2447" s="267" t="s">
        <v>8455</v>
      </c>
      <c r="C2447" s="268" t="s">
        <v>6066</v>
      </c>
      <c r="D2447" s="269" t="s">
        <v>13129</v>
      </c>
    </row>
    <row r="2448" spans="1:4">
      <c r="A2448" s="266">
        <v>2701</v>
      </c>
      <c r="B2448" s="267" t="s">
        <v>8456</v>
      </c>
      <c r="C2448" s="268" t="s">
        <v>6018</v>
      </c>
      <c r="D2448" s="269" t="s">
        <v>12465</v>
      </c>
    </row>
    <row r="2449" spans="1:4">
      <c r="A2449" s="266">
        <v>40929</v>
      </c>
      <c r="B2449" s="267" t="s">
        <v>8457</v>
      </c>
      <c r="C2449" s="268" t="s">
        <v>6187</v>
      </c>
      <c r="D2449" s="269" t="s">
        <v>13130</v>
      </c>
    </row>
    <row r="2450" spans="1:4" ht="30">
      <c r="A2450" s="266">
        <v>38064</v>
      </c>
      <c r="B2450" s="267" t="s">
        <v>8459</v>
      </c>
      <c r="C2450" s="268" t="s">
        <v>6019</v>
      </c>
      <c r="D2450" s="269" t="s">
        <v>13131</v>
      </c>
    </row>
    <row r="2451" spans="1:4">
      <c r="A2451" s="266">
        <v>38114</v>
      </c>
      <c r="B2451" s="267" t="s">
        <v>8458</v>
      </c>
      <c r="C2451" s="268" t="s">
        <v>6019</v>
      </c>
      <c r="D2451" s="269" t="s">
        <v>12609</v>
      </c>
    </row>
    <row r="2452" spans="1:4">
      <c r="A2452" s="266">
        <v>38115</v>
      </c>
      <c r="B2452" s="267" t="s">
        <v>8460</v>
      </c>
      <c r="C2452" s="268" t="s">
        <v>6019</v>
      </c>
      <c r="D2452" s="269" t="s">
        <v>13132</v>
      </c>
    </row>
    <row r="2453" spans="1:4" ht="30">
      <c r="A2453" s="266">
        <v>38065</v>
      </c>
      <c r="B2453" s="267" t="s">
        <v>8461</v>
      </c>
      <c r="C2453" s="268" t="s">
        <v>6019</v>
      </c>
      <c r="D2453" s="269" t="s">
        <v>13133</v>
      </c>
    </row>
    <row r="2454" spans="1:4" ht="30">
      <c r="A2454" s="266">
        <v>38078</v>
      </c>
      <c r="B2454" s="267" t="s">
        <v>8462</v>
      </c>
      <c r="C2454" s="268" t="s">
        <v>6019</v>
      </c>
      <c r="D2454" s="269" t="s">
        <v>13134</v>
      </c>
    </row>
    <row r="2455" spans="1:4">
      <c r="A2455" s="266">
        <v>38113</v>
      </c>
      <c r="B2455" s="267" t="s">
        <v>8463</v>
      </c>
      <c r="C2455" s="268" t="s">
        <v>6019</v>
      </c>
      <c r="D2455" s="269" t="s">
        <v>13135</v>
      </c>
    </row>
    <row r="2456" spans="1:4" ht="30">
      <c r="A2456" s="266">
        <v>38063</v>
      </c>
      <c r="B2456" s="267" t="s">
        <v>8464</v>
      </c>
      <c r="C2456" s="268" t="s">
        <v>6019</v>
      </c>
      <c r="D2456" s="269" t="s">
        <v>13136</v>
      </c>
    </row>
    <row r="2457" spans="1:4" ht="30">
      <c r="A2457" s="266">
        <v>38073</v>
      </c>
      <c r="B2457" s="267" t="s">
        <v>8468</v>
      </c>
      <c r="C2457" s="268" t="s">
        <v>6019</v>
      </c>
      <c r="D2457" s="269" t="s">
        <v>11729</v>
      </c>
    </row>
    <row r="2458" spans="1:4" ht="30">
      <c r="A2458" s="266">
        <v>38080</v>
      </c>
      <c r="B2458" s="267" t="s">
        <v>8465</v>
      </c>
      <c r="C2458" s="268" t="s">
        <v>6019</v>
      </c>
      <c r="D2458" s="269" t="s">
        <v>13137</v>
      </c>
    </row>
    <row r="2459" spans="1:4" ht="30">
      <c r="A2459" s="266">
        <v>38069</v>
      </c>
      <c r="B2459" s="267" t="s">
        <v>8466</v>
      </c>
      <c r="C2459" s="268" t="s">
        <v>6019</v>
      </c>
      <c r="D2459" s="269" t="s">
        <v>13138</v>
      </c>
    </row>
    <row r="2460" spans="1:4" ht="30">
      <c r="A2460" s="266">
        <v>38077</v>
      </c>
      <c r="B2460" s="267" t="s">
        <v>8467</v>
      </c>
      <c r="C2460" s="268" t="s">
        <v>6019</v>
      </c>
      <c r="D2460" s="269" t="s">
        <v>11410</v>
      </c>
    </row>
    <row r="2461" spans="1:4">
      <c r="A2461" s="266">
        <v>38112</v>
      </c>
      <c r="B2461" s="267" t="s">
        <v>8469</v>
      </c>
      <c r="C2461" s="268" t="s">
        <v>6019</v>
      </c>
      <c r="D2461" s="269" t="s">
        <v>12533</v>
      </c>
    </row>
    <row r="2462" spans="1:4" ht="30">
      <c r="A2462" s="266">
        <v>38062</v>
      </c>
      <c r="B2462" s="267" t="s">
        <v>8470</v>
      </c>
      <c r="C2462" s="268" t="s">
        <v>6019</v>
      </c>
      <c r="D2462" s="269" t="s">
        <v>12029</v>
      </c>
    </row>
    <row r="2463" spans="1:4" ht="30">
      <c r="A2463" s="266">
        <v>12129</v>
      </c>
      <c r="B2463" s="267" t="s">
        <v>8472</v>
      </c>
      <c r="C2463" s="268" t="s">
        <v>6019</v>
      </c>
      <c r="D2463" s="269" t="s">
        <v>13140</v>
      </c>
    </row>
    <row r="2464" spans="1:4" ht="30">
      <c r="A2464" s="266">
        <v>12128</v>
      </c>
      <c r="B2464" s="267" t="s">
        <v>8471</v>
      </c>
      <c r="C2464" s="268" t="s">
        <v>6019</v>
      </c>
      <c r="D2464" s="269" t="s">
        <v>13139</v>
      </c>
    </row>
    <row r="2465" spans="1:4" ht="30">
      <c r="A2465" s="266">
        <v>38081</v>
      </c>
      <c r="B2465" s="267" t="s">
        <v>8473</v>
      </c>
      <c r="C2465" s="268" t="s">
        <v>6019</v>
      </c>
      <c r="D2465" s="269" t="s">
        <v>12147</v>
      </c>
    </row>
    <row r="2466" spans="1:4" ht="30">
      <c r="A2466" s="266">
        <v>38070</v>
      </c>
      <c r="B2466" s="267" t="s">
        <v>8474</v>
      </c>
      <c r="C2466" s="268" t="s">
        <v>6019</v>
      </c>
      <c r="D2466" s="269" t="s">
        <v>13141</v>
      </c>
    </row>
    <row r="2467" spans="1:4" ht="30">
      <c r="A2467" s="266">
        <v>38074</v>
      </c>
      <c r="B2467" s="267" t="s">
        <v>8475</v>
      </c>
      <c r="C2467" s="268" t="s">
        <v>6019</v>
      </c>
      <c r="D2467" s="269" t="s">
        <v>13142</v>
      </c>
    </row>
    <row r="2468" spans="1:4" ht="30">
      <c r="A2468" s="266">
        <v>38072</v>
      </c>
      <c r="B2468" s="267" t="s">
        <v>8477</v>
      </c>
      <c r="C2468" s="268" t="s">
        <v>6019</v>
      </c>
      <c r="D2468" s="269" t="s">
        <v>13143</v>
      </c>
    </row>
    <row r="2469" spans="1:4" ht="30">
      <c r="A2469" s="266">
        <v>38079</v>
      </c>
      <c r="B2469" s="267" t="s">
        <v>8476</v>
      </c>
      <c r="C2469" s="268" t="s">
        <v>6019</v>
      </c>
      <c r="D2469" s="269" t="s">
        <v>12742</v>
      </c>
    </row>
    <row r="2470" spans="1:4" ht="30">
      <c r="A2470" s="266">
        <v>38068</v>
      </c>
      <c r="B2470" s="267" t="s">
        <v>8478</v>
      </c>
      <c r="C2470" s="268" t="s">
        <v>6019</v>
      </c>
      <c r="D2470" s="269" t="s">
        <v>13144</v>
      </c>
    </row>
    <row r="2471" spans="1:4" ht="30">
      <c r="A2471" s="266">
        <v>38071</v>
      </c>
      <c r="B2471" s="267" t="s">
        <v>8479</v>
      </c>
      <c r="C2471" s="268" t="s">
        <v>6019</v>
      </c>
      <c r="D2471" s="269" t="s">
        <v>13145</v>
      </c>
    </row>
    <row r="2472" spans="1:4" ht="30">
      <c r="A2472" s="266">
        <v>38412</v>
      </c>
      <c r="B2472" s="267" t="s">
        <v>15302</v>
      </c>
      <c r="C2472" s="268" t="s">
        <v>6019</v>
      </c>
      <c r="D2472" s="269" t="s">
        <v>13146</v>
      </c>
    </row>
    <row r="2473" spans="1:4" ht="30">
      <c r="A2473" s="266">
        <v>3405</v>
      </c>
      <c r="B2473" s="267" t="s">
        <v>8480</v>
      </c>
      <c r="C2473" s="268" t="s">
        <v>6019</v>
      </c>
      <c r="D2473" s="269" t="s">
        <v>13147</v>
      </c>
    </row>
    <row r="2474" spans="1:4">
      <c r="A2474" s="266">
        <v>3394</v>
      </c>
      <c r="B2474" s="267" t="s">
        <v>8481</v>
      </c>
      <c r="C2474" s="268" t="s">
        <v>6019</v>
      </c>
      <c r="D2474" s="269" t="s">
        <v>13148</v>
      </c>
    </row>
    <row r="2475" spans="1:4">
      <c r="A2475" s="266">
        <v>3393</v>
      </c>
      <c r="B2475" s="267" t="s">
        <v>8482</v>
      </c>
      <c r="C2475" s="268" t="s">
        <v>6019</v>
      </c>
      <c r="D2475" s="269" t="s">
        <v>13149</v>
      </c>
    </row>
    <row r="2476" spans="1:4">
      <c r="A2476" s="266">
        <v>3406</v>
      </c>
      <c r="B2476" s="267" t="s">
        <v>8483</v>
      </c>
      <c r="C2476" s="268" t="s">
        <v>6019</v>
      </c>
      <c r="D2476" s="269" t="s">
        <v>11851</v>
      </c>
    </row>
    <row r="2477" spans="1:4">
      <c r="A2477" s="266">
        <v>3395</v>
      </c>
      <c r="B2477" s="267" t="s">
        <v>8484</v>
      </c>
      <c r="C2477" s="268" t="s">
        <v>6019</v>
      </c>
      <c r="D2477" s="269" t="s">
        <v>13150</v>
      </c>
    </row>
    <row r="2478" spans="1:4" ht="30">
      <c r="A2478" s="266">
        <v>3398</v>
      </c>
      <c r="B2478" s="267" t="s">
        <v>8485</v>
      </c>
      <c r="C2478" s="268" t="s">
        <v>6019</v>
      </c>
      <c r="D2478" s="269" t="s">
        <v>11576</v>
      </c>
    </row>
    <row r="2479" spans="1:4" ht="30">
      <c r="A2479" s="266">
        <v>34379</v>
      </c>
      <c r="B2479" s="267" t="s">
        <v>8486</v>
      </c>
      <c r="C2479" s="268" t="s">
        <v>6019</v>
      </c>
      <c r="D2479" s="269" t="s">
        <v>13151</v>
      </c>
    </row>
    <row r="2480" spans="1:4" ht="30">
      <c r="A2480" s="266">
        <v>34378</v>
      </c>
      <c r="B2480" s="267" t="s">
        <v>8487</v>
      </c>
      <c r="C2480" s="268" t="s">
        <v>6019</v>
      </c>
      <c r="D2480" s="269" t="s">
        <v>12258</v>
      </c>
    </row>
    <row r="2481" spans="1:4" ht="30">
      <c r="A2481" s="266">
        <v>34377</v>
      </c>
      <c r="B2481" s="267" t="s">
        <v>8488</v>
      </c>
      <c r="C2481" s="268" t="s">
        <v>6019</v>
      </c>
      <c r="D2481" s="269" t="s">
        <v>13152</v>
      </c>
    </row>
    <row r="2482" spans="1:4" ht="30">
      <c r="A2482" s="266">
        <v>581</v>
      </c>
      <c r="B2482" s="267" t="s">
        <v>8489</v>
      </c>
      <c r="C2482" s="268" t="s">
        <v>6017</v>
      </c>
      <c r="D2482" s="269" t="s">
        <v>13153</v>
      </c>
    </row>
    <row r="2483" spans="1:4" ht="45">
      <c r="A2483" s="266">
        <v>40662</v>
      </c>
      <c r="B2483" s="267" t="s">
        <v>8490</v>
      </c>
      <c r="C2483" s="268" t="s">
        <v>6019</v>
      </c>
      <c r="D2483" s="269" t="s">
        <v>13154</v>
      </c>
    </row>
    <row r="2484" spans="1:4" ht="45">
      <c r="A2484" s="266">
        <v>3437</v>
      </c>
      <c r="B2484" s="267" t="s">
        <v>8491</v>
      </c>
      <c r="C2484" s="268" t="s">
        <v>6017</v>
      </c>
      <c r="D2484" s="269" t="s">
        <v>13155</v>
      </c>
    </row>
    <row r="2485" spans="1:4">
      <c r="A2485" s="266">
        <v>11183</v>
      </c>
      <c r="B2485" s="267" t="s">
        <v>8492</v>
      </c>
      <c r="C2485" s="268" t="s">
        <v>6019</v>
      </c>
      <c r="D2485" s="269" t="s">
        <v>13156</v>
      </c>
    </row>
    <row r="2486" spans="1:4">
      <c r="A2486" s="266">
        <v>11190</v>
      </c>
      <c r="B2486" s="267" t="s">
        <v>8493</v>
      </c>
      <c r="C2486" s="268" t="s">
        <v>6019</v>
      </c>
      <c r="D2486" s="269" t="s">
        <v>13157</v>
      </c>
    </row>
    <row r="2487" spans="1:4">
      <c r="A2487" s="266">
        <v>615</v>
      </c>
      <c r="B2487" s="267" t="s">
        <v>8494</v>
      </c>
      <c r="C2487" s="268" t="s">
        <v>6017</v>
      </c>
      <c r="D2487" s="269" t="s">
        <v>13158</v>
      </c>
    </row>
    <row r="2488" spans="1:4">
      <c r="A2488" s="266">
        <v>616</v>
      </c>
      <c r="B2488" s="267" t="s">
        <v>8494</v>
      </c>
      <c r="C2488" s="268" t="s">
        <v>6019</v>
      </c>
      <c r="D2488" s="269" t="s">
        <v>13159</v>
      </c>
    </row>
    <row r="2489" spans="1:4">
      <c r="A2489" s="266">
        <v>11192</v>
      </c>
      <c r="B2489" s="267" t="s">
        <v>8495</v>
      </c>
      <c r="C2489" s="268" t="s">
        <v>6019</v>
      </c>
      <c r="D2489" s="269" t="s">
        <v>13160</v>
      </c>
    </row>
    <row r="2490" spans="1:4">
      <c r="A2490" s="266">
        <v>11231</v>
      </c>
      <c r="B2490" s="267" t="s">
        <v>8495</v>
      </c>
      <c r="C2490" s="268" t="s">
        <v>6017</v>
      </c>
      <c r="D2490" s="269" t="s">
        <v>13161</v>
      </c>
    </row>
    <row r="2491" spans="1:4" ht="60">
      <c r="A2491" s="266">
        <v>40659</v>
      </c>
      <c r="B2491" s="267" t="s">
        <v>8523</v>
      </c>
      <c r="C2491" s="268" t="s">
        <v>6017</v>
      </c>
      <c r="D2491" s="269" t="s">
        <v>13190</v>
      </c>
    </row>
    <row r="2492" spans="1:4" ht="60">
      <c r="A2492" s="266">
        <v>40660</v>
      </c>
      <c r="B2492" s="267" t="s">
        <v>8524</v>
      </c>
      <c r="C2492" s="268" t="s">
        <v>6017</v>
      </c>
      <c r="D2492" s="269" t="s">
        <v>13191</v>
      </c>
    </row>
    <row r="2493" spans="1:4" ht="60">
      <c r="A2493" s="266">
        <v>40661</v>
      </c>
      <c r="B2493" s="267" t="s">
        <v>8525</v>
      </c>
      <c r="C2493" s="268" t="s">
        <v>6017</v>
      </c>
      <c r="D2493" s="269" t="s">
        <v>13192</v>
      </c>
    </row>
    <row r="2494" spans="1:4" ht="60">
      <c r="A2494" s="266">
        <v>3428</v>
      </c>
      <c r="B2494" s="267" t="s">
        <v>8496</v>
      </c>
      <c r="C2494" s="268" t="s">
        <v>6017</v>
      </c>
      <c r="D2494" s="269" t="s">
        <v>13162</v>
      </c>
    </row>
    <row r="2495" spans="1:4" ht="60">
      <c r="A2495" s="266">
        <v>3429</v>
      </c>
      <c r="B2495" s="267" t="s">
        <v>8497</v>
      </c>
      <c r="C2495" s="268" t="s">
        <v>6017</v>
      </c>
      <c r="D2495" s="269" t="s">
        <v>13163</v>
      </c>
    </row>
    <row r="2496" spans="1:4" ht="30">
      <c r="A2496" s="266">
        <v>36896</v>
      </c>
      <c r="B2496" s="267" t="s">
        <v>8502</v>
      </c>
      <c r="C2496" s="268" t="s">
        <v>6019</v>
      </c>
      <c r="D2496" s="269" t="s">
        <v>13168</v>
      </c>
    </row>
    <row r="2497" spans="1:4" ht="45">
      <c r="A2497" s="266">
        <v>34367</v>
      </c>
      <c r="B2497" s="267" t="s">
        <v>8503</v>
      </c>
      <c r="C2497" s="268" t="s">
        <v>6019</v>
      </c>
      <c r="D2497" s="269" t="s">
        <v>13169</v>
      </c>
    </row>
    <row r="2498" spans="1:4" ht="45">
      <c r="A2498" s="266">
        <v>36897</v>
      </c>
      <c r="B2498" s="267" t="s">
        <v>8504</v>
      </c>
      <c r="C2498" s="268" t="s">
        <v>6019</v>
      </c>
      <c r="D2498" s="269" t="s">
        <v>13170</v>
      </c>
    </row>
    <row r="2499" spans="1:4" ht="45">
      <c r="A2499" s="266">
        <v>36884</v>
      </c>
      <c r="B2499" s="267" t="s">
        <v>8504</v>
      </c>
      <c r="C2499" s="268" t="s">
        <v>6017</v>
      </c>
      <c r="D2499" s="269" t="s">
        <v>13171</v>
      </c>
    </row>
    <row r="2500" spans="1:4" ht="30">
      <c r="A2500" s="266">
        <v>597</v>
      </c>
      <c r="B2500" s="267" t="s">
        <v>8505</v>
      </c>
      <c r="C2500" s="268" t="s">
        <v>6017</v>
      </c>
      <c r="D2500" s="269" t="s">
        <v>13172</v>
      </c>
    </row>
    <row r="2501" spans="1:4" ht="45">
      <c r="A2501" s="266">
        <v>34369</v>
      </c>
      <c r="B2501" s="267" t="s">
        <v>8506</v>
      </c>
      <c r="C2501" s="268" t="s">
        <v>6019</v>
      </c>
      <c r="D2501" s="269" t="s">
        <v>13173</v>
      </c>
    </row>
    <row r="2502" spans="1:4" ht="45">
      <c r="A2502" s="266">
        <v>34362</v>
      </c>
      <c r="B2502" s="267" t="s">
        <v>8507</v>
      </c>
      <c r="C2502" s="268" t="s">
        <v>6019</v>
      </c>
      <c r="D2502" s="269" t="s">
        <v>13174</v>
      </c>
    </row>
    <row r="2503" spans="1:4" ht="45">
      <c r="A2503" s="266">
        <v>34363</v>
      </c>
      <c r="B2503" s="267" t="s">
        <v>8508</v>
      </c>
      <c r="C2503" s="268" t="s">
        <v>6019</v>
      </c>
      <c r="D2503" s="269" t="s">
        <v>13175</v>
      </c>
    </row>
    <row r="2504" spans="1:4" ht="45">
      <c r="A2504" s="266">
        <v>34364</v>
      </c>
      <c r="B2504" s="267" t="s">
        <v>8509</v>
      </c>
      <c r="C2504" s="268" t="s">
        <v>6019</v>
      </c>
      <c r="D2504" s="269" t="s">
        <v>13176</v>
      </c>
    </row>
    <row r="2505" spans="1:4" ht="45">
      <c r="A2505" s="266">
        <v>34365</v>
      </c>
      <c r="B2505" s="267" t="s">
        <v>8510</v>
      </c>
      <c r="C2505" s="268" t="s">
        <v>6019</v>
      </c>
      <c r="D2505" s="269" t="s">
        <v>13177</v>
      </c>
    </row>
    <row r="2506" spans="1:4" ht="45">
      <c r="A2506" s="266">
        <v>34371</v>
      </c>
      <c r="B2506" s="267" t="s">
        <v>8498</v>
      </c>
      <c r="C2506" s="268" t="s">
        <v>6019</v>
      </c>
      <c r="D2506" s="269" t="s">
        <v>13164</v>
      </c>
    </row>
    <row r="2507" spans="1:4" ht="45">
      <c r="A2507" s="266">
        <v>34370</v>
      </c>
      <c r="B2507" s="267" t="s">
        <v>8499</v>
      </c>
      <c r="C2507" s="268" t="s">
        <v>6019</v>
      </c>
      <c r="D2507" s="269" t="s">
        <v>13165</v>
      </c>
    </row>
    <row r="2508" spans="1:4" ht="45">
      <c r="A2508" s="266">
        <v>34372</v>
      </c>
      <c r="B2508" s="267" t="s">
        <v>8500</v>
      </c>
      <c r="C2508" s="268" t="s">
        <v>6019</v>
      </c>
      <c r="D2508" s="269" t="s">
        <v>13166</v>
      </c>
    </row>
    <row r="2509" spans="1:4" ht="45">
      <c r="A2509" s="266">
        <v>34373</v>
      </c>
      <c r="B2509" s="267" t="s">
        <v>8501</v>
      </c>
      <c r="C2509" s="268" t="s">
        <v>6019</v>
      </c>
      <c r="D2509" s="269" t="s">
        <v>13167</v>
      </c>
    </row>
    <row r="2510" spans="1:4" ht="30">
      <c r="A2510" s="266">
        <v>11199</v>
      </c>
      <c r="B2510" s="267" t="s">
        <v>8511</v>
      </c>
      <c r="C2510" s="268" t="s">
        <v>6019</v>
      </c>
      <c r="D2510" s="269" t="s">
        <v>13178</v>
      </c>
    </row>
    <row r="2511" spans="1:4" ht="30">
      <c r="A2511" s="266">
        <v>34801</v>
      </c>
      <c r="B2511" s="267" t="s">
        <v>8512</v>
      </c>
      <c r="C2511" s="268" t="s">
        <v>6019</v>
      </c>
      <c r="D2511" s="269" t="s">
        <v>13179</v>
      </c>
    </row>
    <row r="2512" spans="1:4" ht="30">
      <c r="A2512" s="266">
        <v>34799</v>
      </c>
      <c r="B2512" s="267" t="s">
        <v>8513</v>
      </c>
      <c r="C2512" s="268" t="s">
        <v>6019</v>
      </c>
      <c r="D2512" s="269" t="s">
        <v>13180</v>
      </c>
    </row>
    <row r="2513" spans="1:4" ht="30">
      <c r="A2513" s="266">
        <v>622</v>
      </c>
      <c r="B2513" s="267" t="s">
        <v>8514</v>
      </c>
      <c r="C2513" s="268" t="s">
        <v>6019</v>
      </c>
      <c r="D2513" s="269" t="s">
        <v>13181</v>
      </c>
    </row>
    <row r="2514" spans="1:4" ht="30">
      <c r="A2514" s="266">
        <v>34805</v>
      </c>
      <c r="B2514" s="267" t="s">
        <v>8515</v>
      </c>
      <c r="C2514" s="268" t="s">
        <v>6017</v>
      </c>
      <c r="D2514" s="269" t="s">
        <v>13182</v>
      </c>
    </row>
    <row r="2515" spans="1:4" ht="30">
      <c r="A2515" s="266">
        <v>34803</v>
      </c>
      <c r="B2515" s="267" t="s">
        <v>8516</v>
      </c>
      <c r="C2515" s="268" t="s">
        <v>6019</v>
      </c>
      <c r="D2515" s="269" t="s">
        <v>13183</v>
      </c>
    </row>
    <row r="2516" spans="1:4" ht="30">
      <c r="A2516" s="266">
        <v>606</v>
      </c>
      <c r="B2516" s="267" t="s">
        <v>8517</v>
      </c>
      <c r="C2516" s="268" t="s">
        <v>6017</v>
      </c>
      <c r="D2516" s="269" t="s">
        <v>13184</v>
      </c>
    </row>
    <row r="2517" spans="1:4" ht="30">
      <c r="A2517" s="266">
        <v>11227</v>
      </c>
      <c r="B2517" s="267" t="s">
        <v>8518</v>
      </c>
      <c r="C2517" s="268" t="s">
        <v>6019</v>
      </c>
      <c r="D2517" s="269" t="s">
        <v>13185</v>
      </c>
    </row>
    <row r="2518" spans="1:4" ht="30">
      <c r="A2518" s="266">
        <v>11193</v>
      </c>
      <c r="B2518" s="267" t="s">
        <v>8519</v>
      </c>
      <c r="C2518" s="268" t="s">
        <v>6017</v>
      </c>
      <c r="D2518" s="269" t="s">
        <v>13186</v>
      </c>
    </row>
    <row r="2519" spans="1:4" ht="30">
      <c r="A2519" s="266">
        <v>11194</v>
      </c>
      <c r="B2519" s="267" t="s">
        <v>8520</v>
      </c>
      <c r="C2519" s="268" t="s">
        <v>6017</v>
      </c>
      <c r="D2519" s="269" t="s">
        <v>13187</v>
      </c>
    </row>
    <row r="2520" spans="1:4" ht="30">
      <c r="A2520" s="266">
        <v>11197</v>
      </c>
      <c r="B2520" s="267" t="s">
        <v>8522</v>
      </c>
      <c r="C2520" s="268" t="s">
        <v>6019</v>
      </c>
      <c r="D2520" s="269" t="s">
        <v>13189</v>
      </c>
    </row>
    <row r="2521" spans="1:4" ht="45">
      <c r="A2521" s="266">
        <v>605</v>
      </c>
      <c r="B2521" s="267" t="s">
        <v>8521</v>
      </c>
      <c r="C2521" s="268" t="s">
        <v>6017</v>
      </c>
      <c r="D2521" s="269" t="s">
        <v>13188</v>
      </c>
    </row>
    <row r="2522" spans="1:4" ht="60">
      <c r="A2522" s="266">
        <v>3421</v>
      </c>
      <c r="B2522" s="267" t="s">
        <v>8526</v>
      </c>
      <c r="C2522" s="268" t="s">
        <v>6017</v>
      </c>
      <c r="D2522" s="269" t="s">
        <v>13193</v>
      </c>
    </row>
    <row r="2523" spans="1:4" ht="30">
      <c r="A2523" s="266">
        <v>599</v>
      </c>
      <c r="B2523" s="267" t="s">
        <v>8527</v>
      </c>
      <c r="C2523" s="268" t="s">
        <v>6017</v>
      </c>
      <c r="D2523" s="269" t="s">
        <v>13194</v>
      </c>
    </row>
    <row r="2524" spans="1:4" ht="30">
      <c r="A2524" s="266">
        <v>34380</v>
      </c>
      <c r="B2524" s="267" t="s">
        <v>8528</v>
      </c>
      <c r="C2524" s="268" t="s">
        <v>6019</v>
      </c>
      <c r="D2524" s="269" t="s">
        <v>13195</v>
      </c>
    </row>
    <row r="2525" spans="1:4" ht="30">
      <c r="A2525" s="266">
        <v>34381</v>
      </c>
      <c r="B2525" s="267" t="s">
        <v>8529</v>
      </c>
      <c r="C2525" s="268" t="s">
        <v>6019</v>
      </c>
      <c r="D2525" s="269" t="s">
        <v>13196</v>
      </c>
    </row>
    <row r="2526" spans="1:4" ht="30">
      <c r="A2526" s="266">
        <v>601</v>
      </c>
      <c r="B2526" s="267" t="s">
        <v>8529</v>
      </c>
      <c r="C2526" s="268" t="s">
        <v>6017</v>
      </c>
      <c r="D2526" s="269" t="s">
        <v>13197</v>
      </c>
    </row>
    <row r="2527" spans="1:4" ht="45">
      <c r="A2527" s="266">
        <v>3423</v>
      </c>
      <c r="B2527" s="267" t="s">
        <v>8530</v>
      </c>
      <c r="C2527" s="268" t="s">
        <v>6017</v>
      </c>
      <c r="D2527" s="269" t="s">
        <v>13198</v>
      </c>
    </row>
    <row r="2528" spans="1:4" ht="30">
      <c r="A2528" s="266">
        <v>34797</v>
      </c>
      <c r="B2528" s="267" t="s">
        <v>8531</v>
      </c>
      <c r="C2528" s="268" t="s">
        <v>6019</v>
      </c>
      <c r="D2528" s="269" t="s">
        <v>13199</v>
      </c>
    </row>
    <row r="2529" spans="1:4" ht="30">
      <c r="A2529" s="266">
        <v>624</v>
      </c>
      <c r="B2529" s="267" t="s">
        <v>8532</v>
      </c>
      <c r="C2529" s="268" t="s">
        <v>6017</v>
      </c>
      <c r="D2529" s="269" t="s">
        <v>13200</v>
      </c>
    </row>
    <row r="2530" spans="1:4" ht="30">
      <c r="A2530" s="266">
        <v>623</v>
      </c>
      <c r="B2530" s="267" t="s">
        <v>8533</v>
      </c>
      <c r="C2530" s="268" t="s">
        <v>6017</v>
      </c>
      <c r="D2530" s="269" t="s">
        <v>13201</v>
      </c>
    </row>
    <row r="2531" spans="1:4">
      <c r="A2531" s="266">
        <v>25964</v>
      </c>
      <c r="B2531" s="267" t="s">
        <v>8534</v>
      </c>
      <c r="C2531" s="268" t="s">
        <v>6018</v>
      </c>
      <c r="D2531" s="269" t="s">
        <v>13202</v>
      </c>
    </row>
    <row r="2532" spans="1:4">
      <c r="A2532" s="266">
        <v>41077</v>
      </c>
      <c r="B2532" s="267" t="s">
        <v>8535</v>
      </c>
      <c r="C2532" s="268" t="s">
        <v>6187</v>
      </c>
      <c r="D2532" s="269" t="s">
        <v>13203</v>
      </c>
    </row>
    <row r="2533" spans="1:4">
      <c r="A2533" s="266">
        <v>38987</v>
      </c>
      <c r="B2533" s="267" t="s">
        <v>8623</v>
      </c>
      <c r="C2533" s="268" t="s">
        <v>6019</v>
      </c>
      <c r="D2533" s="269" t="s">
        <v>13255</v>
      </c>
    </row>
    <row r="2534" spans="1:4">
      <c r="A2534" s="266">
        <v>38988</v>
      </c>
      <c r="B2534" s="267" t="s">
        <v>8624</v>
      </c>
      <c r="C2534" s="268" t="s">
        <v>6019</v>
      </c>
      <c r="D2534" s="269" t="s">
        <v>13256</v>
      </c>
    </row>
    <row r="2535" spans="1:4">
      <c r="A2535" s="266">
        <v>38989</v>
      </c>
      <c r="B2535" s="267" t="s">
        <v>8625</v>
      </c>
      <c r="C2535" s="268" t="s">
        <v>6019</v>
      </c>
      <c r="D2535" s="269" t="s">
        <v>13257</v>
      </c>
    </row>
    <row r="2536" spans="1:4">
      <c r="A2536" s="266">
        <v>38990</v>
      </c>
      <c r="B2536" s="267" t="s">
        <v>8626</v>
      </c>
      <c r="C2536" s="268" t="s">
        <v>6019</v>
      </c>
      <c r="D2536" s="269" t="s">
        <v>13258</v>
      </c>
    </row>
    <row r="2537" spans="1:4">
      <c r="A2537" s="266">
        <v>38991</v>
      </c>
      <c r="B2537" s="267" t="s">
        <v>8627</v>
      </c>
      <c r="C2537" s="268" t="s">
        <v>6019</v>
      </c>
      <c r="D2537" s="269" t="s">
        <v>13259</v>
      </c>
    </row>
    <row r="2538" spans="1:4" ht="30">
      <c r="A2538" s="266">
        <v>38913</v>
      </c>
      <c r="B2538" s="267" t="s">
        <v>8628</v>
      </c>
      <c r="C2538" s="268" t="s">
        <v>6019</v>
      </c>
      <c r="D2538" s="269" t="s">
        <v>13260</v>
      </c>
    </row>
    <row r="2539" spans="1:4" ht="30">
      <c r="A2539" s="266">
        <v>38914</v>
      </c>
      <c r="B2539" s="267" t="s">
        <v>8629</v>
      </c>
      <c r="C2539" s="268" t="s">
        <v>6019</v>
      </c>
      <c r="D2539" s="269" t="s">
        <v>13261</v>
      </c>
    </row>
    <row r="2540" spans="1:4" ht="30">
      <c r="A2540" s="266">
        <v>38915</v>
      </c>
      <c r="B2540" s="267" t="s">
        <v>8630</v>
      </c>
      <c r="C2540" s="268" t="s">
        <v>6019</v>
      </c>
      <c r="D2540" s="269" t="s">
        <v>11962</v>
      </c>
    </row>
    <row r="2541" spans="1:4" ht="30">
      <c r="A2541" s="266">
        <v>38916</v>
      </c>
      <c r="B2541" s="267" t="s">
        <v>8631</v>
      </c>
      <c r="C2541" s="268" t="s">
        <v>6019</v>
      </c>
      <c r="D2541" s="269" t="s">
        <v>13262</v>
      </c>
    </row>
    <row r="2542" spans="1:4">
      <c r="A2542" s="266">
        <v>39300</v>
      </c>
      <c r="B2542" s="267" t="s">
        <v>8632</v>
      </c>
      <c r="C2542" s="268" t="s">
        <v>6019</v>
      </c>
      <c r="D2542" s="269" t="s">
        <v>13012</v>
      </c>
    </row>
    <row r="2543" spans="1:4">
      <c r="A2543" s="266">
        <v>39301</v>
      </c>
      <c r="B2543" s="267" t="s">
        <v>8633</v>
      </c>
      <c r="C2543" s="268" t="s">
        <v>6019</v>
      </c>
      <c r="D2543" s="269" t="s">
        <v>13263</v>
      </c>
    </row>
    <row r="2544" spans="1:4">
      <c r="A2544" s="266">
        <v>39302</v>
      </c>
      <c r="B2544" s="267" t="s">
        <v>8634</v>
      </c>
      <c r="C2544" s="268" t="s">
        <v>6019</v>
      </c>
      <c r="D2544" s="269" t="s">
        <v>12919</v>
      </c>
    </row>
    <row r="2545" spans="1:4">
      <c r="A2545" s="266">
        <v>39303</v>
      </c>
      <c r="B2545" s="267" t="s">
        <v>8635</v>
      </c>
      <c r="C2545" s="268" t="s">
        <v>6019</v>
      </c>
      <c r="D2545" s="269" t="s">
        <v>13264</v>
      </c>
    </row>
    <row r="2546" spans="1:4" ht="30">
      <c r="A2546" s="266">
        <v>38923</v>
      </c>
      <c r="B2546" s="267" t="s">
        <v>8636</v>
      </c>
      <c r="C2546" s="268" t="s">
        <v>6019</v>
      </c>
      <c r="D2546" s="269" t="s">
        <v>11405</v>
      </c>
    </row>
    <row r="2547" spans="1:4" ht="30">
      <c r="A2547" s="266">
        <v>38925</v>
      </c>
      <c r="B2547" s="267" t="s">
        <v>8637</v>
      </c>
      <c r="C2547" s="268" t="s">
        <v>6019</v>
      </c>
      <c r="D2547" s="269" t="s">
        <v>12616</v>
      </c>
    </row>
    <row r="2548" spans="1:4" ht="30">
      <c r="A2548" s="266">
        <v>38926</v>
      </c>
      <c r="B2548" s="267" t="s">
        <v>8638</v>
      </c>
      <c r="C2548" s="268" t="s">
        <v>6019</v>
      </c>
      <c r="D2548" s="269" t="s">
        <v>13265</v>
      </c>
    </row>
    <row r="2549" spans="1:4" ht="30">
      <c r="A2549" s="266">
        <v>38927</v>
      </c>
      <c r="B2549" s="267" t="s">
        <v>8639</v>
      </c>
      <c r="C2549" s="268" t="s">
        <v>6019</v>
      </c>
      <c r="D2549" s="269" t="s">
        <v>12937</v>
      </c>
    </row>
    <row r="2550" spans="1:4" ht="30">
      <c r="A2550" s="266">
        <v>39304</v>
      </c>
      <c r="B2550" s="267" t="s">
        <v>8640</v>
      </c>
      <c r="C2550" s="268" t="s">
        <v>6019</v>
      </c>
      <c r="D2550" s="269" t="s">
        <v>13266</v>
      </c>
    </row>
    <row r="2551" spans="1:4" ht="30">
      <c r="A2551" s="266">
        <v>38924</v>
      </c>
      <c r="B2551" s="267" t="s">
        <v>8641</v>
      </c>
      <c r="C2551" s="268" t="s">
        <v>6019</v>
      </c>
      <c r="D2551" s="269" t="s">
        <v>13267</v>
      </c>
    </row>
    <row r="2552" spans="1:4" ht="30">
      <c r="A2552" s="266">
        <v>39305</v>
      </c>
      <c r="B2552" s="267" t="s">
        <v>8642</v>
      </c>
      <c r="C2552" s="268" t="s">
        <v>6019</v>
      </c>
      <c r="D2552" s="269" t="s">
        <v>13268</v>
      </c>
    </row>
    <row r="2553" spans="1:4" ht="30">
      <c r="A2553" s="266">
        <v>39306</v>
      </c>
      <c r="B2553" s="267" t="s">
        <v>8643</v>
      </c>
      <c r="C2553" s="268" t="s">
        <v>6019</v>
      </c>
      <c r="D2553" s="269" t="s">
        <v>13269</v>
      </c>
    </row>
    <row r="2554" spans="1:4" ht="30">
      <c r="A2554" s="266">
        <v>38929</v>
      </c>
      <c r="B2554" s="267" t="s">
        <v>8645</v>
      </c>
      <c r="C2554" s="268" t="s">
        <v>6019</v>
      </c>
      <c r="D2554" s="269" t="s">
        <v>13271</v>
      </c>
    </row>
    <row r="2555" spans="1:4" ht="30">
      <c r="A2555" s="266">
        <v>38928</v>
      </c>
      <c r="B2555" s="267" t="s">
        <v>8644</v>
      </c>
      <c r="C2555" s="268" t="s">
        <v>6019</v>
      </c>
      <c r="D2555" s="269" t="s">
        <v>13270</v>
      </c>
    </row>
    <row r="2556" spans="1:4" ht="30">
      <c r="A2556" s="266">
        <v>39307</v>
      </c>
      <c r="B2556" s="267" t="s">
        <v>8646</v>
      </c>
      <c r="C2556" s="268" t="s">
        <v>6019</v>
      </c>
      <c r="D2556" s="269" t="s">
        <v>13272</v>
      </c>
    </row>
    <row r="2557" spans="1:4" ht="30">
      <c r="A2557" s="266">
        <v>38930</v>
      </c>
      <c r="B2557" s="267" t="s">
        <v>8647</v>
      </c>
      <c r="C2557" s="268" t="s">
        <v>6019</v>
      </c>
      <c r="D2557" s="269" t="s">
        <v>13273</v>
      </c>
    </row>
    <row r="2558" spans="1:4" ht="30">
      <c r="A2558" s="266">
        <v>38931</v>
      </c>
      <c r="B2558" s="267" t="s">
        <v>8648</v>
      </c>
      <c r="C2558" s="268" t="s">
        <v>6019</v>
      </c>
      <c r="D2558" s="269" t="s">
        <v>13274</v>
      </c>
    </row>
    <row r="2559" spans="1:4" ht="30">
      <c r="A2559" s="266">
        <v>38932</v>
      </c>
      <c r="B2559" s="267" t="s">
        <v>8649</v>
      </c>
      <c r="C2559" s="268" t="s">
        <v>6019</v>
      </c>
      <c r="D2559" s="269" t="s">
        <v>12328</v>
      </c>
    </row>
    <row r="2560" spans="1:4" ht="30">
      <c r="A2560" s="266">
        <v>38934</v>
      </c>
      <c r="B2560" s="267" t="s">
        <v>8650</v>
      </c>
      <c r="C2560" s="268" t="s">
        <v>6019</v>
      </c>
      <c r="D2560" s="269" t="s">
        <v>13275</v>
      </c>
    </row>
    <row r="2561" spans="1:4" ht="30">
      <c r="A2561" s="266">
        <v>38935</v>
      </c>
      <c r="B2561" s="267" t="s">
        <v>8651</v>
      </c>
      <c r="C2561" s="268" t="s">
        <v>6019</v>
      </c>
      <c r="D2561" s="269" t="s">
        <v>13276</v>
      </c>
    </row>
    <row r="2562" spans="1:4" ht="30">
      <c r="A2562" s="266">
        <v>38937</v>
      </c>
      <c r="B2562" s="267" t="s">
        <v>8653</v>
      </c>
      <c r="C2562" s="268" t="s">
        <v>6019</v>
      </c>
      <c r="D2562" s="269" t="s">
        <v>13278</v>
      </c>
    </row>
    <row r="2563" spans="1:4" ht="30">
      <c r="A2563" s="266">
        <v>38936</v>
      </c>
      <c r="B2563" s="267" t="s">
        <v>8652</v>
      </c>
      <c r="C2563" s="268" t="s">
        <v>6019</v>
      </c>
      <c r="D2563" s="269" t="s">
        <v>13277</v>
      </c>
    </row>
    <row r="2564" spans="1:4" ht="30">
      <c r="A2564" s="266">
        <v>38938</v>
      </c>
      <c r="B2564" s="267" t="s">
        <v>8654</v>
      </c>
      <c r="C2564" s="268" t="s">
        <v>6019</v>
      </c>
      <c r="D2564" s="269" t="s">
        <v>13279</v>
      </c>
    </row>
    <row r="2565" spans="1:4">
      <c r="A2565" s="266">
        <v>20159</v>
      </c>
      <c r="B2565" s="267" t="s">
        <v>8536</v>
      </c>
      <c r="C2565" s="268" t="s">
        <v>6019</v>
      </c>
      <c r="D2565" s="269" t="s">
        <v>13204</v>
      </c>
    </row>
    <row r="2566" spans="1:4">
      <c r="A2566" s="266">
        <v>37963</v>
      </c>
      <c r="B2566" s="267" t="s">
        <v>8537</v>
      </c>
      <c r="C2566" s="268" t="s">
        <v>6019</v>
      </c>
      <c r="D2566" s="269" t="s">
        <v>13205</v>
      </c>
    </row>
    <row r="2567" spans="1:4">
      <c r="A2567" s="266">
        <v>37964</v>
      </c>
      <c r="B2567" s="267" t="s">
        <v>8538</v>
      </c>
      <c r="C2567" s="268" t="s">
        <v>6019</v>
      </c>
      <c r="D2567" s="269" t="s">
        <v>13206</v>
      </c>
    </row>
    <row r="2568" spans="1:4">
      <c r="A2568" s="266">
        <v>37965</v>
      </c>
      <c r="B2568" s="267" t="s">
        <v>8539</v>
      </c>
      <c r="C2568" s="268" t="s">
        <v>6019</v>
      </c>
      <c r="D2568" s="269" t="s">
        <v>11740</v>
      </c>
    </row>
    <row r="2569" spans="1:4">
      <c r="A2569" s="266">
        <v>37966</v>
      </c>
      <c r="B2569" s="267" t="s">
        <v>8540</v>
      </c>
      <c r="C2569" s="268" t="s">
        <v>6019</v>
      </c>
      <c r="D2569" s="269" t="s">
        <v>13207</v>
      </c>
    </row>
    <row r="2570" spans="1:4">
      <c r="A2570" s="266">
        <v>37967</v>
      </c>
      <c r="B2570" s="267" t="s">
        <v>8541</v>
      </c>
      <c r="C2570" s="268" t="s">
        <v>6019</v>
      </c>
      <c r="D2570" s="269" t="s">
        <v>13208</v>
      </c>
    </row>
    <row r="2571" spans="1:4">
      <c r="A2571" s="266">
        <v>37968</v>
      </c>
      <c r="B2571" s="267" t="s">
        <v>8542</v>
      </c>
      <c r="C2571" s="268" t="s">
        <v>6019</v>
      </c>
      <c r="D2571" s="269" t="s">
        <v>13209</v>
      </c>
    </row>
    <row r="2572" spans="1:4">
      <c r="A2572" s="266">
        <v>37969</v>
      </c>
      <c r="B2572" s="267" t="s">
        <v>8543</v>
      </c>
      <c r="C2572" s="268" t="s">
        <v>6019</v>
      </c>
      <c r="D2572" s="269" t="s">
        <v>13210</v>
      </c>
    </row>
    <row r="2573" spans="1:4">
      <c r="A2573" s="266">
        <v>37970</v>
      </c>
      <c r="B2573" s="267" t="s">
        <v>8544</v>
      </c>
      <c r="C2573" s="268" t="s">
        <v>6019</v>
      </c>
      <c r="D2573" s="269" t="s">
        <v>13211</v>
      </c>
    </row>
    <row r="2574" spans="1:4">
      <c r="A2574" s="266">
        <v>21118</v>
      </c>
      <c r="B2574" s="267" t="s">
        <v>8545</v>
      </c>
      <c r="C2574" s="268" t="s">
        <v>6019</v>
      </c>
      <c r="D2574" s="269" t="s">
        <v>12325</v>
      </c>
    </row>
    <row r="2575" spans="1:4">
      <c r="A2575" s="266">
        <v>37956</v>
      </c>
      <c r="B2575" s="267" t="s">
        <v>8546</v>
      </c>
      <c r="C2575" s="268" t="s">
        <v>6019</v>
      </c>
      <c r="D2575" s="269" t="s">
        <v>13212</v>
      </c>
    </row>
    <row r="2576" spans="1:4">
      <c r="A2576" s="266">
        <v>37957</v>
      </c>
      <c r="B2576" s="267" t="s">
        <v>8547</v>
      </c>
      <c r="C2576" s="268" t="s">
        <v>6019</v>
      </c>
      <c r="D2576" s="269" t="s">
        <v>13213</v>
      </c>
    </row>
    <row r="2577" spans="1:4">
      <c r="A2577" s="266">
        <v>37958</v>
      </c>
      <c r="B2577" s="267" t="s">
        <v>8548</v>
      </c>
      <c r="C2577" s="268" t="s">
        <v>6019</v>
      </c>
      <c r="D2577" s="269" t="s">
        <v>13207</v>
      </c>
    </row>
    <row r="2578" spans="1:4">
      <c r="A2578" s="266">
        <v>37959</v>
      </c>
      <c r="B2578" s="267" t="s">
        <v>8549</v>
      </c>
      <c r="C2578" s="268" t="s">
        <v>6019</v>
      </c>
      <c r="D2578" s="269" t="s">
        <v>13208</v>
      </c>
    </row>
    <row r="2579" spans="1:4">
      <c r="A2579" s="266">
        <v>37960</v>
      </c>
      <c r="B2579" s="267" t="s">
        <v>8550</v>
      </c>
      <c r="C2579" s="268" t="s">
        <v>6019</v>
      </c>
      <c r="D2579" s="269" t="s">
        <v>13214</v>
      </c>
    </row>
    <row r="2580" spans="1:4">
      <c r="A2580" s="266">
        <v>37961</v>
      </c>
      <c r="B2580" s="267" t="s">
        <v>8551</v>
      </c>
      <c r="C2580" s="268" t="s">
        <v>6019</v>
      </c>
      <c r="D2580" s="269" t="s">
        <v>13215</v>
      </c>
    </row>
    <row r="2581" spans="1:4">
      <c r="A2581" s="266">
        <v>37962</v>
      </c>
      <c r="B2581" s="267" t="s">
        <v>8552</v>
      </c>
      <c r="C2581" s="268" t="s">
        <v>6019</v>
      </c>
      <c r="D2581" s="269" t="s">
        <v>13216</v>
      </c>
    </row>
    <row r="2582" spans="1:4">
      <c r="A2582" s="266">
        <v>3533</v>
      </c>
      <c r="B2582" s="267" t="s">
        <v>8553</v>
      </c>
      <c r="C2582" s="268" t="s">
        <v>6019</v>
      </c>
      <c r="D2582" s="269" t="s">
        <v>13217</v>
      </c>
    </row>
    <row r="2583" spans="1:4">
      <c r="A2583" s="266">
        <v>3538</v>
      </c>
      <c r="B2583" s="267" t="s">
        <v>8554</v>
      </c>
      <c r="C2583" s="268" t="s">
        <v>6019</v>
      </c>
      <c r="D2583" s="269" t="s">
        <v>11600</v>
      </c>
    </row>
    <row r="2584" spans="1:4" ht="30">
      <c r="A2584" s="266">
        <v>3497</v>
      </c>
      <c r="B2584" s="267" t="s">
        <v>8555</v>
      </c>
      <c r="C2584" s="268" t="s">
        <v>6019</v>
      </c>
      <c r="D2584" s="269" t="s">
        <v>13218</v>
      </c>
    </row>
    <row r="2585" spans="1:4">
      <c r="A2585" s="266">
        <v>3498</v>
      </c>
      <c r="B2585" s="267" t="s">
        <v>8556</v>
      </c>
      <c r="C2585" s="268" t="s">
        <v>6019</v>
      </c>
      <c r="D2585" s="269" t="s">
        <v>11938</v>
      </c>
    </row>
    <row r="2586" spans="1:4">
      <c r="A2586" s="266">
        <v>3496</v>
      </c>
      <c r="B2586" s="267" t="s">
        <v>8557</v>
      </c>
      <c r="C2586" s="268" t="s">
        <v>6019</v>
      </c>
      <c r="D2586" s="269" t="s">
        <v>13219</v>
      </c>
    </row>
    <row r="2587" spans="1:4">
      <c r="A2587" s="266">
        <v>38429</v>
      </c>
      <c r="B2587" s="267" t="s">
        <v>8558</v>
      </c>
      <c r="C2587" s="268" t="s">
        <v>6019</v>
      </c>
      <c r="D2587" s="269" t="s">
        <v>12296</v>
      </c>
    </row>
    <row r="2588" spans="1:4">
      <c r="A2588" s="266">
        <v>38431</v>
      </c>
      <c r="B2588" s="267" t="s">
        <v>8559</v>
      </c>
      <c r="C2588" s="268" t="s">
        <v>6019</v>
      </c>
      <c r="D2588" s="269" t="s">
        <v>13220</v>
      </c>
    </row>
    <row r="2589" spans="1:4">
      <c r="A2589" s="266">
        <v>38430</v>
      </c>
      <c r="B2589" s="267" t="s">
        <v>8560</v>
      </c>
      <c r="C2589" s="268" t="s">
        <v>6019</v>
      </c>
      <c r="D2589" s="269" t="s">
        <v>13221</v>
      </c>
    </row>
    <row r="2590" spans="1:4">
      <c r="A2590" s="266">
        <v>36348</v>
      </c>
      <c r="B2590" s="267" t="s">
        <v>8561</v>
      </c>
      <c r="C2590" s="268" t="s">
        <v>6019</v>
      </c>
      <c r="D2590" s="269" t="s">
        <v>13222</v>
      </c>
    </row>
    <row r="2591" spans="1:4">
      <c r="A2591" s="266">
        <v>36349</v>
      </c>
      <c r="B2591" s="267" t="s">
        <v>8562</v>
      </c>
      <c r="C2591" s="268" t="s">
        <v>6019</v>
      </c>
      <c r="D2591" s="269" t="s">
        <v>13223</v>
      </c>
    </row>
    <row r="2592" spans="1:4">
      <c r="A2592" s="266">
        <v>38433</v>
      </c>
      <c r="B2592" s="267" t="s">
        <v>8563</v>
      </c>
      <c r="C2592" s="268" t="s">
        <v>6019</v>
      </c>
      <c r="D2592" s="269" t="s">
        <v>12811</v>
      </c>
    </row>
    <row r="2593" spans="1:4">
      <c r="A2593" s="266">
        <v>38440</v>
      </c>
      <c r="B2593" s="267" t="s">
        <v>8564</v>
      </c>
      <c r="C2593" s="268" t="s">
        <v>6019</v>
      </c>
      <c r="D2593" s="269" t="s">
        <v>13224</v>
      </c>
    </row>
    <row r="2594" spans="1:4">
      <c r="A2594" s="266">
        <v>36359</v>
      </c>
      <c r="B2594" s="267" t="s">
        <v>8565</v>
      </c>
      <c r="C2594" s="268" t="s">
        <v>6019</v>
      </c>
      <c r="D2594" s="269" t="s">
        <v>11843</v>
      </c>
    </row>
    <row r="2595" spans="1:4">
      <c r="A2595" s="266">
        <v>36360</v>
      </c>
      <c r="B2595" s="267" t="s">
        <v>8566</v>
      </c>
      <c r="C2595" s="268" t="s">
        <v>6019</v>
      </c>
      <c r="D2595" s="269" t="s">
        <v>11119</v>
      </c>
    </row>
    <row r="2596" spans="1:4">
      <c r="A2596" s="266">
        <v>38434</v>
      </c>
      <c r="B2596" s="267" t="s">
        <v>8567</v>
      </c>
      <c r="C2596" s="268" t="s">
        <v>6019</v>
      </c>
      <c r="D2596" s="269" t="s">
        <v>13225</v>
      </c>
    </row>
    <row r="2597" spans="1:4">
      <c r="A2597" s="266">
        <v>38435</v>
      </c>
      <c r="B2597" s="267" t="s">
        <v>8568</v>
      </c>
      <c r="C2597" s="268" t="s">
        <v>6019</v>
      </c>
      <c r="D2597" s="269" t="s">
        <v>12505</v>
      </c>
    </row>
    <row r="2598" spans="1:4">
      <c r="A2598" s="266">
        <v>38436</v>
      </c>
      <c r="B2598" s="267" t="s">
        <v>8569</v>
      </c>
      <c r="C2598" s="268" t="s">
        <v>6019</v>
      </c>
      <c r="D2598" s="269" t="s">
        <v>13226</v>
      </c>
    </row>
    <row r="2599" spans="1:4">
      <c r="A2599" s="266">
        <v>38437</v>
      </c>
      <c r="B2599" s="267" t="s">
        <v>8570</v>
      </c>
      <c r="C2599" s="268" t="s">
        <v>6019</v>
      </c>
      <c r="D2599" s="269" t="s">
        <v>13227</v>
      </c>
    </row>
    <row r="2600" spans="1:4">
      <c r="A2600" s="266">
        <v>38438</v>
      </c>
      <c r="B2600" s="267" t="s">
        <v>8571</v>
      </c>
      <c r="C2600" s="268" t="s">
        <v>6019</v>
      </c>
      <c r="D2600" s="269" t="s">
        <v>13228</v>
      </c>
    </row>
    <row r="2601" spans="1:4">
      <c r="A2601" s="266">
        <v>38439</v>
      </c>
      <c r="B2601" s="267" t="s">
        <v>8572</v>
      </c>
      <c r="C2601" s="268" t="s">
        <v>6019</v>
      </c>
      <c r="D2601" s="269" t="s">
        <v>13229</v>
      </c>
    </row>
    <row r="2602" spans="1:4">
      <c r="A2602" s="266">
        <v>10836</v>
      </c>
      <c r="B2602" s="267" t="s">
        <v>8573</v>
      </c>
      <c r="C2602" s="268" t="s">
        <v>6019</v>
      </c>
      <c r="D2602" s="269" t="s">
        <v>11586</v>
      </c>
    </row>
    <row r="2603" spans="1:4">
      <c r="A2603" s="266">
        <v>20128</v>
      </c>
      <c r="B2603" s="267" t="s">
        <v>8574</v>
      </c>
      <c r="C2603" s="268" t="s">
        <v>6019</v>
      </c>
      <c r="D2603" s="269" t="s">
        <v>13230</v>
      </c>
    </row>
    <row r="2604" spans="1:4">
      <c r="A2604" s="266">
        <v>20131</v>
      </c>
      <c r="B2604" s="267" t="s">
        <v>8575</v>
      </c>
      <c r="C2604" s="268" t="s">
        <v>6019</v>
      </c>
      <c r="D2604" s="269" t="s">
        <v>13231</v>
      </c>
    </row>
    <row r="2605" spans="1:4">
      <c r="A2605" s="266">
        <v>3521</v>
      </c>
      <c r="B2605" s="267" t="s">
        <v>8576</v>
      </c>
      <c r="C2605" s="268" t="s">
        <v>6019</v>
      </c>
      <c r="D2605" s="269" t="s">
        <v>11142</v>
      </c>
    </row>
    <row r="2606" spans="1:4">
      <c r="A2606" s="266">
        <v>3531</v>
      </c>
      <c r="B2606" s="267" t="s">
        <v>8577</v>
      </c>
      <c r="C2606" s="268" t="s">
        <v>6019</v>
      </c>
      <c r="D2606" s="269" t="s">
        <v>13232</v>
      </c>
    </row>
    <row r="2607" spans="1:4">
      <c r="A2607" s="266">
        <v>3522</v>
      </c>
      <c r="B2607" s="267" t="s">
        <v>8578</v>
      </c>
      <c r="C2607" s="268" t="s">
        <v>6019</v>
      </c>
      <c r="D2607" s="269" t="s">
        <v>13233</v>
      </c>
    </row>
    <row r="2608" spans="1:4">
      <c r="A2608" s="266">
        <v>3527</v>
      </c>
      <c r="B2608" s="267" t="s">
        <v>8579</v>
      </c>
      <c r="C2608" s="268" t="s">
        <v>6019</v>
      </c>
      <c r="D2608" s="269" t="s">
        <v>13234</v>
      </c>
    </row>
    <row r="2609" spans="1:4">
      <c r="A2609" s="266">
        <v>3492</v>
      </c>
      <c r="B2609" s="267" t="s">
        <v>8611</v>
      </c>
      <c r="C2609" s="268" t="s">
        <v>6019</v>
      </c>
      <c r="D2609" s="269" t="s">
        <v>13246</v>
      </c>
    </row>
    <row r="2610" spans="1:4">
      <c r="A2610" s="266">
        <v>3491</v>
      </c>
      <c r="B2610" s="267" t="s">
        <v>8612</v>
      </c>
      <c r="C2610" s="268" t="s">
        <v>6019</v>
      </c>
      <c r="D2610" s="269" t="s">
        <v>12406</v>
      </c>
    </row>
    <row r="2611" spans="1:4">
      <c r="A2611" s="266">
        <v>3493</v>
      </c>
      <c r="B2611" s="267" t="s">
        <v>8613</v>
      </c>
      <c r="C2611" s="268" t="s">
        <v>6019</v>
      </c>
      <c r="D2611" s="269" t="s">
        <v>11873</v>
      </c>
    </row>
    <row r="2612" spans="1:4">
      <c r="A2612" s="266">
        <v>12628</v>
      </c>
      <c r="B2612" s="267" t="s">
        <v>8614</v>
      </c>
      <c r="C2612" s="268" t="s">
        <v>6019</v>
      </c>
      <c r="D2612" s="269" t="s">
        <v>13247</v>
      </c>
    </row>
    <row r="2613" spans="1:4">
      <c r="A2613" s="266">
        <v>12629</v>
      </c>
      <c r="B2613" s="267" t="s">
        <v>8615</v>
      </c>
      <c r="C2613" s="268" t="s">
        <v>6019</v>
      </c>
      <c r="D2613" s="269" t="s">
        <v>13248</v>
      </c>
    </row>
    <row r="2614" spans="1:4">
      <c r="A2614" s="266">
        <v>3481</v>
      </c>
      <c r="B2614" s="267" t="s">
        <v>8616</v>
      </c>
      <c r="C2614" s="268" t="s">
        <v>6019</v>
      </c>
      <c r="D2614" s="269" t="s">
        <v>13249</v>
      </c>
    </row>
    <row r="2615" spans="1:4">
      <c r="A2615" s="266">
        <v>3510</v>
      </c>
      <c r="B2615" s="267" t="s">
        <v>8617</v>
      </c>
      <c r="C2615" s="268" t="s">
        <v>6019</v>
      </c>
      <c r="D2615" s="269" t="s">
        <v>12354</v>
      </c>
    </row>
    <row r="2616" spans="1:4">
      <c r="A2616" s="266">
        <v>3508</v>
      </c>
      <c r="B2616" s="267" t="s">
        <v>8618</v>
      </c>
      <c r="C2616" s="268" t="s">
        <v>6019</v>
      </c>
      <c r="D2616" s="269" t="s">
        <v>13250</v>
      </c>
    </row>
    <row r="2617" spans="1:4" ht="30">
      <c r="A2617" s="266">
        <v>10835</v>
      </c>
      <c r="B2617" s="267" t="s">
        <v>8580</v>
      </c>
      <c r="C2617" s="268" t="s">
        <v>6019</v>
      </c>
      <c r="D2617" s="269" t="s">
        <v>11128</v>
      </c>
    </row>
    <row r="2618" spans="1:4">
      <c r="A2618" s="266">
        <v>3485</v>
      </c>
      <c r="B2618" s="267" t="s">
        <v>8582</v>
      </c>
      <c r="C2618" s="268" t="s">
        <v>6019</v>
      </c>
      <c r="D2618" s="269" t="s">
        <v>13235</v>
      </c>
    </row>
    <row r="2619" spans="1:4">
      <c r="A2619" s="266">
        <v>3475</v>
      </c>
      <c r="B2619" s="267" t="s">
        <v>8581</v>
      </c>
      <c r="C2619" s="268" t="s">
        <v>6019</v>
      </c>
      <c r="D2619" s="269" t="s">
        <v>12185</v>
      </c>
    </row>
    <row r="2620" spans="1:4">
      <c r="A2620" s="266">
        <v>3534</v>
      </c>
      <c r="B2620" s="267" t="s">
        <v>8583</v>
      </c>
      <c r="C2620" s="268" t="s">
        <v>6019</v>
      </c>
      <c r="D2620" s="269" t="s">
        <v>13085</v>
      </c>
    </row>
    <row r="2621" spans="1:4">
      <c r="A2621" s="266">
        <v>3482</v>
      </c>
      <c r="B2621" s="267" t="s">
        <v>8585</v>
      </c>
      <c r="C2621" s="268" t="s">
        <v>6019</v>
      </c>
      <c r="D2621" s="269" t="s">
        <v>12626</v>
      </c>
    </row>
    <row r="2622" spans="1:4">
      <c r="A2622" s="266">
        <v>3543</v>
      </c>
      <c r="B2622" s="267" t="s">
        <v>8584</v>
      </c>
      <c r="C2622" s="268" t="s">
        <v>6019</v>
      </c>
      <c r="D2622" s="269" t="s">
        <v>11423</v>
      </c>
    </row>
    <row r="2623" spans="1:4">
      <c r="A2623" s="266">
        <v>3505</v>
      </c>
      <c r="B2623" s="267" t="s">
        <v>8586</v>
      </c>
      <c r="C2623" s="268" t="s">
        <v>6019</v>
      </c>
      <c r="D2623" s="269" t="s">
        <v>11720</v>
      </c>
    </row>
    <row r="2624" spans="1:4">
      <c r="A2624" s="266">
        <v>3530</v>
      </c>
      <c r="B2624" s="267" t="s">
        <v>8603</v>
      </c>
      <c r="C2624" s="268" t="s">
        <v>6019</v>
      </c>
      <c r="D2624" s="269" t="s">
        <v>13243</v>
      </c>
    </row>
    <row r="2625" spans="1:4">
      <c r="A2625" s="266">
        <v>3542</v>
      </c>
      <c r="B2625" s="267" t="s">
        <v>8604</v>
      </c>
      <c r="C2625" s="268" t="s">
        <v>6019</v>
      </c>
      <c r="D2625" s="269" t="s">
        <v>11144</v>
      </c>
    </row>
    <row r="2626" spans="1:4">
      <c r="A2626" s="266">
        <v>3529</v>
      </c>
      <c r="B2626" s="267" t="s">
        <v>8605</v>
      </c>
      <c r="C2626" s="268" t="s">
        <v>6019</v>
      </c>
      <c r="D2626" s="269" t="s">
        <v>11803</v>
      </c>
    </row>
    <row r="2627" spans="1:4">
      <c r="A2627" s="266">
        <v>3536</v>
      </c>
      <c r="B2627" s="267" t="s">
        <v>8606</v>
      </c>
      <c r="C2627" s="268" t="s">
        <v>6019</v>
      </c>
      <c r="D2627" s="269" t="s">
        <v>11420</v>
      </c>
    </row>
    <row r="2628" spans="1:4">
      <c r="A2628" s="266">
        <v>3535</v>
      </c>
      <c r="B2628" s="267" t="s">
        <v>8607</v>
      </c>
      <c r="C2628" s="268" t="s">
        <v>6019</v>
      </c>
      <c r="D2628" s="269" t="s">
        <v>12451</v>
      </c>
    </row>
    <row r="2629" spans="1:4">
      <c r="A2629" s="266">
        <v>3540</v>
      </c>
      <c r="B2629" s="267" t="s">
        <v>8608</v>
      </c>
      <c r="C2629" s="268" t="s">
        <v>6019</v>
      </c>
      <c r="D2629" s="269" t="s">
        <v>11280</v>
      </c>
    </row>
    <row r="2630" spans="1:4">
      <c r="A2630" s="266">
        <v>3539</v>
      </c>
      <c r="B2630" s="267" t="s">
        <v>8609</v>
      </c>
      <c r="C2630" s="268" t="s">
        <v>6019</v>
      </c>
      <c r="D2630" s="269" t="s">
        <v>13244</v>
      </c>
    </row>
    <row r="2631" spans="1:4">
      <c r="A2631" s="266">
        <v>3513</v>
      </c>
      <c r="B2631" s="267" t="s">
        <v>8610</v>
      </c>
      <c r="C2631" s="268" t="s">
        <v>6019</v>
      </c>
      <c r="D2631" s="269" t="s">
        <v>13245</v>
      </c>
    </row>
    <row r="2632" spans="1:4">
      <c r="A2632" s="266">
        <v>3516</v>
      </c>
      <c r="B2632" s="267" t="s">
        <v>8587</v>
      </c>
      <c r="C2632" s="268" t="s">
        <v>6019</v>
      </c>
      <c r="D2632" s="269" t="s">
        <v>11680</v>
      </c>
    </row>
    <row r="2633" spans="1:4">
      <c r="A2633" s="266">
        <v>3517</v>
      </c>
      <c r="B2633" s="267" t="s">
        <v>8588</v>
      </c>
      <c r="C2633" s="268" t="s">
        <v>6019</v>
      </c>
      <c r="D2633" s="269" t="s">
        <v>12904</v>
      </c>
    </row>
    <row r="2634" spans="1:4" ht="30">
      <c r="A2634" s="266">
        <v>3515</v>
      </c>
      <c r="B2634" s="267" t="s">
        <v>8589</v>
      </c>
      <c r="C2634" s="268" t="s">
        <v>6019</v>
      </c>
      <c r="D2634" s="269" t="s">
        <v>13236</v>
      </c>
    </row>
    <row r="2635" spans="1:4" ht="30">
      <c r="A2635" s="266">
        <v>20147</v>
      </c>
      <c r="B2635" s="267" t="s">
        <v>8590</v>
      </c>
      <c r="C2635" s="268" t="s">
        <v>6019</v>
      </c>
      <c r="D2635" s="269" t="s">
        <v>13237</v>
      </c>
    </row>
    <row r="2636" spans="1:4" ht="30">
      <c r="A2636" s="266">
        <v>3524</v>
      </c>
      <c r="B2636" s="267" t="s">
        <v>8591</v>
      </c>
      <c r="C2636" s="268" t="s">
        <v>6019</v>
      </c>
      <c r="D2636" s="269" t="s">
        <v>11177</v>
      </c>
    </row>
    <row r="2637" spans="1:4" ht="30">
      <c r="A2637" s="266">
        <v>3532</v>
      </c>
      <c r="B2637" s="267" t="s">
        <v>8592</v>
      </c>
      <c r="C2637" s="268" t="s">
        <v>6019</v>
      </c>
      <c r="D2637" s="269" t="s">
        <v>13238</v>
      </c>
    </row>
    <row r="2638" spans="1:4">
      <c r="A2638" s="266">
        <v>3528</v>
      </c>
      <c r="B2638" s="267" t="s">
        <v>8593</v>
      </c>
      <c r="C2638" s="268" t="s">
        <v>6019</v>
      </c>
      <c r="D2638" s="269" t="s">
        <v>13239</v>
      </c>
    </row>
    <row r="2639" spans="1:4">
      <c r="A2639" s="266">
        <v>37952</v>
      </c>
      <c r="B2639" s="267" t="s">
        <v>8594</v>
      </c>
      <c r="C2639" s="268" t="s">
        <v>6019</v>
      </c>
      <c r="D2639" s="269" t="s">
        <v>13240</v>
      </c>
    </row>
    <row r="2640" spans="1:4">
      <c r="A2640" s="266">
        <v>37951</v>
      </c>
      <c r="B2640" s="267" t="s">
        <v>8595</v>
      </c>
      <c r="C2640" s="268" t="s">
        <v>6019</v>
      </c>
      <c r="D2640" s="269" t="s">
        <v>11590</v>
      </c>
    </row>
    <row r="2641" spans="1:4">
      <c r="A2641" s="266">
        <v>3518</v>
      </c>
      <c r="B2641" s="267" t="s">
        <v>8596</v>
      </c>
      <c r="C2641" s="268" t="s">
        <v>6019</v>
      </c>
      <c r="D2641" s="269" t="s">
        <v>12620</v>
      </c>
    </row>
    <row r="2642" spans="1:4">
      <c r="A2642" s="266">
        <v>3519</v>
      </c>
      <c r="B2642" s="267" t="s">
        <v>8597</v>
      </c>
      <c r="C2642" s="268" t="s">
        <v>6019</v>
      </c>
      <c r="D2642" s="269" t="s">
        <v>13241</v>
      </c>
    </row>
    <row r="2643" spans="1:4">
      <c r="A2643" s="266">
        <v>3520</v>
      </c>
      <c r="B2643" s="267" t="s">
        <v>8598</v>
      </c>
      <c r="C2643" s="268" t="s">
        <v>6019</v>
      </c>
      <c r="D2643" s="269" t="s">
        <v>13242</v>
      </c>
    </row>
    <row r="2644" spans="1:4">
      <c r="A2644" s="266">
        <v>37950</v>
      </c>
      <c r="B2644" s="267" t="s">
        <v>8599</v>
      </c>
      <c r="C2644" s="268" t="s">
        <v>6019</v>
      </c>
      <c r="D2644" s="269" t="s">
        <v>13231</v>
      </c>
    </row>
    <row r="2645" spans="1:4">
      <c r="A2645" s="266">
        <v>37949</v>
      </c>
      <c r="B2645" s="267" t="s">
        <v>8600</v>
      </c>
      <c r="C2645" s="268" t="s">
        <v>6019</v>
      </c>
      <c r="D2645" s="269" t="s">
        <v>11566</v>
      </c>
    </row>
    <row r="2646" spans="1:4">
      <c r="A2646" s="266">
        <v>3526</v>
      </c>
      <c r="B2646" s="267" t="s">
        <v>8601</v>
      </c>
      <c r="C2646" s="268" t="s">
        <v>6019</v>
      </c>
      <c r="D2646" s="269" t="s">
        <v>12049</v>
      </c>
    </row>
    <row r="2647" spans="1:4">
      <c r="A2647" s="266">
        <v>3509</v>
      </c>
      <c r="B2647" s="267" t="s">
        <v>8602</v>
      </c>
      <c r="C2647" s="268" t="s">
        <v>6019</v>
      </c>
      <c r="D2647" s="269" t="s">
        <v>11135</v>
      </c>
    </row>
    <row r="2648" spans="1:4" ht="30">
      <c r="A2648" s="266">
        <v>38939</v>
      </c>
      <c r="B2648" s="267" t="s">
        <v>8619</v>
      </c>
      <c r="C2648" s="268" t="s">
        <v>6019</v>
      </c>
      <c r="D2648" s="269" t="s">
        <v>13251</v>
      </c>
    </row>
    <row r="2649" spans="1:4" ht="30">
      <c r="A2649" s="266">
        <v>38940</v>
      </c>
      <c r="B2649" s="267" t="s">
        <v>8620</v>
      </c>
      <c r="C2649" s="268" t="s">
        <v>6019</v>
      </c>
      <c r="D2649" s="269" t="s">
        <v>13252</v>
      </c>
    </row>
    <row r="2650" spans="1:4" ht="30">
      <c r="A2650" s="266">
        <v>38941</v>
      </c>
      <c r="B2650" s="267" t="s">
        <v>8621</v>
      </c>
      <c r="C2650" s="268" t="s">
        <v>6019</v>
      </c>
      <c r="D2650" s="269" t="s">
        <v>13253</v>
      </c>
    </row>
    <row r="2651" spans="1:4" ht="30">
      <c r="A2651" s="266">
        <v>38942</v>
      </c>
      <c r="B2651" s="267" t="s">
        <v>8622</v>
      </c>
      <c r="C2651" s="268" t="s">
        <v>6019</v>
      </c>
      <c r="D2651" s="269" t="s">
        <v>13254</v>
      </c>
    </row>
    <row r="2652" spans="1:4">
      <c r="A2652" s="266">
        <v>3489</v>
      </c>
      <c r="B2652" s="267" t="s">
        <v>8655</v>
      </c>
      <c r="C2652" s="268" t="s">
        <v>6019</v>
      </c>
      <c r="D2652" s="269" t="s">
        <v>12302</v>
      </c>
    </row>
    <row r="2653" spans="1:4">
      <c r="A2653" s="266">
        <v>20151</v>
      </c>
      <c r="B2653" s="267" t="s">
        <v>8656</v>
      </c>
      <c r="C2653" s="268" t="s">
        <v>6019</v>
      </c>
      <c r="D2653" s="269" t="s">
        <v>13280</v>
      </c>
    </row>
    <row r="2654" spans="1:4">
      <c r="A2654" s="266">
        <v>20152</v>
      </c>
      <c r="B2654" s="267" t="s">
        <v>8657</v>
      </c>
      <c r="C2654" s="268" t="s">
        <v>6019</v>
      </c>
      <c r="D2654" s="269" t="s">
        <v>13281</v>
      </c>
    </row>
    <row r="2655" spans="1:4">
      <c r="A2655" s="266">
        <v>20148</v>
      </c>
      <c r="B2655" s="267" t="s">
        <v>8658</v>
      </c>
      <c r="C2655" s="268" t="s">
        <v>6019</v>
      </c>
      <c r="D2655" s="269" t="s">
        <v>11600</v>
      </c>
    </row>
    <row r="2656" spans="1:4">
      <c r="A2656" s="266">
        <v>20149</v>
      </c>
      <c r="B2656" s="267" t="s">
        <v>8659</v>
      </c>
      <c r="C2656" s="268" t="s">
        <v>6019</v>
      </c>
      <c r="D2656" s="269" t="s">
        <v>13282</v>
      </c>
    </row>
    <row r="2657" spans="1:4">
      <c r="A2657" s="266">
        <v>20150</v>
      </c>
      <c r="B2657" s="267" t="s">
        <v>8660</v>
      </c>
      <c r="C2657" s="268" t="s">
        <v>6019</v>
      </c>
      <c r="D2657" s="269" t="s">
        <v>11150</v>
      </c>
    </row>
    <row r="2658" spans="1:4">
      <c r="A2658" s="266">
        <v>20157</v>
      </c>
      <c r="B2658" s="267" t="s">
        <v>8661</v>
      </c>
      <c r="C2658" s="268" t="s">
        <v>6019</v>
      </c>
      <c r="D2658" s="269" t="s">
        <v>11652</v>
      </c>
    </row>
    <row r="2659" spans="1:4">
      <c r="A2659" s="266">
        <v>20158</v>
      </c>
      <c r="B2659" s="267" t="s">
        <v>8662</v>
      </c>
      <c r="C2659" s="268" t="s">
        <v>6019</v>
      </c>
      <c r="D2659" s="269" t="s">
        <v>13283</v>
      </c>
    </row>
    <row r="2660" spans="1:4">
      <c r="A2660" s="266">
        <v>20154</v>
      </c>
      <c r="B2660" s="267" t="s">
        <v>8663</v>
      </c>
      <c r="C2660" s="268" t="s">
        <v>6019</v>
      </c>
      <c r="D2660" s="269" t="s">
        <v>11853</v>
      </c>
    </row>
    <row r="2661" spans="1:4">
      <c r="A2661" s="266">
        <v>20155</v>
      </c>
      <c r="B2661" s="267" t="s">
        <v>8664</v>
      </c>
      <c r="C2661" s="268" t="s">
        <v>6019</v>
      </c>
      <c r="D2661" s="269" t="s">
        <v>11758</v>
      </c>
    </row>
    <row r="2662" spans="1:4">
      <c r="A2662" s="266">
        <v>20156</v>
      </c>
      <c r="B2662" s="267" t="s">
        <v>8665</v>
      </c>
      <c r="C2662" s="268" t="s">
        <v>6019</v>
      </c>
      <c r="D2662" s="269" t="s">
        <v>13284</v>
      </c>
    </row>
    <row r="2663" spans="1:4">
      <c r="A2663" s="266">
        <v>3512</v>
      </c>
      <c r="B2663" s="267" t="s">
        <v>8666</v>
      </c>
      <c r="C2663" s="268" t="s">
        <v>6019</v>
      </c>
      <c r="D2663" s="269" t="s">
        <v>13285</v>
      </c>
    </row>
    <row r="2664" spans="1:4">
      <c r="A2664" s="266">
        <v>3499</v>
      </c>
      <c r="B2664" s="267" t="s">
        <v>8667</v>
      </c>
      <c r="C2664" s="268" t="s">
        <v>6019</v>
      </c>
      <c r="D2664" s="269" t="s">
        <v>13286</v>
      </c>
    </row>
    <row r="2665" spans="1:4">
      <c r="A2665" s="266">
        <v>3500</v>
      </c>
      <c r="B2665" s="267" t="s">
        <v>8668</v>
      </c>
      <c r="C2665" s="268" t="s">
        <v>6019</v>
      </c>
      <c r="D2665" s="269" t="s">
        <v>13287</v>
      </c>
    </row>
    <row r="2666" spans="1:4">
      <c r="A2666" s="266">
        <v>3501</v>
      </c>
      <c r="B2666" s="267" t="s">
        <v>8669</v>
      </c>
      <c r="C2666" s="268" t="s">
        <v>6019</v>
      </c>
      <c r="D2666" s="269" t="s">
        <v>13288</v>
      </c>
    </row>
    <row r="2667" spans="1:4">
      <c r="A2667" s="266">
        <v>3502</v>
      </c>
      <c r="B2667" s="267" t="s">
        <v>8670</v>
      </c>
      <c r="C2667" s="268" t="s">
        <v>6019</v>
      </c>
      <c r="D2667" s="269" t="s">
        <v>13289</v>
      </c>
    </row>
    <row r="2668" spans="1:4">
      <c r="A2668" s="266">
        <v>3503</v>
      </c>
      <c r="B2668" s="267" t="s">
        <v>8671</v>
      </c>
      <c r="C2668" s="268" t="s">
        <v>6019</v>
      </c>
      <c r="D2668" s="269" t="s">
        <v>11224</v>
      </c>
    </row>
    <row r="2669" spans="1:4">
      <c r="A2669" s="266">
        <v>3477</v>
      </c>
      <c r="B2669" s="267" t="s">
        <v>8672</v>
      </c>
      <c r="C2669" s="268" t="s">
        <v>6019</v>
      </c>
      <c r="D2669" s="269" t="s">
        <v>13290</v>
      </c>
    </row>
    <row r="2670" spans="1:4">
      <c r="A2670" s="266">
        <v>3478</v>
      </c>
      <c r="B2670" s="267" t="s">
        <v>8673</v>
      </c>
      <c r="C2670" s="268" t="s">
        <v>6019</v>
      </c>
      <c r="D2670" s="269" t="s">
        <v>13291</v>
      </c>
    </row>
    <row r="2671" spans="1:4">
      <c r="A2671" s="266">
        <v>3525</v>
      </c>
      <c r="B2671" s="267" t="s">
        <v>8674</v>
      </c>
      <c r="C2671" s="268" t="s">
        <v>6019</v>
      </c>
      <c r="D2671" s="269" t="s">
        <v>13292</v>
      </c>
    </row>
    <row r="2672" spans="1:4">
      <c r="A2672" s="266">
        <v>3511</v>
      </c>
      <c r="B2672" s="267" t="s">
        <v>8675</v>
      </c>
      <c r="C2672" s="268" t="s">
        <v>6019</v>
      </c>
      <c r="D2672" s="269" t="s">
        <v>13293</v>
      </c>
    </row>
    <row r="2673" spans="1:4" ht="30">
      <c r="A2673" s="266">
        <v>38917</v>
      </c>
      <c r="B2673" s="267" t="s">
        <v>8676</v>
      </c>
      <c r="C2673" s="268" t="s">
        <v>6019</v>
      </c>
      <c r="D2673" s="269" t="s">
        <v>11274</v>
      </c>
    </row>
    <row r="2674" spans="1:4" ht="30">
      <c r="A2674" s="266">
        <v>38919</v>
      </c>
      <c r="B2674" s="267" t="s">
        <v>8677</v>
      </c>
      <c r="C2674" s="268" t="s">
        <v>6019</v>
      </c>
      <c r="D2674" s="269" t="s">
        <v>13294</v>
      </c>
    </row>
    <row r="2675" spans="1:4" ht="30">
      <c r="A2675" s="266">
        <v>38922</v>
      </c>
      <c r="B2675" s="267" t="s">
        <v>8678</v>
      </c>
      <c r="C2675" s="268" t="s">
        <v>6019</v>
      </c>
      <c r="D2675" s="269" t="s">
        <v>13295</v>
      </c>
    </row>
    <row r="2676" spans="1:4" ht="30">
      <c r="A2676" s="266">
        <v>38921</v>
      </c>
      <c r="B2676" s="267" t="s">
        <v>8679</v>
      </c>
      <c r="C2676" s="268" t="s">
        <v>6019</v>
      </c>
      <c r="D2676" s="269" t="s">
        <v>13296</v>
      </c>
    </row>
    <row r="2677" spans="1:4" ht="30">
      <c r="A2677" s="266">
        <v>38918</v>
      </c>
      <c r="B2677" s="267" t="s">
        <v>8680</v>
      </c>
      <c r="C2677" s="268" t="s">
        <v>6019</v>
      </c>
      <c r="D2677" s="269" t="s">
        <v>13297</v>
      </c>
    </row>
    <row r="2678" spans="1:4" ht="30">
      <c r="A2678" s="266">
        <v>38920</v>
      </c>
      <c r="B2678" s="267" t="s">
        <v>8681</v>
      </c>
      <c r="C2678" s="268" t="s">
        <v>6019</v>
      </c>
      <c r="D2678" s="269" t="s">
        <v>13298</v>
      </c>
    </row>
    <row r="2679" spans="1:4" ht="45">
      <c r="A2679" s="266">
        <v>3104</v>
      </c>
      <c r="B2679" s="267" t="s">
        <v>8682</v>
      </c>
      <c r="C2679" s="268" t="s">
        <v>7492</v>
      </c>
      <c r="D2679" s="269" t="s">
        <v>13299</v>
      </c>
    </row>
    <row r="2680" spans="1:4" ht="30">
      <c r="A2680" s="266">
        <v>12032</v>
      </c>
      <c r="B2680" s="267" t="s">
        <v>8683</v>
      </c>
      <c r="C2680" s="268" t="s">
        <v>6486</v>
      </c>
      <c r="D2680" s="269" t="s">
        <v>13300</v>
      </c>
    </row>
    <row r="2681" spans="1:4" ht="30">
      <c r="A2681" s="266">
        <v>12030</v>
      </c>
      <c r="B2681" s="267" t="s">
        <v>8684</v>
      </c>
      <c r="C2681" s="268" t="s">
        <v>6486</v>
      </c>
      <c r="D2681" s="269" t="s">
        <v>13301</v>
      </c>
    </row>
    <row r="2682" spans="1:4">
      <c r="A2682" s="266">
        <v>14157</v>
      </c>
      <c r="B2682" s="267" t="s">
        <v>8712</v>
      </c>
      <c r="C2682" s="268" t="s">
        <v>6019</v>
      </c>
      <c r="D2682" s="269" t="s">
        <v>11131</v>
      </c>
    </row>
    <row r="2683" spans="1:4" ht="30">
      <c r="A2683" s="266">
        <v>10908</v>
      </c>
      <c r="B2683" s="267" t="s">
        <v>8685</v>
      </c>
      <c r="C2683" s="268" t="s">
        <v>6019</v>
      </c>
      <c r="D2683" s="269" t="s">
        <v>13302</v>
      </c>
    </row>
    <row r="2684" spans="1:4" ht="30">
      <c r="A2684" s="266">
        <v>10909</v>
      </c>
      <c r="B2684" s="267" t="s">
        <v>8686</v>
      </c>
      <c r="C2684" s="268" t="s">
        <v>6019</v>
      </c>
      <c r="D2684" s="269" t="s">
        <v>12040</v>
      </c>
    </row>
    <row r="2685" spans="1:4" ht="30">
      <c r="A2685" s="266">
        <v>3669</v>
      </c>
      <c r="B2685" s="267" t="s">
        <v>8687</v>
      </c>
      <c r="C2685" s="268" t="s">
        <v>6019</v>
      </c>
      <c r="D2685" s="269" t="s">
        <v>13303</v>
      </c>
    </row>
    <row r="2686" spans="1:4" ht="30">
      <c r="A2686" s="266">
        <v>20138</v>
      </c>
      <c r="B2686" s="267" t="s">
        <v>8688</v>
      </c>
      <c r="C2686" s="268" t="s">
        <v>6019</v>
      </c>
      <c r="D2686" s="269" t="s">
        <v>13304</v>
      </c>
    </row>
    <row r="2687" spans="1:4">
      <c r="A2687" s="266">
        <v>20139</v>
      </c>
      <c r="B2687" s="267" t="s">
        <v>8689</v>
      </c>
      <c r="C2687" s="268" t="s">
        <v>6019</v>
      </c>
      <c r="D2687" s="269" t="s">
        <v>13305</v>
      </c>
    </row>
    <row r="2688" spans="1:4" ht="30">
      <c r="A2688" s="266">
        <v>3668</v>
      </c>
      <c r="B2688" s="267" t="s">
        <v>8690</v>
      </c>
      <c r="C2688" s="268" t="s">
        <v>6019</v>
      </c>
      <c r="D2688" s="269" t="s">
        <v>13306</v>
      </c>
    </row>
    <row r="2689" spans="1:4">
      <c r="A2689" s="266">
        <v>3656</v>
      </c>
      <c r="B2689" s="267" t="s">
        <v>8691</v>
      </c>
      <c r="C2689" s="268" t="s">
        <v>6019</v>
      </c>
      <c r="D2689" s="269" t="s">
        <v>13307</v>
      </c>
    </row>
    <row r="2690" spans="1:4">
      <c r="A2690" s="266">
        <v>10911</v>
      </c>
      <c r="B2690" s="267" t="s">
        <v>8692</v>
      </c>
      <c r="C2690" s="268" t="s">
        <v>6019</v>
      </c>
      <c r="D2690" s="269" t="s">
        <v>13308</v>
      </c>
    </row>
    <row r="2691" spans="1:4">
      <c r="A2691" s="266">
        <v>3654</v>
      </c>
      <c r="B2691" s="267" t="s">
        <v>8693</v>
      </c>
      <c r="C2691" s="268" t="s">
        <v>6019</v>
      </c>
      <c r="D2691" s="269" t="s">
        <v>13309</v>
      </c>
    </row>
    <row r="2692" spans="1:4">
      <c r="A2692" s="266">
        <v>3664</v>
      </c>
      <c r="B2692" s="267" t="s">
        <v>8694</v>
      </c>
      <c r="C2692" s="268" t="s">
        <v>6019</v>
      </c>
      <c r="D2692" s="269" t="s">
        <v>13310</v>
      </c>
    </row>
    <row r="2693" spans="1:4">
      <c r="A2693" s="266">
        <v>3657</v>
      </c>
      <c r="B2693" s="267" t="s">
        <v>8695</v>
      </c>
      <c r="C2693" s="268" t="s">
        <v>6019</v>
      </c>
      <c r="D2693" s="269" t="s">
        <v>11700</v>
      </c>
    </row>
    <row r="2694" spans="1:4" ht="30">
      <c r="A2694" s="266">
        <v>12625</v>
      </c>
      <c r="B2694" s="267" t="s">
        <v>8696</v>
      </c>
      <c r="C2694" s="268" t="s">
        <v>6019</v>
      </c>
      <c r="D2694" s="269" t="s">
        <v>11887</v>
      </c>
    </row>
    <row r="2695" spans="1:4">
      <c r="A2695" s="266">
        <v>20136</v>
      </c>
      <c r="B2695" s="267" t="s">
        <v>8697</v>
      </c>
      <c r="C2695" s="268" t="s">
        <v>6019</v>
      </c>
      <c r="D2695" s="269" t="s">
        <v>13311</v>
      </c>
    </row>
    <row r="2696" spans="1:4">
      <c r="A2696" s="266">
        <v>20144</v>
      </c>
      <c r="B2696" s="267" t="s">
        <v>8698</v>
      </c>
      <c r="C2696" s="268" t="s">
        <v>6019</v>
      </c>
      <c r="D2696" s="269" t="s">
        <v>13312</v>
      </c>
    </row>
    <row r="2697" spans="1:4">
      <c r="A2697" s="266">
        <v>20143</v>
      </c>
      <c r="B2697" s="267" t="s">
        <v>8699</v>
      </c>
      <c r="C2697" s="268" t="s">
        <v>6019</v>
      </c>
      <c r="D2697" s="269" t="s">
        <v>13313</v>
      </c>
    </row>
    <row r="2698" spans="1:4">
      <c r="A2698" s="266">
        <v>20145</v>
      </c>
      <c r="B2698" s="267" t="s">
        <v>8700</v>
      </c>
      <c r="C2698" s="268" t="s">
        <v>6019</v>
      </c>
      <c r="D2698" s="269" t="s">
        <v>13314</v>
      </c>
    </row>
    <row r="2699" spans="1:4">
      <c r="A2699" s="266">
        <v>20146</v>
      </c>
      <c r="B2699" s="267" t="s">
        <v>8701</v>
      </c>
      <c r="C2699" s="268" t="s">
        <v>6019</v>
      </c>
      <c r="D2699" s="269" t="s">
        <v>13315</v>
      </c>
    </row>
    <row r="2700" spans="1:4">
      <c r="A2700" s="266">
        <v>20140</v>
      </c>
      <c r="B2700" s="267" t="s">
        <v>8702</v>
      </c>
      <c r="C2700" s="268" t="s">
        <v>6019</v>
      </c>
      <c r="D2700" s="269" t="s">
        <v>13316</v>
      </c>
    </row>
    <row r="2701" spans="1:4">
      <c r="A2701" s="266">
        <v>20141</v>
      </c>
      <c r="B2701" s="267" t="s">
        <v>8703</v>
      </c>
      <c r="C2701" s="268" t="s">
        <v>6019</v>
      </c>
      <c r="D2701" s="269" t="s">
        <v>13317</v>
      </c>
    </row>
    <row r="2702" spans="1:4">
      <c r="A2702" s="266">
        <v>20142</v>
      </c>
      <c r="B2702" s="267" t="s">
        <v>8704</v>
      </c>
      <c r="C2702" s="268" t="s">
        <v>6019</v>
      </c>
      <c r="D2702" s="269" t="s">
        <v>13318</v>
      </c>
    </row>
    <row r="2703" spans="1:4">
      <c r="A2703" s="266">
        <v>3670</v>
      </c>
      <c r="B2703" s="267" t="s">
        <v>8710</v>
      </c>
      <c r="C2703" s="268" t="s">
        <v>6019</v>
      </c>
      <c r="D2703" s="269" t="s">
        <v>13322</v>
      </c>
    </row>
    <row r="2704" spans="1:4">
      <c r="A2704" s="266">
        <v>3666</v>
      </c>
      <c r="B2704" s="267" t="s">
        <v>8711</v>
      </c>
      <c r="C2704" s="268" t="s">
        <v>6019</v>
      </c>
      <c r="D2704" s="269" t="s">
        <v>12904</v>
      </c>
    </row>
    <row r="2705" spans="1:4">
      <c r="A2705" s="266">
        <v>3659</v>
      </c>
      <c r="B2705" s="267" t="s">
        <v>8705</v>
      </c>
      <c r="C2705" s="268" t="s">
        <v>6019</v>
      </c>
      <c r="D2705" s="269" t="s">
        <v>13319</v>
      </c>
    </row>
    <row r="2706" spans="1:4">
      <c r="A2706" s="266">
        <v>3660</v>
      </c>
      <c r="B2706" s="267" t="s">
        <v>8706</v>
      </c>
      <c r="C2706" s="268" t="s">
        <v>6019</v>
      </c>
      <c r="D2706" s="269" t="s">
        <v>11834</v>
      </c>
    </row>
    <row r="2707" spans="1:4">
      <c r="A2707" s="266">
        <v>3662</v>
      </c>
      <c r="B2707" s="267" t="s">
        <v>8707</v>
      </c>
      <c r="C2707" s="268" t="s">
        <v>6019</v>
      </c>
      <c r="D2707" s="269" t="s">
        <v>13320</v>
      </c>
    </row>
    <row r="2708" spans="1:4">
      <c r="A2708" s="266">
        <v>3661</v>
      </c>
      <c r="B2708" s="267" t="s">
        <v>8708</v>
      </c>
      <c r="C2708" s="268" t="s">
        <v>6019</v>
      </c>
      <c r="D2708" s="269" t="s">
        <v>12117</v>
      </c>
    </row>
    <row r="2709" spans="1:4">
      <c r="A2709" s="266">
        <v>3658</v>
      </c>
      <c r="B2709" s="267" t="s">
        <v>8709</v>
      </c>
      <c r="C2709" s="268" t="s">
        <v>6019</v>
      </c>
      <c r="D2709" s="269" t="s">
        <v>13321</v>
      </c>
    </row>
    <row r="2710" spans="1:4">
      <c r="A2710" s="266">
        <v>3653</v>
      </c>
      <c r="B2710" s="267" t="s">
        <v>8713</v>
      </c>
      <c r="C2710" s="268" t="s">
        <v>6019</v>
      </c>
      <c r="D2710" s="269" t="s">
        <v>13323</v>
      </c>
    </row>
    <row r="2711" spans="1:4">
      <c r="A2711" s="266">
        <v>3649</v>
      </c>
      <c r="B2711" s="267" t="s">
        <v>8714</v>
      </c>
      <c r="C2711" s="268" t="s">
        <v>6019</v>
      </c>
      <c r="D2711" s="269" t="s">
        <v>13324</v>
      </c>
    </row>
    <row r="2712" spans="1:4" ht="30">
      <c r="A2712" s="266">
        <v>42696</v>
      </c>
      <c r="B2712" s="267" t="s">
        <v>8715</v>
      </c>
      <c r="C2712" s="268" t="s">
        <v>6019</v>
      </c>
      <c r="D2712" s="269" t="s">
        <v>13325</v>
      </c>
    </row>
    <row r="2713" spans="1:4" ht="30">
      <c r="A2713" s="266">
        <v>42697</v>
      </c>
      <c r="B2713" s="267" t="s">
        <v>8716</v>
      </c>
      <c r="C2713" s="268" t="s">
        <v>6019</v>
      </c>
      <c r="D2713" s="269" t="s">
        <v>13326</v>
      </c>
    </row>
    <row r="2714" spans="1:4" ht="30">
      <c r="A2714" s="266">
        <v>42698</v>
      </c>
      <c r="B2714" s="267" t="s">
        <v>8717</v>
      </c>
      <c r="C2714" s="268" t="s">
        <v>6019</v>
      </c>
      <c r="D2714" s="269" t="s">
        <v>13327</v>
      </c>
    </row>
    <row r="2715" spans="1:4">
      <c r="A2715" s="266">
        <v>39875</v>
      </c>
      <c r="B2715" s="267" t="s">
        <v>8718</v>
      </c>
      <c r="C2715" s="268" t="s">
        <v>6019</v>
      </c>
      <c r="D2715" s="269" t="s">
        <v>13328</v>
      </c>
    </row>
    <row r="2716" spans="1:4">
      <c r="A2716" s="266">
        <v>39876</v>
      </c>
      <c r="B2716" s="267" t="s">
        <v>8719</v>
      </c>
      <c r="C2716" s="268" t="s">
        <v>6019</v>
      </c>
      <c r="D2716" s="269" t="s">
        <v>13329</v>
      </c>
    </row>
    <row r="2717" spans="1:4">
      <c r="A2717" s="266">
        <v>39877</v>
      </c>
      <c r="B2717" s="267" t="s">
        <v>8720</v>
      </c>
      <c r="C2717" s="268" t="s">
        <v>6019</v>
      </c>
      <c r="D2717" s="269" t="s">
        <v>13330</v>
      </c>
    </row>
    <row r="2718" spans="1:4">
      <c r="A2718" s="266">
        <v>39878</v>
      </c>
      <c r="B2718" s="267" t="s">
        <v>8721</v>
      </c>
      <c r="C2718" s="268" t="s">
        <v>6019</v>
      </c>
      <c r="D2718" s="269" t="s">
        <v>13331</v>
      </c>
    </row>
    <row r="2719" spans="1:4">
      <c r="A2719" s="266">
        <v>39872</v>
      </c>
      <c r="B2719" s="267" t="s">
        <v>8722</v>
      </c>
      <c r="C2719" s="268" t="s">
        <v>6019</v>
      </c>
      <c r="D2719" s="269" t="s">
        <v>13332</v>
      </c>
    </row>
    <row r="2720" spans="1:4">
      <c r="A2720" s="266">
        <v>39873</v>
      </c>
      <c r="B2720" s="267" t="s">
        <v>8723</v>
      </c>
      <c r="C2720" s="268" t="s">
        <v>6019</v>
      </c>
      <c r="D2720" s="269" t="s">
        <v>13333</v>
      </c>
    </row>
    <row r="2721" spans="1:4">
      <c r="A2721" s="266">
        <v>39874</v>
      </c>
      <c r="B2721" s="267" t="s">
        <v>8724</v>
      </c>
      <c r="C2721" s="268" t="s">
        <v>6019</v>
      </c>
      <c r="D2721" s="269" t="s">
        <v>13334</v>
      </c>
    </row>
    <row r="2722" spans="1:4">
      <c r="A2722" s="266">
        <v>3674</v>
      </c>
      <c r="B2722" s="267" t="s">
        <v>8725</v>
      </c>
      <c r="C2722" s="268" t="s">
        <v>6020</v>
      </c>
      <c r="D2722" s="269" t="s">
        <v>13335</v>
      </c>
    </row>
    <row r="2723" spans="1:4">
      <c r="A2723" s="266">
        <v>3681</v>
      </c>
      <c r="B2723" s="267" t="s">
        <v>8726</v>
      </c>
      <c r="C2723" s="268" t="s">
        <v>6020</v>
      </c>
      <c r="D2723" s="269" t="s">
        <v>13336</v>
      </c>
    </row>
    <row r="2724" spans="1:4">
      <c r="A2724" s="266">
        <v>3676</v>
      </c>
      <c r="B2724" s="267" t="s">
        <v>8727</v>
      </c>
      <c r="C2724" s="268" t="s">
        <v>6020</v>
      </c>
      <c r="D2724" s="269" t="s">
        <v>13337</v>
      </c>
    </row>
    <row r="2725" spans="1:4">
      <c r="A2725" s="266">
        <v>3679</v>
      </c>
      <c r="B2725" s="267" t="s">
        <v>8728</v>
      </c>
      <c r="C2725" s="268" t="s">
        <v>6020</v>
      </c>
      <c r="D2725" s="269" t="s">
        <v>13338</v>
      </c>
    </row>
    <row r="2726" spans="1:4">
      <c r="A2726" s="266">
        <v>3672</v>
      </c>
      <c r="B2726" s="267" t="s">
        <v>8729</v>
      </c>
      <c r="C2726" s="268" t="s">
        <v>6020</v>
      </c>
      <c r="D2726" s="269" t="s">
        <v>13339</v>
      </c>
    </row>
    <row r="2727" spans="1:4">
      <c r="A2727" s="266">
        <v>3671</v>
      </c>
      <c r="B2727" s="267" t="s">
        <v>8730</v>
      </c>
      <c r="C2727" s="268" t="s">
        <v>6020</v>
      </c>
      <c r="D2727" s="269" t="s">
        <v>12013</v>
      </c>
    </row>
    <row r="2728" spans="1:4">
      <c r="A2728" s="266">
        <v>3673</v>
      </c>
      <c r="B2728" s="267" t="s">
        <v>8731</v>
      </c>
      <c r="C2728" s="268" t="s">
        <v>6020</v>
      </c>
      <c r="D2728" s="269" t="s">
        <v>13340</v>
      </c>
    </row>
    <row r="2729" spans="1:4" ht="30">
      <c r="A2729" s="266">
        <v>38394</v>
      </c>
      <c r="B2729" s="267" t="s">
        <v>8732</v>
      </c>
      <c r="C2729" s="268" t="s">
        <v>6019</v>
      </c>
      <c r="D2729" s="269" t="s">
        <v>13341</v>
      </c>
    </row>
    <row r="2730" spans="1:4">
      <c r="A2730" s="266">
        <v>3729</v>
      </c>
      <c r="B2730" s="267" t="s">
        <v>8733</v>
      </c>
      <c r="C2730" s="268" t="s">
        <v>6019</v>
      </c>
      <c r="D2730" s="269" t="s">
        <v>13342</v>
      </c>
    </row>
    <row r="2731" spans="1:4" ht="60">
      <c r="A2731" s="266">
        <v>39357</v>
      </c>
      <c r="B2731" s="267" t="s">
        <v>8734</v>
      </c>
      <c r="C2731" s="268" t="s">
        <v>6019</v>
      </c>
      <c r="D2731" s="269" t="s">
        <v>13343</v>
      </c>
    </row>
    <row r="2732" spans="1:4" ht="60">
      <c r="A2732" s="266">
        <v>39358</v>
      </c>
      <c r="B2732" s="267" t="s">
        <v>8735</v>
      </c>
      <c r="C2732" s="268" t="s">
        <v>6019</v>
      </c>
      <c r="D2732" s="269" t="s">
        <v>13344</v>
      </c>
    </row>
    <row r="2733" spans="1:4" ht="75">
      <c r="A2733" s="266">
        <v>39356</v>
      </c>
      <c r="B2733" s="267" t="s">
        <v>8736</v>
      </c>
      <c r="C2733" s="268" t="s">
        <v>6019</v>
      </c>
      <c r="D2733" s="269" t="s">
        <v>13345</v>
      </c>
    </row>
    <row r="2734" spans="1:4" ht="75">
      <c r="A2734" s="266">
        <v>39355</v>
      </c>
      <c r="B2734" s="267" t="s">
        <v>8737</v>
      </c>
      <c r="C2734" s="268" t="s">
        <v>6019</v>
      </c>
      <c r="D2734" s="269" t="s">
        <v>13346</v>
      </c>
    </row>
    <row r="2735" spans="1:4" ht="60">
      <c r="A2735" s="266">
        <v>39353</v>
      </c>
      <c r="B2735" s="267" t="s">
        <v>8738</v>
      </c>
      <c r="C2735" s="268" t="s">
        <v>6019</v>
      </c>
      <c r="D2735" s="269" t="s">
        <v>13347</v>
      </c>
    </row>
    <row r="2736" spans="1:4" ht="60">
      <c r="A2736" s="266">
        <v>39354</v>
      </c>
      <c r="B2736" s="267" t="s">
        <v>8739</v>
      </c>
      <c r="C2736" s="268" t="s">
        <v>6019</v>
      </c>
      <c r="D2736" s="269" t="s">
        <v>13348</v>
      </c>
    </row>
    <row r="2737" spans="1:4">
      <c r="A2737" s="266">
        <v>39398</v>
      </c>
      <c r="B2737" s="267" t="s">
        <v>8740</v>
      </c>
      <c r="C2737" s="268" t="s">
        <v>6019</v>
      </c>
      <c r="D2737" s="269" t="s">
        <v>13349</v>
      </c>
    </row>
    <row r="2738" spans="1:4" ht="30">
      <c r="A2738" s="266">
        <v>13343</v>
      </c>
      <c r="B2738" s="267" t="s">
        <v>8741</v>
      </c>
      <c r="C2738" s="268" t="s">
        <v>6019</v>
      </c>
      <c r="D2738" s="269" t="s">
        <v>13350</v>
      </c>
    </row>
    <row r="2739" spans="1:4" ht="30">
      <c r="A2739" s="266">
        <v>12118</v>
      </c>
      <c r="B2739" s="267" t="s">
        <v>8742</v>
      </c>
      <c r="C2739" s="268" t="s">
        <v>6019</v>
      </c>
      <c r="D2739" s="269" t="s">
        <v>12026</v>
      </c>
    </row>
    <row r="2740" spans="1:4" ht="45">
      <c r="A2740" s="266">
        <v>39482</v>
      </c>
      <c r="B2740" s="267" t="s">
        <v>8743</v>
      </c>
      <c r="C2740" s="268" t="s">
        <v>6019</v>
      </c>
      <c r="D2740" s="269" t="s">
        <v>13351</v>
      </c>
    </row>
    <row r="2741" spans="1:4" ht="45">
      <c r="A2741" s="266">
        <v>39486</v>
      </c>
      <c r="B2741" s="267" t="s">
        <v>8744</v>
      </c>
      <c r="C2741" s="268" t="s">
        <v>6019</v>
      </c>
      <c r="D2741" s="269" t="s">
        <v>13352</v>
      </c>
    </row>
    <row r="2742" spans="1:4" ht="45">
      <c r="A2742" s="266">
        <v>39483</v>
      </c>
      <c r="B2742" s="267" t="s">
        <v>8745</v>
      </c>
      <c r="C2742" s="268" t="s">
        <v>6019</v>
      </c>
      <c r="D2742" s="269" t="s">
        <v>13353</v>
      </c>
    </row>
    <row r="2743" spans="1:4" ht="45">
      <c r="A2743" s="266">
        <v>39487</v>
      </c>
      <c r="B2743" s="267" t="s">
        <v>8746</v>
      </c>
      <c r="C2743" s="268" t="s">
        <v>6019</v>
      </c>
      <c r="D2743" s="269" t="s">
        <v>13354</v>
      </c>
    </row>
    <row r="2744" spans="1:4" ht="45">
      <c r="A2744" s="266">
        <v>39484</v>
      </c>
      <c r="B2744" s="267" t="s">
        <v>8747</v>
      </c>
      <c r="C2744" s="268" t="s">
        <v>6019</v>
      </c>
      <c r="D2744" s="269" t="s">
        <v>13355</v>
      </c>
    </row>
    <row r="2745" spans="1:4" ht="45">
      <c r="A2745" s="266">
        <v>39488</v>
      </c>
      <c r="B2745" s="267" t="s">
        <v>8748</v>
      </c>
      <c r="C2745" s="268" t="s">
        <v>6019</v>
      </c>
      <c r="D2745" s="269" t="s">
        <v>13356</v>
      </c>
    </row>
    <row r="2746" spans="1:4" ht="45">
      <c r="A2746" s="266">
        <v>39485</v>
      </c>
      <c r="B2746" s="267" t="s">
        <v>8749</v>
      </c>
      <c r="C2746" s="268" t="s">
        <v>6019</v>
      </c>
      <c r="D2746" s="269" t="s">
        <v>13357</v>
      </c>
    </row>
    <row r="2747" spans="1:4" ht="45">
      <c r="A2747" s="266">
        <v>39489</v>
      </c>
      <c r="B2747" s="267" t="s">
        <v>8750</v>
      </c>
      <c r="C2747" s="268" t="s">
        <v>6019</v>
      </c>
      <c r="D2747" s="269" t="s">
        <v>13358</v>
      </c>
    </row>
    <row r="2748" spans="1:4" ht="45">
      <c r="A2748" s="266">
        <v>39494</v>
      </c>
      <c r="B2748" s="267" t="s">
        <v>15301</v>
      </c>
      <c r="C2748" s="268" t="s">
        <v>6019</v>
      </c>
      <c r="D2748" s="269" t="s">
        <v>13359</v>
      </c>
    </row>
    <row r="2749" spans="1:4" ht="45">
      <c r="A2749" s="266">
        <v>39490</v>
      </c>
      <c r="B2749" s="267" t="s">
        <v>8751</v>
      </c>
      <c r="C2749" s="268" t="s">
        <v>6019</v>
      </c>
      <c r="D2749" s="269" t="s">
        <v>13360</v>
      </c>
    </row>
    <row r="2750" spans="1:4" ht="45">
      <c r="A2750" s="266">
        <v>39495</v>
      </c>
      <c r="B2750" s="267" t="s">
        <v>15300</v>
      </c>
      <c r="C2750" s="268" t="s">
        <v>6019</v>
      </c>
      <c r="D2750" s="269" t="s">
        <v>13351</v>
      </c>
    </row>
    <row r="2751" spans="1:4" ht="45">
      <c r="A2751" s="266">
        <v>39491</v>
      </c>
      <c r="B2751" s="267" t="s">
        <v>8752</v>
      </c>
      <c r="C2751" s="268" t="s">
        <v>6019</v>
      </c>
      <c r="D2751" s="269" t="s">
        <v>13361</v>
      </c>
    </row>
    <row r="2752" spans="1:4" ht="45">
      <c r="A2752" s="266">
        <v>39496</v>
      </c>
      <c r="B2752" s="267" t="s">
        <v>8753</v>
      </c>
      <c r="C2752" s="268" t="s">
        <v>6019</v>
      </c>
      <c r="D2752" s="269" t="s">
        <v>13362</v>
      </c>
    </row>
    <row r="2753" spans="1:4" ht="45">
      <c r="A2753" s="266">
        <v>39492</v>
      </c>
      <c r="B2753" s="267" t="s">
        <v>8754</v>
      </c>
      <c r="C2753" s="268" t="s">
        <v>6019</v>
      </c>
      <c r="D2753" s="269" t="s">
        <v>13363</v>
      </c>
    </row>
    <row r="2754" spans="1:4" ht="45">
      <c r="A2754" s="266">
        <v>39497</v>
      </c>
      <c r="B2754" s="267" t="s">
        <v>8755</v>
      </c>
      <c r="C2754" s="268" t="s">
        <v>6019</v>
      </c>
      <c r="D2754" s="269" t="s">
        <v>13364</v>
      </c>
    </row>
    <row r="2755" spans="1:4" ht="45">
      <c r="A2755" s="266">
        <v>39493</v>
      </c>
      <c r="B2755" s="267" t="s">
        <v>8756</v>
      </c>
      <c r="C2755" s="268" t="s">
        <v>6019</v>
      </c>
      <c r="D2755" s="269" t="s">
        <v>13365</v>
      </c>
    </row>
    <row r="2756" spans="1:4" ht="45">
      <c r="A2756" s="266">
        <v>39500</v>
      </c>
      <c r="B2756" s="267" t="s">
        <v>8757</v>
      </c>
      <c r="C2756" s="268" t="s">
        <v>6019</v>
      </c>
      <c r="D2756" s="269" t="s">
        <v>13366</v>
      </c>
    </row>
    <row r="2757" spans="1:4" ht="45">
      <c r="A2757" s="266">
        <v>39498</v>
      </c>
      <c r="B2757" s="267" t="s">
        <v>8758</v>
      </c>
      <c r="C2757" s="268" t="s">
        <v>6019</v>
      </c>
      <c r="D2757" s="269" t="s">
        <v>13367</v>
      </c>
    </row>
    <row r="2758" spans="1:4" ht="45">
      <c r="A2758" s="266">
        <v>39501</v>
      </c>
      <c r="B2758" s="267" t="s">
        <v>8759</v>
      </c>
      <c r="C2758" s="268" t="s">
        <v>6019</v>
      </c>
      <c r="D2758" s="269" t="s">
        <v>13368</v>
      </c>
    </row>
    <row r="2759" spans="1:4" ht="45">
      <c r="A2759" s="266">
        <v>39499</v>
      </c>
      <c r="B2759" s="267" t="s">
        <v>8760</v>
      </c>
      <c r="C2759" s="268" t="s">
        <v>6019</v>
      </c>
      <c r="D2759" s="269" t="s">
        <v>13369</v>
      </c>
    </row>
    <row r="2760" spans="1:4">
      <c r="A2760" s="266">
        <v>3731</v>
      </c>
      <c r="B2760" s="267" t="s">
        <v>8762</v>
      </c>
      <c r="C2760" s="268" t="s">
        <v>6017</v>
      </c>
      <c r="D2760" s="269" t="s">
        <v>13370</v>
      </c>
    </row>
    <row r="2761" spans="1:4" ht="30">
      <c r="A2761" s="266">
        <v>3733</v>
      </c>
      <c r="B2761" s="267" t="s">
        <v>8761</v>
      </c>
      <c r="C2761" s="268" t="s">
        <v>6017</v>
      </c>
      <c r="D2761" s="269" t="s">
        <v>12460</v>
      </c>
    </row>
    <row r="2762" spans="1:4">
      <c r="A2762" s="266">
        <v>38137</v>
      </c>
      <c r="B2762" s="267" t="s">
        <v>8763</v>
      </c>
      <c r="C2762" s="268" t="s">
        <v>6017</v>
      </c>
      <c r="D2762" s="269" t="s">
        <v>13371</v>
      </c>
    </row>
    <row r="2763" spans="1:4">
      <c r="A2763" s="266">
        <v>38135</v>
      </c>
      <c r="B2763" s="267" t="s">
        <v>8764</v>
      </c>
      <c r="C2763" s="268" t="s">
        <v>6017</v>
      </c>
      <c r="D2763" s="269" t="s">
        <v>13372</v>
      </c>
    </row>
    <row r="2764" spans="1:4">
      <c r="A2764" s="266">
        <v>38138</v>
      </c>
      <c r="B2764" s="267" t="s">
        <v>8765</v>
      </c>
      <c r="C2764" s="268" t="s">
        <v>6017</v>
      </c>
      <c r="D2764" s="269" t="s">
        <v>13373</v>
      </c>
    </row>
    <row r="2765" spans="1:4" ht="30">
      <c r="A2765" s="266">
        <v>3745</v>
      </c>
      <c r="B2765" s="267" t="s">
        <v>8768</v>
      </c>
      <c r="C2765" s="268" t="s">
        <v>6017</v>
      </c>
      <c r="D2765" s="269" t="s">
        <v>13374</v>
      </c>
    </row>
    <row r="2766" spans="1:4" ht="30">
      <c r="A2766" s="266">
        <v>3736</v>
      </c>
      <c r="B2766" s="267" t="s">
        <v>8766</v>
      </c>
      <c r="C2766" s="268" t="s">
        <v>6017</v>
      </c>
      <c r="D2766" s="269" t="s">
        <v>11412</v>
      </c>
    </row>
    <row r="2767" spans="1:4" ht="30">
      <c r="A2767" s="266">
        <v>3741</v>
      </c>
      <c r="B2767" s="267" t="s">
        <v>8767</v>
      </c>
      <c r="C2767" s="268" t="s">
        <v>6017</v>
      </c>
      <c r="D2767" s="269" t="s">
        <v>12165</v>
      </c>
    </row>
    <row r="2768" spans="1:4" ht="30">
      <c r="A2768" s="266">
        <v>3747</v>
      </c>
      <c r="B2768" s="267" t="s">
        <v>8774</v>
      </c>
      <c r="C2768" s="268" t="s">
        <v>6017</v>
      </c>
      <c r="D2768" s="269" t="s">
        <v>13376</v>
      </c>
    </row>
    <row r="2769" spans="1:4" ht="30">
      <c r="A2769" s="266">
        <v>3743</v>
      </c>
      <c r="B2769" s="267" t="s">
        <v>8769</v>
      </c>
      <c r="C2769" s="268" t="s">
        <v>6017</v>
      </c>
      <c r="D2769" s="269" t="s">
        <v>13375</v>
      </c>
    </row>
    <row r="2770" spans="1:4" ht="30">
      <c r="A2770" s="266">
        <v>3744</v>
      </c>
      <c r="B2770" s="267" t="s">
        <v>8770</v>
      </c>
      <c r="C2770" s="268" t="s">
        <v>6017</v>
      </c>
      <c r="D2770" s="269" t="s">
        <v>13376</v>
      </c>
    </row>
    <row r="2771" spans="1:4" ht="30">
      <c r="A2771" s="266">
        <v>3739</v>
      </c>
      <c r="B2771" s="267" t="s">
        <v>8771</v>
      </c>
      <c r="C2771" s="268" t="s">
        <v>6017</v>
      </c>
      <c r="D2771" s="269" t="s">
        <v>12421</v>
      </c>
    </row>
    <row r="2772" spans="1:4" ht="30">
      <c r="A2772" s="266">
        <v>3737</v>
      </c>
      <c r="B2772" s="267" t="s">
        <v>8772</v>
      </c>
      <c r="C2772" s="268" t="s">
        <v>6017</v>
      </c>
      <c r="D2772" s="269" t="s">
        <v>11608</v>
      </c>
    </row>
    <row r="2773" spans="1:4" ht="30">
      <c r="A2773" s="266">
        <v>3738</v>
      </c>
      <c r="B2773" s="267" t="s">
        <v>8773</v>
      </c>
      <c r="C2773" s="268" t="s">
        <v>6017</v>
      </c>
      <c r="D2773" s="269" t="s">
        <v>13377</v>
      </c>
    </row>
    <row r="2774" spans="1:4" ht="30">
      <c r="A2774" s="266">
        <v>11649</v>
      </c>
      <c r="B2774" s="267" t="s">
        <v>8775</v>
      </c>
      <c r="C2774" s="268" t="s">
        <v>6019</v>
      </c>
      <c r="D2774" s="269" t="s">
        <v>13378</v>
      </c>
    </row>
    <row r="2775" spans="1:4" ht="30">
      <c r="A2775" s="266">
        <v>11650</v>
      </c>
      <c r="B2775" s="267" t="s">
        <v>8776</v>
      </c>
      <c r="C2775" s="268" t="s">
        <v>6019</v>
      </c>
      <c r="D2775" s="269" t="s">
        <v>13379</v>
      </c>
    </row>
    <row r="2776" spans="1:4" ht="30">
      <c r="A2776" s="266">
        <v>3742</v>
      </c>
      <c r="B2776" s="267" t="s">
        <v>8777</v>
      </c>
      <c r="C2776" s="268" t="s">
        <v>6017</v>
      </c>
      <c r="D2776" s="269" t="s">
        <v>12663</v>
      </c>
    </row>
    <row r="2777" spans="1:4" ht="30">
      <c r="A2777" s="266">
        <v>3746</v>
      </c>
      <c r="B2777" s="267" t="s">
        <v>8778</v>
      </c>
      <c r="C2777" s="268" t="s">
        <v>6017</v>
      </c>
      <c r="D2777" s="269" t="s">
        <v>13380</v>
      </c>
    </row>
    <row r="2778" spans="1:4">
      <c r="A2778" s="266">
        <v>13250</v>
      </c>
      <c r="B2778" s="267" t="s">
        <v>8779</v>
      </c>
      <c r="C2778" s="268" t="s">
        <v>6019</v>
      </c>
      <c r="D2778" s="269" t="s">
        <v>11429</v>
      </c>
    </row>
    <row r="2779" spans="1:4">
      <c r="A2779" s="266">
        <v>11641</v>
      </c>
      <c r="B2779" s="267" t="s">
        <v>8780</v>
      </c>
      <c r="C2779" s="268" t="s">
        <v>6017</v>
      </c>
      <c r="D2779" s="269" t="s">
        <v>13381</v>
      </c>
    </row>
    <row r="2780" spans="1:4">
      <c r="A2780" s="266">
        <v>21106</v>
      </c>
      <c r="B2780" s="267" t="s">
        <v>8781</v>
      </c>
      <c r="C2780" s="268" t="s">
        <v>6065</v>
      </c>
      <c r="D2780" s="269" t="s">
        <v>13382</v>
      </c>
    </row>
    <row r="2781" spans="1:4">
      <c r="A2781" s="266">
        <v>3755</v>
      </c>
      <c r="B2781" s="267" t="s">
        <v>8782</v>
      </c>
      <c r="C2781" s="268" t="s">
        <v>6019</v>
      </c>
      <c r="D2781" s="269" t="s">
        <v>13383</v>
      </c>
    </row>
    <row r="2782" spans="1:4">
      <c r="A2782" s="266">
        <v>3750</v>
      </c>
      <c r="B2782" s="267" t="s">
        <v>8783</v>
      </c>
      <c r="C2782" s="268" t="s">
        <v>6019</v>
      </c>
      <c r="D2782" s="269" t="s">
        <v>13231</v>
      </c>
    </row>
    <row r="2783" spans="1:4">
      <c r="A2783" s="266">
        <v>3756</v>
      </c>
      <c r="B2783" s="267" t="s">
        <v>8784</v>
      </c>
      <c r="C2783" s="268" t="s">
        <v>6019</v>
      </c>
      <c r="D2783" s="269" t="s">
        <v>13384</v>
      </c>
    </row>
    <row r="2784" spans="1:4">
      <c r="A2784" s="266">
        <v>38191</v>
      </c>
      <c r="B2784" s="267" t="s">
        <v>8786</v>
      </c>
      <c r="C2784" s="268" t="s">
        <v>6019</v>
      </c>
      <c r="D2784" s="269" t="s">
        <v>13386</v>
      </c>
    </row>
    <row r="2785" spans="1:4">
      <c r="A2785" s="266">
        <v>39381</v>
      </c>
      <c r="B2785" s="267" t="s">
        <v>8787</v>
      </c>
      <c r="C2785" s="268" t="s">
        <v>6019</v>
      </c>
      <c r="D2785" s="269" t="s">
        <v>13387</v>
      </c>
    </row>
    <row r="2786" spans="1:4">
      <c r="A2786" s="266">
        <v>38780</v>
      </c>
      <c r="B2786" s="267" t="s">
        <v>8788</v>
      </c>
      <c r="C2786" s="268" t="s">
        <v>6019</v>
      </c>
      <c r="D2786" s="269" t="s">
        <v>13388</v>
      </c>
    </row>
    <row r="2787" spans="1:4">
      <c r="A2787" s="266">
        <v>39377</v>
      </c>
      <c r="B2787" s="267" t="s">
        <v>8785</v>
      </c>
      <c r="C2787" s="268" t="s">
        <v>6019</v>
      </c>
      <c r="D2787" s="269" t="s">
        <v>13385</v>
      </c>
    </row>
    <row r="2788" spans="1:4">
      <c r="A2788" s="266">
        <v>38781</v>
      </c>
      <c r="B2788" s="267" t="s">
        <v>8789</v>
      </c>
      <c r="C2788" s="268" t="s">
        <v>6019</v>
      </c>
      <c r="D2788" s="269" t="s">
        <v>13389</v>
      </c>
    </row>
    <row r="2789" spans="1:4">
      <c r="A2789" s="266">
        <v>38192</v>
      </c>
      <c r="B2789" s="267" t="s">
        <v>8790</v>
      </c>
      <c r="C2789" s="268" t="s">
        <v>6019</v>
      </c>
      <c r="D2789" s="269" t="s">
        <v>13390</v>
      </c>
    </row>
    <row r="2790" spans="1:4">
      <c r="A2790" s="266">
        <v>3753</v>
      </c>
      <c r="B2790" s="267" t="s">
        <v>8791</v>
      </c>
      <c r="C2790" s="268" t="s">
        <v>6019</v>
      </c>
      <c r="D2790" s="269" t="s">
        <v>13391</v>
      </c>
    </row>
    <row r="2791" spans="1:4">
      <c r="A2791" s="266">
        <v>38782</v>
      </c>
      <c r="B2791" s="267" t="s">
        <v>8792</v>
      </c>
      <c r="C2791" s="268" t="s">
        <v>6019</v>
      </c>
      <c r="D2791" s="269" t="s">
        <v>12055</v>
      </c>
    </row>
    <row r="2792" spans="1:4">
      <c r="A2792" s="266">
        <v>38778</v>
      </c>
      <c r="B2792" s="267" t="s">
        <v>8793</v>
      </c>
      <c r="C2792" s="268" t="s">
        <v>6019</v>
      </c>
      <c r="D2792" s="269" t="s">
        <v>13392</v>
      </c>
    </row>
    <row r="2793" spans="1:4">
      <c r="A2793" s="266">
        <v>38779</v>
      </c>
      <c r="B2793" s="267" t="s">
        <v>8794</v>
      </c>
      <c r="C2793" s="268" t="s">
        <v>6019</v>
      </c>
      <c r="D2793" s="269" t="s">
        <v>13393</v>
      </c>
    </row>
    <row r="2794" spans="1:4">
      <c r="A2794" s="266">
        <v>38194</v>
      </c>
      <c r="B2794" s="267" t="s">
        <v>8798</v>
      </c>
      <c r="C2794" s="268" t="s">
        <v>6019</v>
      </c>
      <c r="D2794" s="269" t="s">
        <v>13397</v>
      </c>
    </row>
    <row r="2795" spans="1:4">
      <c r="A2795" s="266">
        <v>38193</v>
      </c>
      <c r="B2795" s="267" t="s">
        <v>8799</v>
      </c>
      <c r="C2795" s="268" t="s">
        <v>6019</v>
      </c>
      <c r="D2795" s="269" t="s">
        <v>13398</v>
      </c>
    </row>
    <row r="2796" spans="1:4">
      <c r="A2796" s="266">
        <v>39388</v>
      </c>
      <c r="B2796" s="267" t="s">
        <v>8795</v>
      </c>
      <c r="C2796" s="268" t="s">
        <v>6019</v>
      </c>
      <c r="D2796" s="269" t="s">
        <v>13394</v>
      </c>
    </row>
    <row r="2797" spans="1:4">
      <c r="A2797" s="266">
        <v>39387</v>
      </c>
      <c r="B2797" s="267" t="s">
        <v>8796</v>
      </c>
      <c r="C2797" s="268" t="s">
        <v>6019</v>
      </c>
      <c r="D2797" s="269" t="s">
        <v>13395</v>
      </c>
    </row>
    <row r="2798" spans="1:4">
      <c r="A2798" s="266">
        <v>39386</v>
      </c>
      <c r="B2798" s="267" t="s">
        <v>8797</v>
      </c>
      <c r="C2798" s="268" t="s">
        <v>6019</v>
      </c>
      <c r="D2798" s="269" t="s">
        <v>13396</v>
      </c>
    </row>
    <row r="2799" spans="1:4">
      <c r="A2799" s="266">
        <v>12216</v>
      </c>
      <c r="B2799" s="267" t="s">
        <v>8800</v>
      </c>
      <c r="C2799" s="268" t="s">
        <v>6019</v>
      </c>
      <c r="D2799" s="269" t="s">
        <v>13399</v>
      </c>
    </row>
    <row r="2800" spans="1:4">
      <c r="A2800" s="266">
        <v>3757</v>
      </c>
      <c r="B2800" s="267" t="s">
        <v>8801</v>
      </c>
      <c r="C2800" s="268" t="s">
        <v>6019</v>
      </c>
      <c r="D2800" s="269" t="s">
        <v>13400</v>
      </c>
    </row>
    <row r="2801" spans="1:4">
      <c r="A2801" s="266">
        <v>3758</v>
      </c>
      <c r="B2801" s="267" t="s">
        <v>8802</v>
      </c>
      <c r="C2801" s="268" t="s">
        <v>6019</v>
      </c>
      <c r="D2801" s="269" t="s">
        <v>13401</v>
      </c>
    </row>
    <row r="2802" spans="1:4">
      <c r="A2802" s="266">
        <v>12214</v>
      </c>
      <c r="B2802" s="267" t="s">
        <v>8803</v>
      </c>
      <c r="C2802" s="268" t="s">
        <v>6019</v>
      </c>
      <c r="D2802" s="269" t="s">
        <v>13402</v>
      </c>
    </row>
    <row r="2803" spans="1:4">
      <c r="A2803" s="266">
        <v>3749</v>
      </c>
      <c r="B2803" s="267" t="s">
        <v>8804</v>
      </c>
      <c r="C2803" s="268" t="s">
        <v>6019</v>
      </c>
      <c r="D2803" s="269" t="s">
        <v>13373</v>
      </c>
    </row>
    <row r="2804" spans="1:4">
      <c r="A2804" s="266">
        <v>3751</v>
      </c>
      <c r="B2804" s="267" t="s">
        <v>8805</v>
      </c>
      <c r="C2804" s="268" t="s">
        <v>6019</v>
      </c>
      <c r="D2804" s="269" t="s">
        <v>13403</v>
      </c>
    </row>
    <row r="2805" spans="1:4">
      <c r="A2805" s="266">
        <v>39376</v>
      </c>
      <c r="B2805" s="267" t="s">
        <v>8806</v>
      </c>
      <c r="C2805" s="268" t="s">
        <v>6019</v>
      </c>
      <c r="D2805" s="269" t="s">
        <v>13404</v>
      </c>
    </row>
    <row r="2806" spans="1:4">
      <c r="A2806" s="266">
        <v>3752</v>
      </c>
      <c r="B2806" s="267" t="s">
        <v>8807</v>
      </c>
      <c r="C2806" s="268" t="s">
        <v>6019</v>
      </c>
      <c r="D2806" s="269" t="s">
        <v>13405</v>
      </c>
    </row>
    <row r="2807" spans="1:4" ht="30">
      <c r="A2807" s="266">
        <v>746</v>
      </c>
      <c r="B2807" s="267" t="s">
        <v>8808</v>
      </c>
      <c r="C2807" s="268" t="s">
        <v>6019</v>
      </c>
      <c r="D2807" s="269" t="s">
        <v>13406</v>
      </c>
    </row>
    <row r="2808" spans="1:4">
      <c r="A2808" s="266">
        <v>36521</v>
      </c>
      <c r="B2808" s="267" t="s">
        <v>8809</v>
      </c>
      <c r="C2808" s="268" t="s">
        <v>6019</v>
      </c>
      <c r="D2808" s="269" t="s">
        <v>13407</v>
      </c>
    </row>
    <row r="2809" spans="1:4">
      <c r="A2809" s="266">
        <v>36794</v>
      </c>
      <c r="B2809" s="267" t="s">
        <v>8810</v>
      </c>
      <c r="C2809" s="268" t="s">
        <v>6019</v>
      </c>
      <c r="D2809" s="269" t="s">
        <v>13408</v>
      </c>
    </row>
    <row r="2810" spans="1:4">
      <c r="A2810" s="266">
        <v>10426</v>
      </c>
      <c r="B2810" s="267" t="s">
        <v>8811</v>
      </c>
      <c r="C2810" s="268" t="s">
        <v>6019</v>
      </c>
      <c r="D2810" s="269" t="s">
        <v>13409</v>
      </c>
    </row>
    <row r="2811" spans="1:4">
      <c r="A2811" s="266">
        <v>10425</v>
      </c>
      <c r="B2811" s="267" t="s">
        <v>8812</v>
      </c>
      <c r="C2811" s="268" t="s">
        <v>6019</v>
      </c>
      <c r="D2811" s="269" t="s">
        <v>13410</v>
      </c>
    </row>
    <row r="2812" spans="1:4">
      <c r="A2812" s="266">
        <v>10431</v>
      </c>
      <c r="B2812" s="267" t="s">
        <v>8813</v>
      </c>
      <c r="C2812" s="268" t="s">
        <v>6019</v>
      </c>
      <c r="D2812" s="269" t="s">
        <v>13411</v>
      </c>
    </row>
    <row r="2813" spans="1:4">
      <c r="A2813" s="266">
        <v>10429</v>
      </c>
      <c r="B2813" s="267" t="s">
        <v>8814</v>
      </c>
      <c r="C2813" s="268" t="s">
        <v>6019</v>
      </c>
      <c r="D2813" s="269" t="s">
        <v>13412</v>
      </c>
    </row>
    <row r="2814" spans="1:4">
      <c r="A2814" s="266">
        <v>20269</v>
      </c>
      <c r="B2814" s="267" t="s">
        <v>8815</v>
      </c>
      <c r="C2814" s="268" t="s">
        <v>6019</v>
      </c>
      <c r="D2814" s="269" t="s">
        <v>13413</v>
      </c>
    </row>
    <row r="2815" spans="1:4">
      <c r="A2815" s="266">
        <v>20270</v>
      </c>
      <c r="B2815" s="267" t="s">
        <v>8816</v>
      </c>
      <c r="C2815" s="268" t="s">
        <v>6019</v>
      </c>
      <c r="D2815" s="269" t="s">
        <v>13414</v>
      </c>
    </row>
    <row r="2816" spans="1:4">
      <c r="A2816" s="266">
        <v>11696</v>
      </c>
      <c r="B2816" s="267" t="s">
        <v>15299</v>
      </c>
      <c r="C2816" s="268" t="s">
        <v>6019</v>
      </c>
      <c r="D2816" s="269" t="s">
        <v>13415</v>
      </c>
    </row>
    <row r="2817" spans="1:4">
      <c r="A2817" s="266">
        <v>10427</v>
      </c>
      <c r="B2817" s="267" t="s">
        <v>15298</v>
      </c>
      <c r="C2817" s="268" t="s">
        <v>6019</v>
      </c>
      <c r="D2817" s="269" t="s">
        <v>13416</v>
      </c>
    </row>
    <row r="2818" spans="1:4">
      <c r="A2818" s="266">
        <v>10428</v>
      </c>
      <c r="B2818" s="267" t="s">
        <v>8817</v>
      </c>
      <c r="C2818" s="268" t="s">
        <v>6019</v>
      </c>
      <c r="D2818" s="269" t="s">
        <v>13417</v>
      </c>
    </row>
    <row r="2819" spans="1:4">
      <c r="A2819" s="266">
        <v>2354</v>
      </c>
      <c r="B2819" s="267" t="s">
        <v>8818</v>
      </c>
      <c r="C2819" s="268" t="s">
        <v>6018</v>
      </c>
      <c r="D2819" s="269" t="s">
        <v>12549</v>
      </c>
    </row>
    <row r="2820" spans="1:4">
      <c r="A2820" s="266">
        <v>40932</v>
      </c>
      <c r="B2820" s="267" t="s">
        <v>8819</v>
      </c>
      <c r="C2820" s="268" t="s">
        <v>6187</v>
      </c>
      <c r="D2820" s="269" t="s">
        <v>13418</v>
      </c>
    </row>
    <row r="2821" spans="1:4">
      <c r="A2821" s="266">
        <v>10853</v>
      </c>
      <c r="B2821" s="267" t="s">
        <v>8820</v>
      </c>
      <c r="C2821" s="268" t="s">
        <v>6019</v>
      </c>
      <c r="D2821" s="269" t="s">
        <v>13419</v>
      </c>
    </row>
    <row r="2822" spans="1:4">
      <c r="A2822" s="266">
        <v>5093</v>
      </c>
      <c r="B2822" s="267" t="s">
        <v>8821</v>
      </c>
      <c r="C2822" s="268" t="s">
        <v>6451</v>
      </c>
      <c r="D2822" s="269" t="s">
        <v>11877</v>
      </c>
    </row>
    <row r="2823" spans="1:4" ht="30">
      <c r="A2823" s="266">
        <v>37768</v>
      </c>
      <c r="B2823" s="267" t="s">
        <v>8822</v>
      </c>
      <c r="C2823" s="268" t="s">
        <v>6019</v>
      </c>
      <c r="D2823" s="269" t="s">
        <v>13420</v>
      </c>
    </row>
    <row r="2824" spans="1:4" ht="30">
      <c r="A2824" s="266">
        <v>37773</v>
      </c>
      <c r="B2824" s="267" t="s">
        <v>8823</v>
      </c>
      <c r="C2824" s="268" t="s">
        <v>6019</v>
      </c>
      <c r="D2824" s="269" t="s">
        <v>13421</v>
      </c>
    </row>
    <row r="2825" spans="1:4" ht="30">
      <c r="A2825" s="266">
        <v>37769</v>
      </c>
      <c r="B2825" s="267" t="s">
        <v>8824</v>
      </c>
      <c r="C2825" s="268" t="s">
        <v>6019</v>
      </c>
      <c r="D2825" s="269" t="s">
        <v>13422</v>
      </c>
    </row>
    <row r="2826" spans="1:4" ht="30">
      <c r="A2826" s="266">
        <v>37770</v>
      </c>
      <c r="B2826" s="267" t="s">
        <v>8825</v>
      </c>
      <c r="C2826" s="268" t="s">
        <v>6019</v>
      </c>
      <c r="D2826" s="269" t="s">
        <v>13423</v>
      </c>
    </row>
    <row r="2827" spans="1:4">
      <c r="A2827" s="266">
        <v>38382</v>
      </c>
      <c r="B2827" s="267" t="s">
        <v>8826</v>
      </c>
      <c r="C2827" s="268" t="s">
        <v>6019</v>
      </c>
      <c r="D2827" s="269" t="s">
        <v>12204</v>
      </c>
    </row>
    <row r="2828" spans="1:4">
      <c r="A2828" s="266">
        <v>6091</v>
      </c>
      <c r="B2828" s="267" t="s">
        <v>8827</v>
      </c>
      <c r="C2828" s="268" t="s">
        <v>6066</v>
      </c>
      <c r="D2828" s="269" t="s">
        <v>13424</v>
      </c>
    </row>
    <row r="2829" spans="1:4">
      <c r="A2829" s="266">
        <v>38383</v>
      </c>
      <c r="B2829" s="267" t="s">
        <v>8828</v>
      </c>
      <c r="C2829" s="268" t="s">
        <v>6019</v>
      </c>
      <c r="D2829" s="269" t="s">
        <v>11300</v>
      </c>
    </row>
    <row r="2830" spans="1:4">
      <c r="A2830" s="266">
        <v>3768</v>
      </c>
      <c r="B2830" s="267" t="s">
        <v>8829</v>
      </c>
      <c r="C2830" s="268" t="s">
        <v>6019</v>
      </c>
      <c r="D2830" s="269" t="s">
        <v>13425</v>
      </c>
    </row>
    <row r="2831" spans="1:4">
      <c r="A2831" s="266">
        <v>3767</v>
      </c>
      <c r="B2831" s="267" t="s">
        <v>8830</v>
      </c>
      <c r="C2831" s="268" t="s">
        <v>6019</v>
      </c>
      <c r="D2831" s="269" t="s">
        <v>11124</v>
      </c>
    </row>
    <row r="2832" spans="1:4" ht="30">
      <c r="A2832" s="266">
        <v>13192</v>
      </c>
      <c r="B2832" s="267" t="s">
        <v>8831</v>
      </c>
      <c r="C2832" s="268" t="s">
        <v>6019</v>
      </c>
      <c r="D2832" s="269" t="s">
        <v>13426</v>
      </c>
    </row>
    <row r="2833" spans="1:4" ht="30">
      <c r="A2833" s="266">
        <v>38413</v>
      </c>
      <c r="B2833" s="267" t="s">
        <v>8832</v>
      </c>
      <c r="C2833" s="268" t="s">
        <v>6019</v>
      </c>
      <c r="D2833" s="269" t="s">
        <v>13427</v>
      </c>
    </row>
    <row r="2834" spans="1:4" ht="45">
      <c r="A2834" s="266">
        <v>42440</v>
      </c>
      <c r="B2834" s="267" t="s">
        <v>8833</v>
      </c>
      <c r="C2834" s="268" t="s">
        <v>6019</v>
      </c>
      <c r="D2834" s="269" t="s">
        <v>13428</v>
      </c>
    </row>
    <row r="2835" spans="1:4" ht="30">
      <c r="A2835" s="266">
        <v>20193</v>
      </c>
      <c r="B2835" s="267" t="s">
        <v>8834</v>
      </c>
      <c r="C2835" s="268" t="s">
        <v>8835</v>
      </c>
      <c r="D2835" s="269" t="s">
        <v>13429</v>
      </c>
    </row>
    <row r="2836" spans="1:4" ht="30">
      <c r="A2836" s="266">
        <v>10527</v>
      </c>
      <c r="B2836" s="267" t="s">
        <v>8836</v>
      </c>
      <c r="C2836" s="268" t="s">
        <v>8837</v>
      </c>
      <c r="D2836" s="269" t="s">
        <v>13430</v>
      </c>
    </row>
    <row r="2837" spans="1:4" ht="30">
      <c r="A2837" s="266">
        <v>41805</v>
      </c>
      <c r="B2837" s="267" t="s">
        <v>8838</v>
      </c>
      <c r="C2837" s="268" t="s">
        <v>6187</v>
      </c>
      <c r="D2837" s="269" t="s">
        <v>13431</v>
      </c>
    </row>
    <row r="2838" spans="1:4" ht="30">
      <c r="A2838" s="266">
        <v>40271</v>
      </c>
      <c r="B2838" s="267" t="s">
        <v>8839</v>
      </c>
      <c r="C2838" s="268" t="s">
        <v>6187</v>
      </c>
      <c r="D2838" s="269" t="s">
        <v>11303</v>
      </c>
    </row>
    <row r="2839" spans="1:4" ht="30">
      <c r="A2839" s="266">
        <v>40287</v>
      </c>
      <c r="B2839" s="267" t="s">
        <v>8840</v>
      </c>
      <c r="C2839" s="268" t="s">
        <v>6187</v>
      </c>
      <c r="D2839" s="269" t="s">
        <v>13432</v>
      </c>
    </row>
    <row r="2840" spans="1:4">
      <c r="A2840" s="266">
        <v>40295</v>
      </c>
      <c r="B2840" s="267" t="s">
        <v>8841</v>
      </c>
      <c r="C2840" s="268" t="s">
        <v>6018</v>
      </c>
      <c r="D2840" s="269" t="s">
        <v>12756</v>
      </c>
    </row>
    <row r="2841" spans="1:4">
      <c r="A2841" s="266">
        <v>745</v>
      </c>
      <c r="B2841" s="267" t="s">
        <v>8842</v>
      </c>
      <c r="C2841" s="268" t="s">
        <v>6018</v>
      </c>
      <c r="D2841" s="269" t="s">
        <v>12016</v>
      </c>
    </row>
    <row r="2842" spans="1:4" ht="45">
      <c r="A2842" s="266">
        <v>4084</v>
      </c>
      <c r="B2842" s="267" t="s">
        <v>8843</v>
      </c>
      <c r="C2842" s="268" t="s">
        <v>6018</v>
      </c>
      <c r="D2842" s="269" t="s">
        <v>12325</v>
      </c>
    </row>
    <row r="2843" spans="1:4" ht="45">
      <c r="A2843" s="266">
        <v>743</v>
      </c>
      <c r="B2843" s="267" t="s">
        <v>8844</v>
      </c>
      <c r="C2843" s="268" t="s">
        <v>6018</v>
      </c>
      <c r="D2843" s="269" t="s">
        <v>12325</v>
      </c>
    </row>
    <row r="2844" spans="1:4" ht="45">
      <c r="A2844" s="266">
        <v>40293</v>
      </c>
      <c r="B2844" s="267" t="s">
        <v>8845</v>
      </c>
      <c r="C2844" s="268" t="s">
        <v>6018</v>
      </c>
      <c r="D2844" s="269" t="s">
        <v>12492</v>
      </c>
    </row>
    <row r="2845" spans="1:4" ht="45">
      <c r="A2845" s="266">
        <v>40294</v>
      </c>
      <c r="B2845" s="267" t="s">
        <v>8846</v>
      </c>
      <c r="C2845" s="268" t="s">
        <v>6018</v>
      </c>
      <c r="D2845" s="269" t="s">
        <v>12325</v>
      </c>
    </row>
    <row r="2846" spans="1:4" ht="45">
      <c r="A2846" s="266">
        <v>4085</v>
      </c>
      <c r="B2846" s="267" t="s">
        <v>8847</v>
      </c>
      <c r="C2846" s="268" t="s">
        <v>6018</v>
      </c>
      <c r="D2846" s="269" t="s">
        <v>12811</v>
      </c>
    </row>
    <row r="2847" spans="1:4" ht="30">
      <c r="A2847" s="266">
        <v>10775</v>
      </c>
      <c r="B2847" s="267" t="s">
        <v>8848</v>
      </c>
      <c r="C2847" s="268" t="s">
        <v>6187</v>
      </c>
      <c r="D2847" s="269" t="s">
        <v>13433</v>
      </c>
    </row>
    <row r="2848" spans="1:4" ht="30">
      <c r="A2848" s="266">
        <v>10776</v>
      </c>
      <c r="B2848" s="267" t="s">
        <v>8849</v>
      </c>
      <c r="C2848" s="268" t="s">
        <v>6187</v>
      </c>
      <c r="D2848" s="269" t="s">
        <v>13434</v>
      </c>
    </row>
    <row r="2849" spans="1:4" ht="30">
      <c r="A2849" s="266">
        <v>10779</v>
      </c>
      <c r="B2849" s="267" t="s">
        <v>8850</v>
      </c>
      <c r="C2849" s="268" t="s">
        <v>6187</v>
      </c>
      <c r="D2849" s="269" t="s">
        <v>13435</v>
      </c>
    </row>
    <row r="2850" spans="1:4" ht="30">
      <c r="A2850" s="266">
        <v>10777</v>
      </c>
      <c r="B2850" s="267" t="s">
        <v>8851</v>
      </c>
      <c r="C2850" s="268" t="s">
        <v>6187</v>
      </c>
      <c r="D2850" s="269" t="s">
        <v>13436</v>
      </c>
    </row>
    <row r="2851" spans="1:4" ht="30">
      <c r="A2851" s="266">
        <v>10778</v>
      </c>
      <c r="B2851" s="267" t="s">
        <v>8852</v>
      </c>
      <c r="C2851" s="268" t="s">
        <v>6187</v>
      </c>
      <c r="D2851" s="269" t="s">
        <v>13435</v>
      </c>
    </row>
    <row r="2852" spans="1:4">
      <c r="A2852" s="266">
        <v>40339</v>
      </c>
      <c r="B2852" s="267" t="s">
        <v>8853</v>
      </c>
      <c r="C2852" s="268" t="s">
        <v>6187</v>
      </c>
      <c r="D2852" s="269" t="s">
        <v>13432</v>
      </c>
    </row>
    <row r="2853" spans="1:4" ht="45">
      <c r="A2853" s="266">
        <v>3355</v>
      </c>
      <c r="B2853" s="267" t="s">
        <v>8854</v>
      </c>
      <c r="C2853" s="268" t="s">
        <v>6018</v>
      </c>
      <c r="D2853" s="269" t="s">
        <v>12479</v>
      </c>
    </row>
    <row r="2854" spans="1:4" ht="45">
      <c r="A2854" s="266">
        <v>39814</v>
      </c>
      <c r="B2854" s="267" t="s">
        <v>8855</v>
      </c>
      <c r="C2854" s="268" t="s">
        <v>6018</v>
      </c>
      <c r="D2854" s="269" t="s">
        <v>13437</v>
      </c>
    </row>
    <row r="2855" spans="1:4" ht="30">
      <c r="A2855" s="266">
        <v>10749</v>
      </c>
      <c r="B2855" s="267" t="s">
        <v>8856</v>
      </c>
      <c r="C2855" s="268" t="s">
        <v>6187</v>
      </c>
      <c r="D2855" s="269" t="s">
        <v>13438</v>
      </c>
    </row>
    <row r="2856" spans="1:4">
      <c r="A2856" s="266">
        <v>40290</v>
      </c>
      <c r="B2856" s="267" t="s">
        <v>8857</v>
      </c>
      <c r="C2856" s="268" t="s">
        <v>6187</v>
      </c>
      <c r="D2856" s="269" t="s">
        <v>12481</v>
      </c>
    </row>
    <row r="2857" spans="1:4" ht="30">
      <c r="A2857" s="266">
        <v>3346</v>
      </c>
      <c r="B2857" s="267" t="s">
        <v>8858</v>
      </c>
      <c r="C2857" s="268" t="s">
        <v>6018</v>
      </c>
      <c r="D2857" s="269" t="s">
        <v>12489</v>
      </c>
    </row>
    <row r="2858" spans="1:4" ht="30">
      <c r="A2858" s="266">
        <v>3348</v>
      </c>
      <c r="B2858" s="267" t="s">
        <v>8859</v>
      </c>
      <c r="C2858" s="268" t="s">
        <v>6018</v>
      </c>
      <c r="D2858" s="269" t="s">
        <v>13439</v>
      </c>
    </row>
    <row r="2859" spans="1:4" ht="30">
      <c r="A2859" s="266">
        <v>3345</v>
      </c>
      <c r="B2859" s="267" t="s">
        <v>8860</v>
      </c>
      <c r="C2859" s="268" t="s">
        <v>6018</v>
      </c>
      <c r="D2859" s="269" t="s">
        <v>12932</v>
      </c>
    </row>
    <row r="2860" spans="1:4">
      <c r="A2860" s="266">
        <v>39833</v>
      </c>
      <c r="B2860" s="267" t="s">
        <v>8861</v>
      </c>
      <c r="C2860" s="268" t="s">
        <v>6018</v>
      </c>
      <c r="D2860" s="269" t="s">
        <v>11225</v>
      </c>
    </row>
    <row r="2861" spans="1:4">
      <c r="A2861" s="266">
        <v>39834</v>
      </c>
      <c r="B2861" s="267" t="s">
        <v>8862</v>
      </c>
      <c r="C2861" s="268" t="s">
        <v>6018</v>
      </c>
      <c r="D2861" s="269" t="s">
        <v>13440</v>
      </c>
    </row>
    <row r="2862" spans="1:4">
      <c r="A2862" s="266">
        <v>39835</v>
      </c>
      <c r="B2862" s="267" t="s">
        <v>8863</v>
      </c>
      <c r="C2862" s="268" t="s">
        <v>6018</v>
      </c>
      <c r="D2862" s="269" t="s">
        <v>13441</v>
      </c>
    </row>
    <row r="2863" spans="1:4">
      <c r="A2863" s="266">
        <v>7252</v>
      </c>
      <c r="B2863" s="267" t="s">
        <v>8864</v>
      </c>
      <c r="C2863" s="268" t="s">
        <v>6018</v>
      </c>
      <c r="D2863" s="269" t="s">
        <v>12016</v>
      </c>
    </row>
    <row r="2864" spans="1:4">
      <c r="A2864" s="266">
        <v>4778</v>
      </c>
      <c r="B2864" s="267" t="s">
        <v>8865</v>
      </c>
      <c r="C2864" s="268" t="s">
        <v>6018</v>
      </c>
      <c r="D2864" s="269" t="s">
        <v>13442</v>
      </c>
    </row>
    <row r="2865" spans="1:4">
      <c r="A2865" s="266">
        <v>4780</v>
      </c>
      <c r="B2865" s="267" t="s">
        <v>8866</v>
      </c>
      <c r="C2865" s="268" t="s">
        <v>6018</v>
      </c>
      <c r="D2865" s="269" t="s">
        <v>11573</v>
      </c>
    </row>
    <row r="2866" spans="1:4">
      <c r="A2866" s="266">
        <v>10809</v>
      </c>
      <c r="B2866" s="267" t="s">
        <v>8867</v>
      </c>
      <c r="C2866" s="268" t="s">
        <v>6018</v>
      </c>
      <c r="D2866" s="269" t="s">
        <v>11730</v>
      </c>
    </row>
    <row r="2867" spans="1:4">
      <c r="A2867" s="266">
        <v>10811</v>
      </c>
      <c r="B2867" s="267" t="s">
        <v>15297</v>
      </c>
      <c r="C2867" s="268" t="s">
        <v>6018</v>
      </c>
      <c r="D2867" s="269" t="s">
        <v>12039</v>
      </c>
    </row>
    <row r="2868" spans="1:4" ht="30">
      <c r="A2868" s="266">
        <v>7247</v>
      </c>
      <c r="B2868" s="267" t="s">
        <v>8868</v>
      </c>
      <c r="C2868" s="268" t="s">
        <v>6018</v>
      </c>
      <c r="D2868" s="269" t="s">
        <v>12016</v>
      </c>
    </row>
    <row r="2869" spans="1:4" ht="30">
      <c r="A2869" s="266">
        <v>40291</v>
      </c>
      <c r="B2869" s="267" t="s">
        <v>8869</v>
      </c>
      <c r="C2869" s="268" t="s">
        <v>6187</v>
      </c>
      <c r="D2869" s="269" t="s">
        <v>13443</v>
      </c>
    </row>
    <row r="2870" spans="1:4" ht="30">
      <c r="A2870" s="266">
        <v>40275</v>
      </c>
      <c r="B2870" s="267" t="s">
        <v>8870</v>
      </c>
      <c r="C2870" s="268" t="s">
        <v>6187</v>
      </c>
      <c r="D2870" s="269" t="s">
        <v>13430</v>
      </c>
    </row>
    <row r="2871" spans="1:4">
      <c r="A2871" s="266">
        <v>3777</v>
      </c>
      <c r="B2871" s="267" t="s">
        <v>8871</v>
      </c>
      <c r="C2871" s="268" t="s">
        <v>6017</v>
      </c>
      <c r="D2871" s="269" t="s">
        <v>12862</v>
      </c>
    </row>
    <row r="2872" spans="1:4">
      <c r="A2872" s="266">
        <v>43067</v>
      </c>
      <c r="B2872" s="267" t="s">
        <v>8872</v>
      </c>
      <c r="C2872" s="268" t="s">
        <v>6017</v>
      </c>
      <c r="D2872" s="269" t="s">
        <v>11143</v>
      </c>
    </row>
    <row r="2873" spans="1:4">
      <c r="A2873" s="266">
        <v>3779</v>
      </c>
      <c r="B2873" s="267" t="s">
        <v>8873</v>
      </c>
      <c r="C2873" s="268" t="s">
        <v>6020</v>
      </c>
      <c r="D2873" s="269" t="s">
        <v>13444</v>
      </c>
    </row>
    <row r="2874" spans="1:4">
      <c r="A2874" s="266">
        <v>3798</v>
      </c>
      <c r="B2874" s="267" t="s">
        <v>8874</v>
      </c>
      <c r="C2874" s="268" t="s">
        <v>6019</v>
      </c>
      <c r="D2874" s="269" t="s">
        <v>13445</v>
      </c>
    </row>
    <row r="2875" spans="1:4" ht="30">
      <c r="A2875" s="266">
        <v>38769</v>
      </c>
      <c r="B2875" s="267" t="s">
        <v>8875</v>
      </c>
      <c r="C2875" s="268" t="s">
        <v>6019</v>
      </c>
      <c r="D2875" s="269" t="s">
        <v>13446</v>
      </c>
    </row>
    <row r="2876" spans="1:4" ht="30">
      <c r="A2876" s="266">
        <v>39510</v>
      </c>
      <c r="B2876" s="267" t="s">
        <v>8876</v>
      </c>
      <c r="C2876" s="268" t="s">
        <v>6019</v>
      </c>
      <c r="D2876" s="269" t="s">
        <v>13447</v>
      </c>
    </row>
    <row r="2877" spans="1:4" ht="30">
      <c r="A2877" s="266">
        <v>38776</v>
      </c>
      <c r="B2877" s="267" t="s">
        <v>8877</v>
      </c>
      <c r="C2877" s="268" t="s">
        <v>6019</v>
      </c>
      <c r="D2877" s="269" t="s">
        <v>13448</v>
      </c>
    </row>
    <row r="2878" spans="1:4" ht="30">
      <c r="A2878" s="266">
        <v>38774</v>
      </c>
      <c r="B2878" s="267" t="s">
        <v>8878</v>
      </c>
      <c r="C2878" s="268" t="s">
        <v>6019</v>
      </c>
      <c r="D2878" s="269" t="s">
        <v>11236</v>
      </c>
    </row>
    <row r="2879" spans="1:4" ht="30">
      <c r="A2879" s="266">
        <v>42977</v>
      </c>
      <c r="B2879" s="267" t="s">
        <v>8879</v>
      </c>
      <c r="C2879" s="268" t="s">
        <v>6019</v>
      </c>
      <c r="D2879" s="269" t="s">
        <v>13449</v>
      </c>
    </row>
    <row r="2880" spans="1:4" ht="30">
      <c r="A2880" s="266">
        <v>38889</v>
      </c>
      <c r="B2880" s="267" t="s">
        <v>8880</v>
      </c>
      <c r="C2880" s="268" t="s">
        <v>6019</v>
      </c>
      <c r="D2880" s="269" t="s">
        <v>13450</v>
      </c>
    </row>
    <row r="2881" spans="1:4" ht="30">
      <c r="A2881" s="266">
        <v>38784</v>
      </c>
      <c r="B2881" s="267" t="s">
        <v>8881</v>
      </c>
      <c r="C2881" s="268" t="s">
        <v>6019</v>
      </c>
      <c r="D2881" s="269" t="s">
        <v>13451</v>
      </c>
    </row>
    <row r="2882" spans="1:4" ht="30">
      <c r="A2882" s="266">
        <v>3788</v>
      </c>
      <c r="B2882" s="267" t="s">
        <v>8882</v>
      </c>
      <c r="C2882" s="268" t="s">
        <v>6019</v>
      </c>
      <c r="D2882" s="269" t="s">
        <v>13452</v>
      </c>
    </row>
    <row r="2883" spans="1:4" ht="30">
      <c r="A2883" s="266">
        <v>12230</v>
      </c>
      <c r="B2883" s="267" t="s">
        <v>8883</v>
      </c>
      <c r="C2883" s="268" t="s">
        <v>6019</v>
      </c>
      <c r="D2883" s="269" t="s">
        <v>13453</v>
      </c>
    </row>
    <row r="2884" spans="1:4" ht="30">
      <c r="A2884" s="266">
        <v>3780</v>
      </c>
      <c r="B2884" s="267" t="s">
        <v>8884</v>
      </c>
      <c r="C2884" s="268" t="s">
        <v>6019</v>
      </c>
      <c r="D2884" s="269" t="s">
        <v>13454</v>
      </c>
    </row>
    <row r="2885" spans="1:4" ht="30">
      <c r="A2885" s="266">
        <v>12231</v>
      </c>
      <c r="B2885" s="267" t="s">
        <v>8885</v>
      </c>
      <c r="C2885" s="268" t="s">
        <v>6019</v>
      </c>
      <c r="D2885" s="269" t="s">
        <v>13455</v>
      </c>
    </row>
    <row r="2886" spans="1:4" ht="30">
      <c r="A2886" s="266">
        <v>3811</v>
      </c>
      <c r="B2886" s="267" t="s">
        <v>8886</v>
      </c>
      <c r="C2886" s="268" t="s">
        <v>6019</v>
      </c>
      <c r="D2886" s="269" t="s">
        <v>13456</v>
      </c>
    </row>
    <row r="2887" spans="1:4" ht="30">
      <c r="A2887" s="266">
        <v>12232</v>
      </c>
      <c r="B2887" s="267" t="s">
        <v>8887</v>
      </c>
      <c r="C2887" s="268" t="s">
        <v>6019</v>
      </c>
      <c r="D2887" s="269" t="s">
        <v>13457</v>
      </c>
    </row>
    <row r="2888" spans="1:4" ht="30">
      <c r="A2888" s="266">
        <v>3799</v>
      </c>
      <c r="B2888" s="267" t="s">
        <v>8888</v>
      </c>
      <c r="C2888" s="268" t="s">
        <v>6019</v>
      </c>
      <c r="D2888" s="269" t="s">
        <v>13458</v>
      </c>
    </row>
    <row r="2889" spans="1:4" ht="30">
      <c r="A2889" s="266">
        <v>12239</v>
      </c>
      <c r="B2889" s="267" t="s">
        <v>8889</v>
      </c>
      <c r="C2889" s="268" t="s">
        <v>6019</v>
      </c>
      <c r="D2889" s="269" t="s">
        <v>12132</v>
      </c>
    </row>
    <row r="2890" spans="1:4" ht="30">
      <c r="A2890" s="266">
        <v>38773</v>
      </c>
      <c r="B2890" s="267" t="s">
        <v>8890</v>
      </c>
      <c r="C2890" s="268" t="s">
        <v>6019</v>
      </c>
      <c r="D2890" s="269" t="s">
        <v>11574</v>
      </c>
    </row>
    <row r="2891" spans="1:4">
      <c r="A2891" s="266">
        <v>12271</v>
      </c>
      <c r="B2891" s="267" t="s">
        <v>8891</v>
      </c>
      <c r="C2891" s="268" t="s">
        <v>6019</v>
      </c>
      <c r="D2891" s="269" t="s">
        <v>13459</v>
      </c>
    </row>
    <row r="2892" spans="1:4">
      <c r="A2892" s="266">
        <v>12245</v>
      </c>
      <c r="B2892" s="267" t="s">
        <v>8892</v>
      </c>
      <c r="C2892" s="268" t="s">
        <v>6019</v>
      </c>
      <c r="D2892" s="269" t="s">
        <v>13460</v>
      </c>
    </row>
    <row r="2893" spans="1:4" ht="30">
      <c r="A2893" s="266">
        <v>13382</v>
      </c>
      <c r="B2893" s="267" t="s">
        <v>15108</v>
      </c>
      <c r="C2893" s="268" t="s">
        <v>6019</v>
      </c>
      <c r="D2893" s="269" t="s">
        <v>11105</v>
      </c>
    </row>
    <row r="2894" spans="1:4" ht="30">
      <c r="A2894" s="266">
        <v>38785</v>
      </c>
      <c r="B2894" s="267" t="s">
        <v>8893</v>
      </c>
      <c r="C2894" s="268" t="s">
        <v>6019</v>
      </c>
      <c r="D2894" s="269" t="s">
        <v>13461</v>
      </c>
    </row>
    <row r="2895" spans="1:4" ht="30">
      <c r="A2895" s="266">
        <v>38786</v>
      </c>
      <c r="B2895" s="267" t="s">
        <v>8894</v>
      </c>
      <c r="C2895" s="268" t="s">
        <v>6019</v>
      </c>
      <c r="D2895" s="269" t="s">
        <v>13462</v>
      </c>
    </row>
    <row r="2896" spans="1:4">
      <c r="A2896" s="266">
        <v>39385</v>
      </c>
      <c r="B2896" s="267" t="s">
        <v>8895</v>
      </c>
      <c r="C2896" s="268" t="s">
        <v>6019</v>
      </c>
      <c r="D2896" s="269" t="s">
        <v>13463</v>
      </c>
    </row>
    <row r="2897" spans="1:4">
      <c r="A2897" s="266">
        <v>39389</v>
      </c>
      <c r="B2897" s="267" t="s">
        <v>8896</v>
      </c>
      <c r="C2897" s="268" t="s">
        <v>6019</v>
      </c>
      <c r="D2897" s="269" t="s">
        <v>13464</v>
      </c>
    </row>
    <row r="2898" spans="1:4">
      <c r="A2898" s="266">
        <v>39390</v>
      </c>
      <c r="B2898" s="267" t="s">
        <v>8897</v>
      </c>
      <c r="C2898" s="268" t="s">
        <v>6019</v>
      </c>
      <c r="D2898" s="269" t="s">
        <v>13465</v>
      </c>
    </row>
    <row r="2899" spans="1:4">
      <c r="A2899" s="266">
        <v>39391</v>
      </c>
      <c r="B2899" s="267" t="s">
        <v>8898</v>
      </c>
      <c r="C2899" s="268" t="s">
        <v>6019</v>
      </c>
      <c r="D2899" s="269" t="s">
        <v>13466</v>
      </c>
    </row>
    <row r="2900" spans="1:4" ht="30">
      <c r="A2900" s="266">
        <v>3803</v>
      </c>
      <c r="B2900" s="267" t="s">
        <v>8899</v>
      </c>
      <c r="C2900" s="268" t="s">
        <v>6019</v>
      </c>
      <c r="D2900" s="269" t="s">
        <v>11227</v>
      </c>
    </row>
    <row r="2901" spans="1:4" ht="30">
      <c r="A2901" s="266">
        <v>38770</v>
      </c>
      <c r="B2901" s="267" t="s">
        <v>8900</v>
      </c>
      <c r="C2901" s="268" t="s">
        <v>6019</v>
      </c>
      <c r="D2901" s="269" t="s">
        <v>13467</v>
      </c>
    </row>
    <row r="2902" spans="1:4">
      <c r="A2902" s="266">
        <v>12267</v>
      </c>
      <c r="B2902" s="267" t="s">
        <v>8901</v>
      </c>
      <c r="C2902" s="268" t="s">
        <v>6019</v>
      </c>
      <c r="D2902" s="269" t="s">
        <v>13468</v>
      </c>
    </row>
    <row r="2903" spans="1:4" ht="75">
      <c r="A2903" s="266">
        <v>43068</v>
      </c>
      <c r="B2903" s="267" t="s">
        <v>8902</v>
      </c>
      <c r="C2903" s="268" t="s">
        <v>6019</v>
      </c>
      <c r="D2903" s="269" t="s">
        <v>13469</v>
      </c>
    </row>
    <row r="2904" spans="1:4" ht="30">
      <c r="A2904" s="266">
        <v>12266</v>
      </c>
      <c r="B2904" s="267" t="s">
        <v>8903</v>
      </c>
      <c r="C2904" s="268" t="s">
        <v>6019</v>
      </c>
      <c r="D2904" s="269" t="s">
        <v>13470</v>
      </c>
    </row>
    <row r="2905" spans="1:4" ht="30">
      <c r="A2905" s="266">
        <v>39378</v>
      </c>
      <c r="B2905" s="267" t="s">
        <v>8904</v>
      </c>
      <c r="C2905" s="268" t="s">
        <v>6019</v>
      </c>
      <c r="D2905" s="269" t="s">
        <v>13471</v>
      </c>
    </row>
    <row r="2906" spans="1:4" ht="30">
      <c r="A2906" s="266">
        <v>38775</v>
      </c>
      <c r="B2906" s="267" t="s">
        <v>8905</v>
      </c>
      <c r="C2906" s="268" t="s">
        <v>6019</v>
      </c>
      <c r="D2906" s="269" t="s">
        <v>13472</v>
      </c>
    </row>
    <row r="2907" spans="1:4">
      <c r="A2907" s="266">
        <v>21119</v>
      </c>
      <c r="B2907" s="267" t="s">
        <v>8906</v>
      </c>
      <c r="C2907" s="268" t="s">
        <v>6019</v>
      </c>
      <c r="D2907" s="269" t="s">
        <v>11302</v>
      </c>
    </row>
    <row r="2908" spans="1:4">
      <c r="A2908" s="266">
        <v>37974</v>
      </c>
      <c r="B2908" s="267" t="s">
        <v>8907</v>
      </c>
      <c r="C2908" s="268" t="s">
        <v>6019</v>
      </c>
      <c r="D2908" s="269" t="s">
        <v>11281</v>
      </c>
    </row>
    <row r="2909" spans="1:4">
      <c r="A2909" s="266">
        <v>37975</v>
      </c>
      <c r="B2909" s="267" t="s">
        <v>8908</v>
      </c>
      <c r="C2909" s="268" t="s">
        <v>6019</v>
      </c>
      <c r="D2909" s="269" t="s">
        <v>13340</v>
      </c>
    </row>
    <row r="2910" spans="1:4">
      <c r="A2910" s="266">
        <v>37976</v>
      </c>
      <c r="B2910" s="267" t="s">
        <v>8909</v>
      </c>
      <c r="C2910" s="268" t="s">
        <v>6019</v>
      </c>
      <c r="D2910" s="269" t="s">
        <v>11668</v>
      </c>
    </row>
    <row r="2911" spans="1:4">
      <c r="A2911" s="266">
        <v>37977</v>
      </c>
      <c r="B2911" s="267" t="s">
        <v>8910</v>
      </c>
      <c r="C2911" s="268" t="s">
        <v>6019</v>
      </c>
      <c r="D2911" s="269" t="s">
        <v>13381</v>
      </c>
    </row>
    <row r="2912" spans="1:4">
      <c r="A2912" s="266">
        <v>37978</v>
      </c>
      <c r="B2912" s="267" t="s">
        <v>8911</v>
      </c>
      <c r="C2912" s="268" t="s">
        <v>6019</v>
      </c>
      <c r="D2912" s="269" t="s">
        <v>12009</v>
      </c>
    </row>
    <row r="2913" spans="1:4">
      <c r="A2913" s="266">
        <v>37979</v>
      </c>
      <c r="B2913" s="267" t="s">
        <v>8912</v>
      </c>
      <c r="C2913" s="268" t="s">
        <v>6019</v>
      </c>
      <c r="D2913" s="269" t="s">
        <v>13473</v>
      </c>
    </row>
    <row r="2914" spans="1:4">
      <c r="A2914" s="266">
        <v>37980</v>
      </c>
      <c r="B2914" s="267" t="s">
        <v>8913</v>
      </c>
      <c r="C2914" s="268" t="s">
        <v>6019</v>
      </c>
      <c r="D2914" s="269" t="s">
        <v>13474</v>
      </c>
    </row>
    <row r="2915" spans="1:4" ht="30">
      <c r="A2915" s="266">
        <v>36147</v>
      </c>
      <c r="B2915" s="267" t="s">
        <v>8914</v>
      </c>
      <c r="C2915" s="268" t="s">
        <v>6451</v>
      </c>
      <c r="D2915" s="269" t="s">
        <v>13475</v>
      </c>
    </row>
    <row r="2916" spans="1:4">
      <c r="A2916" s="266">
        <v>12731</v>
      </c>
      <c r="B2916" s="267" t="s">
        <v>8915</v>
      </c>
      <c r="C2916" s="268" t="s">
        <v>6019</v>
      </c>
      <c r="D2916" s="269" t="s">
        <v>13476</v>
      </c>
    </row>
    <row r="2917" spans="1:4">
      <c r="A2917" s="266">
        <v>12723</v>
      </c>
      <c r="B2917" s="267" t="s">
        <v>8916</v>
      </c>
      <c r="C2917" s="268" t="s">
        <v>6019</v>
      </c>
      <c r="D2917" s="269" t="s">
        <v>12015</v>
      </c>
    </row>
    <row r="2918" spans="1:4">
      <c r="A2918" s="266">
        <v>12724</v>
      </c>
      <c r="B2918" s="267" t="s">
        <v>8917</v>
      </c>
      <c r="C2918" s="268" t="s">
        <v>6019</v>
      </c>
      <c r="D2918" s="269" t="s">
        <v>13477</v>
      </c>
    </row>
    <row r="2919" spans="1:4">
      <c r="A2919" s="266">
        <v>12725</v>
      </c>
      <c r="B2919" s="267" t="s">
        <v>8918</v>
      </c>
      <c r="C2919" s="268" t="s">
        <v>6019</v>
      </c>
      <c r="D2919" s="269" t="s">
        <v>13478</v>
      </c>
    </row>
    <row r="2920" spans="1:4">
      <c r="A2920" s="266">
        <v>12726</v>
      </c>
      <c r="B2920" s="267" t="s">
        <v>8919</v>
      </c>
      <c r="C2920" s="268" t="s">
        <v>6019</v>
      </c>
      <c r="D2920" s="269" t="s">
        <v>13479</v>
      </c>
    </row>
    <row r="2921" spans="1:4">
      <c r="A2921" s="266">
        <v>12727</v>
      </c>
      <c r="B2921" s="267" t="s">
        <v>8920</v>
      </c>
      <c r="C2921" s="268" t="s">
        <v>6019</v>
      </c>
      <c r="D2921" s="269" t="s">
        <v>13480</v>
      </c>
    </row>
    <row r="2922" spans="1:4">
      <c r="A2922" s="266">
        <v>12728</v>
      </c>
      <c r="B2922" s="267" t="s">
        <v>8921</v>
      </c>
      <c r="C2922" s="268" t="s">
        <v>6019</v>
      </c>
      <c r="D2922" s="269" t="s">
        <v>13481</v>
      </c>
    </row>
    <row r="2923" spans="1:4">
      <c r="A2923" s="266">
        <v>12729</v>
      </c>
      <c r="B2923" s="267" t="s">
        <v>8922</v>
      </c>
      <c r="C2923" s="268" t="s">
        <v>6019</v>
      </c>
      <c r="D2923" s="269" t="s">
        <v>13482</v>
      </c>
    </row>
    <row r="2924" spans="1:4">
      <c r="A2924" s="266">
        <v>12730</v>
      </c>
      <c r="B2924" s="267" t="s">
        <v>8923</v>
      </c>
      <c r="C2924" s="268" t="s">
        <v>6019</v>
      </c>
      <c r="D2924" s="269" t="s">
        <v>13483</v>
      </c>
    </row>
    <row r="2925" spans="1:4">
      <c r="A2925" s="266">
        <v>3840</v>
      </c>
      <c r="B2925" s="267" t="s">
        <v>8924</v>
      </c>
      <c r="C2925" s="268" t="s">
        <v>6019</v>
      </c>
      <c r="D2925" s="269" t="s">
        <v>13484</v>
      </c>
    </row>
    <row r="2926" spans="1:4">
      <c r="A2926" s="266">
        <v>3838</v>
      </c>
      <c r="B2926" s="267" t="s">
        <v>8925</v>
      </c>
      <c r="C2926" s="268" t="s">
        <v>6019</v>
      </c>
      <c r="D2926" s="269" t="s">
        <v>13485</v>
      </c>
    </row>
    <row r="2927" spans="1:4">
      <c r="A2927" s="266">
        <v>3844</v>
      </c>
      <c r="B2927" s="267" t="s">
        <v>8926</v>
      </c>
      <c r="C2927" s="268" t="s">
        <v>6019</v>
      </c>
      <c r="D2927" s="269" t="s">
        <v>13486</v>
      </c>
    </row>
    <row r="2928" spans="1:4">
      <c r="A2928" s="266">
        <v>3839</v>
      </c>
      <c r="B2928" s="267" t="s">
        <v>8927</v>
      </c>
      <c r="C2928" s="268" t="s">
        <v>6019</v>
      </c>
      <c r="D2928" s="269" t="s">
        <v>13487</v>
      </c>
    </row>
    <row r="2929" spans="1:4">
      <c r="A2929" s="266">
        <v>3843</v>
      </c>
      <c r="B2929" s="267" t="s">
        <v>8928</v>
      </c>
      <c r="C2929" s="268" t="s">
        <v>6019</v>
      </c>
      <c r="D2929" s="269" t="s">
        <v>13488</v>
      </c>
    </row>
    <row r="2930" spans="1:4">
      <c r="A2930" s="266">
        <v>3900</v>
      </c>
      <c r="B2930" s="267" t="s">
        <v>8929</v>
      </c>
      <c r="C2930" s="268" t="s">
        <v>6019</v>
      </c>
      <c r="D2930" s="269" t="s">
        <v>12890</v>
      </c>
    </row>
    <row r="2931" spans="1:4">
      <c r="A2931" s="266">
        <v>3846</v>
      </c>
      <c r="B2931" s="267" t="s">
        <v>8930</v>
      </c>
      <c r="C2931" s="268" t="s">
        <v>6019</v>
      </c>
      <c r="D2931" s="269" t="s">
        <v>13489</v>
      </c>
    </row>
    <row r="2932" spans="1:4">
      <c r="A2932" s="266">
        <v>3886</v>
      </c>
      <c r="B2932" s="267" t="s">
        <v>8931</v>
      </c>
      <c r="C2932" s="268" t="s">
        <v>6019</v>
      </c>
      <c r="D2932" s="269" t="s">
        <v>13490</v>
      </c>
    </row>
    <row r="2933" spans="1:4">
      <c r="A2933" s="266">
        <v>3854</v>
      </c>
      <c r="B2933" s="267" t="s">
        <v>8932</v>
      </c>
      <c r="C2933" s="268" t="s">
        <v>6019</v>
      </c>
      <c r="D2933" s="269" t="s">
        <v>13491</v>
      </c>
    </row>
    <row r="2934" spans="1:4">
      <c r="A2934" s="266">
        <v>3873</v>
      </c>
      <c r="B2934" s="267" t="s">
        <v>8933</v>
      </c>
      <c r="C2934" s="268" t="s">
        <v>6019</v>
      </c>
      <c r="D2934" s="269" t="s">
        <v>11159</v>
      </c>
    </row>
    <row r="2935" spans="1:4">
      <c r="A2935" s="266">
        <v>38021</v>
      </c>
      <c r="B2935" s="267" t="s">
        <v>8934</v>
      </c>
      <c r="C2935" s="268" t="s">
        <v>6019</v>
      </c>
      <c r="D2935" s="269" t="s">
        <v>13492</v>
      </c>
    </row>
    <row r="2936" spans="1:4">
      <c r="A2936" s="266">
        <v>3847</v>
      </c>
      <c r="B2936" s="267" t="s">
        <v>8935</v>
      </c>
      <c r="C2936" s="268" t="s">
        <v>6019</v>
      </c>
      <c r="D2936" s="269" t="s">
        <v>11797</v>
      </c>
    </row>
    <row r="2937" spans="1:4">
      <c r="A2937" s="266">
        <v>38022</v>
      </c>
      <c r="B2937" s="267" t="s">
        <v>8936</v>
      </c>
      <c r="C2937" s="268" t="s">
        <v>6019</v>
      </c>
      <c r="D2937" s="269" t="s">
        <v>13493</v>
      </c>
    </row>
    <row r="2938" spans="1:4">
      <c r="A2938" s="266">
        <v>3833</v>
      </c>
      <c r="B2938" s="267" t="s">
        <v>8937</v>
      </c>
      <c r="C2938" s="268" t="s">
        <v>6019</v>
      </c>
      <c r="D2938" s="269" t="s">
        <v>13494</v>
      </c>
    </row>
    <row r="2939" spans="1:4">
      <c r="A2939" s="266">
        <v>3835</v>
      </c>
      <c r="B2939" s="267" t="s">
        <v>8938</v>
      </c>
      <c r="C2939" s="268" t="s">
        <v>6019</v>
      </c>
      <c r="D2939" s="269" t="s">
        <v>13495</v>
      </c>
    </row>
    <row r="2940" spans="1:4">
      <c r="A2940" s="266">
        <v>3836</v>
      </c>
      <c r="B2940" s="267" t="s">
        <v>8939</v>
      </c>
      <c r="C2940" s="268" t="s">
        <v>6019</v>
      </c>
      <c r="D2940" s="269" t="s">
        <v>13496</v>
      </c>
    </row>
    <row r="2941" spans="1:4">
      <c r="A2941" s="266">
        <v>3830</v>
      </c>
      <c r="B2941" s="267" t="s">
        <v>8940</v>
      </c>
      <c r="C2941" s="268" t="s">
        <v>6019</v>
      </c>
      <c r="D2941" s="269" t="s">
        <v>13497</v>
      </c>
    </row>
    <row r="2942" spans="1:4">
      <c r="A2942" s="266">
        <v>3831</v>
      </c>
      <c r="B2942" s="267" t="s">
        <v>8941</v>
      </c>
      <c r="C2942" s="268" t="s">
        <v>6019</v>
      </c>
      <c r="D2942" s="269" t="s">
        <v>13498</v>
      </c>
    </row>
    <row r="2943" spans="1:4">
      <c r="A2943" s="266">
        <v>37981</v>
      </c>
      <c r="B2943" s="267" t="s">
        <v>8942</v>
      </c>
      <c r="C2943" s="268" t="s">
        <v>6019</v>
      </c>
      <c r="D2943" s="269" t="s">
        <v>13499</v>
      </c>
    </row>
    <row r="2944" spans="1:4">
      <c r="A2944" s="266">
        <v>37982</v>
      </c>
      <c r="B2944" s="267" t="s">
        <v>8943</v>
      </c>
      <c r="C2944" s="268" t="s">
        <v>6019</v>
      </c>
      <c r="D2944" s="269" t="s">
        <v>11315</v>
      </c>
    </row>
    <row r="2945" spans="1:4">
      <c r="A2945" s="266">
        <v>37983</v>
      </c>
      <c r="B2945" s="267" t="s">
        <v>8944</v>
      </c>
      <c r="C2945" s="268" t="s">
        <v>6019</v>
      </c>
      <c r="D2945" s="269" t="s">
        <v>13500</v>
      </c>
    </row>
    <row r="2946" spans="1:4">
      <c r="A2946" s="266">
        <v>37984</v>
      </c>
      <c r="B2946" s="267" t="s">
        <v>8945</v>
      </c>
      <c r="C2946" s="268" t="s">
        <v>6019</v>
      </c>
      <c r="D2946" s="269" t="s">
        <v>13501</v>
      </c>
    </row>
    <row r="2947" spans="1:4">
      <c r="A2947" s="266">
        <v>37985</v>
      </c>
      <c r="B2947" s="267" t="s">
        <v>8946</v>
      </c>
      <c r="C2947" s="268" t="s">
        <v>6019</v>
      </c>
      <c r="D2947" s="269" t="s">
        <v>13294</v>
      </c>
    </row>
    <row r="2948" spans="1:4">
      <c r="A2948" s="266">
        <v>3826</v>
      </c>
      <c r="B2948" s="267" t="s">
        <v>8947</v>
      </c>
      <c r="C2948" s="268" t="s">
        <v>6019</v>
      </c>
      <c r="D2948" s="269" t="s">
        <v>13502</v>
      </c>
    </row>
    <row r="2949" spans="1:4">
      <c r="A2949" s="266">
        <v>3825</v>
      </c>
      <c r="B2949" s="267" t="s">
        <v>8948</v>
      </c>
      <c r="C2949" s="268" t="s">
        <v>6019</v>
      </c>
      <c r="D2949" s="269" t="s">
        <v>12027</v>
      </c>
    </row>
    <row r="2950" spans="1:4">
      <c r="A2950" s="266">
        <v>3827</v>
      </c>
      <c r="B2950" s="267" t="s">
        <v>8949</v>
      </c>
      <c r="C2950" s="268" t="s">
        <v>6019</v>
      </c>
      <c r="D2950" s="269" t="s">
        <v>13503</v>
      </c>
    </row>
    <row r="2951" spans="1:4">
      <c r="A2951" s="266">
        <v>20165</v>
      </c>
      <c r="B2951" s="267" t="s">
        <v>8950</v>
      </c>
      <c r="C2951" s="268" t="s">
        <v>6019</v>
      </c>
      <c r="D2951" s="269" t="s">
        <v>11537</v>
      </c>
    </row>
    <row r="2952" spans="1:4">
      <c r="A2952" s="266">
        <v>20166</v>
      </c>
      <c r="B2952" s="267" t="s">
        <v>8951</v>
      </c>
      <c r="C2952" s="268" t="s">
        <v>6019</v>
      </c>
      <c r="D2952" s="269" t="s">
        <v>13504</v>
      </c>
    </row>
    <row r="2953" spans="1:4">
      <c r="A2953" s="266">
        <v>20164</v>
      </c>
      <c r="B2953" s="267" t="s">
        <v>8952</v>
      </c>
      <c r="C2953" s="268" t="s">
        <v>6019</v>
      </c>
      <c r="D2953" s="269" t="s">
        <v>13505</v>
      </c>
    </row>
    <row r="2954" spans="1:4">
      <c r="A2954" s="266">
        <v>3893</v>
      </c>
      <c r="B2954" s="267" t="s">
        <v>8953</v>
      </c>
      <c r="C2954" s="268" t="s">
        <v>6019</v>
      </c>
      <c r="D2954" s="269" t="s">
        <v>13506</v>
      </c>
    </row>
    <row r="2955" spans="1:4">
      <c r="A2955" s="266">
        <v>3848</v>
      </c>
      <c r="B2955" s="267" t="s">
        <v>8954</v>
      </c>
      <c r="C2955" s="268" t="s">
        <v>6019</v>
      </c>
      <c r="D2955" s="269" t="s">
        <v>12103</v>
      </c>
    </row>
    <row r="2956" spans="1:4">
      <c r="A2956" s="266">
        <v>3895</v>
      </c>
      <c r="B2956" s="267" t="s">
        <v>8955</v>
      </c>
      <c r="C2956" s="268" t="s">
        <v>6019</v>
      </c>
      <c r="D2956" s="269" t="s">
        <v>12094</v>
      </c>
    </row>
    <row r="2957" spans="1:4">
      <c r="A2957" s="266">
        <v>12404</v>
      </c>
      <c r="B2957" s="267" t="s">
        <v>8956</v>
      </c>
      <c r="C2957" s="268" t="s">
        <v>6019</v>
      </c>
      <c r="D2957" s="269" t="s">
        <v>13507</v>
      </c>
    </row>
    <row r="2958" spans="1:4">
      <c r="A2958" s="266">
        <v>3939</v>
      </c>
      <c r="B2958" s="267" t="s">
        <v>8957</v>
      </c>
      <c r="C2958" s="268" t="s">
        <v>6019</v>
      </c>
      <c r="D2958" s="269" t="s">
        <v>13508</v>
      </c>
    </row>
    <row r="2959" spans="1:4">
      <c r="A2959" s="266">
        <v>3911</v>
      </c>
      <c r="B2959" s="267" t="s">
        <v>8958</v>
      </c>
      <c r="C2959" s="268" t="s">
        <v>6019</v>
      </c>
      <c r="D2959" s="269" t="s">
        <v>13509</v>
      </c>
    </row>
    <row r="2960" spans="1:4">
      <c r="A2960" s="266">
        <v>3910</v>
      </c>
      <c r="B2960" s="267" t="s">
        <v>8960</v>
      </c>
      <c r="C2960" s="268" t="s">
        <v>6019</v>
      </c>
      <c r="D2960" s="269" t="s">
        <v>13510</v>
      </c>
    </row>
    <row r="2961" spans="1:4">
      <c r="A2961" s="266">
        <v>3908</v>
      </c>
      <c r="B2961" s="267" t="s">
        <v>8959</v>
      </c>
      <c r="C2961" s="268" t="s">
        <v>6019</v>
      </c>
      <c r="D2961" s="269" t="s">
        <v>11186</v>
      </c>
    </row>
    <row r="2962" spans="1:4">
      <c r="A2962" s="266">
        <v>3913</v>
      </c>
      <c r="B2962" s="267" t="s">
        <v>8961</v>
      </c>
      <c r="C2962" s="268" t="s">
        <v>6019</v>
      </c>
      <c r="D2962" s="269" t="s">
        <v>13511</v>
      </c>
    </row>
    <row r="2963" spans="1:4">
      <c r="A2963" s="266">
        <v>3912</v>
      </c>
      <c r="B2963" s="267" t="s">
        <v>8962</v>
      </c>
      <c r="C2963" s="268" t="s">
        <v>6019</v>
      </c>
      <c r="D2963" s="269" t="s">
        <v>11207</v>
      </c>
    </row>
    <row r="2964" spans="1:4">
      <c r="A2964" s="266">
        <v>3914</v>
      </c>
      <c r="B2964" s="267" t="s">
        <v>8964</v>
      </c>
      <c r="C2964" s="268" t="s">
        <v>6019</v>
      </c>
      <c r="D2964" s="269" t="s">
        <v>13513</v>
      </c>
    </row>
    <row r="2965" spans="1:4">
      <c r="A2965" s="266">
        <v>3909</v>
      </c>
      <c r="B2965" s="267" t="s">
        <v>8963</v>
      </c>
      <c r="C2965" s="268" t="s">
        <v>6019</v>
      </c>
      <c r="D2965" s="269" t="s">
        <v>13512</v>
      </c>
    </row>
    <row r="2966" spans="1:4">
      <c r="A2966" s="266">
        <v>3915</v>
      </c>
      <c r="B2966" s="267" t="s">
        <v>8965</v>
      </c>
      <c r="C2966" s="268" t="s">
        <v>6019</v>
      </c>
      <c r="D2966" s="269" t="s">
        <v>13514</v>
      </c>
    </row>
    <row r="2967" spans="1:4">
      <c r="A2967" s="266">
        <v>3916</v>
      </c>
      <c r="B2967" s="267" t="s">
        <v>8966</v>
      </c>
      <c r="C2967" s="268" t="s">
        <v>6019</v>
      </c>
      <c r="D2967" s="269" t="s">
        <v>13515</v>
      </c>
    </row>
    <row r="2968" spans="1:4">
      <c r="A2968" s="266">
        <v>3917</v>
      </c>
      <c r="B2968" s="267" t="s">
        <v>8967</v>
      </c>
      <c r="C2968" s="268" t="s">
        <v>6019</v>
      </c>
      <c r="D2968" s="269" t="s">
        <v>13516</v>
      </c>
    </row>
    <row r="2969" spans="1:4">
      <c r="A2969" s="266">
        <v>1904</v>
      </c>
      <c r="B2969" s="267" t="s">
        <v>8968</v>
      </c>
      <c r="C2969" s="268" t="s">
        <v>6019</v>
      </c>
      <c r="D2969" s="269" t="s">
        <v>11564</v>
      </c>
    </row>
    <row r="2970" spans="1:4">
      <c r="A2970" s="266">
        <v>1899</v>
      </c>
      <c r="B2970" s="267" t="s">
        <v>8969</v>
      </c>
      <c r="C2970" s="268" t="s">
        <v>6019</v>
      </c>
      <c r="D2970" s="269" t="s">
        <v>13517</v>
      </c>
    </row>
    <row r="2971" spans="1:4">
      <c r="A2971" s="266">
        <v>1900</v>
      </c>
      <c r="B2971" s="267" t="s">
        <v>8970</v>
      </c>
      <c r="C2971" s="268" t="s">
        <v>6019</v>
      </c>
      <c r="D2971" s="269" t="s">
        <v>13518</v>
      </c>
    </row>
    <row r="2972" spans="1:4">
      <c r="A2972" s="266">
        <v>12407</v>
      </c>
      <c r="B2972" s="267" t="s">
        <v>8971</v>
      </c>
      <c r="C2972" s="268" t="s">
        <v>6019</v>
      </c>
      <c r="D2972" s="269" t="s">
        <v>13519</v>
      </c>
    </row>
    <row r="2973" spans="1:4">
      <c r="A2973" s="266">
        <v>12408</v>
      </c>
      <c r="B2973" s="267" t="s">
        <v>8972</v>
      </c>
      <c r="C2973" s="268" t="s">
        <v>6019</v>
      </c>
      <c r="D2973" s="269" t="s">
        <v>13520</v>
      </c>
    </row>
    <row r="2974" spans="1:4">
      <c r="A2974" s="266">
        <v>12409</v>
      </c>
      <c r="B2974" s="267" t="s">
        <v>8973</v>
      </c>
      <c r="C2974" s="268" t="s">
        <v>6019</v>
      </c>
      <c r="D2974" s="269" t="s">
        <v>13520</v>
      </c>
    </row>
    <row r="2975" spans="1:4">
      <c r="A2975" s="266">
        <v>12410</v>
      </c>
      <c r="B2975" s="267" t="s">
        <v>8974</v>
      </c>
      <c r="C2975" s="268" t="s">
        <v>6019</v>
      </c>
      <c r="D2975" s="269" t="s">
        <v>13521</v>
      </c>
    </row>
    <row r="2976" spans="1:4">
      <c r="A2976" s="266">
        <v>3936</v>
      </c>
      <c r="B2976" s="267" t="s">
        <v>8975</v>
      </c>
      <c r="C2976" s="268" t="s">
        <v>6019</v>
      </c>
      <c r="D2976" s="269" t="s">
        <v>12308</v>
      </c>
    </row>
    <row r="2977" spans="1:4">
      <c r="A2977" s="266">
        <v>3924</v>
      </c>
      <c r="B2977" s="267" t="s">
        <v>8977</v>
      </c>
      <c r="C2977" s="268" t="s">
        <v>6019</v>
      </c>
      <c r="D2977" s="269" t="s">
        <v>12308</v>
      </c>
    </row>
    <row r="2978" spans="1:4">
      <c r="A2978" s="266">
        <v>3922</v>
      </c>
      <c r="B2978" s="267" t="s">
        <v>8976</v>
      </c>
      <c r="C2978" s="268" t="s">
        <v>6019</v>
      </c>
      <c r="D2978" s="269" t="s">
        <v>13522</v>
      </c>
    </row>
    <row r="2979" spans="1:4">
      <c r="A2979" s="266">
        <v>3923</v>
      </c>
      <c r="B2979" s="267" t="s">
        <v>8978</v>
      </c>
      <c r="C2979" s="268" t="s">
        <v>6019</v>
      </c>
      <c r="D2979" s="269" t="s">
        <v>12308</v>
      </c>
    </row>
    <row r="2980" spans="1:4">
      <c r="A2980" s="266">
        <v>3921</v>
      </c>
      <c r="B2980" s="267" t="s">
        <v>8980</v>
      </c>
      <c r="C2980" s="268" t="s">
        <v>6019</v>
      </c>
      <c r="D2980" s="269" t="s">
        <v>13524</v>
      </c>
    </row>
    <row r="2981" spans="1:4">
      <c r="A2981" s="266">
        <v>3937</v>
      </c>
      <c r="B2981" s="267" t="s">
        <v>8979</v>
      </c>
      <c r="C2981" s="268" t="s">
        <v>6019</v>
      </c>
      <c r="D2981" s="269" t="s">
        <v>13523</v>
      </c>
    </row>
    <row r="2982" spans="1:4">
      <c r="A2982" s="266">
        <v>3920</v>
      </c>
      <c r="B2982" s="267" t="s">
        <v>8981</v>
      </c>
      <c r="C2982" s="268" t="s">
        <v>6019</v>
      </c>
      <c r="D2982" s="269" t="s">
        <v>13523</v>
      </c>
    </row>
    <row r="2983" spans="1:4">
      <c r="A2983" s="266">
        <v>3938</v>
      </c>
      <c r="B2983" s="267" t="s">
        <v>8982</v>
      </c>
      <c r="C2983" s="268" t="s">
        <v>6019</v>
      </c>
      <c r="D2983" s="269" t="s">
        <v>13525</v>
      </c>
    </row>
    <row r="2984" spans="1:4">
      <c r="A2984" s="266">
        <v>3919</v>
      </c>
      <c r="B2984" s="267" t="s">
        <v>8983</v>
      </c>
      <c r="C2984" s="268" t="s">
        <v>6019</v>
      </c>
      <c r="D2984" s="269" t="s">
        <v>13526</v>
      </c>
    </row>
    <row r="2985" spans="1:4">
      <c r="A2985" s="266">
        <v>3927</v>
      </c>
      <c r="B2985" s="267" t="s">
        <v>8984</v>
      </c>
      <c r="C2985" s="268" t="s">
        <v>6019</v>
      </c>
      <c r="D2985" s="269" t="s">
        <v>12285</v>
      </c>
    </row>
    <row r="2986" spans="1:4">
      <c r="A2986" s="266">
        <v>3928</v>
      </c>
      <c r="B2986" s="267" t="s">
        <v>8985</v>
      </c>
      <c r="C2986" s="268" t="s">
        <v>6019</v>
      </c>
      <c r="D2986" s="269" t="s">
        <v>12285</v>
      </c>
    </row>
    <row r="2987" spans="1:4">
      <c r="A2987" s="266">
        <v>3926</v>
      </c>
      <c r="B2987" s="267" t="s">
        <v>8986</v>
      </c>
      <c r="C2987" s="268" t="s">
        <v>6019</v>
      </c>
      <c r="D2987" s="269" t="s">
        <v>13527</v>
      </c>
    </row>
    <row r="2988" spans="1:4">
      <c r="A2988" s="266">
        <v>3935</v>
      </c>
      <c r="B2988" s="267" t="s">
        <v>8987</v>
      </c>
      <c r="C2988" s="268" t="s">
        <v>6019</v>
      </c>
      <c r="D2988" s="269" t="s">
        <v>13527</v>
      </c>
    </row>
    <row r="2989" spans="1:4">
      <c r="A2989" s="266">
        <v>3925</v>
      </c>
      <c r="B2989" s="267" t="s">
        <v>8988</v>
      </c>
      <c r="C2989" s="268" t="s">
        <v>6019</v>
      </c>
      <c r="D2989" s="269" t="s">
        <v>13527</v>
      </c>
    </row>
    <row r="2990" spans="1:4">
      <c r="A2990" s="266">
        <v>3929</v>
      </c>
      <c r="B2990" s="267" t="s">
        <v>8990</v>
      </c>
      <c r="C2990" s="268" t="s">
        <v>6019</v>
      </c>
      <c r="D2990" s="269" t="s">
        <v>13528</v>
      </c>
    </row>
    <row r="2991" spans="1:4">
      <c r="A2991" s="266">
        <v>3931</v>
      </c>
      <c r="B2991" s="267" t="s">
        <v>8991</v>
      </c>
      <c r="C2991" s="268" t="s">
        <v>6019</v>
      </c>
      <c r="D2991" s="269" t="s">
        <v>13528</v>
      </c>
    </row>
    <row r="2992" spans="1:4">
      <c r="A2992" s="266">
        <v>3930</v>
      </c>
      <c r="B2992" s="267" t="s">
        <v>8992</v>
      </c>
      <c r="C2992" s="268" t="s">
        <v>6019</v>
      </c>
      <c r="D2992" s="269" t="s">
        <v>13528</v>
      </c>
    </row>
    <row r="2993" spans="1:4">
      <c r="A2993" s="266">
        <v>12406</v>
      </c>
      <c r="B2993" s="267" t="s">
        <v>8989</v>
      </c>
      <c r="C2993" s="268" t="s">
        <v>6019</v>
      </c>
      <c r="D2993" s="269" t="s">
        <v>11690</v>
      </c>
    </row>
    <row r="2994" spans="1:4">
      <c r="A2994" s="266">
        <v>3932</v>
      </c>
      <c r="B2994" s="267" t="s">
        <v>8993</v>
      </c>
      <c r="C2994" s="268" t="s">
        <v>6019</v>
      </c>
      <c r="D2994" s="269" t="s">
        <v>13529</v>
      </c>
    </row>
    <row r="2995" spans="1:4">
      <c r="A2995" s="266">
        <v>3933</v>
      </c>
      <c r="B2995" s="267" t="s">
        <v>8994</v>
      </c>
      <c r="C2995" s="268" t="s">
        <v>6019</v>
      </c>
      <c r="D2995" s="269" t="s">
        <v>13529</v>
      </c>
    </row>
    <row r="2996" spans="1:4">
      <c r="A2996" s="266">
        <v>3934</v>
      </c>
      <c r="B2996" s="267" t="s">
        <v>8995</v>
      </c>
      <c r="C2996" s="268" t="s">
        <v>6019</v>
      </c>
      <c r="D2996" s="269" t="s">
        <v>13529</v>
      </c>
    </row>
    <row r="2997" spans="1:4" ht="30">
      <c r="A2997" s="266">
        <v>40355</v>
      </c>
      <c r="B2997" s="267" t="s">
        <v>8996</v>
      </c>
      <c r="C2997" s="268" t="s">
        <v>6019</v>
      </c>
      <c r="D2997" s="269" t="s">
        <v>13530</v>
      </c>
    </row>
    <row r="2998" spans="1:4" ht="30">
      <c r="A2998" s="266">
        <v>40364</v>
      </c>
      <c r="B2998" s="267" t="s">
        <v>8997</v>
      </c>
      <c r="C2998" s="268" t="s">
        <v>6019</v>
      </c>
      <c r="D2998" s="269" t="s">
        <v>13531</v>
      </c>
    </row>
    <row r="2999" spans="1:4" ht="30">
      <c r="A2999" s="266">
        <v>40361</v>
      </c>
      <c r="B2999" s="267" t="s">
        <v>8998</v>
      </c>
      <c r="C2999" s="268" t="s">
        <v>6019</v>
      </c>
      <c r="D2999" s="269" t="s">
        <v>13532</v>
      </c>
    </row>
    <row r="3000" spans="1:4" ht="30">
      <c r="A3000" s="266">
        <v>40358</v>
      </c>
      <c r="B3000" s="267" t="s">
        <v>8999</v>
      </c>
      <c r="C3000" s="268" t="s">
        <v>6019</v>
      </c>
      <c r="D3000" s="269" t="s">
        <v>13533</v>
      </c>
    </row>
    <row r="3001" spans="1:4" ht="30">
      <c r="A3001" s="266">
        <v>40370</v>
      </c>
      <c r="B3001" s="267" t="s">
        <v>9000</v>
      </c>
      <c r="C3001" s="268" t="s">
        <v>6019</v>
      </c>
      <c r="D3001" s="269" t="s">
        <v>13534</v>
      </c>
    </row>
    <row r="3002" spans="1:4" ht="30">
      <c r="A3002" s="266">
        <v>40367</v>
      </c>
      <c r="B3002" s="267" t="s">
        <v>9001</v>
      </c>
      <c r="C3002" s="268" t="s">
        <v>6019</v>
      </c>
      <c r="D3002" s="269" t="s">
        <v>13535</v>
      </c>
    </row>
    <row r="3003" spans="1:4" ht="30">
      <c r="A3003" s="266">
        <v>40373</v>
      </c>
      <c r="B3003" s="267" t="s">
        <v>9002</v>
      </c>
      <c r="C3003" s="268" t="s">
        <v>6019</v>
      </c>
      <c r="D3003" s="269" t="s">
        <v>13536</v>
      </c>
    </row>
    <row r="3004" spans="1:4" ht="30">
      <c r="A3004" s="266">
        <v>38947</v>
      </c>
      <c r="B3004" s="267" t="s">
        <v>9003</v>
      </c>
      <c r="C3004" s="268" t="s">
        <v>6019</v>
      </c>
      <c r="D3004" s="269" t="s">
        <v>13537</v>
      </c>
    </row>
    <row r="3005" spans="1:4" ht="30">
      <c r="A3005" s="266">
        <v>38948</v>
      </c>
      <c r="B3005" s="267" t="s">
        <v>9004</v>
      </c>
      <c r="C3005" s="268" t="s">
        <v>6019</v>
      </c>
      <c r="D3005" s="269" t="s">
        <v>11694</v>
      </c>
    </row>
    <row r="3006" spans="1:4" ht="30">
      <c r="A3006" s="266">
        <v>38949</v>
      </c>
      <c r="B3006" s="267" t="s">
        <v>9005</v>
      </c>
      <c r="C3006" s="268" t="s">
        <v>6019</v>
      </c>
      <c r="D3006" s="269" t="s">
        <v>13538</v>
      </c>
    </row>
    <row r="3007" spans="1:4" ht="30">
      <c r="A3007" s="266">
        <v>38951</v>
      </c>
      <c r="B3007" s="267" t="s">
        <v>9006</v>
      </c>
      <c r="C3007" s="268" t="s">
        <v>6019</v>
      </c>
      <c r="D3007" s="269" t="s">
        <v>13539</v>
      </c>
    </row>
    <row r="3008" spans="1:4" ht="30">
      <c r="A3008" s="266">
        <v>39312</v>
      </c>
      <c r="B3008" s="267" t="s">
        <v>9007</v>
      </c>
      <c r="C3008" s="268" t="s">
        <v>6019</v>
      </c>
      <c r="D3008" s="269" t="s">
        <v>13540</v>
      </c>
    </row>
    <row r="3009" spans="1:4" ht="30">
      <c r="A3009" s="266">
        <v>39313</v>
      </c>
      <c r="B3009" s="267" t="s">
        <v>9008</v>
      </c>
      <c r="C3009" s="268" t="s">
        <v>6019</v>
      </c>
      <c r="D3009" s="269" t="s">
        <v>13541</v>
      </c>
    </row>
    <row r="3010" spans="1:4" ht="30">
      <c r="A3010" s="266">
        <v>38950</v>
      </c>
      <c r="B3010" s="267" t="s">
        <v>9009</v>
      </c>
      <c r="C3010" s="268" t="s">
        <v>6019</v>
      </c>
      <c r="D3010" s="269" t="s">
        <v>13542</v>
      </c>
    </row>
    <row r="3011" spans="1:4" ht="30">
      <c r="A3011" s="266">
        <v>39314</v>
      </c>
      <c r="B3011" s="267" t="s">
        <v>9010</v>
      </c>
      <c r="C3011" s="268" t="s">
        <v>6019</v>
      </c>
      <c r="D3011" s="269" t="s">
        <v>13543</v>
      </c>
    </row>
    <row r="3012" spans="1:4">
      <c r="A3012" s="266">
        <v>3907</v>
      </c>
      <c r="B3012" s="267" t="s">
        <v>9011</v>
      </c>
      <c r="C3012" s="268" t="s">
        <v>6019</v>
      </c>
      <c r="D3012" s="269" t="s">
        <v>13288</v>
      </c>
    </row>
    <row r="3013" spans="1:4">
      <c r="A3013" s="266">
        <v>3889</v>
      </c>
      <c r="B3013" s="267" t="s">
        <v>9012</v>
      </c>
      <c r="C3013" s="268" t="s">
        <v>6019</v>
      </c>
      <c r="D3013" s="269" t="s">
        <v>13544</v>
      </c>
    </row>
    <row r="3014" spans="1:4">
      <c r="A3014" s="266">
        <v>3868</v>
      </c>
      <c r="B3014" s="267" t="s">
        <v>9013</v>
      </c>
      <c r="C3014" s="268" t="s">
        <v>6019</v>
      </c>
      <c r="D3014" s="269" t="s">
        <v>13222</v>
      </c>
    </row>
    <row r="3015" spans="1:4">
      <c r="A3015" s="266">
        <v>3869</v>
      </c>
      <c r="B3015" s="267" t="s">
        <v>9014</v>
      </c>
      <c r="C3015" s="268" t="s">
        <v>6019</v>
      </c>
      <c r="D3015" s="269" t="s">
        <v>11350</v>
      </c>
    </row>
    <row r="3016" spans="1:4">
      <c r="A3016" s="266">
        <v>3872</v>
      </c>
      <c r="B3016" s="267" t="s">
        <v>9015</v>
      </c>
      <c r="C3016" s="268" t="s">
        <v>6019</v>
      </c>
      <c r="D3016" s="269" t="s">
        <v>12197</v>
      </c>
    </row>
    <row r="3017" spans="1:4">
      <c r="A3017" s="266">
        <v>3850</v>
      </c>
      <c r="B3017" s="267" t="s">
        <v>9016</v>
      </c>
      <c r="C3017" s="268" t="s">
        <v>6019</v>
      </c>
      <c r="D3017" s="269" t="s">
        <v>13545</v>
      </c>
    </row>
    <row r="3018" spans="1:4">
      <c r="A3018" s="266">
        <v>38023</v>
      </c>
      <c r="B3018" s="267" t="s">
        <v>9017</v>
      </c>
      <c r="C3018" s="268" t="s">
        <v>6019</v>
      </c>
      <c r="D3018" s="269" t="s">
        <v>12453</v>
      </c>
    </row>
    <row r="3019" spans="1:4">
      <c r="A3019" s="266">
        <v>37986</v>
      </c>
      <c r="B3019" s="267" t="s">
        <v>9018</v>
      </c>
      <c r="C3019" s="268" t="s">
        <v>6019</v>
      </c>
      <c r="D3019" s="269" t="s">
        <v>13546</v>
      </c>
    </row>
    <row r="3020" spans="1:4">
      <c r="A3020" s="266">
        <v>21120</v>
      </c>
      <c r="B3020" s="267" t="s">
        <v>9021</v>
      </c>
      <c r="C3020" s="268" t="s">
        <v>6019</v>
      </c>
      <c r="D3020" s="269" t="s">
        <v>13392</v>
      </c>
    </row>
    <row r="3021" spans="1:4">
      <c r="A3021" s="266">
        <v>39318</v>
      </c>
      <c r="B3021" s="267" t="s">
        <v>9022</v>
      </c>
      <c r="C3021" s="268" t="s">
        <v>6019</v>
      </c>
      <c r="D3021" s="269" t="s">
        <v>11530</v>
      </c>
    </row>
    <row r="3022" spans="1:4">
      <c r="A3022" s="266">
        <v>37987</v>
      </c>
      <c r="B3022" s="267" t="s">
        <v>9019</v>
      </c>
      <c r="C3022" s="268" t="s">
        <v>6019</v>
      </c>
      <c r="D3022" s="269" t="s">
        <v>13547</v>
      </c>
    </row>
    <row r="3023" spans="1:4">
      <c r="A3023" s="266">
        <v>37988</v>
      </c>
      <c r="B3023" s="267" t="s">
        <v>9020</v>
      </c>
      <c r="C3023" s="268" t="s">
        <v>6019</v>
      </c>
      <c r="D3023" s="269" t="s">
        <v>13548</v>
      </c>
    </row>
    <row r="3024" spans="1:4">
      <c r="A3024" s="266">
        <v>20162</v>
      </c>
      <c r="B3024" s="267" t="s">
        <v>9023</v>
      </c>
      <c r="C3024" s="268" t="s">
        <v>6019</v>
      </c>
      <c r="D3024" s="269" t="s">
        <v>13549</v>
      </c>
    </row>
    <row r="3025" spans="1:4">
      <c r="A3025" s="266">
        <v>40366</v>
      </c>
      <c r="B3025" s="267" t="s">
        <v>9024</v>
      </c>
      <c r="C3025" s="268" t="s">
        <v>6019</v>
      </c>
      <c r="D3025" s="269" t="s">
        <v>13550</v>
      </c>
    </row>
    <row r="3026" spans="1:4">
      <c r="A3026" s="266">
        <v>40363</v>
      </c>
      <c r="B3026" s="267" t="s">
        <v>9025</v>
      </c>
      <c r="C3026" s="268" t="s">
        <v>6019</v>
      </c>
      <c r="D3026" s="269" t="s">
        <v>13551</v>
      </c>
    </row>
    <row r="3027" spans="1:4">
      <c r="A3027" s="266">
        <v>40360</v>
      </c>
      <c r="B3027" s="267" t="s">
        <v>9027</v>
      </c>
      <c r="C3027" s="268" t="s">
        <v>6019</v>
      </c>
      <c r="D3027" s="269" t="s">
        <v>13552</v>
      </c>
    </row>
    <row r="3028" spans="1:4">
      <c r="A3028" s="266">
        <v>40354</v>
      </c>
      <c r="B3028" s="267" t="s">
        <v>9026</v>
      </c>
      <c r="C3028" s="268" t="s">
        <v>6019</v>
      </c>
      <c r="D3028" s="269" t="s">
        <v>12203</v>
      </c>
    </row>
    <row r="3029" spans="1:4">
      <c r="A3029" s="266">
        <v>40372</v>
      </c>
      <c r="B3029" s="267" t="s">
        <v>9028</v>
      </c>
      <c r="C3029" s="268" t="s">
        <v>6019</v>
      </c>
      <c r="D3029" s="269" t="s">
        <v>13553</v>
      </c>
    </row>
    <row r="3030" spans="1:4">
      <c r="A3030" s="266">
        <v>40369</v>
      </c>
      <c r="B3030" s="267" t="s">
        <v>9029</v>
      </c>
      <c r="C3030" s="268" t="s">
        <v>6019</v>
      </c>
      <c r="D3030" s="269" t="s">
        <v>13554</v>
      </c>
    </row>
    <row r="3031" spans="1:4">
      <c r="A3031" s="266">
        <v>40375</v>
      </c>
      <c r="B3031" s="267" t="s">
        <v>9031</v>
      </c>
      <c r="C3031" s="268" t="s">
        <v>6019</v>
      </c>
      <c r="D3031" s="269" t="s">
        <v>13555</v>
      </c>
    </row>
    <row r="3032" spans="1:4">
      <c r="A3032" s="266">
        <v>40357</v>
      </c>
      <c r="B3032" s="267" t="s">
        <v>9030</v>
      </c>
      <c r="C3032" s="268" t="s">
        <v>6019</v>
      </c>
      <c r="D3032" s="269" t="s">
        <v>13533</v>
      </c>
    </row>
    <row r="3033" spans="1:4">
      <c r="A3033" s="266">
        <v>1893</v>
      </c>
      <c r="B3033" s="267" t="s">
        <v>9032</v>
      </c>
      <c r="C3033" s="268" t="s">
        <v>6019</v>
      </c>
      <c r="D3033" s="269" t="s">
        <v>11720</v>
      </c>
    </row>
    <row r="3034" spans="1:4">
      <c r="A3034" s="266">
        <v>1902</v>
      </c>
      <c r="B3034" s="267" t="s">
        <v>9033</v>
      </c>
      <c r="C3034" s="268" t="s">
        <v>6019</v>
      </c>
      <c r="D3034" s="269" t="s">
        <v>11593</v>
      </c>
    </row>
    <row r="3035" spans="1:4">
      <c r="A3035" s="266">
        <v>1892</v>
      </c>
      <c r="B3035" s="267" t="s">
        <v>9035</v>
      </c>
      <c r="C3035" s="268" t="s">
        <v>6019</v>
      </c>
      <c r="D3035" s="269" t="s">
        <v>11298</v>
      </c>
    </row>
    <row r="3036" spans="1:4">
      <c r="A3036" s="266">
        <v>1901</v>
      </c>
      <c r="B3036" s="267" t="s">
        <v>9034</v>
      </c>
      <c r="C3036" s="268" t="s">
        <v>6019</v>
      </c>
      <c r="D3036" s="269" t="s">
        <v>13556</v>
      </c>
    </row>
    <row r="3037" spans="1:4">
      <c r="A3037" s="266">
        <v>1907</v>
      </c>
      <c r="B3037" s="267" t="s">
        <v>9036</v>
      </c>
      <c r="C3037" s="268" t="s">
        <v>6019</v>
      </c>
      <c r="D3037" s="269" t="s">
        <v>12107</v>
      </c>
    </row>
    <row r="3038" spans="1:4">
      <c r="A3038" s="266">
        <v>1894</v>
      </c>
      <c r="B3038" s="267" t="s">
        <v>9037</v>
      </c>
      <c r="C3038" s="268" t="s">
        <v>6019</v>
      </c>
      <c r="D3038" s="269" t="s">
        <v>12032</v>
      </c>
    </row>
    <row r="3039" spans="1:4">
      <c r="A3039" s="266">
        <v>1896</v>
      </c>
      <c r="B3039" s="267" t="s">
        <v>9039</v>
      </c>
      <c r="C3039" s="268" t="s">
        <v>6019</v>
      </c>
      <c r="D3039" s="269" t="s">
        <v>13557</v>
      </c>
    </row>
    <row r="3040" spans="1:4">
      <c r="A3040" s="266">
        <v>1891</v>
      </c>
      <c r="B3040" s="267" t="s">
        <v>9038</v>
      </c>
      <c r="C3040" s="268" t="s">
        <v>6019</v>
      </c>
      <c r="D3040" s="269" t="s">
        <v>11124</v>
      </c>
    </row>
    <row r="3041" spans="1:4">
      <c r="A3041" s="266">
        <v>1895</v>
      </c>
      <c r="B3041" s="267" t="s">
        <v>9040</v>
      </c>
      <c r="C3041" s="268" t="s">
        <v>6019</v>
      </c>
      <c r="D3041" s="269" t="s">
        <v>12530</v>
      </c>
    </row>
    <row r="3042" spans="1:4">
      <c r="A3042" s="266">
        <v>2641</v>
      </c>
      <c r="B3042" s="267" t="s">
        <v>9041</v>
      </c>
      <c r="C3042" s="268" t="s">
        <v>6019</v>
      </c>
      <c r="D3042" s="269" t="s">
        <v>13558</v>
      </c>
    </row>
    <row r="3043" spans="1:4">
      <c r="A3043" s="266">
        <v>2636</v>
      </c>
      <c r="B3043" s="267" t="s">
        <v>9042</v>
      </c>
      <c r="C3043" s="268" t="s">
        <v>6019</v>
      </c>
      <c r="D3043" s="269" t="s">
        <v>11420</v>
      </c>
    </row>
    <row r="3044" spans="1:4">
      <c r="A3044" s="266">
        <v>2637</v>
      </c>
      <c r="B3044" s="267" t="s">
        <v>9043</v>
      </c>
      <c r="C3044" s="268" t="s">
        <v>6019</v>
      </c>
      <c r="D3044" s="269" t="s">
        <v>12036</v>
      </c>
    </row>
    <row r="3045" spans="1:4">
      <c r="A3045" s="266">
        <v>2638</v>
      </c>
      <c r="B3045" s="267" t="s">
        <v>9044</v>
      </c>
      <c r="C3045" s="268" t="s">
        <v>6019</v>
      </c>
      <c r="D3045" s="269" t="s">
        <v>11296</v>
      </c>
    </row>
    <row r="3046" spans="1:4">
      <c r="A3046" s="266">
        <v>2639</v>
      </c>
      <c r="B3046" s="267" t="s">
        <v>9045</v>
      </c>
      <c r="C3046" s="268" t="s">
        <v>6019</v>
      </c>
      <c r="D3046" s="269" t="s">
        <v>11840</v>
      </c>
    </row>
    <row r="3047" spans="1:4">
      <c r="A3047" s="266">
        <v>2644</v>
      </c>
      <c r="B3047" s="267" t="s">
        <v>9046</v>
      </c>
      <c r="C3047" s="268" t="s">
        <v>6019</v>
      </c>
      <c r="D3047" s="269" t="s">
        <v>13048</v>
      </c>
    </row>
    <row r="3048" spans="1:4">
      <c r="A3048" s="266">
        <v>2643</v>
      </c>
      <c r="B3048" s="267" t="s">
        <v>9047</v>
      </c>
      <c r="C3048" s="268" t="s">
        <v>6019</v>
      </c>
      <c r="D3048" s="269" t="s">
        <v>11202</v>
      </c>
    </row>
    <row r="3049" spans="1:4">
      <c r="A3049" s="266">
        <v>2640</v>
      </c>
      <c r="B3049" s="267" t="s">
        <v>9048</v>
      </c>
      <c r="C3049" s="268" t="s">
        <v>6019</v>
      </c>
      <c r="D3049" s="269" t="s">
        <v>11150</v>
      </c>
    </row>
    <row r="3050" spans="1:4">
      <c r="A3050" s="266">
        <v>2642</v>
      </c>
      <c r="B3050" s="267" t="s">
        <v>9049</v>
      </c>
      <c r="C3050" s="268" t="s">
        <v>6019</v>
      </c>
      <c r="D3050" s="269" t="s">
        <v>13508</v>
      </c>
    </row>
    <row r="3051" spans="1:4">
      <c r="A3051" s="266">
        <v>38943</v>
      </c>
      <c r="B3051" s="267" t="s">
        <v>9050</v>
      </c>
      <c r="C3051" s="268" t="s">
        <v>6019</v>
      </c>
      <c r="D3051" s="269" t="s">
        <v>13512</v>
      </c>
    </row>
    <row r="3052" spans="1:4">
      <c r="A3052" s="266">
        <v>38944</v>
      </c>
      <c r="B3052" s="267" t="s">
        <v>9051</v>
      </c>
      <c r="C3052" s="268" t="s">
        <v>6019</v>
      </c>
      <c r="D3052" s="269" t="s">
        <v>13559</v>
      </c>
    </row>
    <row r="3053" spans="1:4">
      <c r="A3053" s="266">
        <v>38945</v>
      </c>
      <c r="B3053" s="267" t="s">
        <v>9052</v>
      </c>
      <c r="C3053" s="268" t="s">
        <v>6019</v>
      </c>
      <c r="D3053" s="269" t="s">
        <v>13560</v>
      </c>
    </row>
    <row r="3054" spans="1:4">
      <c r="A3054" s="266">
        <v>38946</v>
      </c>
      <c r="B3054" s="267" t="s">
        <v>9053</v>
      </c>
      <c r="C3054" s="268" t="s">
        <v>6019</v>
      </c>
      <c r="D3054" s="269" t="s">
        <v>13561</v>
      </c>
    </row>
    <row r="3055" spans="1:4">
      <c r="A3055" s="266">
        <v>39308</v>
      </c>
      <c r="B3055" s="267" t="s">
        <v>9054</v>
      </c>
      <c r="C3055" s="268" t="s">
        <v>6019</v>
      </c>
      <c r="D3055" s="269" t="s">
        <v>11403</v>
      </c>
    </row>
    <row r="3056" spans="1:4">
      <c r="A3056" s="266">
        <v>39309</v>
      </c>
      <c r="B3056" s="267" t="s">
        <v>9055</v>
      </c>
      <c r="C3056" s="268" t="s">
        <v>6019</v>
      </c>
      <c r="D3056" s="269" t="s">
        <v>13562</v>
      </c>
    </row>
    <row r="3057" spans="1:4">
      <c r="A3057" s="266">
        <v>39310</v>
      </c>
      <c r="B3057" s="267" t="s">
        <v>9056</v>
      </c>
      <c r="C3057" s="268" t="s">
        <v>6019</v>
      </c>
      <c r="D3057" s="269" t="s">
        <v>13563</v>
      </c>
    </row>
    <row r="3058" spans="1:4">
      <c r="A3058" s="266">
        <v>39311</v>
      </c>
      <c r="B3058" s="267" t="s">
        <v>9057</v>
      </c>
      <c r="C3058" s="268" t="s">
        <v>6019</v>
      </c>
      <c r="D3058" s="269" t="s">
        <v>13564</v>
      </c>
    </row>
    <row r="3059" spans="1:4">
      <c r="A3059" s="266">
        <v>39855</v>
      </c>
      <c r="B3059" s="267" t="s">
        <v>9058</v>
      </c>
      <c r="C3059" s="268" t="s">
        <v>6019</v>
      </c>
      <c r="D3059" s="269" t="s">
        <v>11580</v>
      </c>
    </row>
    <row r="3060" spans="1:4">
      <c r="A3060" s="266">
        <v>39856</v>
      </c>
      <c r="B3060" s="267" t="s">
        <v>9059</v>
      </c>
      <c r="C3060" s="268" t="s">
        <v>6019</v>
      </c>
      <c r="D3060" s="269" t="s">
        <v>13565</v>
      </c>
    </row>
    <row r="3061" spans="1:4">
      <c r="A3061" s="266">
        <v>39857</v>
      </c>
      <c r="B3061" s="267" t="s">
        <v>9060</v>
      </c>
      <c r="C3061" s="268" t="s">
        <v>6019</v>
      </c>
      <c r="D3061" s="269" t="s">
        <v>13478</v>
      </c>
    </row>
    <row r="3062" spans="1:4">
      <c r="A3062" s="266">
        <v>39858</v>
      </c>
      <c r="B3062" s="267" t="s">
        <v>9061</v>
      </c>
      <c r="C3062" s="268" t="s">
        <v>6019</v>
      </c>
      <c r="D3062" s="269" t="s">
        <v>13566</v>
      </c>
    </row>
    <row r="3063" spans="1:4">
      <c r="A3063" s="266">
        <v>39859</v>
      </c>
      <c r="B3063" s="267" t="s">
        <v>9062</v>
      </c>
      <c r="C3063" s="268" t="s">
        <v>6019</v>
      </c>
      <c r="D3063" s="269" t="s">
        <v>13567</v>
      </c>
    </row>
    <row r="3064" spans="1:4">
      <c r="A3064" s="266">
        <v>39860</v>
      </c>
      <c r="B3064" s="267" t="s">
        <v>9063</v>
      </c>
      <c r="C3064" s="268" t="s">
        <v>6019</v>
      </c>
      <c r="D3064" s="269" t="s">
        <v>13568</v>
      </c>
    </row>
    <row r="3065" spans="1:4">
      <c r="A3065" s="266">
        <v>39861</v>
      </c>
      <c r="B3065" s="267" t="s">
        <v>9064</v>
      </c>
      <c r="C3065" s="268" t="s">
        <v>6019</v>
      </c>
      <c r="D3065" s="269" t="s">
        <v>13482</v>
      </c>
    </row>
    <row r="3066" spans="1:4">
      <c r="A3066" s="266">
        <v>38447</v>
      </c>
      <c r="B3066" s="267" t="s">
        <v>9065</v>
      </c>
      <c r="C3066" s="268" t="s">
        <v>6019</v>
      </c>
      <c r="D3066" s="269" t="s">
        <v>13569</v>
      </c>
    </row>
    <row r="3067" spans="1:4">
      <c r="A3067" s="266">
        <v>36320</v>
      </c>
      <c r="B3067" s="267" t="s">
        <v>9066</v>
      </c>
      <c r="C3067" s="268" t="s">
        <v>6019</v>
      </c>
      <c r="D3067" s="269" t="s">
        <v>13222</v>
      </c>
    </row>
    <row r="3068" spans="1:4">
      <c r="A3068" s="266">
        <v>36324</v>
      </c>
      <c r="B3068" s="267" t="s">
        <v>9067</v>
      </c>
      <c r="C3068" s="268" t="s">
        <v>6019</v>
      </c>
      <c r="D3068" s="269" t="s">
        <v>12755</v>
      </c>
    </row>
    <row r="3069" spans="1:4">
      <c r="A3069" s="266">
        <v>38441</v>
      </c>
      <c r="B3069" s="267" t="s">
        <v>9068</v>
      </c>
      <c r="C3069" s="268" t="s">
        <v>6019</v>
      </c>
      <c r="D3069" s="269" t="s">
        <v>12325</v>
      </c>
    </row>
    <row r="3070" spans="1:4">
      <c r="A3070" s="266">
        <v>38442</v>
      </c>
      <c r="B3070" s="267" t="s">
        <v>9069</v>
      </c>
      <c r="C3070" s="268" t="s">
        <v>6019</v>
      </c>
      <c r="D3070" s="269" t="s">
        <v>13570</v>
      </c>
    </row>
    <row r="3071" spans="1:4">
      <c r="A3071" s="266">
        <v>38443</v>
      </c>
      <c r="B3071" s="267" t="s">
        <v>9070</v>
      </c>
      <c r="C3071" s="268" t="s">
        <v>6019</v>
      </c>
      <c r="D3071" s="269" t="s">
        <v>13089</v>
      </c>
    </row>
    <row r="3072" spans="1:4">
      <c r="A3072" s="266">
        <v>38444</v>
      </c>
      <c r="B3072" s="267" t="s">
        <v>9071</v>
      </c>
      <c r="C3072" s="268" t="s">
        <v>6019</v>
      </c>
      <c r="D3072" s="269" t="s">
        <v>13571</v>
      </c>
    </row>
    <row r="3073" spans="1:4">
      <c r="A3073" s="266">
        <v>38445</v>
      </c>
      <c r="B3073" s="267" t="s">
        <v>9072</v>
      </c>
      <c r="C3073" s="268" t="s">
        <v>6019</v>
      </c>
      <c r="D3073" s="269" t="s">
        <v>13572</v>
      </c>
    </row>
    <row r="3074" spans="1:4">
      <c r="A3074" s="266">
        <v>38446</v>
      </c>
      <c r="B3074" s="267" t="s">
        <v>9073</v>
      </c>
      <c r="C3074" s="268" t="s">
        <v>6019</v>
      </c>
      <c r="D3074" s="269" t="s">
        <v>13573</v>
      </c>
    </row>
    <row r="3075" spans="1:4">
      <c r="A3075" s="266">
        <v>3867</v>
      </c>
      <c r="B3075" s="267" t="s">
        <v>9074</v>
      </c>
      <c r="C3075" s="268" t="s">
        <v>6019</v>
      </c>
      <c r="D3075" s="269" t="s">
        <v>13574</v>
      </c>
    </row>
    <row r="3076" spans="1:4">
      <c r="A3076" s="266">
        <v>3861</v>
      </c>
      <c r="B3076" s="267" t="s">
        <v>9075</v>
      </c>
      <c r="C3076" s="268" t="s">
        <v>6019</v>
      </c>
      <c r="D3076" s="269" t="s">
        <v>11422</v>
      </c>
    </row>
    <row r="3077" spans="1:4">
      <c r="A3077" s="266">
        <v>3904</v>
      </c>
      <c r="B3077" s="267" t="s">
        <v>9076</v>
      </c>
      <c r="C3077" s="268" t="s">
        <v>6019</v>
      </c>
      <c r="D3077" s="269" t="s">
        <v>13575</v>
      </c>
    </row>
    <row r="3078" spans="1:4">
      <c r="A3078" s="266">
        <v>3903</v>
      </c>
      <c r="B3078" s="267" t="s">
        <v>9077</v>
      </c>
      <c r="C3078" s="268" t="s">
        <v>6019</v>
      </c>
      <c r="D3078" s="269" t="s">
        <v>13576</v>
      </c>
    </row>
    <row r="3079" spans="1:4">
      <c r="A3079" s="266">
        <v>3862</v>
      </c>
      <c r="B3079" s="267" t="s">
        <v>9078</v>
      </c>
      <c r="C3079" s="268" t="s">
        <v>6019</v>
      </c>
      <c r="D3079" s="269" t="s">
        <v>11595</v>
      </c>
    </row>
    <row r="3080" spans="1:4">
      <c r="A3080" s="266">
        <v>3863</v>
      </c>
      <c r="B3080" s="267" t="s">
        <v>9079</v>
      </c>
      <c r="C3080" s="268" t="s">
        <v>6019</v>
      </c>
      <c r="D3080" s="269" t="s">
        <v>12642</v>
      </c>
    </row>
    <row r="3081" spans="1:4">
      <c r="A3081" s="266">
        <v>3864</v>
      </c>
      <c r="B3081" s="267" t="s">
        <v>9080</v>
      </c>
      <c r="C3081" s="268" t="s">
        <v>6019</v>
      </c>
      <c r="D3081" s="269" t="s">
        <v>13559</v>
      </c>
    </row>
    <row r="3082" spans="1:4">
      <c r="A3082" s="266">
        <v>3865</v>
      </c>
      <c r="B3082" s="267" t="s">
        <v>9081</v>
      </c>
      <c r="C3082" s="268" t="s">
        <v>6019</v>
      </c>
      <c r="D3082" s="269" t="s">
        <v>13246</v>
      </c>
    </row>
    <row r="3083" spans="1:4">
      <c r="A3083" s="266">
        <v>3866</v>
      </c>
      <c r="B3083" s="267" t="s">
        <v>9082</v>
      </c>
      <c r="C3083" s="268" t="s">
        <v>6019</v>
      </c>
      <c r="D3083" s="269" t="s">
        <v>13577</v>
      </c>
    </row>
    <row r="3084" spans="1:4">
      <c r="A3084" s="266">
        <v>3902</v>
      </c>
      <c r="B3084" s="267" t="s">
        <v>9083</v>
      </c>
      <c r="C3084" s="268" t="s">
        <v>6019</v>
      </c>
      <c r="D3084" s="269" t="s">
        <v>13578</v>
      </c>
    </row>
    <row r="3085" spans="1:4">
      <c r="A3085" s="266">
        <v>3878</v>
      </c>
      <c r="B3085" s="267" t="s">
        <v>9084</v>
      </c>
      <c r="C3085" s="268" t="s">
        <v>6019</v>
      </c>
      <c r="D3085" s="269" t="s">
        <v>13579</v>
      </c>
    </row>
    <row r="3086" spans="1:4">
      <c r="A3086" s="266">
        <v>3877</v>
      </c>
      <c r="B3086" s="267" t="s">
        <v>9085</v>
      </c>
      <c r="C3086" s="268" t="s">
        <v>6019</v>
      </c>
      <c r="D3086" s="269" t="s">
        <v>11166</v>
      </c>
    </row>
    <row r="3087" spans="1:4">
      <c r="A3087" s="266">
        <v>3879</v>
      </c>
      <c r="B3087" s="267" t="s">
        <v>9086</v>
      </c>
      <c r="C3087" s="268" t="s">
        <v>6019</v>
      </c>
      <c r="D3087" s="269" t="s">
        <v>13580</v>
      </c>
    </row>
    <row r="3088" spans="1:4">
      <c r="A3088" s="266">
        <v>3880</v>
      </c>
      <c r="B3088" s="267" t="s">
        <v>9087</v>
      </c>
      <c r="C3088" s="268" t="s">
        <v>6019</v>
      </c>
      <c r="D3088" s="269" t="s">
        <v>13581</v>
      </c>
    </row>
    <row r="3089" spans="1:4">
      <c r="A3089" s="266">
        <v>12892</v>
      </c>
      <c r="B3089" s="267" t="s">
        <v>9088</v>
      </c>
      <c r="C3089" s="268" t="s">
        <v>6451</v>
      </c>
      <c r="D3089" s="269" t="s">
        <v>13582</v>
      </c>
    </row>
    <row r="3090" spans="1:4">
      <c r="A3090" s="266">
        <v>3876</v>
      </c>
      <c r="B3090" s="267" t="s">
        <v>9090</v>
      </c>
      <c r="C3090" s="268" t="s">
        <v>6019</v>
      </c>
      <c r="D3090" s="269" t="s">
        <v>12185</v>
      </c>
    </row>
    <row r="3091" spans="1:4">
      <c r="A3091" s="266">
        <v>3883</v>
      </c>
      <c r="B3091" s="267" t="s">
        <v>9089</v>
      </c>
      <c r="C3091" s="268" t="s">
        <v>6019</v>
      </c>
      <c r="D3091" s="269" t="s">
        <v>11910</v>
      </c>
    </row>
    <row r="3092" spans="1:4">
      <c r="A3092" s="266">
        <v>3884</v>
      </c>
      <c r="B3092" s="267" t="s">
        <v>9091</v>
      </c>
      <c r="C3092" s="268" t="s">
        <v>6019</v>
      </c>
      <c r="D3092" s="269" t="s">
        <v>11122</v>
      </c>
    </row>
    <row r="3093" spans="1:4">
      <c r="A3093" s="266">
        <v>3837</v>
      </c>
      <c r="B3093" s="267" t="s">
        <v>9092</v>
      </c>
      <c r="C3093" s="268" t="s">
        <v>6019</v>
      </c>
      <c r="D3093" s="269" t="s">
        <v>13583</v>
      </c>
    </row>
    <row r="3094" spans="1:4">
      <c r="A3094" s="266">
        <v>3845</v>
      </c>
      <c r="B3094" s="267" t="s">
        <v>9093</v>
      </c>
      <c r="C3094" s="268" t="s">
        <v>6019</v>
      </c>
      <c r="D3094" s="269" t="s">
        <v>11203</v>
      </c>
    </row>
    <row r="3095" spans="1:4">
      <c r="A3095" s="266">
        <v>11045</v>
      </c>
      <c r="B3095" s="267" t="s">
        <v>9094</v>
      </c>
      <c r="C3095" s="268" t="s">
        <v>6019</v>
      </c>
      <c r="D3095" s="269" t="s">
        <v>11882</v>
      </c>
    </row>
    <row r="3096" spans="1:4">
      <c r="A3096" s="266">
        <v>20170</v>
      </c>
      <c r="B3096" s="267" t="s">
        <v>9095</v>
      </c>
      <c r="C3096" s="268" t="s">
        <v>6019</v>
      </c>
      <c r="D3096" s="269" t="s">
        <v>12493</v>
      </c>
    </row>
    <row r="3097" spans="1:4">
      <c r="A3097" s="266">
        <v>20171</v>
      </c>
      <c r="B3097" s="267" t="s">
        <v>9096</v>
      </c>
      <c r="C3097" s="268" t="s">
        <v>6019</v>
      </c>
      <c r="D3097" s="269" t="s">
        <v>13584</v>
      </c>
    </row>
    <row r="3098" spans="1:4">
      <c r="A3098" s="266">
        <v>20167</v>
      </c>
      <c r="B3098" s="267" t="s">
        <v>9097</v>
      </c>
      <c r="C3098" s="268" t="s">
        <v>6019</v>
      </c>
      <c r="D3098" s="269" t="s">
        <v>11815</v>
      </c>
    </row>
    <row r="3099" spans="1:4">
      <c r="A3099" s="266">
        <v>20168</v>
      </c>
      <c r="B3099" s="267" t="s">
        <v>9098</v>
      </c>
      <c r="C3099" s="268" t="s">
        <v>6019</v>
      </c>
      <c r="D3099" s="269" t="s">
        <v>13585</v>
      </c>
    </row>
    <row r="3100" spans="1:4">
      <c r="A3100" s="266">
        <v>20169</v>
      </c>
      <c r="B3100" s="267" t="s">
        <v>9099</v>
      </c>
      <c r="C3100" s="268" t="s">
        <v>6019</v>
      </c>
      <c r="D3100" s="269" t="s">
        <v>11846</v>
      </c>
    </row>
    <row r="3101" spans="1:4">
      <c r="A3101" s="266">
        <v>3899</v>
      </c>
      <c r="B3101" s="267" t="s">
        <v>9100</v>
      </c>
      <c r="C3101" s="268" t="s">
        <v>6019</v>
      </c>
      <c r="D3101" s="269" t="s">
        <v>11683</v>
      </c>
    </row>
    <row r="3102" spans="1:4">
      <c r="A3102" s="266">
        <v>38676</v>
      </c>
      <c r="B3102" s="267" t="s">
        <v>9101</v>
      </c>
      <c r="C3102" s="268" t="s">
        <v>6019</v>
      </c>
      <c r="D3102" s="269" t="s">
        <v>12009</v>
      </c>
    </row>
    <row r="3103" spans="1:4">
      <c r="A3103" s="266">
        <v>3897</v>
      </c>
      <c r="B3103" s="267" t="s">
        <v>9102</v>
      </c>
      <c r="C3103" s="268" t="s">
        <v>6019</v>
      </c>
      <c r="D3103" s="269" t="s">
        <v>11123</v>
      </c>
    </row>
    <row r="3104" spans="1:4">
      <c r="A3104" s="266">
        <v>3875</v>
      </c>
      <c r="B3104" s="267" t="s">
        <v>9103</v>
      </c>
      <c r="C3104" s="268" t="s">
        <v>6019</v>
      </c>
      <c r="D3104" s="269" t="s">
        <v>12015</v>
      </c>
    </row>
    <row r="3105" spans="1:4">
      <c r="A3105" s="266">
        <v>3898</v>
      </c>
      <c r="B3105" s="267" t="s">
        <v>9104</v>
      </c>
      <c r="C3105" s="268" t="s">
        <v>6019</v>
      </c>
      <c r="D3105" s="269" t="s">
        <v>13586</v>
      </c>
    </row>
    <row r="3106" spans="1:4">
      <c r="A3106" s="266">
        <v>3855</v>
      </c>
      <c r="B3106" s="267" t="s">
        <v>9105</v>
      </c>
      <c r="C3106" s="268" t="s">
        <v>6019</v>
      </c>
      <c r="D3106" s="269" t="s">
        <v>11658</v>
      </c>
    </row>
    <row r="3107" spans="1:4">
      <c r="A3107" s="266">
        <v>3874</v>
      </c>
      <c r="B3107" s="267" t="s">
        <v>9106</v>
      </c>
      <c r="C3107" s="268" t="s">
        <v>6019</v>
      </c>
      <c r="D3107" s="269" t="s">
        <v>13587</v>
      </c>
    </row>
    <row r="3108" spans="1:4">
      <c r="A3108" s="266">
        <v>3870</v>
      </c>
      <c r="B3108" s="267" t="s">
        <v>9107</v>
      </c>
      <c r="C3108" s="268" t="s">
        <v>6019</v>
      </c>
      <c r="D3108" s="269" t="s">
        <v>13588</v>
      </c>
    </row>
    <row r="3109" spans="1:4">
      <c r="A3109" s="266">
        <v>38678</v>
      </c>
      <c r="B3109" s="267" t="s">
        <v>9108</v>
      </c>
      <c r="C3109" s="268" t="s">
        <v>6019</v>
      </c>
      <c r="D3109" s="269" t="s">
        <v>13589</v>
      </c>
    </row>
    <row r="3110" spans="1:4">
      <c r="A3110" s="266">
        <v>3859</v>
      </c>
      <c r="B3110" s="267" t="s">
        <v>9109</v>
      </c>
      <c r="C3110" s="268" t="s">
        <v>6019</v>
      </c>
      <c r="D3110" s="269" t="s">
        <v>12862</v>
      </c>
    </row>
    <row r="3111" spans="1:4">
      <c r="A3111" s="266">
        <v>3856</v>
      </c>
      <c r="B3111" s="267" t="s">
        <v>9110</v>
      </c>
      <c r="C3111" s="268" t="s">
        <v>6019</v>
      </c>
      <c r="D3111" s="269" t="s">
        <v>11282</v>
      </c>
    </row>
    <row r="3112" spans="1:4">
      <c r="A3112" s="266">
        <v>3906</v>
      </c>
      <c r="B3112" s="267" t="s">
        <v>9111</v>
      </c>
      <c r="C3112" s="268" t="s">
        <v>6019</v>
      </c>
      <c r="D3112" s="269" t="s">
        <v>13590</v>
      </c>
    </row>
    <row r="3113" spans="1:4">
      <c r="A3113" s="266">
        <v>3860</v>
      </c>
      <c r="B3113" s="267" t="s">
        <v>9112</v>
      </c>
      <c r="C3113" s="268" t="s">
        <v>6019</v>
      </c>
      <c r="D3113" s="269" t="s">
        <v>13591</v>
      </c>
    </row>
    <row r="3114" spans="1:4">
      <c r="A3114" s="266">
        <v>3905</v>
      </c>
      <c r="B3114" s="267" t="s">
        <v>9113</v>
      </c>
      <c r="C3114" s="268" t="s">
        <v>6019</v>
      </c>
      <c r="D3114" s="269" t="s">
        <v>12260</v>
      </c>
    </row>
    <row r="3115" spans="1:4">
      <c r="A3115" s="266">
        <v>3871</v>
      </c>
      <c r="B3115" s="267" t="s">
        <v>9114</v>
      </c>
      <c r="C3115" s="268" t="s">
        <v>6019</v>
      </c>
      <c r="D3115" s="269" t="s">
        <v>13592</v>
      </c>
    </row>
    <row r="3116" spans="1:4">
      <c r="A3116" s="266">
        <v>37429</v>
      </c>
      <c r="B3116" s="267" t="s">
        <v>9115</v>
      </c>
      <c r="C3116" s="268" t="s">
        <v>6019</v>
      </c>
      <c r="D3116" s="269" t="s">
        <v>13593</v>
      </c>
    </row>
    <row r="3117" spans="1:4">
      <c r="A3117" s="266">
        <v>37426</v>
      </c>
      <c r="B3117" s="267" t="s">
        <v>9116</v>
      </c>
      <c r="C3117" s="268" t="s">
        <v>6019</v>
      </c>
      <c r="D3117" s="269" t="s">
        <v>13594</v>
      </c>
    </row>
    <row r="3118" spans="1:4">
      <c r="A3118" s="266">
        <v>37427</v>
      </c>
      <c r="B3118" s="267" t="s">
        <v>9117</v>
      </c>
      <c r="C3118" s="268" t="s">
        <v>6019</v>
      </c>
      <c r="D3118" s="269" t="s">
        <v>13595</v>
      </c>
    </row>
    <row r="3119" spans="1:4">
      <c r="A3119" s="266">
        <v>37424</v>
      </c>
      <c r="B3119" s="267" t="s">
        <v>9118</v>
      </c>
      <c r="C3119" s="268" t="s">
        <v>6019</v>
      </c>
      <c r="D3119" s="269" t="s">
        <v>12316</v>
      </c>
    </row>
    <row r="3120" spans="1:4">
      <c r="A3120" s="266">
        <v>37428</v>
      </c>
      <c r="B3120" s="267" t="s">
        <v>9119</v>
      </c>
      <c r="C3120" s="268" t="s">
        <v>6019</v>
      </c>
      <c r="D3120" s="269" t="s">
        <v>13596</v>
      </c>
    </row>
    <row r="3121" spans="1:4">
      <c r="A3121" s="266">
        <v>37425</v>
      </c>
      <c r="B3121" s="267" t="s">
        <v>9120</v>
      </c>
      <c r="C3121" s="268" t="s">
        <v>6019</v>
      </c>
      <c r="D3121" s="269" t="s">
        <v>13597</v>
      </c>
    </row>
    <row r="3122" spans="1:4" ht="30">
      <c r="A3122" s="266">
        <v>11519</v>
      </c>
      <c r="B3122" s="267" t="s">
        <v>9121</v>
      </c>
      <c r="C3122" s="268" t="s">
        <v>6451</v>
      </c>
      <c r="D3122" s="269" t="s">
        <v>13598</v>
      </c>
    </row>
    <row r="3123" spans="1:4" ht="30">
      <c r="A3123" s="266">
        <v>11520</v>
      </c>
      <c r="B3123" s="267" t="s">
        <v>9122</v>
      </c>
      <c r="C3123" s="268" t="s">
        <v>6451</v>
      </c>
      <c r="D3123" s="269" t="s">
        <v>13599</v>
      </c>
    </row>
    <row r="3124" spans="1:4" ht="30">
      <c r="A3124" s="266">
        <v>11518</v>
      </c>
      <c r="B3124" s="267" t="s">
        <v>9123</v>
      </c>
      <c r="C3124" s="268" t="s">
        <v>6451</v>
      </c>
      <c r="D3124" s="269" t="s">
        <v>12129</v>
      </c>
    </row>
    <row r="3125" spans="1:4">
      <c r="A3125" s="266">
        <v>38473</v>
      </c>
      <c r="B3125" s="267" t="s">
        <v>9124</v>
      </c>
      <c r="C3125" s="268" t="s">
        <v>6019</v>
      </c>
      <c r="D3125" s="269" t="s">
        <v>13600</v>
      </c>
    </row>
    <row r="3126" spans="1:4">
      <c r="A3126" s="266">
        <v>4244</v>
      </c>
      <c r="B3126" s="267" t="s">
        <v>9125</v>
      </c>
      <c r="C3126" s="268" t="s">
        <v>6018</v>
      </c>
      <c r="D3126" s="269" t="s">
        <v>13601</v>
      </c>
    </row>
    <row r="3127" spans="1:4">
      <c r="A3127" s="266">
        <v>40977</v>
      </c>
      <c r="B3127" s="267" t="s">
        <v>9126</v>
      </c>
      <c r="C3127" s="268" t="s">
        <v>6187</v>
      </c>
      <c r="D3127" s="269" t="s">
        <v>13602</v>
      </c>
    </row>
    <row r="3128" spans="1:4" ht="30">
      <c r="A3128" s="266">
        <v>2742</v>
      </c>
      <c r="B3128" s="267" t="s">
        <v>9127</v>
      </c>
      <c r="C3128" s="268" t="s">
        <v>6020</v>
      </c>
      <c r="D3128" s="269" t="s">
        <v>13603</v>
      </c>
    </row>
    <row r="3129" spans="1:4" ht="30">
      <c r="A3129" s="266">
        <v>2748</v>
      </c>
      <c r="B3129" s="267" t="s">
        <v>9128</v>
      </c>
      <c r="C3129" s="268" t="s">
        <v>6020</v>
      </c>
      <c r="D3129" s="269" t="s">
        <v>13604</v>
      </c>
    </row>
    <row r="3130" spans="1:4" ht="30">
      <c r="A3130" s="266">
        <v>2736</v>
      </c>
      <c r="B3130" s="267" t="s">
        <v>9129</v>
      </c>
      <c r="C3130" s="268" t="s">
        <v>6020</v>
      </c>
      <c r="D3130" s="269" t="s">
        <v>13605</v>
      </c>
    </row>
    <row r="3131" spans="1:4" ht="30">
      <c r="A3131" s="266">
        <v>2745</v>
      </c>
      <c r="B3131" s="267" t="s">
        <v>9130</v>
      </c>
      <c r="C3131" s="268" t="s">
        <v>6020</v>
      </c>
      <c r="D3131" s="269" t="s">
        <v>13606</v>
      </c>
    </row>
    <row r="3132" spans="1:4" ht="30">
      <c r="A3132" s="266">
        <v>2751</v>
      </c>
      <c r="B3132" s="267" t="s">
        <v>9131</v>
      </c>
      <c r="C3132" s="268" t="s">
        <v>6020</v>
      </c>
      <c r="D3132" s="269" t="s">
        <v>13607</v>
      </c>
    </row>
    <row r="3133" spans="1:4" ht="30">
      <c r="A3133" s="266">
        <v>14439</v>
      </c>
      <c r="B3133" s="267" t="s">
        <v>9132</v>
      </c>
      <c r="C3133" s="268" t="s">
        <v>6020</v>
      </c>
      <c r="D3133" s="269" t="s">
        <v>12756</v>
      </c>
    </row>
    <row r="3134" spans="1:4" ht="30">
      <c r="A3134" s="266">
        <v>2731</v>
      </c>
      <c r="B3134" s="267" t="s">
        <v>9133</v>
      </c>
      <c r="C3134" s="268" t="s">
        <v>6020</v>
      </c>
      <c r="D3134" s="269" t="s">
        <v>13608</v>
      </c>
    </row>
    <row r="3135" spans="1:4" ht="30">
      <c r="A3135" s="266">
        <v>21138</v>
      </c>
      <c r="B3135" s="267" t="s">
        <v>9134</v>
      </c>
      <c r="C3135" s="268" t="s">
        <v>6020</v>
      </c>
      <c r="D3135" s="269" t="s">
        <v>12112</v>
      </c>
    </row>
    <row r="3136" spans="1:4" ht="30">
      <c r="A3136" s="266">
        <v>2747</v>
      </c>
      <c r="B3136" s="267" t="s">
        <v>9135</v>
      </c>
      <c r="C3136" s="268" t="s">
        <v>6020</v>
      </c>
      <c r="D3136" s="269" t="s">
        <v>13609</v>
      </c>
    </row>
    <row r="3137" spans="1:4">
      <c r="A3137" s="266">
        <v>4115</v>
      </c>
      <c r="B3137" s="267" t="s">
        <v>9136</v>
      </c>
      <c r="C3137" s="268" t="s">
        <v>6020</v>
      </c>
      <c r="D3137" s="269" t="s">
        <v>13610</v>
      </c>
    </row>
    <row r="3138" spans="1:4" ht="30">
      <c r="A3138" s="266">
        <v>2729</v>
      </c>
      <c r="B3138" s="267" t="s">
        <v>9137</v>
      </c>
      <c r="C3138" s="268" t="s">
        <v>6019</v>
      </c>
      <c r="D3138" s="269" t="s">
        <v>13611</v>
      </c>
    </row>
    <row r="3139" spans="1:4">
      <c r="A3139" s="266">
        <v>4119</v>
      </c>
      <c r="B3139" s="267" t="s">
        <v>9138</v>
      </c>
      <c r="C3139" s="268" t="s">
        <v>6020</v>
      </c>
      <c r="D3139" s="269" t="s">
        <v>13612</v>
      </c>
    </row>
    <row r="3140" spans="1:4">
      <c r="A3140" s="266">
        <v>2794</v>
      </c>
      <c r="B3140" s="267" t="s">
        <v>9139</v>
      </c>
      <c r="C3140" s="268" t="s">
        <v>6020</v>
      </c>
      <c r="D3140" s="269" t="s">
        <v>13613</v>
      </c>
    </row>
    <row r="3141" spans="1:4">
      <c r="A3141" s="266">
        <v>2788</v>
      </c>
      <c r="B3141" s="267" t="s">
        <v>9140</v>
      </c>
      <c r="C3141" s="268" t="s">
        <v>6020</v>
      </c>
      <c r="D3141" s="269" t="s">
        <v>13614</v>
      </c>
    </row>
    <row r="3142" spans="1:4">
      <c r="A3142" s="266">
        <v>4006</v>
      </c>
      <c r="B3142" s="267" t="s">
        <v>9141</v>
      </c>
      <c r="C3142" s="268" t="s">
        <v>6183</v>
      </c>
      <c r="D3142" s="269" t="s">
        <v>13615</v>
      </c>
    </row>
    <row r="3143" spans="1:4">
      <c r="A3143" s="266">
        <v>36151</v>
      </c>
      <c r="B3143" s="267" t="s">
        <v>9142</v>
      </c>
      <c r="C3143" s="268" t="s">
        <v>6019</v>
      </c>
      <c r="D3143" s="269" t="s">
        <v>11466</v>
      </c>
    </row>
    <row r="3144" spans="1:4">
      <c r="A3144" s="266">
        <v>37457</v>
      </c>
      <c r="B3144" s="267" t="s">
        <v>9143</v>
      </c>
      <c r="C3144" s="268" t="s">
        <v>6020</v>
      </c>
      <c r="D3144" s="269" t="s">
        <v>12532</v>
      </c>
    </row>
    <row r="3145" spans="1:4">
      <c r="A3145" s="266">
        <v>37456</v>
      </c>
      <c r="B3145" s="267" t="s">
        <v>9144</v>
      </c>
      <c r="C3145" s="268" t="s">
        <v>6020</v>
      </c>
      <c r="D3145" s="269" t="s">
        <v>11420</v>
      </c>
    </row>
    <row r="3146" spans="1:4" ht="30">
      <c r="A3146" s="266">
        <v>37461</v>
      </c>
      <c r="B3146" s="267" t="s">
        <v>9145</v>
      </c>
      <c r="C3146" s="268" t="s">
        <v>6020</v>
      </c>
      <c r="D3146" s="269" t="s">
        <v>13616</v>
      </c>
    </row>
    <row r="3147" spans="1:4" ht="30">
      <c r="A3147" s="266">
        <v>37460</v>
      </c>
      <c r="B3147" s="267" t="s">
        <v>9146</v>
      </c>
      <c r="C3147" s="268" t="s">
        <v>6020</v>
      </c>
      <c r="D3147" s="269" t="s">
        <v>11558</v>
      </c>
    </row>
    <row r="3148" spans="1:4">
      <c r="A3148" s="266">
        <v>37458</v>
      </c>
      <c r="B3148" s="267" t="s">
        <v>9147</v>
      </c>
      <c r="C3148" s="268" t="s">
        <v>6020</v>
      </c>
      <c r="D3148" s="269" t="s">
        <v>11160</v>
      </c>
    </row>
    <row r="3149" spans="1:4">
      <c r="A3149" s="266">
        <v>37454</v>
      </c>
      <c r="B3149" s="267" t="s">
        <v>9148</v>
      </c>
      <c r="C3149" s="268" t="s">
        <v>6020</v>
      </c>
      <c r="D3149" s="269" t="s">
        <v>13590</v>
      </c>
    </row>
    <row r="3150" spans="1:4">
      <c r="A3150" s="266">
        <v>37455</v>
      </c>
      <c r="B3150" s="267" t="s">
        <v>9149</v>
      </c>
      <c r="C3150" s="268" t="s">
        <v>6020</v>
      </c>
      <c r="D3150" s="269" t="s">
        <v>11297</v>
      </c>
    </row>
    <row r="3151" spans="1:4">
      <c r="A3151" s="266">
        <v>37459</v>
      </c>
      <c r="B3151" s="267" t="s">
        <v>9150</v>
      </c>
      <c r="C3151" s="268" t="s">
        <v>6020</v>
      </c>
      <c r="D3151" s="269" t="s">
        <v>13617</v>
      </c>
    </row>
    <row r="3152" spans="1:4" ht="30">
      <c r="A3152" s="266">
        <v>21029</v>
      </c>
      <c r="B3152" s="267" t="s">
        <v>9151</v>
      </c>
      <c r="C3152" s="268" t="s">
        <v>6019</v>
      </c>
      <c r="D3152" s="269" t="s">
        <v>13618</v>
      </c>
    </row>
    <row r="3153" spans="1:4" ht="30">
      <c r="A3153" s="266">
        <v>21030</v>
      </c>
      <c r="B3153" s="267" t="s">
        <v>9152</v>
      </c>
      <c r="C3153" s="268" t="s">
        <v>6019</v>
      </c>
      <c r="D3153" s="269" t="s">
        <v>13619</v>
      </c>
    </row>
    <row r="3154" spans="1:4" ht="30">
      <c r="A3154" s="266">
        <v>21031</v>
      </c>
      <c r="B3154" s="267" t="s">
        <v>9153</v>
      </c>
      <c r="C3154" s="268" t="s">
        <v>6019</v>
      </c>
      <c r="D3154" s="269" t="s">
        <v>13620</v>
      </c>
    </row>
    <row r="3155" spans="1:4" ht="30">
      <c r="A3155" s="266">
        <v>21032</v>
      </c>
      <c r="B3155" s="267" t="s">
        <v>9154</v>
      </c>
      <c r="C3155" s="268" t="s">
        <v>6019</v>
      </c>
      <c r="D3155" s="269" t="s">
        <v>13621</v>
      </c>
    </row>
    <row r="3156" spans="1:4" ht="30">
      <c r="A3156" s="266">
        <v>37527</v>
      </c>
      <c r="B3156" s="267" t="s">
        <v>9155</v>
      </c>
      <c r="C3156" s="268" t="s">
        <v>6019</v>
      </c>
      <c r="D3156" s="269" t="s">
        <v>13622</v>
      </c>
    </row>
    <row r="3157" spans="1:4" ht="30">
      <c r="A3157" s="266">
        <v>37528</v>
      </c>
      <c r="B3157" s="267" t="s">
        <v>9156</v>
      </c>
      <c r="C3157" s="268" t="s">
        <v>6019</v>
      </c>
      <c r="D3157" s="269" t="s">
        <v>13623</v>
      </c>
    </row>
    <row r="3158" spans="1:4" ht="30">
      <c r="A3158" s="266">
        <v>37529</v>
      </c>
      <c r="B3158" s="267" t="s">
        <v>9157</v>
      </c>
      <c r="C3158" s="268" t="s">
        <v>6019</v>
      </c>
      <c r="D3158" s="269" t="s">
        <v>13624</v>
      </c>
    </row>
    <row r="3159" spans="1:4" ht="30">
      <c r="A3159" s="266">
        <v>37530</v>
      </c>
      <c r="B3159" s="267" t="s">
        <v>9158</v>
      </c>
      <c r="C3159" s="268" t="s">
        <v>6019</v>
      </c>
      <c r="D3159" s="269" t="s">
        <v>13625</v>
      </c>
    </row>
    <row r="3160" spans="1:4" ht="30">
      <c r="A3160" s="266">
        <v>21034</v>
      </c>
      <c r="B3160" s="267" t="s">
        <v>15296</v>
      </c>
      <c r="C3160" s="268" t="s">
        <v>6019</v>
      </c>
      <c r="D3160" s="269" t="s">
        <v>13626</v>
      </c>
    </row>
    <row r="3161" spans="1:4" ht="30">
      <c r="A3161" s="266">
        <v>37531</v>
      </c>
      <c r="B3161" s="267" t="s">
        <v>9159</v>
      </c>
      <c r="C3161" s="268" t="s">
        <v>6019</v>
      </c>
      <c r="D3161" s="269" t="s">
        <v>13627</v>
      </c>
    </row>
    <row r="3162" spans="1:4" ht="30">
      <c r="A3162" s="266">
        <v>21036</v>
      </c>
      <c r="B3162" s="267" t="s">
        <v>15295</v>
      </c>
      <c r="C3162" s="268" t="s">
        <v>6019</v>
      </c>
      <c r="D3162" s="269" t="s">
        <v>13628</v>
      </c>
    </row>
    <row r="3163" spans="1:4" ht="30">
      <c r="A3163" s="266">
        <v>21037</v>
      </c>
      <c r="B3163" s="267" t="s">
        <v>15294</v>
      </c>
      <c r="C3163" s="268" t="s">
        <v>6019</v>
      </c>
      <c r="D3163" s="269" t="s">
        <v>13629</v>
      </c>
    </row>
    <row r="3164" spans="1:4" ht="30">
      <c r="A3164" s="266">
        <v>20185</v>
      </c>
      <c r="B3164" s="267" t="s">
        <v>9160</v>
      </c>
      <c r="C3164" s="268" t="s">
        <v>6020</v>
      </c>
      <c r="D3164" s="269" t="s">
        <v>13630</v>
      </c>
    </row>
    <row r="3165" spans="1:4">
      <c r="A3165" s="266">
        <v>20260</v>
      </c>
      <c r="B3165" s="267" t="s">
        <v>9161</v>
      </c>
      <c r="C3165" s="268" t="s">
        <v>6019</v>
      </c>
      <c r="D3165" s="269" t="s">
        <v>13631</v>
      </c>
    </row>
    <row r="3166" spans="1:4" ht="30">
      <c r="A3166" s="266">
        <v>37523</v>
      </c>
      <c r="B3166" s="267" t="s">
        <v>9162</v>
      </c>
      <c r="C3166" s="268" t="s">
        <v>6019</v>
      </c>
      <c r="D3166" s="269" t="s">
        <v>13632</v>
      </c>
    </row>
    <row r="3167" spans="1:4" ht="30">
      <c r="A3167" s="266">
        <v>37515</v>
      </c>
      <c r="B3167" s="267" t="s">
        <v>9163</v>
      </c>
      <c r="C3167" s="268" t="s">
        <v>6019</v>
      </c>
      <c r="D3167" s="269" t="s">
        <v>13633</v>
      </c>
    </row>
    <row r="3168" spans="1:4" ht="30">
      <c r="A3168" s="266">
        <v>12899</v>
      </c>
      <c r="B3168" s="267" t="s">
        <v>9164</v>
      </c>
      <c r="C3168" s="268" t="s">
        <v>6019</v>
      </c>
      <c r="D3168" s="269" t="s">
        <v>13634</v>
      </c>
    </row>
    <row r="3169" spans="1:4" ht="30">
      <c r="A3169" s="266">
        <v>12898</v>
      </c>
      <c r="B3169" s="267" t="s">
        <v>9165</v>
      </c>
      <c r="C3169" s="268" t="s">
        <v>6019</v>
      </c>
      <c r="D3169" s="269" t="s">
        <v>13635</v>
      </c>
    </row>
    <row r="3170" spans="1:4">
      <c r="A3170" s="266">
        <v>39696</v>
      </c>
      <c r="B3170" s="267" t="s">
        <v>9167</v>
      </c>
      <c r="C3170" s="268" t="s">
        <v>6017</v>
      </c>
      <c r="D3170" s="269" t="s">
        <v>12032</v>
      </c>
    </row>
    <row r="3171" spans="1:4">
      <c r="A3171" s="266">
        <v>42528</v>
      </c>
      <c r="B3171" s="267" t="s">
        <v>9166</v>
      </c>
      <c r="C3171" s="268" t="s">
        <v>6017</v>
      </c>
      <c r="D3171" s="269" t="s">
        <v>13585</v>
      </c>
    </row>
    <row r="3172" spans="1:4">
      <c r="A3172" s="266">
        <v>39700</v>
      </c>
      <c r="B3172" s="267" t="s">
        <v>9168</v>
      </c>
      <c r="C3172" s="268" t="s">
        <v>6017</v>
      </c>
      <c r="D3172" s="269" t="s">
        <v>13636</v>
      </c>
    </row>
    <row r="3173" spans="1:4" ht="30">
      <c r="A3173" s="266">
        <v>4014</v>
      </c>
      <c r="B3173" s="267" t="s">
        <v>9170</v>
      </c>
      <c r="C3173" s="268" t="s">
        <v>6017</v>
      </c>
      <c r="D3173" s="269" t="s">
        <v>12479</v>
      </c>
    </row>
    <row r="3174" spans="1:4" ht="30">
      <c r="A3174" s="266">
        <v>4015</v>
      </c>
      <c r="B3174" s="267" t="s">
        <v>9171</v>
      </c>
      <c r="C3174" s="268" t="s">
        <v>6017</v>
      </c>
      <c r="D3174" s="269" t="s">
        <v>11441</v>
      </c>
    </row>
    <row r="3175" spans="1:4" ht="30">
      <c r="A3175" s="266">
        <v>4017</v>
      </c>
      <c r="B3175" s="267" t="s">
        <v>9172</v>
      </c>
      <c r="C3175" s="268" t="s">
        <v>6017</v>
      </c>
      <c r="D3175" s="269" t="s">
        <v>13637</v>
      </c>
    </row>
    <row r="3176" spans="1:4" ht="30">
      <c r="A3176" s="266">
        <v>11621</v>
      </c>
      <c r="B3176" s="267" t="s">
        <v>9169</v>
      </c>
      <c r="C3176" s="268" t="s">
        <v>6017</v>
      </c>
      <c r="D3176" s="269" t="s">
        <v>12544</v>
      </c>
    </row>
    <row r="3177" spans="1:4" ht="30">
      <c r="A3177" s="266">
        <v>4016</v>
      </c>
      <c r="B3177" s="267" t="s">
        <v>9173</v>
      </c>
      <c r="C3177" s="268" t="s">
        <v>6017</v>
      </c>
      <c r="D3177" s="269" t="s">
        <v>13638</v>
      </c>
    </row>
    <row r="3178" spans="1:4">
      <c r="A3178" s="266">
        <v>39699</v>
      </c>
      <c r="B3178" s="267" t="s">
        <v>9174</v>
      </c>
      <c r="C3178" s="268" t="s">
        <v>6017</v>
      </c>
      <c r="D3178" s="269" t="s">
        <v>12369</v>
      </c>
    </row>
    <row r="3179" spans="1:4">
      <c r="A3179" s="266">
        <v>38544</v>
      </c>
      <c r="B3179" s="267" t="s">
        <v>9175</v>
      </c>
      <c r="C3179" s="268" t="s">
        <v>6017</v>
      </c>
      <c r="D3179" s="269" t="s">
        <v>12798</v>
      </c>
    </row>
    <row r="3180" spans="1:4">
      <c r="A3180" s="266">
        <v>38545</v>
      </c>
      <c r="B3180" s="267" t="s">
        <v>9176</v>
      </c>
      <c r="C3180" s="268" t="s">
        <v>6017</v>
      </c>
      <c r="D3180" s="269" t="s">
        <v>13309</v>
      </c>
    </row>
    <row r="3181" spans="1:4" ht="30">
      <c r="A3181" s="266">
        <v>42527</v>
      </c>
      <c r="B3181" s="267" t="s">
        <v>9177</v>
      </c>
      <c r="C3181" s="268" t="s">
        <v>6017</v>
      </c>
      <c r="D3181" s="269" t="s">
        <v>11397</v>
      </c>
    </row>
    <row r="3182" spans="1:4" ht="30">
      <c r="A3182" s="266">
        <v>39323</v>
      </c>
      <c r="B3182" s="267" t="s">
        <v>9178</v>
      </c>
      <c r="C3182" s="268" t="s">
        <v>6017</v>
      </c>
      <c r="D3182" s="269" t="s">
        <v>12254</v>
      </c>
    </row>
    <row r="3183" spans="1:4" ht="30">
      <c r="A3183" s="266">
        <v>626</v>
      </c>
      <c r="B3183" s="267" t="s">
        <v>9179</v>
      </c>
      <c r="C3183" s="268" t="s">
        <v>6065</v>
      </c>
      <c r="D3183" s="269" t="s">
        <v>11184</v>
      </c>
    </row>
    <row r="3184" spans="1:4">
      <c r="A3184" s="266">
        <v>25860</v>
      </c>
      <c r="B3184" s="267" t="s">
        <v>9180</v>
      </c>
      <c r="C3184" s="268" t="s">
        <v>6017</v>
      </c>
      <c r="D3184" s="269" t="s">
        <v>11311</v>
      </c>
    </row>
    <row r="3185" spans="1:4">
      <c r="A3185" s="266">
        <v>25861</v>
      </c>
      <c r="B3185" s="267" t="s">
        <v>9181</v>
      </c>
      <c r="C3185" s="268" t="s">
        <v>6017</v>
      </c>
      <c r="D3185" s="269" t="s">
        <v>13639</v>
      </c>
    </row>
    <row r="3186" spans="1:4">
      <c r="A3186" s="266">
        <v>25862</v>
      </c>
      <c r="B3186" s="267" t="s">
        <v>9182</v>
      </c>
      <c r="C3186" s="268" t="s">
        <v>6017</v>
      </c>
      <c r="D3186" s="269" t="s">
        <v>13640</v>
      </c>
    </row>
    <row r="3187" spans="1:4">
      <c r="A3187" s="266">
        <v>25863</v>
      </c>
      <c r="B3187" s="267" t="s">
        <v>9183</v>
      </c>
      <c r="C3187" s="268" t="s">
        <v>6017</v>
      </c>
      <c r="D3187" s="269" t="s">
        <v>13641</v>
      </c>
    </row>
    <row r="3188" spans="1:4">
      <c r="A3188" s="266">
        <v>25864</v>
      </c>
      <c r="B3188" s="267" t="s">
        <v>9184</v>
      </c>
      <c r="C3188" s="268" t="s">
        <v>6017</v>
      </c>
      <c r="D3188" s="269" t="s">
        <v>13642</v>
      </c>
    </row>
    <row r="3189" spans="1:4">
      <c r="A3189" s="266">
        <v>25865</v>
      </c>
      <c r="B3189" s="267" t="s">
        <v>9185</v>
      </c>
      <c r="C3189" s="268" t="s">
        <v>6017</v>
      </c>
      <c r="D3189" s="269" t="s">
        <v>13643</v>
      </c>
    </row>
    <row r="3190" spans="1:4">
      <c r="A3190" s="266">
        <v>25866</v>
      </c>
      <c r="B3190" s="267" t="s">
        <v>9186</v>
      </c>
      <c r="C3190" s="268" t="s">
        <v>6017</v>
      </c>
      <c r="D3190" s="269" t="s">
        <v>13644</v>
      </c>
    </row>
    <row r="3191" spans="1:4" ht="30">
      <c r="A3191" s="266">
        <v>25868</v>
      </c>
      <c r="B3191" s="267" t="s">
        <v>9187</v>
      </c>
      <c r="C3191" s="268" t="s">
        <v>6017</v>
      </c>
      <c r="D3191" s="269" t="s">
        <v>13645</v>
      </c>
    </row>
    <row r="3192" spans="1:4" ht="30">
      <c r="A3192" s="266">
        <v>25869</v>
      </c>
      <c r="B3192" s="267" t="s">
        <v>9188</v>
      </c>
      <c r="C3192" s="268" t="s">
        <v>6017</v>
      </c>
      <c r="D3192" s="269" t="s">
        <v>11795</v>
      </c>
    </row>
    <row r="3193" spans="1:4" ht="30">
      <c r="A3193" s="266">
        <v>25870</v>
      </c>
      <c r="B3193" s="267" t="s">
        <v>9189</v>
      </c>
      <c r="C3193" s="268" t="s">
        <v>6017</v>
      </c>
      <c r="D3193" s="269" t="s">
        <v>13540</v>
      </c>
    </row>
    <row r="3194" spans="1:4" ht="30">
      <c r="A3194" s="266">
        <v>25871</v>
      </c>
      <c r="B3194" s="267" t="s">
        <v>9190</v>
      </c>
      <c r="C3194" s="268" t="s">
        <v>6017</v>
      </c>
      <c r="D3194" s="269" t="s">
        <v>13646</v>
      </c>
    </row>
    <row r="3195" spans="1:4" ht="30">
      <c r="A3195" s="266">
        <v>25867</v>
      </c>
      <c r="B3195" s="267" t="s">
        <v>9191</v>
      </c>
      <c r="C3195" s="268" t="s">
        <v>6017</v>
      </c>
      <c r="D3195" s="269" t="s">
        <v>13647</v>
      </c>
    </row>
    <row r="3196" spans="1:4" ht="30">
      <c r="A3196" s="266">
        <v>25872</v>
      </c>
      <c r="B3196" s="267" t="s">
        <v>9192</v>
      </c>
      <c r="C3196" s="268" t="s">
        <v>6017</v>
      </c>
      <c r="D3196" s="269" t="s">
        <v>13648</v>
      </c>
    </row>
    <row r="3197" spans="1:4" ht="30">
      <c r="A3197" s="266">
        <v>25873</v>
      </c>
      <c r="B3197" s="267" t="s">
        <v>9193</v>
      </c>
      <c r="C3197" s="268" t="s">
        <v>6017</v>
      </c>
      <c r="D3197" s="269" t="s">
        <v>13649</v>
      </c>
    </row>
    <row r="3198" spans="1:4" ht="30">
      <c r="A3198" s="266">
        <v>40637</v>
      </c>
      <c r="B3198" s="267" t="s">
        <v>9194</v>
      </c>
      <c r="C3198" s="268" t="s">
        <v>6019</v>
      </c>
      <c r="D3198" s="269" t="s">
        <v>13650</v>
      </c>
    </row>
    <row r="3199" spans="1:4">
      <c r="A3199" s="266">
        <v>13836</v>
      </c>
      <c r="B3199" s="267" t="s">
        <v>9195</v>
      </c>
      <c r="C3199" s="268" t="s">
        <v>6019</v>
      </c>
      <c r="D3199" s="269" t="s">
        <v>13651</v>
      </c>
    </row>
    <row r="3200" spans="1:4" ht="30">
      <c r="A3200" s="266">
        <v>14534</v>
      </c>
      <c r="B3200" s="267" t="s">
        <v>9196</v>
      </c>
      <c r="C3200" s="268" t="s">
        <v>6019</v>
      </c>
      <c r="D3200" s="269" t="s">
        <v>13652</v>
      </c>
    </row>
    <row r="3201" spans="1:4" ht="30">
      <c r="A3201" s="266">
        <v>14619</v>
      </c>
      <c r="B3201" s="267" t="s">
        <v>9197</v>
      </c>
      <c r="C3201" s="268" t="s">
        <v>6019</v>
      </c>
      <c r="D3201" s="269" t="s">
        <v>13653</v>
      </c>
    </row>
    <row r="3202" spans="1:4" ht="45">
      <c r="A3202" s="266">
        <v>14535</v>
      </c>
      <c r="B3202" s="267" t="s">
        <v>9198</v>
      </c>
      <c r="C3202" s="268" t="s">
        <v>6019</v>
      </c>
      <c r="D3202" s="269" t="s">
        <v>13654</v>
      </c>
    </row>
    <row r="3203" spans="1:4" ht="60">
      <c r="A3203" s="266">
        <v>39813</v>
      </c>
      <c r="B3203" s="267" t="s">
        <v>9199</v>
      </c>
      <c r="C3203" s="268" t="s">
        <v>6019</v>
      </c>
      <c r="D3203" s="269" t="s">
        <v>13655</v>
      </c>
    </row>
    <row r="3204" spans="1:4" ht="45">
      <c r="A3204" s="266">
        <v>40403</v>
      </c>
      <c r="B3204" s="267" t="s">
        <v>15293</v>
      </c>
      <c r="C3204" s="268" t="s">
        <v>6019</v>
      </c>
      <c r="D3204" s="269" t="s">
        <v>13656</v>
      </c>
    </row>
    <row r="3205" spans="1:4">
      <c r="A3205" s="266">
        <v>12868</v>
      </c>
      <c r="B3205" s="267" t="s">
        <v>9200</v>
      </c>
      <c r="C3205" s="268" t="s">
        <v>6018</v>
      </c>
      <c r="D3205" s="269" t="s">
        <v>11587</v>
      </c>
    </row>
    <row r="3206" spans="1:4">
      <c r="A3206" s="266">
        <v>40916</v>
      </c>
      <c r="B3206" s="267" t="s">
        <v>9201</v>
      </c>
      <c r="C3206" s="268" t="s">
        <v>6187</v>
      </c>
      <c r="D3206" s="269" t="s">
        <v>13657</v>
      </c>
    </row>
    <row r="3207" spans="1:4">
      <c r="A3207" s="266">
        <v>4755</v>
      </c>
      <c r="B3207" s="267" t="s">
        <v>9202</v>
      </c>
      <c r="C3207" s="268" t="s">
        <v>6018</v>
      </c>
      <c r="D3207" s="269" t="s">
        <v>13658</v>
      </c>
    </row>
    <row r="3208" spans="1:4">
      <c r="A3208" s="266">
        <v>41067</v>
      </c>
      <c r="B3208" s="267" t="s">
        <v>9203</v>
      </c>
      <c r="C3208" s="268" t="s">
        <v>6187</v>
      </c>
      <c r="D3208" s="269" t="s">
        <v>13659</v>
      </c>
    </row>
    <row r="3209" spans="1:4">
      <c r="A3209" s="266">
        <v>38463</v>
      </c>
      <c r="B3209" s="267" t="s">
        <v>9204</v>
      </c>
      <c r="C3209" s="268" t="s">
        <v>6019</v>
      </c>
      <c r="D3209" s="269" t="s">
        <v>13660</v>
      </c>
    </row>
    <row r="3210" spans="1:4" ht="30">
      <c r="A3210" s="266">
        <v>40703</v>
      </c>
      <c r="B3210" s="267" t="s">
        <v>9205</v>
      </c>
      <c r="C3210" s="268" t="s">
        <v>6019</v>
      </c>
      <c r="D3210" s="269" t="s">
        <v>13661</v>
      </c>
    </row>
    <row r="3211" spans="1:4">
      <c r="A3211" s="266">
        <v>14531</v>
      </c>
      <c r="B3211" s="267" t="s">
        <v>9206</v>
      </c>
      <c r="C3211" s="268" t="s">
        <v>6019</v>
      </c>
      <c r="D3211" s="269" t="s">
        <v>13662</v>
      </c>
    </row>
    <row r="3212" spans="1:4">
      <c r="A3212" s="266">
        <v>36533</v>
      </c>
      <c r="B3212" s="267" t="s">
        <v>9207</v>
      </c>
      <c r="C3212" s="268" t="s">
        <v>6019</v>
      </c>
      <c r="D3212" s="269" t="s">
        <v>13663</v>
      </c>
    </row>
    <row r="3213" spans="1:4">
      <c r="A3213" s="266">
        <v>11616</v>
      </c>
      <c r="B3213" s="267" t="s">
        <v>9208</v>
      </c>
      <c r="C3213" s="268" t="s">
        <v>6019</v>
      </c>
      <c r="D3213" s="269" t="s">
        <v>13664</v>
      </c>
    </row>
    <row r="3214" spans="1:4">
      <c r="A3214" s="266">
        <v>41898</v>
      </c>
      <c r="B3214" s="267" t="s">
        <v>9209</v>
      </c>
      <c r="C3214" s="268" t="s">
        <v>6019</v>
      </c>
      <c r="D3214" s="269" t="s">
        <v>13665</v>
      </c>
    </row>
    <row r="3215" spans="1:4" ht="30">
      <c r="A3215" s="266">
        <v>13447</v>
      </c>
      <c r="B3215" s="267" t="s">
        <v>9210</v>
      </c>
      <c r="C3215" s="268" t="s">
        <v>6019</v>
      </c>
      <c r="D3215" s="269" t="s">
        <v>13666</v>
      </c>
    </row>
    <row r="3216" spans="1:4">
      <c r="A3216" s="266">
        <v>14529</v>
      </c>
      <c r="B3216" s="267" t="s">
        <v>9211</v>
      </c>
      <c r="C3216" s="268" t="s">
        <v>6019</v>
      </c>
      <c r="D3216" s="269" t="s">
        <v>13667</v>
      </c>
    </row>
    <row r="3217" spans="1:4">
      <c r="A3217" s="266">
        <v>10747</v>
      </c>
      <c r="B3217" s="267" t="s">
        <v>9212</v>
      </c>
      <c r="C3217" s="268" t="s">
        <v>6019</v>
      </c>
      <c r="D3217" s="269" t="s">
        <v>13668</v>
      </c>
    </row>
    <row r="3218" spans="1:4" ht="30">
      <c r="A3218" s="266">
        <v>36141</v>
      </c>
      <c r="B3218" s="267" t="s">
        <v>9213</v>
      </c>
      <c r="C3218" s="268" t="s">
        <v>6019</v>
      </c>
      <c r="D3218" s="269" t="s">
        <v>13669</v>
      </c>
    </row>
    <row r="3219" spans="1:4">
      <c r="A3219" s="266">
        <v>4053</v>
      </c>
      <c r="B3219" s="267" t="s">
        <v>9214</v>
      </c>
      <c r="C3219" s="268" t="s">
        <v>8300</v>
      </c>
      <c r="D3219" s="269" t="s">
        <v>13670</v>
      </c>
    </row>
    <row r="3220" spans="1:4">
      <c r="A3220" s="266">
        <v>4052</v>
      </c>
      <c r="B3220" s="267" t="s">
        <v>9215</v>
      </c>
      <c r="C3220" s="268" t="s">
        <v>6172</v>
      </c>
      <c r="D3220" s="269" t="s">
        <v>13671</v>
      </c>
    </row>
    <row r="3221" spans="1:4">
      <c r="A3221" s="266">
        <v>4056</v>
      </c>
      <c r="B3221" s="267" t="s">
        <v>9216</v>
      </c>
      <c r="C3221" s="268" t="s">
        <v>8300</v>
      </c>
      <c r="D3221" s="269" t="s">
        <v>13672</v>
      </c>
    </row>
    <row r="3222" spans="1:4">
      <c r="A3222" s="266">
        <v>4051</v>
      </c>
      <c r="B3222" s="326" t="s">
        <v>9217</v>
      </c>
      <c r="C3222" s="268" t="s">
        <v>6172</v>
      </c>
      <c r="D3222" s="269" t="s">
        <v>13673</v>
      </c>
    </row>
    <row r="3223" spans="1:4">
      <c r="A3223" s="266">
        <v>4048</v>
      </c>
      <c r="B3223" s="267" t="s">
        <v>9217</v>
      </c>
      <c r="C3223" s="268" t="s">
        <v>6066</v>
      </c>
      <c r="D3223" s="269" t="s">
        <v>13674</v>
      </c>
    </row>
    <row r="3224" spans="1:4">
      <c r="A3224" s="266">
        <v>4047</v>
      </c>
      <c r="B3224" s="267" t="s">
        <v>9217</v>
      </c>
      <c r="C3224" s="268" t="s">
        <v>8300</v>
      </c>
      <c r="D3224" s="269" t="s">
        <v>13675</v>
      </c>
    </row>
    <row r="3225" spans="1:4" ht="30">
      <c r="A3225" s="266">
        <v>39434</v>
      </c>
      <c r="B3225" s="267" t="s">
        <v>9218</v>
      </c>
      <c r="C3225" s="268" t="s">
        <v>6065</v>
      </c>
      <c r="D3225" s="269" t="s">
        <v>11700</v>
      </c>
    </row>
    <row r="3226" spans="1:4" ht="30">
      <c r="A3226" s="266">
        <v>39433</v>
      </c>
      <c r="B3226" s="267" t="s">
        <v>9219</v>
      </c>
      <c r="C3226" s="268" t="s">
        <v>6065</v>
      </c>
      <c r="D3226" s="269" t="s">
        <v>12410</v>
      </c>
    </row>
    <row r="3227" spans="1:4">
      <c r="A3227" s="266">
        <v>4049</v>
      </c>
      <c r="B3227" s="267" t="s">
        <v>9220</v>
      </c>
      <c r="C3227" s="268" t="s">
        <v>6066</v>
      </c>
      <c r="D3227" s="269" t="s">
        <v>13676</v>
      </c>
    </row>
    <row r="3228" spans="1:4">
      <c r="A3228" s="266">
        <v>38120</v>
      </c>
      <c r="B3228" s="267" t="s">
        <v>9221</v>
      </c>
      <c r="C3228" s="268" t="s">
        <v>6065</v>
      </c>
      <c r="D3228" s="269" t="s">
        <v>13677</v>
      </c>
    </row>
    <row r="3229" spans="1:4">
      <c r="A3229" s="266">
        <v>38877</v>
      </c>
      <c r="B3229" s="267" t="s">
        <v>9222</v>
      </c>
      <c r="C3229" s="268" t="s">
        <v>6065</v>
      </c>
      <c r="D3229" s="269" t="s">
        <v>11732</v>
      </c>
    </row>
    <row r="3230" spans="1:4">
      <c r="A3230" s="266">
        <v>34546</v>
      </c>
      <c r="B3230" s="267" t="s">
        <v>9223</v>
      </c>
      <c r="C3230" s="268" t="s">
        <v>6065</v>
      </c>
      <c r="D3230" s="269" t="s">
        <v>13678</v>
      </c>
    </row>
    <row r="3231" spans="1:4">
      <c r="A3231" s="266">
        <v>10498</v>
      </c>
      <c r="B3231" s="267" t="s">
        <v>9224</v>
      </c>
      <c r="C3231" s="268" t="s">
        <v>6065</v>
      </c>
      <c r="D3231" s="269" t="s">
        <v>12796</v>
      </c>
    </row>
    <row r="3232" spans="1:4">
      <c r="A3232" s="266">
        <v>4823</v>
      </c>
      <c r="B3232" s="267" t="s">
        <v>9225</v>
      </c>
      <c r="C3232" s="268" t="s">
        <v>6065</v>
      </c>
      <c r="D3232" s="269" t="s">
        <v>13679</v>
      </c>
    </row>
    <row r="3233" spans="1:4">
      <c r="A3233" s="266">
        <v>12357</v>
      </c>
      <c r="B3233" s="267" t="s">
        <v>9226</v>
      </c>
      <c r="C3233" s="268" t="s">
        <v>6019</v>
      </c>
      <c r="D3233" s="269" t="s">
        <v>13680</v>
      </c>
    </row>
    <row r="3234" spans="1:4">
      <c r="A3234" s="266">
        <v>12358</v>
      </c>
      <c r="B3234" s="267" t="s">
        <v>9227</v>
      </c>
      <c r="C3234" s="268" t="s">
        <v>6019</v>
      </c>
      <c r="D3234" s="269" t="s">
        <v>13681</v>
      </c>
    </row>
    <row r="3235" spans="1:4" ht="30">
      <c r="A3235" s="266">
        <v>11079</v>
      </c>
      <c r="B3235" s="267" t="s">
        <v>9228</v>
      </c>
      <c r="C3235" s="268" t="s">
        <v>6183</v>
      </c>
      <c r="D3235" s="269" t="s">
        <v>13682</v>
      </c>
    </row>
    <row r="3236" spans="1:4" ht="30">
      <c r="A3236" s="266">
        <v>11082</v>
      </c>
      <c r="B3236" s="267" t="s">
        <v>9229</v>
      </c>
      <c r="C3236" s="268" t="s">
        <v>6183</v>
      </c>
      <c r="D3236" s="269" t="s">
        <v>13683</v>
      </c>
    </row>
    <row r="3237" spans="1:4">
      <c r="A3237" s="266">
        <v>4058</v>
      </c>
      <c r="B3237" s="267" t="s">
        <v>9230</v>
      </c>
      <c r="C3237" s="268" t="s">
        <v>6018</v>
      </c>
      <c r="D3237" s="269" t="s">
        <v>13275</v>
      </c>
    </row>
    <row r="3238" spans="1:4">
      <c r="A3238" s="266">
        <v>40974</v>
      </c>
      <c r="B3238" s="267" t="s">
        <v>9231</v>
      </c>
      <c r="C3238" s="268" t="s">
        <v>6187</v>
      </c>
      <c r="D3238" s="269" t="s">
        <v>13684</v>
      </c>
    </row>
    <row r="3239" spans="1:4">
      <c r="A3239" s="266">
        <v>34794</v>
      </c>
      <c r="B3239" s="267" t="s">
        <v>9232</v>
      </c>
      <c r="C3239" s="268" t="s">
        <v>6018</v>
      </c>
      <c r="D3239" s="269" t="s">
        <v>13685</v>
      </c>
    </row>
    <row r="3240" spans="1:4">
      <c r="A3240" s="266">
        <v>40925</v>
      </c>
      <c r="B3240" s="267" t="s">
        <v>9233</v>
      </c>
      <c r="C3240" s="268" t="s">
        <v>6187</v>
      </c>
      <c r="D3240" s="269" t="s">
        <v>13686</v>
      </c>
    </row>
    <row r="3241" spans="1:4">
      <c r="A3241" s="266">
        <v>13741</v>
      </c>
      <c r="B3241" s="267" t="s">
        <v>9234</v>
      </c>
      <c r="C3241" s="268" t="s">
        <v>6019</v>
      </c>
      <c r="D3241" s="269" t="s">
        <v>13687</v>
      </c>
    </row>
    <row r="3242" spans="1:4" ht="30">
      <c r="A3242" s="266">
        <v>3288</v>
      </c>
      <c r="B3242" s="267" t="s">
        <v>9235</v>
      </c>
      <c r="C3242" s="268" t="s">
        <v>6020</v>
      </c>
      <c r="D3242" s="269" t="s">
        <v>11689</v>
      </c>
    </row>
    <row r="3243" spans="1:4" ht="30">
      <c r="A3243" s="266">
        <v>13587</v>
      </c>
      <c r="B3243" s="267" t="s">
        <v>9236</v>
      </c>
      <c r="C3243" s="268" t="s">
        <v>6020</v>
      </c>
      <c r="D3243" s="269" t="s">
        <v>12756</v>
      </c>
    </row>
    <row r="3244" spans="1:4">
      <c r="A3244" s="266">
        <v>38598</v>
      </c>
      <c r="B3244" s="267" t="s">
        <v>9237</v>
      </c>
      <c r="C3244" s="268" t="s">
        <v>6019</v>
      </c>
      <c r="D3244" s="269" t="s">
        <v>11682</v>
      </c>
    </row>
    <row r="3245" spans="1:4">
      <c r="A3245" s="266">
        <v>38595</v>
      </c>
      <c r="B3245" s="267" t="s">
        <v>9238</v>
      </c>
      <c r="C3245" s="268" t="s">
        <v>6019</v>
      </c>
      <c r="D3245" s="269" t="s">
        <v>13688</v>
      </c>
    </row>
    <row r="3246" spans="1:4">
      <c r="A3246" s="266">
        <v>38592</v>
      </c>
      <c r="B3246" s="267" t="s">
        <v>9239</v>
      </c>
      <c r="C3246" s="268" t="s">
        <v>6019</v>
      </c>
      <c r="D3246" s="269" t="s">
        <v>13689</v>
      </c>
    </row>
    <row r="3247" spans="1:4">
      <c r="A3247" s="266">
        <v>38588</v>
      </c>
      <c r="B3247" s="267" t="s">
        <v>9240</v>
      </c>
      <c r="C3247" s="268" t="s">
        <v>6019</v>
      </c>
      <c r="D3247" s="269" t="s">
        <v>11590</v>
      </c>
    </row>
    <row r="3248" spans="1:4">
      <c r="A3248" s="266">
        <v>38593</v>
      </c>
      <c r="B3248" s="267" t="s">
        <v>9241</v>
      </c>
      <c r="C3248" s="268" t="s">
        <v>6019</v>
      </c>
      <c r="D3248" s="269" t="s">
        <v>11424</v>
      </c>
    </row>
    <row r="3249" spans="1:4">
      <c r="A3249" s="266">
        <v>38589</v>
      </c>
      <c r="B3249" s="267" t="s">
        <v>9242</v>
      </c>
      <c r="C3249" s="268" t="s">
        <v>6019</v>
      </c>
      <c r="D3249" s="269" t="s">
        <v>13232</v>
      </c>
    </row>
    <row r="3250" spans="1:4">
      <c r="A3250" s="266">
        <v>38594</v>
      </c>
      <c r="B3250" s="267" t="s">
        <v>9243</v>
      </c>
      <c r="C3250" s="268" t="s">
        <v>6019</v>
      </c>
      <c r="D3250" s="269" t="s">
        <v>13309</v>
      </c>
    </row>
    <row r="3251" spans="1:4">
      <c r="A3251" s="266">
        <v>34787</v>
      </c>
      <c r="B3251" s="267" t="s">
        <v>9244</v>
      </c>
      <c r="C3251" s="268" t="s">
        <v>6019</v>
      </c>
      <c r="D3251" s="269" t="s">
        <v>13690</v>
      </c>
    </row>
    <row r="3252" spans="1:4">
      <c r="A3252" s="266">
        <v>34788</v>
      </c>
      <c r="B3252" s="267" t="s">
        <v>9245</v>
      </c>
      <c r="C3252" s="268" t="s">
        <v>6019</v>
      </c>
      <c r="D3252" s="269" t="s">
        <v>13690</v>
      </c>
    </row>
    <row r="3253" spans="1:4">
      <c r="A3253" s="266">
        <v>34784</v>
      </c>
      <c r="B3253" s="267" t="s">
        <v>9246</v>
      </c>
      <c r="C3253" s="268" t="s">
        <v>6019</v>
      </c>
      <c r="D3253" s="269" t="s">
        <v>11131</v>
      </c>
    </row>
    <row r="3254" spans="1:4">
      <c r="A3254" s="266">
        <v>34781</v>
      </c>
      <c r="B3254" s="267" t="s">
        <v>9247</v>
      </c>
      <c r="C3254" s="268" t="s">
        <v>6019</v>
      </c>
      <c r="D3254" s="269" t="s">
        <v>11143</v>
      </c>
    </row>
    <row r="3255" spans="1:4">
      <c r="A3255" s="266">
        <v>34774</v>
      </c>
      <c r="B3255" s="267" t="s">
        <v>9251</v>
      </c>
      <c r="C3255" s="268" t="s">
        <v>6019</v>
      </c>
      <c r="D3255" s="269" t="s">
        <v>11734</v>
      </c>
    </row>
    <row r="3256" spans="1:4">
      <c r="A3256" s="266">
        <v>34771</v>
      </c>
      <c r="B3256" s="267" t="s">
        <v>9252</v>
      </c>
      <c r="C3256" s="268" t="s">
        <v>6019</v>
      </c>
      <c r="D3256" s="269" t="s">
        <v>11300</v>
      </c>
    </row>
    <row r="3257" spans="1:4">
      <c r="A3257" s="266">
        <v>34764</v>
      </c>
      <c r="B3257" s="267" t="s">
        <v>9253</v>
      </c>
      <c r="C3257" s="268" t="s">
        <v>6019</v>
      </c>
      <c r="D3257" s="269" t="s">
        <v>13692</v>
      </c>
    </row>
    <row r="3258" spans="1:4">
      <c r="A3258" s="266">
        <v>34773</v>
      </c>
      <c r="B3258" s="267" t="s">
        <v>9248</v>
      </c>
      <c r="C3258" s="268" t="s">
        <v>6019</v>
      </c>
      <c r="D3258" s="269" t="s">
        <v>12036</v>
      </c>
    </row>
    <row r="3259" spans="1:4">
      <c r="A3259" s="266">
        <v>34769</v>
      </c>
      <c r="B3259" s="267" t="s">
        <v>9249</v>
      </c>
      <c r="C3259" s="268" t="s">
        <v>6019</v>
      </c>
      <c r="D3259" s="269" t="s">
        <v>12620</v>
      </c>
    </row>
    <row r="3260" spans="1:4">
      <c r="A3260" s="266">
        <v>34763</v>
      </c>
      <c r="B3260" s="267" t="s">
        <v>9250</v>
      </c>
      <c r="C3260" s="268" t="s">
        <v>6019</v>
      </c>
      <c r="D3260" s="269" t="s">
        <v>13691</v>
      </c>
    </row>
    <row r="3261" spans="1:4">
      <c r="A3261" s="266">
        <v>4062</v>
      </c>
      <c r="B3261" s="267" t="s">
        <v>9254</v>
      </c>
      <c r="C3261" s="268" t="s">
        <v>6019</v>
      </c>
      <c r="D3261" s="269" t="s">
        <v>13693</v>
      </c>
    </row>
    <row r="3262" spans="1:4">
      <c r="A3262" s="266">
        <v>4059</v>
      </c>
      <c r="B3262" s="267" t="s">
        <v>9255</v>
      </c>
      <c r="C3262" s="268" t="s">
        <v>6020</v>
      </c>
      <c r="D3262" s="269" t="s">
        <v>13694</v>
      </c>
    </row>
    <row r="3263" spans="1:4">
      <c r="A3263" s="266">
        <v>4061</v>
      </c>
      <c r="B3263" s="267" t="s">
        <v>9256</v>
      </c>
      <c r="C3263" s="268" t="s">
        <v>6019</v>
      </c>
      <c r="D3263" s="269" t="s">
        <v>13695</v>
      </c>
    </row>
    <row r="3264" spans="1:4" ht="30">
      <c r="A3264" s="266">
        <v>10608</v>
      </c>
      <c r="B3264" s="267" t="s">
        <v>9257</v>
      </c>
      <c r="C3264" s="268" t="s">
        <v>6019</v>
      </c>
      <c r="D3264" s="269" t="s">
        <v>13696</v>
      </c>
    </row>
    <row r="3265" spans="1:4">
      <c r="A3265" s="266">
        <v>4069</v>
      </c>
      <c r="B3265" s="267" t="s">
        <v>9258</v>
      </c>
      <c r="C3265" s="268" t="s">
        <v>6018</v>
      </c>
      <c r="D3265" s="269" t="s">
        <v>13697</v>
      </c>
    </row>
    <row r="3266" spans="1:4">
      <c r="A3266" s="266">
        <v>40819</v>
      </c>
      <c r="B3266" s="267" t="s">
        <v>9259</v>
      </c>
      <c r="C3266" s="268" t="s">
        <v>6187</v>
      </c>
      <c r="D3266" s="269" t="s">
        <v>13698</v>
      </c>
    </row>
    <row r="3267" spans="1:4">
      <c r="A3267" s="266">
        <v>34361</v>
      </c>
      <c r="B3267" s="267" t="s">
        <v>9260</v>
      </c>
      <c r="C3267" s="268" t="s">
        <v>6065</v>
      </c>
      <c r="D3267" s="269" t="s">
        <v>11425</v>
      </c>
    </row>
    <row r="3268" spans="1:4" ht="30">
      <c r="A3268" s="266">
        <v>25972</v>
      </c>
      <c r="B3268" s="267" t="s">
        <v>9262</v>
      </c>
      <c r="C3268" s="268" t="s">
        <v>6065</v>
      </c>
      <c r="D3268" s="269" t="s">
        <v>13700</v>
      </c>
    </row>
    <row r="3269" spans="1:4" ht="30">
      <c r="A3269" s="266">
        <v>25973</v>
      </c>
      <c r="B3269" s="267" t="s">
        <v>9263</v>
      </c>
      <c r="C3269" s="268" t="s">
        <v>6065</v>
      </c>
      <c r="D3269" s="269" t="s">
        <v>13700</v>
      </c>
    </row>
    <row r="3270" spans="1:4" ht="30">
      <c r="A3270" s="266">
        <v>36512</v>
      </c>
      <c r="B3270" s="267" t="s">
        <v>9261</v>
      </c>
      <c r="C3270" s="268" t="s">
        <v>6019</v>
      </c>
      <c r="D3270" s="269" t="s">
        <v>13699</v>
      </c>
    </row>
    <row r="3271" spans="1:4">
      <c r="A3271" s="266">
        <v>11697</v>
      </c>
      <c r="B3271" s="267" t="s">
        <v>9264</v>
      </c>
      <c r="C3271" s="268" t="s">
        <v>6019</v>
      </c>
      <c r="D3271" s="269" t="s">
        <v>13701</v>
      </c>
    </row>
    <row r="3272" spans="1:4">
      <c r="A3272" s="266">
        <v>11698</v>
      </c>
      <c r="B3272" s="267" t="s">
        <v>9265</v>
      </c>
      <c r="C3272" s="268" t="s">
        <v>6019</v>
      </c>
      <c r="D3272" s="269" t="s">
        <v>13702</v>
      </c>
    </row>
    <row r="3273" spans="1:4">
      <c r="A3273" s="266">
        <v>11699</v>
      </c>
      <c r="B3273" s="267" t="s">
        <v>9266</v>
      </c>
      <c r="C3273" s="268" t="s">
        <v>6019</v>
      </c>
      <c r="D3273" s="269" t="s">
        <v>13703</v>
      </c>
    </row>
    <row r="3274" spans="1:4">
      <c r="A3274" s="266">
        <v>10432</v>
      </c>
      <c r="B3274" s="267" t="s">
        <v>9267</v>
      </c>
      <c r="C3274" s="268" t="s">
        <v>6019</v>
      </c>
      <c r="D3274" s="269" t="s">
        <v>13704</v>
      </c>
    </row>
    <row r="3275" spans="1:4">
      <c r="A3275" s="266">
        <v>10430</v>
      </c>
      <c r="B3275" s="267" t="s">
        <v>9268</v>
      </c>
      <c r="C3275" s="268" t="s">
        <v>6019</v>
      </c>
      <c r="D3275" s="269" t="s">
        <v>13705</v>
      </c>
    </row>
    <row r="3276" spans="1:4" ht="30">
      <c r="A3276" s="266">
        <v>37514</v>
      </c>
      <c r="B3276" s="267" t="s">
        <v>9269</v>
      </c>
      <c r="C3276" s="268" t="s">
        <v>6019</v>
      </c>
      <c r="D3276" s="269" t="s">
        <v>13706</v>
      </c>
    </row>
    <row r="3277" spans="1:4" ht="30">
      <c r="A3277" s="266">
        <v>37519</v>
      </c>
      <c r="B3277" s="267" t="s">
        <v>9270</v>
      </c>
      <c r="C3277" s="268" t="s">
        <v>6019</v>
      </c>
      <c r="D3277" s="269" t="s">
        <v>13707</v>
      </c>
    </row>
    <row r="3278" spans="1:4" ht="30">
      <c r="A3278" s="266">
        <v>37520</v>
      </c>
      <c r="B3278" s="267" t="s">
        <v>9271</v>
      </c>
      <c r="C3278" s="268" t="s">
        <v>6019</v>
      </c>
      <c r="D3278" s="269" t="s">
        <v>13708</v>
      </c>
    </row>
    <row r="3279" spans="1:4" ht="30">
      <c r="A3279" s="266">
        <v>37521</v>
      </c>
      <c r="B3279" s="267" t="s">
        <v>9272</v>
      </c>
      <c r="C3279" s="268" t="s">
        <v>6019</v>
      </c>
      <c r="D3279" s="269" t="s">
        <v>13709</v>
      </c>
    </row>
    <row r="3280" spans="1:4" ht="30">
      <c r="A3280" s="266">
        <v>37522</v>
      </c>
      <c r="B3280" s="267" t="s">
        <v>9273</v>
      </c>
      <c r="C3280" s="268" t="s">
        <v>6019</v>
      </c>
      <c r="D3280" s="269" t="s">
        <v>13710</v>
      </c>
    </row>
    <row r="3281" spans="1:4" ht="30">
      <c r="A3281" s="266">
        <v>21109</v>
      </c>
      <c r="B3281" s="267" t="s">
        <v>9274</v>
      </c>
      <c r="C3281" s="268" t="s">
        <v>6019</v>
      </c>
      <c r="D3281" s="269" t="s">
        <v>13711</v>
      </c>
    </row>
    <row r="3282" spans="1:4">
      <c r="A3282" s="266">
        <v>36800</v>
      </c>
      <c r="B3282" s="267" t="s">
        <v>15292</v>
      </c>
      <c r="C3282" s="268" t="s">
        <v>6019</v>
      </c>
      <c r="D3282" s="269" t="s">
        <v>13712</v>
      </c>
    </row>
    <row r="3283" spans="1:4">
      <c r="A3283" s="266">
        <v>11769</v>
      </c>
      <c r="B3283" s="267" t="s">
        <v>9275</v>
      </c>
      <c r="C3283" s="268" t="s">
        <v>6019</v>
      </c>
      <c r="D3283" s="269" t="s">
        <v>13713</v>
      </c>
    </row>
    <row r="3284" spans="1:4">
      <c r="A3284" s="266">
        <v>36793</v>
      </c>
      <c r="B3284" s="267" t="s">
        <v>9276</v>
      </c>
      <c r="C3284" s="268" t="s">
        <v>6019</v>
      </c>
      <c r="D3284" s="269" t="s">
        <v>13714</v>
      </c>
    </row>
    <row r="3285" spans="1:4" ht="30">
      <c r="A3285" s="266">
        <v>37546</v>
      </c>
      <c r="B3285" s="267" t="s">
        <v>9277</v>
      </c>
      <c r="C3285" s="268" t="s">
        <v>6019</v>
      </c>
      <c r="D3285" s="269" t="s">
        <v>13715</v>
      </c>
    </row>
    <row r="3286" spans="1:4" ht="30">
      <c r="A3286" s="266">
        <v>37544</v>
      </c>
      <c r="B3286" s="267" t="s">
        <v>9278</v>
      </c>
      <c r="C3286" s="268" t="s">
        <v>6019</v>
      </c>
      <c r="D3286" s="269" t="s">
        <v>13716</v>
      </c>
    </row>
    <row r="3287" spans="1:4" ht="30">
      <c r="A3287" s="266">
        <v>37545</v>
      </c>
      <c r="B3287" s="267" t="s">
        <v>9279</v>
      </c>
      <c r="C3287" s="268" t="s">
        <v>6019</v>
      </c>
      <c r="D3287" s="269" t="s">
        <v>13717</v>
      </c>
    </row>
    <row r="3288" spans="1:4">
      <c r="A3288" s="266">
        <v>11771</v>
      </c>
      <c r="B3288" s="267" t="s">
        <v>9280</v>
      </c>
      <c r="C3288" s="268" t="s">
        <v>6019</v>
      </c>
      <c r="D3288" s="269" t="s">
        <v>13718</v>
      </c>
    </row>
    <row r="3289" spans="1:4" ht="45">
      <c r="A3289" s="266">
        <v>39919</v>
      </c>
      <c r="B3289" s="267" t="s">
        <v>9281</v>
      </c>
      <c r="C3289" s="268" t="s">
        <v>6019</v>
      </c>
      <c r="D3289" s="269" t="s">
        <v>13719</v>
      </c>
    </row>
    <row r="3290" spans="1:4" ht="30">
      <c r="A3290" s="266">
        <v>38385</v>
      </c>
      <c r="B3290" s="267" t="s">
        <v>9282</v>
      </c>
      <c r="C3290" s="268" t="s">
        <v>6019</v>
      </c>
      <c r="D3290" s="269" t="s">
        <v>13720</v>
      </c>
    </row>
    <row r="3291" spans="1:4">
      <c r="A3291" s="266">
        <v>37587</v>
      </c>
      <c r="B3291" s="267" t="s">
        <v>9283</v>
      </c>
      <c r="C3291" s="268" t="s">
        <v>6019</v>
      </c>
      <c r="D3291" s="269" t="s">
        <v>13721</v>
      </c>
    </row>
    <row r="3292" spans="1:4">
      <c r="A3292" s="266">
        <v>11571</v>
      </c>
      <c r="B3292" s="267" t="s">
        <v>9284</v>
      </c>
      <c r="C3292" s="268" t="s">
        <v>6019</v>
      </c>
      <c r="D3292" s="269" t="s">
        <v>13722</v>
      </c>
    </row>
    <row r="3293" spans="1:4">
      <c r="A3293" s="266">
        <v>11561</v>
      </c>
      <c r="B3293" s="267" t="s">
        <v>9285</v>
      </c>
      <c r="C3293" s="268" t="s">
        <v>6019</v>
      </c>
      <c r="D3293" s="269" t="s">
        <v>13723</v>
      </c>
    </row>
    <row r="3294" spans="1:4">
      <c r="A3294" s="266">
        <v>11560</v>
      </c>
      <c r="B3294" s="267" t="s">
        <v>9286</v>
      </c>
      <c r="C3294" s="268" t="s">
        <v>6019</v>
      </c>
      <c r="D3294" s="269" t="s">
        <v>13724</v>
      </c>
    </row>
    <row r="3295" spans="1:4">
      <c r="A3295" s="266">
        <v>11499</v>
      </c>
      <c r="B3295" s="267" t="s">
        <v>9287</v>
      </c>
      <c r="C3295" s="268" t="s">
        <v>6019</v>
      </c>
      <c r="D3295" s="269" t="s">
        <v>13725</v>
      </c>
    </row>
    <row r="3296" spans="1:4">
      <c r="A3296" s="266">
        <v>34761</v>
      </c>
      <c r="B3296" s="267" t="s">
        <v>9288</v>
      </c>
      <c r="C3296" s="268" t="s">
        <v>6018</v>
      </c>
      <c r="D3296" s="269" t="s">
        <v>12434</v>
      </c>
    </row>
    <row r="3297" spans="1:4">
      <c r="A3297" s="266">
        <v>40924</v>
      </c>
      <c r="B3297" s="267" t="s">
        <v>9289</v>
      </c>
      <c r="C3297" s="268" t="s">
        <v>6187</v>
      </c>
      <c r="D3297" s="269" t="s">
        <v>13726</v>
      </c>
    </row>
    <row r="3298" spans="1:4">
      <c r="A3298" s="266">
        <v>25957</v>
      </c>
      <c r="B3298" s="267" t="s">
        <v>9290</v>
      </c>
      <c r="C3298" s="268" t="s">
        <v>6018</v>
      </c>
      <c r="D3298" s="269" t="s">
        <v>13727</v>
      </c>
    </row>
    <row r="3299" spans="1:4">
      <c r="A3299" s="266">
        <v>40983</v>
      </c>
      <c r="B3299" s="267" t="s">
        <v>9291</v>
      </c>
      <c r="C3299" s="268" t="s">
        <v>6187</v>
      </c>
      <c r="D3299" s="269" t="s">
        <v>13728</v>
      </c>
    </row>
    <row r="3300" spans="1:4">
      <c r="A3300" s="266">
        <v>2437</v>
      </c>
      <c r="B3300" s="267" t="s">
        <v>9292</v>
      </c>
      <c r="C3300" s="268" t="s">
        <v>6018</v>
      </c>
      <c r="D3300" s="269" t="s">
        <v>13729</v>
      </c>
    </row>
    <row r="3301" spans="1:4">
      <c r="A3301" s="266">
        <v>40921</v>
      </c>
      <c r="B3301" s="267" t="s">
        <v>9293</v>
      </c>
      <c r="C3301" s="268" t="s">
        <v>6187</v>
      </c>
      <c r="D3301" s="269" t="s">
        <v>13730</v>
      </c>
    </row>
    <row r="3302" spans="1:4" ht="30">
      <c r="A3302" s="266">
        <v>40534</v>
      </c>
      <c r="B3302" s="267" t="s">
        <v>9294</v>
      </c>
      <c r="C3302" s="268" t="s">
        <v>6019</v>
      </c>
      <c r="D3302" s="269" t="s">
        <v>13731</v>
      </c>
    </row>
    <row r="3303" spans="1:4" ht="30">
      <c r="A3303" s="266">
        <v>14252</v>
      </c>
      <c r="B3303" s="267" t="s">
        <v>9295</v>
      </c>
      <c r="C3303" s="268" t="s">
        <v>6019</v>
      </c>
      <c r="D3303" s="269" t="s">
        <v>13732</v>
      </c>
    </row>
    <row r="3304" spans="1:4" ht="30">
      <c r="A3304" s="266">
        <v>730</v>
      </c>
      <c r="B3304" s="267" t="s">
        <v>9296</v>
      </c>
      <c r="C3304" s="268" t="s">
        <v>6019</v>
      </c>
      <c r="D3304" s="269" t="s">
        <v>13733</v>
      </c>
    </row>
    <row r="3305" spans="1:4" ht="30">
      <c r="A3305" s="266">
        <v>723</v>
      </c>
      <c r="B3305" s="267" t="s">
        <v>9297</v>
      </c>
      <c r="C3305" s="268" t="s">
        <v>6019</v>
      </c>
      <c r="D3305" s="269" t="s">
        <v>13734</v>
      </c>
    </row>
    <row r="3306" spans="1:4" ht="30">
      <c r="A3306" s="266">
        <v>36502</v>
      </c>
      <c r="B3306" s="267" t="s">
        <v>9298</v>
      </c>
      <c r="C3306" s="268" t="s">
        <v>6019</v>
      </c>
      <c r="D3306" s="269" t="s">
        <v>13735</v>
      </c>
    </row>
    <row r="3307" spans="1:4" ht="30">
      <c r="A3307" s="266">
        <v>36503</v>
      </c>
      <c r="B3307" s="267" t="s">
        <v>9299</v>
      </c>
      <c r="C3307" s="268" t="s">
        <v>6019</v>
      </c>
      <c r="D3307" s="269" t="s">
        <v>13736</v>
      </c>
    </row>
    <row r="3308" spans="1:4" ht="30">
      <c r="A3308" s="266">
        <v>4090</v>
      </c>
      <c r="B3308" s="267" t="s">
        <v>9300</v>
      </c>
      <c r="C3308" s="268" t="s">
        <v>6019</v>
      </c>
      <c r="D3308" s="269" t="s">
        <v>13737</v>
      </c>
    </row>
    <row r="3309" spans="1:4" ht="30">
      <c r="A3309" s="266">
        <v>13227</v>
      </c>
      <c r="B3309" s="267" t="s">
        <v>9301</v>
      </c>
      <c r="C3309" s="268" t="s">
        <v>6019</v>
      </c>
      <c r="D3309" s="269" t="s">
        <v>13738</v>
      </c>
    </row>
    <row r="3310" spans="1:4" ht="30">
      <c r="A3310" s="266">
        <v>10597</v>
      </c>
      <c r="B3310" s="267" t="s">
        <v>9302</v>
      </c>
      <c r="C3310" s="268" t="s">
        <v>6019</v>
      </c>
      <c r="D3310" s="269" t="s">
        <v>13739</v>
      </c>
    </row>
    <row r="3311" spans="1:4">
      <c r="A3311" s="266">
        <v>39628</v>
      </c>
      <c r="B3311" s="267" t="s">
        <v>9303</v>
      </c>
      <c r="C3311" s="268" t="s">
        <v>6019</v>
      </c>
      <c r="D3311" s="269" t="s">
        <v>13740</v>
      </c>
    </row>
    <row r="3312" spans="1:4">
      <c r="A3312" s="266">
        <v>39404</v>
      </c>
      <c r="B3312" s="267" t="s">
        <v>9304</v>
      </c>
      <c r="C3312" s="268" t="s">
        <v>6019</v>
      </c>
      <c r="D3312" s="269" t="s">
        <v>13741</v>
      </c>
    </row>
    <row r="3313" spans="1:4">
      <c r="A3313" s="266">
        <v>39402</v>
      </c>
      <c r="B3313" s="267" t="s">
        <v>9305</v>
      </c>
      <c r="C3313" s="268" t="s">
        <v>6019</v>
      </c>
      <c r="D3313" s="269" t="s">
        <v>13742</v>
      </c>
    </row>
    <row r="3314" spans="1:4">
      <c r="A3314" s="266">
        <v>39403</v>
      </c>
      <c r="B3314" s="267" t="s">
        <v>9306</v>
      </c>
      <c r="C3314" s="268" t="s">
        <v>6019</v>
      </c>
      <c r="D3314" s="269" t="s">
        <v>13743</v>
      </c>
    </row>
    <row r="3315" spans="1:4">
      <c r="A3315" s="266">
        <v>4093</v>
      </c>
      <c r="B3315" s="267" t="s">
        <v>9307</v>
      </c>
      <c r="C3315" s="268" t="s">
        <v>6018</v>
      </c>
      <c r="D3315" s="269" t="s">
        <v>13744</v>
      </c>
    </row>
    <row r="3316" spans="1:4">
      <c r="A3316" s="266">
        <v>10512</v>
      </c>
      <c r="B3316" s="267" t="s">
        <v>9308</v>
      </c>
      <c r="C3316" s="268" t="s">
        <v>6187</v>
      </c>
      <c r="D3316" s="269" t="s">
        <v>13745</v>
      </c>
    </row>
    <row r="3317" spans="1:4">
      <c r="A3317" s="266">
        <v>20020</v>
      </c>
      <c r="B3317" s="267" t="s">
        <v>9309</v>
      </c>
      <c r="C3317" s="268" t="s">
        <v>6018</v>
      </c>
      <c r="D3317" s="269" t="s">
        <v>13746</v>
      </c>
    </row>
    <row r="3318" spans="1:4">
      <c r="A3318" s="266">
        <v>41038</v>
      </c>
      <c r="B3318" s="267" t="s">
        <v>9310</v>
      </c>
      <c r="C3318" s="268" t="s">
        <v>6187</v>
      </c>
      <c r="D3318" s="269" t="s">
        <v>13747</v>
      </c>
    </row>
    <row r="3319" spans="1:4">
      <c r="A3319" s="266">
        <v>4094</v>
      </c>
      <c r="B3319" s="267" t="s">
        <v>9311</v>
      </c>
      <c r="C3319" s="268" t="s">
        <v>6018</v>
      </c>
      <c r="D3319" s="269" t="s">
        <v>13748</v>
      </c>
    </row>
    <row r="3320" spans="1:4">
      <c r="A3320" s="266">
        <v>40988</v>
      </c>
      <c r="B3320" s="267" t="s">
        <v>9312</v>
      </c>
      <c r="C3320" s="268" t="s">
        <v>6187</v>
      </c>
      <c r="D3320" s="269" t="s">
        <v>13749</v>
      </c>
    </row>
    <row r="3321" spans="1:4">
      <c r="A3321" s="266">
        <v>4095</v>
      </c>
      <c r="B3321" s="267" t="s">
        <v>9313</v>
      </c>
      <c r="C3321" s="268" t="s">
        <v>6018</v>
      </c>
      <c r="D3321" s="269" t="s">
        <v>13750</v>
      </c>
    </row>
    <row r="3322" spans="1:4">
      <c r="A3322" s="266">
        <v>40990</v>
      </c>
      <c r="B3322" s="267" t="s">
        <v>9314</v>
      </c>
      <c r="C3322" s="268" t="s">
        <v>6187</v>
      </c>
      <c r="D3322" s="269" t="s">
        <v>13751</v>
      </c>
    </row>
    <row r="3323" spans="1:4">
      <c r="A3323" s="266">
        <v>4097</v>
      </c>
      <c r="B3323" s="267" t="s">
        <v>9315</v>
      </c>
      <c r="C3323" s="268" t="s">
        <v>6018</v>
      </c>
      <c r="D3323" s="269" t="s">
        <v>13752</v>
      </c>
    </row>
    <row r="3324" spans="1:4">
      <c r="A3324" s="266">
        <v>40994</v>
      </c>
      <c r="B3324" s="267" t="s">
        <v>9316</v>
      </c>
      <c r="C3324" s="268" t="s">
        <v>6187</v>
      </c>
      <c r="D3324" s="269" t="s">
        <v>13753</v>
      </c>
    </row>
    <row r="3325" spans="1:4">
      <c r="A3325" s="266">
        <v>4096</v>
      </c>
      <c r="B3325" s="267" t="s">
        <v>9317</v>
      </c>
      <c r="C3325" s="268" t="s">
        <v>6018</v>
      </c>
      <c r="D3325" s="269" t="s">
        <v>11696</v>
      </c>
    </row>
    <row r="3326" spans="1:4">
      <c r="A3326" s="266">
        <v>40992</v>
      </c>
      <c r="B3326" s="267" t="s">
        <v>9318</v>
      </c>
      <c r="C3326" s="268" t="s">
        <v>6187</v>
      </c>
      <c r="D3326" s="269" t="s">
        <v>13754</v>
      </c>
    </row>
    <row r="3327" spans="1:4">
      <c r="A3327" s="266">
        <v>13955</v>
      </c>
      <c r="B3327" s="267" t="s">
        <v>9319</v>
      </c>
      <c r="C3327" s="268" t="s">
        <v>6019</v>
      </c>
      <c r="D3327" s="269" t="s">
        <v>13755</v>
      </c>
    </row>
    <row r="3328" spans="1:4" ht="30">
      <c r="A3328" s="266">
        <v>4114</v>
      </c>
      <c r="B3328" s="267" t="s">
        <v>9320</v>
      </c>
      <c r="C3328" s="268" t="s">
        <v>6019</v>
      </c>
      <c r="D3328" s="269" t="s">
        <v>13756</v>
      </c>
    </row>
    <row r="3329" spans="1:4">
      <c r="A3329" s="266">
        <v>36797</v>
      </c>
      <c r="B3329" s="267" t="s">
        <v>9321</v>
      </c>
      <c r="C3329" s="268" t="s">
        <v>6019</v>
      </c>
      <c r="D3329" s="269" t="s">
        <v>13757</v>
      </c>
    </row>
    <row r="3330" spans="1:4">
      <c r="A3330" s="266">
        <v>4107</v>
      </c>
      <c r="B3330" s="267" t="s">
        <v>9322</v>
      </c>
      <c r="C3330" s="268" t="s">
        <v>6019</v>
      </c>
      <c r="D3330" s="269" t="s">
        <v>13758</v>
      </c>
    </row>
    <row r="3331" spans="1:4">
      <c r="A3331" s="266">
        <v>4108</v>
      </c>
      <c r="B3331" s="267" t="s">
        <v>9324</v>
      </c>
      <c r="C3331" s="268" t="s">
        <v>6019</v>
      </c>
      <c r="D3331" s="269" t="s">
        <v>13760</v>
      </c>
    </row>
    <row r="3332" spans="1:4">
      <c r="A3332" s="266">
        <v>4102</v>
      </c>
      <c r="B3332" s="267" t="s">
        <v>9325</v>
      </c>
      <c r="C3332" s="268" t="s">
        <v>6019</v>
      </c>
      <c r="D3332" s="269" t="s">
        <v>13761</v>
      </c>
    </row>
    <row r="3333" spans="1:4">
      <c r="A3333" s="266">
        <v>36799</v>
      </c>
      <c r="B3333" s="267" t="s">
        <v>9323</v>
      </c>
      <c r="C3333" s="268" t="s">
        <v>6019</v>
      </c>
      <c r="D3333" s="269" t="s">
        <v>13759</v>
      </c>
    </row>
    <row r="3334" spans="1:4" ht="30">
      <c r="A3334" s="266">
        <v>10826</v>
      </c>
      <c r="B3334" s="267" t="s">
        <v>9326</v>
      </c>
      <c r="C3334" s="268" t="s">
        <v>6019</v>
      </c>
      <c r="D3334" s="269" t="s">
        <v>13762</v>
      </c>
    </row>
    <row r="3335" spans="1:4" ht="30">
      <c r="A3335" s="266">
        <v>365</v>
      </c>
      <c r="B3335" s="267" t="s">
        <v>9327</v>
      </c>
      <c r="C3335" s="268" t="s">
        <v>6019</v>
      </c>
      <c r="D3335" s="269" t="s">
        <v>13763</v>
      </c>
    </row>
    <row r="3336" spans="1:4">
      <c r="A3336" s="266">
        <v>38639</v>
      </c>
      <c r="B3336" s="267" t="s">
        <v>9328</v>
      </c>
      <c r="C3336" s="268" t="s">
        <v>6019</v>
      </c>
      <c r="D3336" s="269" t="s">
        <v>13764</v>
      </c>
    </row>
    <row r="3337" spans="1:4">
      <c r="A3337" s="266">
        <v>38640</v>
      </c>
      <c r="B3337" s="267" t="s">
        <v>9329</v>
      </c>
      <c r="C3337" s="268" t="s">
        <v>6019</v>
      </c>
      <c r="D3337" s="269" t="s">
        <v>13765</v>
      </c>
    </row>
    <row r="3338" spans="1:4" ht="30">
      <c r="A3338" s="266">
        <v>358</v>
      </c>
      <c r="B3338" s="267" t="s">
        <v>9330</v>
      </c>
      <c r="C3338" s="268" t="s">
        <v>6019</v>
      </c>
      <c r="D3338" s="269" t="s">
        <v>13766</v>
      </c>
    </row>
    <row r="3339" spans="1:4" ht="30">
      <c r="A3339" s="266">
        <v>359</v>
      </c>
      <c r="B3339" s="267" t="s">
        <v>9331</v>
      </c>
      <c r="C3339" s="268" t="s">
        <v>6019</v>
      </c>
      <c r="D3339" s="269" t="s">
        <v>13767</v>
      </c>
    </row>
    <row r="3340" spans="1:4">
      <c r="A3340" s="266">
        <v>38641</v>
      </c>
      <c r="B3340" s="267" t="s">
        <v>9332</v>
      </c>
      <c r="C3340" s="268" t="s">
        <v>6019</v>
      </c>
      <c r="D3340" s="269" t="s">
        <v>13768</v>
      </c>
    </row>
    <row r="3341" spans="1:4" ht="30">
      <c r="A3341" s="266">
        <v>360</v>
      </c>
      <c r="B3341" s="267" t="s">
        <v>9333</v>
      </c>
      <c r="C3341" s="268" t="s">
        <v>6019</v>
      </c>
      <c r="D3341" s="269" t="s">
        <v>11566</v>
      </c>
    </row>
    <row r="3342" spans="1:4" ht="30">
      <c r="A3342" s="266">
        <v>4127</v>
      </c>
      <c r="B3342" s="267" t="s">
        <v>9334</v>
      </c>
      <c r="C3342" s="268" t="s">
        <v>6019</v>
      </c>
      <c r="D3342" s="269" t="s">
        <v>13769</v>
      </c>
    </row>
    <row r="3343" spans="1:4" ht="30">
      <c r="A3343" s="266">
        <v>4154</v>
      </c>
      <c r="B3343" s="267" t="s">
        <v>9335</v>
      </c>
      <c r="C3343" s="268" t="s">
        <v>6019</v>
      </c>
      <c r="D3343" s="269" t="s">
        <v>13770</v>
      </c>
    </row>
    <row r="3344" spans="1:4" ht="30">
      <c r="A3344" s="266">
        <v>4168</v>
      </c>
      <c r="B3344" s="267" t="s">
        <v>9336</v>
      </c>
      <c r="C3344" s="268" t="s">
        <v>6019</v>
      </c>
      <c r="D3344" s="269" t="s">
        <v>13771</v>
      </c>
    </row>
    <row r="3345" spans="1:4" ht="30">
      <c r="A3345" s="266">
        <v>4161</v>
      </c>
      <c r="B3345" s="267" t="s">
        <v>9337</v>
      </c>
      <c r="C3345" s="268" t="s">
        <v>6019</v>
      </c>
      <c r="D3345" s="269" t="s">
        <v>13772</v>
      </c>
    </row>
    <row r="3346" spans="1:4" ht="45">
      <c r="A3346" s="266">
        <v>42430</v>
      </c>
      <c r="B3346" s="267" t="s">
        <v>9338</v>
      </c>
      <c r="C3346" s="268" t="s">
        <v>6019</v>
      </c>
      <c r="D3346" s="269" t="s">
        <v>13773</v>
      </c>
    </row>
    <row r="3347" spans="1:4">
      <c r="A3347" s="266">
        <v>4214</v>
      </c>
      <c r="B3347" s="267" t="s">
        <v>9339</v>
      </c>
      <c r="C3347" s="268" t="s">
        <v>6019</v>
      </c>
      <c r="D3347" s="269" t="s">
        <v>13774</v>
      </c>
    </row>
    <row r="3348" spans="1:4">
      <c r="A3348" s="266">
        <v>4215</v>
      </c>
      <c r="B3348" s="267" t="s">
        <v>9340</v>
      </c>
      <c r="C3348" s="268" t="s">
        <v>6019</v>
      </c>
      <c r="D3348" s="269" t="s">
        <v>13775</v>
      </c>
    </row>
    <row r="3349" spans="1:4">
      <c r="A3349" s="266">
        <v>4212</v>
      </c>
      <c r="B3349" s="267" t="s">
        <v>9342</v>
      </c>
      <c r="C3349" s="268" t="s">
        <v>6019</v>
      </c>
      <c r="D3349" s="269" t="s">
        <v>13689</v>
      </c>
    </row>
    <row r="3350" spans="1:4">
      <c r="A3350" s="266">
        <v>4210</v>
      </c>
      <c r="B3350" s="267" t="s">
        <v>9341</v>
      </c>
      <c r="C3350" s="268" t="s">
        <v>6019</v>
      </c>
      <c r="D3350" s="269" t="s">
        <v>11454</v>
      </c>
    </row>
    <row r="3351" spans="1:4">
      <c r="A3351" s="266">
        <v>4213</v>
      </c>
      <c r="B3351" s="267" t="s">
        <v>9343</v>
      </c>
      <c r="C3351" s="268" t="s">
        <v>6019</v>
      </c>
      <c r="D3351" s="269" t="s">
        <v>13776</v>
      </c>
    </row>
    <row r="3352" spans="1:4">
      <c r="A3352" s="266">
        <v>4211</v>
      </c>
      <c r="B3352" s="267" t="s">
        <v>9344</v>
      </c>
      <c r="C3352" s="268" t="s">
        <v>6019</v>
      </c>
      <c r="D3352" s="269" t="s">
        <v>13692</v>
      </c>
    </row>
    <row r="3353" spans="1:4">
      <c r="A3353" s="266">
        <v>4209</v>
      </c>
      <c r="B3353" s="267" t="s">
        <v>9345</v>
      </c>
      <c r="C3353" s="268" t="s">
        <v>6019</v>
      </c>
      <c r="D3353" s="269" t="s">
        <v>12489</v>
      </c>
    </row>
    <row r="3354" spans="1:4">
      <c r="A3354" s="266">
        <v>4180</v>
      </c>
      <c r="B3354" s="267" t="s">
        <v>9346</v>
      </c>
      <c r="C3354" s="268" t="s">
        <v>6019</v>
      </c>
      <c r="D3354" s="269" t="s">
        <v>13777</v>
      </c>
    </row>
    <row r="3355" spans="1:4">
      <c r="A3355" s="266">
        <v>4179</v>
      </c>
      <c r="B3355" s="267" t="s">
        <v>9348</v>
      </c>
      <c r="C3355" s="268" t="s">
        <v>6019</v>
      </c>
      <c r="D3355" s="269" t="s">
        <v>13779</v>
      </c>
    </row>
    <row r="3356" spans="1:4">
      <c r="A3356" s="266">
        <v>4177</v>
      </c>
      <c r="B3356" s="267" t="s">
        <v>9347</v>
      </c>
      <c r="C3356" s="268" t="s">
        <v>6019</v>
      </c>
      <c r="D3356" s="269" t="s">
        <v>13778</v>
      </c>
    </row>
    <row r="3357" spans="1:4">
      <c r="A3357" s="266">
        <v>4208</v>
      </c>
      <c r="B3357" s="267" t="s">
        <v>9349</v>
      </c>
      <c r="C3357" s="268" t="s">
        <v>6019</v>
      </c>
      <c r="D3357" s="269" t="s">
        <v>13780</v>
      </c>
    </row>
    <row r="3358" spans="1:4">
      <c r="A3358" s="266">
        <v>4181</v>
      </c>
      <c r="B3358" s="267" t="s">
        <v>9350</v>
      </c>
      <c r="C3358" s="268" t="s">
        <v>6019</v>
      </c>
      <c r="D3358" s="269" t="s">
        <v>13781</v>
      </c>
    </row>
    <row r="3359" spans="1:4">
      <c r="A3359" s="266">
        <v>4182</v>
      </c>
      <c r="B3359" s="267" t="s">
        <v>9352</v>
      </c>
      <c r="C3359" s="268" t="s">
        <v>6019</v>
      </c>
      <c r="D3359" s="269" t="s">
        <v>13783</v>
      </c>
    </row>
    <row r="3360" spans="1:4">
      <c r="A3360" s="266">
        <v>4178</v>
      </c>
      <c r="B3360" s="267" t="s">
        <v>9351</v>
      </c>
      <c r="C3360" s="268" t="s">
        <v>6019</v>
      </c>
      <c r="D3360" s="269" t="s">
        <v>13782</v>
      </c>
    </row>
    <row r="3361" spans="1:4">
      <c r="A3361" s="266">
        <v>4183</v>
      </c>
      <c r="B3361" s="267" t="s">
        <v>9353</v>
      </c>
      <c r="C3361" s="268" t="s">
        <v>6019</v>
      </c>
      <c r="D3361" s="269" t="s">
        <v>13784</v>
      </c>
    </row>
    <row r="3362" spans="1:4">
      <c r="A3362" s="266">
        <v>4184</v>
      </c>
      <c r="B3362" s="267" t="s">
        <v>9354</v>
      </c>
      <c r="C3362" s="268" t="s">
        <v>6019</v>
      </c>
      <c r="D3362" s="269" t="s">
        <v>13785</v>
      </c>
    </row>
    <row r="3363" spans="1:4">
      <c r="A3363" s="266">
        <v>4185</v>
      </c>
      <c r="B3363" s="267" t="s">
        <v>9355</v>
      </c>
      <c r="C3363" s="268" t="s">
        <v>6019</v>
      </c>
      <c r="D3363" s="269" t="s">
        <v>13786</v>
      </c>
    </row>
    <row r="3364" spans="1:4">
      <c r="A3364" s="266">
        <v>4205</v>
      </c>
      <c r="B3364" s="267" t="s">
        <v>9356</v>
      </c>
      <c r="C3364" s="268" t="s">
        <v>6019</v>
      </c>
      <c r="D3364" s="269" t="s">
        <v>13265</v>
      </c>
    </row>
    <row r="3365" spans="1:4">
      <c r="A3365" s="266">
        <v>4192</v>
      </c>
      <c r="B3365" s="267" t="s">
        <v>9357</v>
      </c>
      <c r="C3365" s="268" t="s">
        <v>6019</v>
      </c>
      <c r="D3365" s="269" t="s">
        <v>13265</v>
      </c>
    </row>
    <row r="3366" spans="1:4">
      <c r="A3366" s="266">
        <v>4191</v>
      </c>
      <c r="B3366" s="267" t="s">
        <v>9358</v>
      </c>
      <c r="C3366" s="268" t="s">
        <v>6019</v>
      </c>
      <c r="D3366" s="269" t="s">
        <v>13265</v>
      </c>
    </row>
    <row r="3367" spans="1:4">
      <c r="A3367" s="266">
        <v>4206</v>
      </c>
      <c r="B3367" s="267" t="s">
        <v>9360</v>
      </c>
      <c r="C3367" s="268" t="s">
        <v>6019</v>
      </c>
      <c r="D3367" s="269" t="s">
        <v>13787</v>
      </c>
    </row>
    <row r="3368" spans="1:4">
      <c r="A3368" s="266">
        <v>4207</v>
      </c>
      <c r="B3368" s="267" t="s">
        <v>9359</v>
      </c>
      <c r="C3368" s="268" t="s">
        <v>6019</v>
      </c>
      <c r="D3368" s="269" t="s">
        <v>12582</v>
      </c>
    </row>
    <row r="3369" spans="1:4">
      <c r="A3369" s="266">
        <v>4190</v>
      </c>
      <c r="B3369" s="267" t="s">
        <v>9361</v>
      </c>
      <c r="C3369" s="268" t="s">
        <v>6019</v>
      </c>
      <c r="D3369" s="269" t="s">
        <v>13787</v>
      </c>
    </row>
    <row r="3370" spans="1:4">
      <c r="A3370" s="266">
        <v>4188</v>
      </c>
      <c r="B3370" s="267" t="s">
        <v>9363</v>
      </c>
      <c r="C3370" s="268" t="s">
        <v>6019</v>
      </c>
      <c r="D3370" s="269" t="s">
        <v>13789</v>
      </c>
    </row>
    <row r="3371" spans="1:4">
      <c r="A3371" s="266">
        <v>4189</v>
      </c>
      <c r="B3371" s="267" t="s">
        <v>9364</v>
      </c>
      <c r="C3371" s="268" t="s">
        <v>6019</v>
      </c>
      <c r="D3371" s="269" t="s">
        <v>13789</v>
      </c>
    </row>
    <row r="3372" spans="1:4">
      <c r="A3372" s="266">
        <v>4186</v>
      </c>
      <c r="B3372" s="267" t="s">
        <v>9362</v>
      </c>
      <c r="C3372" s="268" t="s">
        <v>6019</v>
      </c>
      <c r="D3372" s="269" t="s">
        <v>13788</v>
      </c>
    </row>
    <row r="3373" spans="1:4">
      <c r="A3373" s="266">
        <v>4197</v>
      </c>
      <c r="B3373" s="267" t="s">
        <v>9365</v>
      </c>
      <c r="C3373" s="268" t="s">
        <v>6019</v>
      </c>
      <c r="D3373" s="269" t="s">
        <v>13790</v>
      </c>
    </row>
    <row r="3374" spans="1:4">
      <c r="A3374" s="266">
        <v>4194</v>
      </c>
      <c r="B3374" s="267" t="s">
        <v>9366</v>
      </c>
      <c r="C3374" s="268" t="s">
        <v>6019</v>
      </c>
      <c r="D3374" s="269" t="s">
        <v>13791</v>
      </c>
    </row>
    <row r="3375" spans="1:4">
      <c r="A3375" s="266">
        <v>4193</v>
      </c>
      <c r="B3375" s="267" t="s">
        <v>9367</v>
      </c>
      <c r="C3375" s="268" t="s">
        <v>6019</v>
      </c>
      <c r="D3375" s="269" t="s">
        <v>13791</v>
      </c>
    </row>
    <row r="3376" spans="1:4">
      <c r="A3376" s="266">
        <v>4204</v>
      </c>
      <c r="B3376" s="267" t="s">
        <v>9368</v>
      </c>
      <c r="C3376" s="268" t="s">
        <v>6019</v>
      </c>
      <c r="D3376" s="269" t="s">
        <v>13791</v>
      </c>
    </row>
    <row r="3377" spans="1:4">
      <c r="A3377" s="266">
        <v>4202</v>
      </c>
      <c r="B3377" s="267" t="s">
        <v>9370</v>
      </c>
      <c r="C3377" s="268" t="s">
        <v>6019</v>
      </c>
      <c r="D3377" s="269" t="s">
        <v>13793</v>
      </c>
    </row>
    <row r="3378" spans="1:4">
      <c r="A3378" s="266">
        <v>4203</v>
      </c>
      <c r="B3378" s="267" t="s">
        <v>9371</v>
      </c>
      <c r="C3378" s="268" t="s">
        <v>6019</v>
      </c>
      <c r="D3378" s="269" t="s">
        <v>13794</v>
      </c>
    </row>
    <row r="3379" spans="1:4">
      <c r="A3379" s="266">
        <v>4187</v>
      </c>
      <c r="B3379" s="267" t="s">
        <v>9369</v>
      </c>
      <c r="C3379" s="268" t="s">
        <v>6019</v>
      </c>
      <c r="D3379" s="269" t="s">
        <v>13792</v>
      </c>
    </row>
    <row r="3380" spans="1:4">
      <c r="A3380" s="266">
        <v>40368</v>
      </c>
      <c r="B3380" s="267" t="s">
        <v>9372</v>
      </c>
      <c r="C3380" s="268" t="s">
        <v>6019</v>
      </c>
      <c r="D3380" s="269" t="s">
        <v>13795</v>
      </c>
    </row>
    <row r="3381" spans="1:4">
      <c r="A3381" s="266">
        <v>40365</v>
      </c>
      <c r="B3381" s="267" t="s">
        <v>9373</v>
      </c>
      <c r="C3381" s="268" t="s">
        <v>6019</v>
      </c>
      <c r="D3381" s="269" t="s">
        <v>13796</v>
      </c>
    </row>
    <row r="3382" spans="1:4">
      <c r="A3382" s="266">
        <v>40362</v>
      </c>
      <c r="B3382" s="267" t="s">
        <v>9375</v>
      </c>
      <c r="C3382" s="268" t="s">
        <v>6019</v>
      </c>
      <c r="D3382" s="269" t="s">
        <v>13103</v>
      </c>
    </row>
    <row r="3383" spans="1:4">
      <c r="A3383" s="266">
        <v>40356</v>
      </c>
      <c r="B3383" s="267" t="s">
        <v>9374</v>
      </c>
      <c r="C3383" s="268" t="s">
        <v>6019</v>
      </c>
      <c r="D3383" s="269" t="s">
        <v>12201</v>
      </c>
    </row>
    <row r="3384" spans="1:4">
      <c r="A3384" s="266">
        <v>40374</v>
      </c>
      <c r="B3384" s="267" t="s">
        <v>9376</v>
      </c>
      <c r="C3384" s="268" t="s">
        <v>6019</v>
      </c>
      <c r="D3384" s="269" t="s">
        <v>13797</v>
      </c>
    </row>
    <row r="3385" spans="1:4">
      <c r="A3385" s="266">
        <v>40371</v>
      </c>
      <c r="B3385" s="267" t="s">
        <v>9377</v>
      </c>
      <c r="C3385" s="268" t="s">
        <v>6019</v>
      </c>
      <c r="D3385" s="269" t="s">
        <v>13798</v>
      </c>
    </row>
    <row r="3386" spans="1:4">
      <c r="A3386" s="266">
        <v>40359</v>
      </c>
      <c r="B3386" s="267" t="s">
        <v>9378</v>
      </c>
      <c r="C3386" s="268" t="s">
        <v>6019</v>
      </c>
      <c r="D3386" s="269" t="s">
        <v>13799</v>
      </c>
    </row>
    <row r="3387" spans="1:4">
      <c r="A3387" s="266">
        <v>7595</v>
      </c>
      <c r="B3387" s="267" t="s">
        <v>9379</v>
      </c>
      <c r="C3387" s="268" t="s">
        <v>6018</v>
      </c>
      <c r="D3387" s="269" t="s">
        <v>13800</v>
      </c>
    </row>
    <row r="3388" spans="1:4">
      <c r="A3388" s="266">
        <v>41094</v>
      </c>
      <c r="B3388" s="267" t="s">
        <v>9380</v>
      </c>
      <c r="C3388" s="268" t="s">
        <v>6187</v>
      </c>
      <c r="D3388" s="269" t="s">
        <v>13801</v>
      </c>
    </row>
    <row r="3389" spans="1:4" ht="30">
      <c r="A3389" s="266">
        <v>38175</v>
      </c>
      <c r="B3389" s="267" t="s">
        <v>9381</v>
      </c>
      <c r="C3389" s="268" t="s">
        <v>6019</v>
      </c>
      <c r="D3389" s="269" t="s">
        <v>11571</v>
      </c>
    </row>
    <row r="3390" spans="1:4" ht="30">
      <c r="A3390" s="266">
        <v>38176</v>
      </c>
      <c r="B3390" s="267" t="s">
        <v>9382</v>
      </c>
      <c r="C3390" s="268" t="s">
        <v>6019</v>
      </c>
      <c r="D3390" s="269" t="s">
        <v>13802</v>
      </c>
    </row>
    <row r="3391" spans="1:4" ht="30">
      <c r="A3391" s="266">
        <v>36152</v>
      </c>
      <c r="B3391" s="267" t="s">
        <v>9383</v>
      </c>
      <c r="C3391" s="268" t="s">
        <v>6019</v>
      </c>
      <c r="D3391" s="269" t="s">
        <v>13803</v>
      </c>
    </row>
    <row r="3392" spans="1:4">
      <c r="A3392" s="266">
        <v>11138</v>
      </c>
      <c r="B3392" s="267" t="s">
        <v>9384</v>
      </c>
      <c r="C3392" s="268" t="s">
        <v>6066</v>
      </c>
      <c r="D3392" s="269" t="s">
        <v>11570</v>
      </c>
    </row>
    <row r="3393" spans="1:4">
      <c r="A3393" s="266">
        <v>5333</v>
      </c>
      <c r="B3393" s="267" t="s">
        <v>9385</v>
      </c>
      <c r="C3393" s="268" t="s">
        <v>6066</v>
      </c>
      <c r="D3393" s="269" t="s">
        <v>13804</v>
      </c>
    </row>
    <row r="3394" spans="1:4">
      <c r="A3394" s="266">
        <v>4221</v>
      </c>
      <c r="B3394" s="267" t="s">
        <v>9386</v>
      </c>
      <c r="C3394" s="268" t="s">
        <v>6066</v>
      </c>
      <c r="D3394" s="269" t="s">
        <v>13429</v>
      </c>
    </row>
    <row r="3395" spans="1:4" ht="30">
      <c r="A3395" s="266">
        <v>4227</v>
      </c>
      <c r="B3395" s="267" t="s">
        <v>9387</v>
      </c>
      <c r="C3395" s="268" t="s">
        <v>6066</v>
      </c>
      <c r="D3395" s="269" t="s">
        <v>13805</v>
      </c>
    </row>
    <row r="3396" spans="1:4" ht="30">
      <c r="A3396" s="266">
        <v>38170</v>
      </c>
      <c r="B3396" s="267" t="s">
        <v>9388</v>
      </c>
      <c r="C3396" s="268" t="s">
        <v>6019</v>
      </c>
      <c r="D3396" s="269" t="s">
        <v>13549</v>
      </c>
    </row>
    <row r="3397" spans="1:4">
      <c r="A3397" s="266">
        <v>4252</v>
      </c>
      <c r="B3397" s="267" t="s">
        <v>9389</v>
      </c>
      <c r="C3397" s="268" t="s">
        <v>6018</v>
      </c>
      <c r="D3397" s="269" t="s">
        <v>13750</v>
      </c>
    </row>
    <row r="3398" spans="1:4">
      <c r="A3398" s="266">
        <v>40980</v>
      </c>
      <c r="B3398" s="267" t="s">
        <v>9390</v>
      </c>
      <c r="C3398" s="268" t="s">
        <v>6187</v>
      </c>
      <c r="D3398" s="269" t="s">
        <v>13806</v>
      </c>
    </row>
    <row r="3399" spans="1:4">
      <c r="A3399" s="266">
        <v>4243</v>
      </c>
      <c r="B3399" s="267" t="s">
        <v>9391</v>
      </c>
      <c r="C3399" s="268" t="s">
        <v>6018</v>
      </c>
      <c r="D3399" s="269" t="s">
        <v>13807</v>
      </c>
    </row>
    <row r="3400" spans="1:4">
      <c r="A3400" s="266">
        <v>41031</v>
      </c>
      <c r="B3400" s="267" t="s">
        <v>9392</v>
      </c>
      <c r="C3400" s="268" t="s">
        <v>6187</v>
      </c>
      <c r="D3400" s="269" t="s">
        <v>13808</v>
      </c>
    </row>
    <row r="3401" spans="1:4">
      <c r="A3401" s="266">
        <v>40986</v>
      </c>
      <c r="B3401" s="267" t="s">
        <v>9393</v>
      </c>
      <c r="C3401" s="268" t="s">
        <v>6187</v>
      </c>
      <c r="D3401" s="269" t="s">
        <v>13809</v>
      </c>
    </row>
    <row r="3402" spans="1:4">
      <c r="A3402" s="266">
        <v>37666</v>
      </c>
      <c r="B3402" s="267" t="s">
        <v>9394</v>
      </c>
      <c r="C3402" s="268" t="s">
        <v>6018</v>
      </c>
      <c r="D3402" s="269" t="s">
        <v>13008</v>
      </c>
    </row>
    <row r="3403" spans="1:4">
      <c r="A3403" s="266">
        <v>4250</v>
      </c>
      <c r="B3403" s="267" t="s">
        <v>9395</v>
      </c>
      <c r="C3403" s="268" t="s">
        <v>6018</v>
      </c>
      <c r="D3403" s="269" t="s">
        <v>13810</v>
      </c>
    </row>
    <row r="3404" spans="1:4">
      <c r="A3404" s="266">
        <v>40978</v>
      </c>
      <c r="B3404" s="267" t="s">
        <v>9396</v>
      </c>
      <c r="C3404" s="268" t="s">
        <v>6187</v>
      </c>
      <c r="D3404" s="269" t="s">
        <v>13811</v>
      </c>
    </row>
    <row r="3405" spans="1:4">
      <c r="A3405" s="266">
        <v>25960</v>
      </c>
      <c r="B3405" s="267" t="s">
        <v>9397</v>
      </c>
      <c r="C3405" s="268" t="s">
        <v>6018</v>
      </c>
      <c r="D3405" s="269" t="s">
        <v>11182</v>
      </c>
    </row>
    <row r="3406" spans="1:4">
      <c r="A3406" s="266">
        <v>41043</v>
      </c>
      <c r="B3406" s="267" t="s">
        <v>9398</v>
      </c>
      <c r="C3406" s="268" t="s">
        <v>6187</v>
      </c>
      <c r="D3406" s="269" t="s">
        <v>13812</v>
      </c>
    </row>
    <row r="3407" spans="1:4">
      <c r="A3407" s="266">
        <v>4234</v>
      </c>
      <c r="B3407" s="267" t="s">
        <v>9399</v>
      </c>
      <c r="C3407" s="268" t="s">
        <v>6018</v>
      </c>
      <c r="D3407" s="269" t="s">
        <v>13813</v>
      </c>
    </row>
    <row r="3408" spans="1:4">
      <c r="A3408" s="266">
        <v>40987</v>
      </c>
      <c r="B3408" s="267" t="s">
        <v>9400</v>
      </c>
      <c r="C3408" s="268" t="s">
        <v>6187</v>
      </c>
      <c r="D3408" s="269" t="s">
        <v>13745</v>
      </c>
    </row>
    <row r="3409" spans="1:4">
      <c r="A3409" s="266">
        <v>4253</v>
      </c>
      <c r="B3409" s="267" t="s">
        <v>9401</v>
      </c>
      <c r="C3409" s="268" t="s">
        <v>6018</v>
      </c>
      <c r="D3409" s="269" t="s">
        <v>12483</v>
      </c>
    </row>
    <row r="3410" spans="1:4">
      <c r="A3410" s="266">
        <v>40981</v>
      </c>
      <c r="B3410" s="267" t="s">
        <v>9402</v>
      </c>
      <c r="C3410" s="268" t="s">
        <v>6187</v>
      </c>
      <c r="D3410" s="269" t="s">
        <v>13814</v>
      </c>
    </row>
    <row r="3411" spans="1:4">
      <c r="A3411" s="266">
        <v>4254</v>
      </c>
      <c r="B3411" s="267" t="s">
        <v>9403</v>
      </c>
      <c r="C3411" s="268" t="s">
        <v>6018</v>
      </c>
      <c r="D3411" s="269" t="s">
        <v>13815</v>
      </c>
    </row>
    <row r="3412" spans="1:4">
      <c r="A3412" s="266">
        <v>41036</v>
      </c>
      <c r="B3412" s="267" t="s">
        <v>9404</v>
      </c>
      <c r="C3412" s="268" t="s">
        <v>6187</v>
      </c>
      <c r="D3412" s="269" t="s">
        <v>13816</v>
      </c>
    </row>
    <row r="3413" spans="1:4">
      <c r="A3413" s="266">
        <v>4251</v>
      </c>
      <c r="B3413" s="267" t="s">
        <v>9405</v>
      </c>
      <c r="C3413" s="268" t="s">
        <v>6018</v>
      </c>
      <c r="D3413" s="269" t="s">
        <v>12132</v>
      </c>
    </row>
    <row r="3414" spans="1:4">
      <c r="A3414" s="266">
        <v>40979</v>
      </c>
      <c r="B3414" s="267" t="s">
        <v>9406</v>
      </c>
      <c r="C3414" s="268" t="s">
        <v>6187</v>
      </c>
      <c r="D3414" s="269" t="s">
        <v>13817</v>
      </c>
    </row>
    <row r="3415" spans="1:4">
      <c r="A3415" s="266">
        <v>4230</v>
      </c>
      <c r="B3415" s="267" t="s">
        <v>9407</v>
      </c>
      <c r="C3415" s="268" t="s">
        <v>6018</v>
      </c>
      <c r="D3415" s="269" t="s">
        <v>12764</v>
      </c>
    </row>
    <row r="3416" spans="1:4">
      <c r="A3416" s="266">
        <v>40998</v>
      </c>
      <c r="B3416" s="267" t="s">
        <v>9408</v>
      </c>
      <c r="C3416" s="268" t="s">
        <v>6187</v>
      </c>
      <c r="D3416" s="269" t="s">
        <v>13818</v>
      </c>
    </row>
    <row r="3417" spans="1:4">
      <c r="A3417" s="266">
        <v>4257</v>
      </c>
      <c r="B3417" s="267" t="s">
        <v>9409</v>
      </c>
      <c r="C3417" s="268" t="s">
        <v>6018</v>
      </c>
      <c r="D3417" s="269" t="s">
        <v>13819</v>
      </c>
    </row>
    <row r="3418" spans="1:4">
      <c r="A3418" s="266">
        <v>40982</v>
      </c>
      <c r="B3418" s="267" t="s">
        <v>9410</v>
      </c>
      <c r="C3418" s="268" t="s">
        <v>6187</v>
      </c>
      <c r="D3418" s="269" t="s">
        <v>13820</v>
      </c>
    </row>
    <row r="3419" spans="1:4">
      <c r="A3419" s="266">
        <v>4240</v>
      </c>
      <c r="B3419" s="267" t="s">
        <v>9411</v>
      </c>
      <c r="C3419" s="268" t="s">
        <v>6018</v>
      </c>
      <c r="D3419" s="269" t="s">
        <v>13540</v>
      </c>
    </row>
    <row r="3420" spans="1:4">
      <c r="A3420" s="266">
        <v>41026</v>
      </c>
      <c r="B3420" s="267" t="s">
        <v>9412</v>
      </c>
      <c r="C3420" s="268" t="s">
        <v>6187</v>
      </c>
      <c r="D3420" s="269" t="s">
        <v>13821</v>
      </c>
    </row>
    <row r="3421" spans="1:4">
      <c r="A3421" s="266">
        <v>4239</v>
      </c>
      <c r="B3421" s="267" t="s">
        <v>9413</v>
      </c>
      <c r="C3421" s="268" t="s">
        <v>6018</v>
      </c>
      <c r="D3421" s="269" t="s">
        <v>13822</v>
      </c>
    </row>
    <row r="3422" spans="1:4">
      <c r="A3422" s="266">
        <v>41024</v>
      </c>
      <c r="B3422" s="267" t="s">
        <v>9414</v>
      </c>
      <c r="C3422" s="268" t="s">
        <v>6187</v>
      </c>
      <c r="D3422" s="269" t="s">
        <v>13823</v>
      </c>
    </row>
    <row r="3423" spans="1:4">
      <c r="A3423" s="266">
        <v>4248</v>
      </c>
      <c r="B3423" s="267" t="s">
        <v>9415</v>
      </c>
      <c r="C3423" s="268" t="s">
        <v>6018</v>
      </c>
      <c r="D3423" s="269" t="s">
        <v>11650</v>
      </c>
    </row>
    <row r="3424" spans="1:4">
      <c r="A3424" s="266">
        <v>41033</v>
      </c>
      <c r="B3424" s="267" t="s">
        <v>9416</v>
      </c>
      <c r="C3424" s="268" t="s">
        <v>6187</v>
      </c>
      <c r="D3424" s="269" t="s">
        <v>13824</v>
      </c>
    </row>
    <row r="3425" spans="1:4">
      <c r="A3425" s="266">
        <v>25959</v>
      </c>
      <c r="B3425" s="267" t="s">
        <v>9417</v>
      </c>
      <c r="C3425" s="268" t="s">
        <v>6018</v>
      </c>
      <c r="D3425" s="269" t="s">
        <v>13825</v>
      </c>
    </row>
    <row r="3426" spans="1:4">
      <c r="A3426" s="266">
        <v>41040</v>
      </c>
      <c r="B3426" s="267" t="s">
        <v>9418</v>
      </c>
      <c r="C3426" s="268" t="s">
        <v>6187</v>
      </c>
      <c r="D3426" s="269" t="s">
        <v>13826</v>
      </c>
    </row>
    <row r="3427" spans="1:4">
      <c r="A3427" s="266">
        <v>4238</v>
      </c>
      <c r="B3427" s="267" t="s">
        <v>9419</v>
      </c>
      <c r="C3427" s="268" t="s">
        <v>6018</v>
      </c>
      <c r="D3427" s="269" t="s">
        <v>11191</v>
      </c>
    </row>
    <row r="3428" spans="1:4">
      <c r="A3428" s="266">
        <v>41012</v>
      </c>
      <c r="B3428" s="267" t="s">
        <v>9420</v>
      </c>
      <c r="C3428" s="268" t="s">
        <v>6187</v>
      </c>
      <c r="D3428" s="269" t="s">
        <v>13827</v>
      </c>
    </row>
    <row r="3429" spans="1:4">
      <c r="A3429" s="266">
        <v>4237</v>
      </c>
      <c r="B3429" s="267" t="s">
        <v>9421</v>
      </c>
      <c r="C3429" s="268" t="s">
        <v>6018</v>
      </c>
      <c r="D3429" s="269" t="s">
        <v>13828</v>
      </c>
    </row>
    <row r="3430" spans="1:4">
      <c r="A3430" s="266">
        <v>41002</v>
      </c>
      <c r="B3430" s="267" t="s">
        <v>9422</v>
      </c>
      <c r="C3430" s="268" t="s">
        <v>6187</v>
      </c>
      <c r="D3430" s="269" t="s">
        <v>13829</v>
      </c>
    </row>
    <row r="3431" spans="1:4">
      <c r="A3431" s="266">
        <v>4233</v>
      </c>
      <c r="B3431" s="267" t="s">
        <v>9423</v>
      </c>
      <c r="C3431" s="268" t="s">
        <v>6018</v>
      </c>
      <c r="D3431" s="269" t="s">
        <v>12461</v>
      </c>
    </row>
    <row r="3432" spans="1:4">
      <c r="A3432" s="266">
        <v>41001</v>
      </c>
      <c r="B3432" s="267" t="s">
        <v>9424</v>
      </c>
      <c r="C3432" s="268" t="s">
        <v>6187</v>
      </c>
      <c r="D3432" s="269" t="s">
        <v>13830</v>
      </c>
    </row>
    <row r="3433" spans="1:4">
      <c r="A3433" s="266">
        <v>2</v>
      </c>
      <c r="B3433" s="267" t="s">
        <v>9425</v>
      </c>
      <c r="C3433" s="268" t="s">
        <v>6183</v>
      </c>
      <c r="D3433" s="269" t="s">
        <v>13045</v>
      </c>
    </row>
    <row r="3434" spans="1:4" ht="30">
      <c r="A3434" s="266">
        <v>14221</v>
      </c>
      <c r="B3434" s="267" t="s">
        <v>9430</v>
      </c>
      <c r="C3434" s="268" t="s">
        <v>6019</v>
      </c>
      <c r="D3434" s="269" t="s">
        <v>13835</v>
      </c>
    </row>
    <row r="3435" spans="1:4" ht="30">
      <c r="A3435" s="266">
        <v>36517</v>
      </c>
      <c r="B3435" s="267" t="s">
        <v>9426</v>
      </c>
      <c r="C3435" s="268" t="s">
        <v>6019</v>
      </c>
      <c r="D3435" s="269" t="s">
        <v>13831</v>
      </c>
    </row>
    <row r="3436" spans="1:4" ht="30">
      <c r="A3436" s="266">
        <v>4262</v>
      </c>
      <c r="B3436" s="267" t="s">
        <v>9427</v>
      </c>
      <c r="C3436" s="268" t="s">
        <v>6019</v>
      </c>
      <c r="D3436" s="269" t="s">
        <v>13832</v>
      </c>
    </row>
    <row r="3437" spans="1:4" ht="30">
      <c r="A3437" s="266">
        <v>4263</v>
      </c>
      <c r="B3437" s="267" t="s">
        <v>9428</v>
      </c>
      <c r="C3437" s="268" t="s">
        <v>6019</v>
      </c>
      <c r="D3437" s="269" t="s">
        <v>13833</v>
      </c>
    </row>
    <row r="3438" spans="1:4" ht="30">
      <c r="A3438" s="266">
        <v>36518</v>
      </c>
      <c r="B3438" s="267" t="s">
        <v>9429</v>
      </c>
      <c r="C3438" s="268" t="s">
        <v>6019</v>
      </c>
      <c r="D3438" s="269" t="s">
        <v>13834</v>
      </c>
    </row>
    <row r="3439" spans="1:4">
      <c r="A3439" s="266">
        <v>38402</v>
      </c>
      <c r="B3439" s="267" t="s">
        <v>9431</v>
      </c>
      <c r="C3439" s="268" t="s">
        <v>6019</v>
      </c>
      <c r="D3439" s="269" t="s">
        <v>12323</v>
      </c>
    </row>
    <row r="3440" spans="1:4">
      <c r="A3440" s="266">
        <v>3412</v>
      </c>
      <c r="B3440" s="267" t="s">
        <v>9432</v>
      </c>
      <c r="C3440" s="268" t="s">
        <v>6017</v>
      </c>
      <c r="D3440" s="269" t="s">
        <v>12053</v>
      </c>
    </row>
    <row r="3441" spans="1:4">
      <c r="A3441" s="266">
        <v>3413</v>
      </c>
      <c r="B3441" s="267" t="s">
        <v>9433</v>
      </c>
      <c r="C3441" s="268" t="s">
        <v>6017</v>
      </c>
      <c r="D3441" s="269" t="s">
        <v>13836</v>
      </c>
    </row>
    <row r="3442" spans="1:4">
      <c r="A3442" s="266">
        <v>39744</v>
      </c>
      <c r="B3442" s="267" t="s">
        <v>9434</v>
      </c>
      <c r="C3442" s="268" t="s">
        <v>6017</v>
      </c>
      <c r="D3442" s="269" t="s">
        <v>13837</v>
      </c>
    </row>
    <row r="3443" spans="1:4">
      <c r="A3443" s="266">
        <v>39745</v>
      </c>
      <c r="B3443" s="267" t="s">
        <v>9435</v>
      </c>
      <c r="C3443" s="268" t="s">
        <v>6017</v>
      </c>
      <c r="D3443" s="269" t="s">
        <v>13838</v>
      </c>
    </row>
    <row r="3444" spans="1:4" ht="30">
      <c r="A3444" s="266">
        <v>39637</v>
      </c>
      <c r="B3444" s="267" t="s">
        <v>9436</v>
      </c>
      <c r="C3444" s="268" t="s">
        <v>6017</v>
      </c>
      <c r="D3444" s="269" t="s">
        <v>13839</v>
      </c>
    </row>
    <row r="3445" spans="1:4" ht="30">
      <c r="A3445" s="266">
        <v>39638</v>
      </c>
      <c r="B3445" s="267" t="s">
        <v>9437</v>
      </c>
      <c r="C3445" s="268" t="s">
        <v>6017</v>
      </c>
      <c r="D3445" s="269" t="s">
        <v>13840</v>
      </c>
    </row>
    <row r="3446" spans="1:4" ht="30">
      <c r="A3446" s="266">
        <v>39639</v>
      </c>
      <c r="B3446" s="267" t="s">
        <v>9438</v>
      </c>
      <c r="C3446" s="268" t="s">
        <v>6017</v>
      </c>
      <c r="D3446" s="269" t="s">
        <v>13841</v>
      </c>
    </row>
    <row r="3447" spans="1:4" ht="45">
      <c r="A3447" s="266">
        <v>39517</v>
      </c>
      <c r="B3447" s="267" t="s">
        <v>9439</v>
      </c>
      <c r="C3447" s="268" t="s">
        <v>6017</v>
      </c>
      <c r="D3447" s="269" t="s">
        <v>13842</v>
      </c>
    </row>
    <row r="3448" spans="1:4" ht="45">
      <c r="A3448" s="266">
        <v>39518</v>
      </c>
      <c r="B3448" s="267" t="s">
        <v>9440</v>
      </c>
      <c r="C3448" s="268" t="s">
        <v>6017</v>
      </c>
      <c r="D3448" s="269" t="s">
        <v>13843</v>
      </c>
    </row>
    <row r="3449" spans="1:4">
      <c r="A3449" s="266">
        <v>38366</v>
      </c>
      <c r="B3449" s="267" t="s">
        <v>9441</v>
      </c>
      <c r="C3449" s="268" t="s">
        <v>6017</v>
      </c>
      <c r="D3449" s="269" t="s">
        <v>11308</v>
      </c>
    </row>
    <row r="3450" spans="1:4">
      <c r="A3450" s="266">
        <v>11703</v>
      </c>
      <c r="B3450" s="267" t="s">
        <v>9442</v>
      </c>
      <c r="C3450" s="268" t="s">
        <v>6019</v>
      </c>
      <c r="D3450" s="269" t="s">
        <v>13844</v>
      </c>
    </row>
    <row r="3451" spans="1:4">
      <c r="A3451" s="266">
        <v>37400</v>
      </c>
      <c r="B3451" s="267" t="s">
        <v>9443</v>
      </c>
      <c r="C3451" s="268" t="s">
        <v>6019</v>
      </c>
      <c r="D3451" s="269" t="s">
        <v>13845</v>
      </c>
    </row>
    <row r="3452" spans="1:4" ht="30">
      <c r="A3452" s="266">
        <v>25400</v>
      </c>
      <c r="B3452" s="267" t="s">
        <v>9444</v>
      </c>
      <c r="C3452" s="268" t="s">
        <v>6019</v>
      </c>
      <c r="D3452" s="269" t="s">
        <v>13846</v>
      </c>
    </row>
    <row r="3453" spans="1:4" ht="30">
      <c r="A3453" s="266">
        <v>39438</v>
      </c>
      <c r="B3453" s="267" t="s">
        <v>9449</v>
      </c>
      <c r="C3453" s="268" t="s">
        <v>6019</v>
      </c>
      <c r="D3453" s="269" t="s">
        <v>11656</v>
      </c>
    </row>
    <row r="3454" spans="1:4">
      <c r="A3454" s="266">
        <v>11963</v>
      </c>
      <c r="B3454" s="267" t="s">
        <v>9450</v>
      </c>
      <c r="C3454" s="268" t="s">
        <v>6019</v>
      </c>
      <c r="D3454" s="269" t="s">
        <v>12443</v>
      </c>
    </row>
    <row r="3455" spans="1:4">
      <c r="A3455" s="266">
        <v>11964</v>
      </c>
      <c r="B3455" s="267" t="s">
        <v>9451</v>
      </c>
      <c r="C3455" s="268" t="s">
        <v>6019</v>
      </c>
      <c r="D3455" s="269" t="s">
        <v>13851</v>
      </c>
    </row>
    <row r="3456" spans="1:4" ht="30">
      <c r="A3456" s="266">
        <v>4379</v>
      </c>
      <c r="B3456" s="267" t="s">
        <v>9452</v>
      </c>
      <c r="C3456" s="268" t="s">
        <v>6019</v>
      </c>
      <c r="D3456" s="269" t="s">
        <v>13852</v>
      </c>
    </row>
    <row r="3457" spans="1:4" ht="30">
      <c r="A3457" s="266">
        <v>4377</v>
      </c>
      <c r="B3457" s="267" t="s">
        <v>9453</v>
      </c>
      <c r="C3457" s="268" t="s">
        <v>6019</v>
      </c>
      <c r="D3457" s="269" t="s">
        <v>11116</v>
      </c>
    </row>
    <row r="3458" spans="1:4" ht="30">
      <c r="A3458" s="266">
        <v>4356</v>
      </c>
      <c r="B3458" s="267" t="s">
        <v>9454</v>
      </c>
      <c r="C3458" s="268" t="s">
        <v>6019</v>
      </c>
      <c r="D3458" s="269" t="s">
        <v>11656</v>
      </c>
    </row>
    <row r="3459" spans="1:4" ht="30">
      <c r="A3459" s="266">
        <v>13246</v>
      </c>
      <c r="B3459" s="267" t="s">
        <v>9455</v>
      </c>
      <c r="C3459" s="268" t="s">
        <v>6019</v>
      </c>
      <c r="D3459" s="269" t="s">
        <v>13853</v>
      </c>
    </row>
    <row r="3460" spans="1:4" ht="30">
      <c r="A3460" s="266">
        <v>4346</v>
      </c>
      <c r="B3460" s="267" t="s">
        <v>9456</v>
      </c>
      <c r="C3460" s="268" t="s">
        <v>6019</v>
      </c>
      <c r="D3460" s="269" t="s">
        <v>13507</v>
      </c>
    </row>
    <row r="3461" spans="1:4" ht="30">
      <c r="A3461" s="266">
        <v>11955</v>
      </c>
      <c r="B3461" s="267" t="s">
        <v>9457</v>
      </c>
      <c r="C3461" s="268" t="s">
        <v>6019</v>
      </c>
      <c r="D3461" s="269" t="s">
        <v>13854</v>
      </c>
    </row>
    <row r="3462" spans="1:4" ht="30">
      <c r="A3462" s="266">
        <v>11960</v>
      </c>
      <c r="B3462" s="267" t="s">
        <v>9458</v>
      </c>
      <c r="C3462" s="268" t="s">
        <v>6019</v>
      </c>
      <c r="D3462" s="269" t="s">
        <v>13855</v>
      </c>
    </row>
    <row r="3463" spans="1:4" ht="30">
      <c r="A3463" s="266">
        <v>4333</v>
      </c>
      <c r="B3463" s="267" t="s">
        <v>9459</v>
      </c>
      <c r="C3463" s="268" t="s">
        <v>6019</v>
      </c>
      <c r="D3463" s="269" t="s">
        <v>11656</v>
      </c>
    </row>
    <row r="3464" spans="1:4" ht="30">
      <c r="A3464" s="266">
        <v>4358</v>
      </c>
      <c r="B3464" s="267" t="s">
        <v>9460</v>
      </c>
      <c r="C3464" s="268" t="s">
        <v>6019</v>
      </c>
      <c r="D3464" s="269" t="s">
        <v>13058</v>
      </c>
    </row>
    <row r="3465" spans="1:4" ht="30">
      <c r="A3465" s="266">
        <v>39435</v>
      </c>
      <c r="B3465" s="267" t="s">
        <v>9461</v>
      </c>
      <c r="C3465" s="268" t="s">
        <v>6019</v>
      </c>
      <c r="D3465" s="269" t="s">
        <v>13856</v>
      </c>
    </row>
    <row r="3466" spans="1:4" ht="30">
      <c r="A3466" s="266">
        <v>39436</v>
      </c>
      <c r="B3466" s="267" t="s">
        <v>9462</v>
      </c>
      <c r="C3466" s="268" t="s">
        <v>6019</v>
      </c>
      <c r="D3466" s="269" t="s">
        <v>11116</v>
      </c>
    </row>
    <row r="3467" spans="1:4" ht="30">
      <c r="A3467" s="266">
        <v>39437</v>
      </c>
      <c r="B3467" s="267" t="s">
        <v>9463</v>
      </c>
      <c r="C3467" s="268" t="s">
        <v>6019</v>
      </c>
      <c r="D3467" s="269" t="s">
        <v>13857</v>
      </c>
    </row>
    <row r="3468" spans="1:4" ht="30">
      <c r="A3468" s="266">
        <v>39439</v>
      </c>
      <c r="B3468" s="267" t="s">
        <v>9464</v>
      </c>
      <c r="C3468" s="268" t="s">
        <v>6019</v>
      </c>
      <c r="D3468" s="269" t="s">
        <v>13855</v>
      </c>
    </row>
    <row r="3469" spans="1:4" ht="30">
      <c r="A3469" s="266">
        <v>39440</v>
      </c>
      <c r="B3469" s="267" t="s">
        <v>9465</v>
      </c>
      <c r="C3469" s="268" t="s">
        <v>6019</v>
      </c>
      <c r="D3469" s="269" t="s">
        <v>13858</v>
      </c>
    </row>
    <row r="3470" spans="1:4" ht="30">
      <c r="A3470" s="266">
        <v>39441</v>
      </c>
      <c r="B3470" s="267" t="s">
        <v>9466</v>
      </c>
      <c r="C3470" s="268" t="s">
        <v>6019</v>
      </c>
      <c r="D3470" s="269" t="s">
        <v>11657</v>
      </c>
    </row>
    <row r="3471" spans="1:4" ht="30">
      <c r="A3471" s="266">
        <v>39442</v>
      </c>
      <c r="B3471" s="267" t="s">
        <v>9467</v>
      </c>
      <c r="C3471" s="268" t="s">
        <v>6019</v>
      </c>
      <c r="D3471" s="269" t="s">
        <v>11116</v>
      </c>
    </row>
    <row r="3472" spans="1:4" ht="30">
      <c r="A3472" s="266">
        <v>39443</v>
      </c>
      <c r="B3472" s="267" t="s">
        <v>9468</v>
      </c>
      <c r="C3472" s="268" t="s">
        <v>6019</v>
      </c>
      <c r="D3472" s="269" t="s">
        <v>11117</v>
      </c>
    </row>
    <row r="3473" spans="1:4" ht="30">
      <c r="A3473" s="266">
        <v>4329</v>
      </c>
      <c r="B3473" s="267" t="s">
        <v>9469</v>
      </c>
      <c r="C3473" s="268" t="s">
        <v>6019</v>
      </c>
      <c r="D3473" s="269" t="s">
        <v>13232</v>
      </c>
    </row>
    <row r="3474" spans="1:4" ht="30">
      <c r="A3474" s="266">
        <v>436</v>
      </c>
      <c r="B3474" s="267" t="s">
        <v>9472</v>
      </c>
      <c r="C3474" s="268" t="s">
        <v>6019</v>
      </c>
      <c r="D3474" s="269" t="s">
        <v>13860</v>
      </c>
    </row>
    <row r="3475" spans="1:4" ht="30">
      <c r="A3475" s="266">
        <v>442</v>
      </c>
      <c r="B3475" s="267" t="s">
        <v>9473</v>
      </c>
      <c r="C3475" s="268" t="s">
        <v>6019</v>
      </c>
      <c r="D3475" s="269" t="s">
        <v>12905</v>
      </c>
    </row>
    <row r="3476" spans="1:4" ht="30">
      <c r="A3476" s="266">
        <v>4383</v>
      </c>
      <c r="B3476" s="267" t="s">
        <v>9470</v>
      </c>
      <c r="C3476" s="268" t="s">
        <v>6019</v>
      </c>
      <c r="D3476" s="269" t="s">
        <v>13141</v>
      </c>
    </row>
    <row r="3477" spans="1:4" ht="30">
      <c r="A3477" s="266">
        <v>4344</v>
      </c>
      <c r="B3477" s="267" t="s">
        <v>9471</v>
      </c>
      <c r="C3477" s="268" t="s">
        <v>6019</v>
      </c>
      <c r="D3477" s="269" t="s">
        <v>13859</v>
      </c>
    </row>
    <row r="3478" spans="1:4" ht="30">
      <c r="A3478" s="266">
        <v>4335</v>
      </c>
      <c r="B3478" s="267" t="s">
        <v>9475</v>
      </c>
      <c r="C3478" s="268" t="s">
        <v>6019</v>
      </c>
      <c r="D3478" s="269" t="s">
        <v>13861</v>
      </c>
    </row>
    <row r="3479" spans="1:4" ht="30">
      <c r="A3479" s="266">
        <v>4334</v>
      </c>
      <c r="B3479" s="267" t="s">
        <v>9476</v>
      </c>
      <c r="C3479" s="268" t="s">
        <v>6019</v>
      </c>
      <c r="D3479" s="269" t="s">
        <v>13862</v>
      </c>
    </row>
    <row r="3480" spans="1:4">
      <c r="A3480" s="266">
        <v>4343</v>
      </c>
      <c r="B3480" s="267" t="s">
        <v>15291</v>
      </c>
      <c r="C3480" s="268" t="s">
        <v>6019</v>
      </c>
      <c r="D3480" s="269" t="s">
        <v>11575</v>
      </c>
    </row>
    <row r="3481" spans="1:4">
      <c r="A3481" s="266">
        <v>11953</v>
      </c>
      <c r="B3481" s="267" t="s">
        <v>9474</v>
      </c>
      <c r="C3481" s="268" t="s">
        <v>6019</v>
      </c>
      <c r="D3481" s="269" t="s">
        <v>11571</v>
      </c>
    </row>
    <row r="3482" spans="1:4" ht="30">
      <c r="A3482" s="266">
        <v>430</v>
      </c>
      <c r="B3482" s="267" t="s">
        <v>9477</v>
      </c>
      <c r="C3482" s="268" t="s">
        <v>6019</v>
      </c>
      <c r="D3482" s="269" t="s">
        <v>13863</v>
      </c>
    </row>
    <row r="3483" spans="1:4" ht="30">
      <c r="A3483" s="266">
        <v>441</v>
      </c>
      <c r="B3483" s="267" t="s">
        <v>9478</v>
      </c>
      <c r="C3483" s="268" t="s">
        <v>6019</v>
      </c>
      <c r="D3483" s="269" t="s">
        <v>13864</v>
      </c>
    </row>
    <row r="3484" spans="1:4" ht="30">
      <c r="A3484" s="266">
        <v>431</v>
      </c>
      <c r="B3484" s="267" t="s">
        <v>9479</v>
      </c>
      <c r="C3484" s="268" t="s">
        <v>6019</v>
      </c>
      <c r="D3484" s="269" t="s">
        <v>12045</v>
      </c>
    </row>
    <row r="3485" spans="1:4" ht="30">
      <c r="A3485" s="266">
        <v>432</v>
      </c>
      <c r="B3485" s="267" t="s">
        <v>9480</v>
      </c>
      <c r="C3485" s="268" t="s">
        <v>6019</v>
      </c>
      <c r="D3485" s="269" t="s">
        <v>13537</v>
      </c>
    </row>
    <row r="3486" spans="1:4" ht="30">
      <c r="A3486" s="266">
        <v>429</v>
      </c>
      <c r="B3486" s="267" t="s">
        <v>9481</v>
      </c>
      <c r="C3486" s="268" t="s">
        <v>6019</v>
      </c>
      <c r="D3486" s="269" t="s">
        <v>11150</v>
      </c>
    </row>
    <row r="3487" spans="1:4" ht="30">
      <c r="A3487" s="266">
        <v>439</v>
      </c>
      <c r="B3487" s="267" t="s">
        <v>9482</v>
      </c>
      <c r="C3487" s="268" t="s">
        <v>6019</v>
      </c>
      <c r="D3487" s="269" t="s">
        <v>12037</v>
      </c>
    </row>
    <row r="3488" spans="1:4" ht="30">
      <c r="A3488" s="266">
        <v>433</v>
      </c>
      <c r="B3488" s="267" t="s">
        <v>9483</v>
      </c>
      <c r="C3488" s="268" t="s">
        <v>6019</v>
      </c>
      <c r="D3488" s="269" t="s">
        <v>13865</v>
      </c>
    </row>
    <row r="3489" spans="1:4" ht="30">
      <c r="A3489" s="266">
        <v>437</v>
      </c>
      <c r="B3489" s="267" t="s">
        <v>9484</v>
      </c>
      <c r="C3489" s="268" t="s">
        <v>6019</v>
      </c>
      <c r="D3489" s="269" t="s">
        <v>13866</v>
      </c>
    </row>
    <row r="3490" spans="1:4" ht="30">
      <c r="A3490" s="266">
        <v>11790</v>
      </c>
      <c r="B3490" s="267" t="s">
        <v>9485</v>
      </c>
      <c r="C3490" s="268" t="s">
        <v>6019</v>
      </c>
      <c r="D3490" s="269" t="s">
        <v>12310</v>
      </c>
    </row>
    <row r="3491" spans="1:4" ht="30">
      <c r="A3491" s="266">
        <v>428</v>
      </c>
      <c r="B3491" s="267" t="s">
        <v>9486</v>
      </c>
      <c r="C3491" s="268" t="s">
        <v>6019</v>
      </c>
      <c r="D3491" s="269" t="s">
        <v>13202</v>
      </c>
    </row>
    <row r="3492" spans="1:4" ht="30">
      <c r="A3492" s="266">
        <v>4351</v>
      </c>
      <c r="B3492" s="267" t="s">
        <v>9488</v>
      </c>
      <c r="C3492" s="268" t="s">
        <v>6019</v>
      </c>
      <c r="D3492" s="269" t="s">
        <v>12966</v>
      </c>
    </row>
    <row r="3493" spans="1:4" ht="30">
      <c r="A3493" s="266">
        <v>4384</v>
      </c>
      <c r="B3493" s="267" t="s">
        <v>9487</v>
      </c>
      <c r="C3493" s="268" t="s">
        <v>6019</v>
      </c>
      <c r="D3493" s="269" t="s">
        <v>13578</v>
      </c>
    </row>
    <row r="3494" spans="1:4">
      <c r="A3494" s="266">
        <v>11054</v>
      </c>
      <c r="B3494" s="267" t="s">
        <v>9489</v>
      </c>
      <c r="C3494" s="268" t="s">
        <v>6019</v>
      </c>
      <c r="D3494" s="269" t="s">
        <v>13867</v>
      </c>
    </row>
    <row r="3495" spans="1:4">
      <c r="A3495" s="266">
        <v>11055</v>
      </c>
      <c r="B3495" s="267" t="s">
        <v>9490</v>
      </c>
      <c r="C3495" s="268" t="s">
        <v>6019</v>
      </c>
      <c r="D3495" s="269" t="s">
        <v>13852</v>
      </c>
    </row>
    <row r="3496" spans="1:4">
      <c r="A3496" s="266">
        <v>11056</v>
      </c>
      <c r="B3496" s="267" t="s">
        <v>9491</v>
      </c>
      <c r="C3496" s="268" t="s">
        <v>6019</v>
      </c>
      <c r="D3496" s="269" t="s">
        <v>13868</v>
      </c>
    </row>
    <row r="3497" spans="1:4">
      <c r="A3497" s="266">
        <v>11057</v>
      </c>
      <c r="B3497" s="267" t="s">
        <v>9492</v>
      </c>
      <c r="C3497" s="268" t="s">
        <v>6019</v>
      </c>
      <c r="D3497" s="269" t="s">
        <v>12964</v>
      </c>
    </row>
    <row r="3498" spans="1:4">
      <c r="A3498" s="266">
        <v>11059</v>
      </c>
      <c r="B3498" s="267" t="s">
        <v>9493</v>
      </c>
      <c r="C3498" s="268" t="s">
        <v>6019</v>
      </c>
      <c r="D3498" s="269" t="s">
        <v>13857</v>
      </c>
    </row>
    <row r="3499" spans="1:4">
      <c r="A3499" s="266">
        <v>11058</v>
      </c>
      <c r="B3499" s="267" t="s">
        <v>9494</v>
      </c>
      <c r="C3499" s="268" t="s">
        <v>6019</v>
      </c>
      <c r="D3499" s="269" t="s">
        <v>13869</v>
      </c>
    </row>
    <row r="3500" spans="1:4" ht="30">
      <c r="A3500" s="266">
        <v>4320</v>
      </c>
      <c r="B3500" s="267" t="s">
        <v>9504</v>
      </c>
      <c r="C3500" s="268" t="s">
        <v>6019</v>
      </c>
      <c r="D3500" s="269" t="s">
        <v>13851</v>
      </c>
    </row>
    <row r="3501" spans="1:4" ht="30">
      <c r="A3501" s="266">
        <v>4318</v>
      </c>
      <c r="B3501" s="267" t="s">
        <v>9505</v>
      </c>
      <c r="C3501" s="268" t="s">
        <v>6019</v>
      </c>
      <c r="D3501" s="269" t="s">
        <v>11118</v>
      </c>
    </row>
    <row r="3502" spans="1:4">
      <c r="A3502" s="266">
        <v>4380</v>
      </c>
      <c r="B3502" s="267" t="s">
        <v>9495</v>
      </c>
      <c r="C3502" s="268" t="s">
        <v>6019</v>
      </c>
      <c r="D3502" s="269" t="s">
        <v>11735</v>
      </c>
    </row>
    <row r="3503" spans="1:4" ht="30">
      <c r="A3503" s="266">
        <v>4299</v>
      </c>
      <c r="B3503" s="267" t="s">
        <v>9496</v>
      </c>
      <c r="C3503" s="268" t="s">
        <v>6019</v>
      </c>
      <c r="D3503" s="269" t="s">
        <v>11737</v>
      </c>
    </row>
    <row r="3504" spans="1:4" ht="30">
      <c r="A3504" s="266">
        <v>4304</v>
      </c>
      <c r="B3504" s="267" t="s">
        <v>9497</v>
      </c>
      <c r="C3504" s="268" t="s">
        <v>6019</v>
      </c>
      <c r="D3504" s="269" t="s">
        <v>13870</v>
      </c>
    </row>
    <row r="3505" spans="1:4" ht="30">
      <c r="A3505" s="266">
        <v>4305</v>
      </c>
      <c r="B3505" s="267" t="s">
        <v>9498</v>
      </c>
      <c r="C3505" s="268" t="s">
        <v>6019</v>
      </c>
      <c r="D3505" s="269" t="s">
        <v>11910</v>
      </c>
    </row>
    <row r="3506" spans="1:4" ht="30">
      <c r="A3506" s="266">
        <v>4306</v>
      </c>
      <c r="B3506" s="267" t="s">
        <v>9499</v>
      </c>
      <c r="C3506" s="268" t="s">
        <v>6019</v>
      </c>
      <c r="D3506" s="269" t="s">
        <v>11589</v>
      </c>
    </row>
    <row r="3507" spans="1:4" ht="30">
      <c r="A3507" s="266">
        <v>4308</v>
      </c>
      <c r="B3507" s="267" t="s">
        <v>9500</v>
      </c>
      <c r="C3507" s="268" t="s">
        <v>6019</v>
      </c>
      <c r="D3507" s="269" t="s">
        <v>12782</v>
      </c>
    </row>
    <row r="3508" spans="1:4" ht="30">
      <c r="A3508" s="266">
        <v>4302</v>
      </c>
      <c r="B3508" s="267" t="s">
        <v>9501</v>
      </c>
      <c r="C3508" s="268" t="s">
        <v>6019</v>
      </c>
      <c r="D3508" s="269" t="s">
        <v>12868</v>
      </c>
    </row>
    <row r="3509" spans="1:4" ht="30">
      <c r="A3509" s="266">
        <v>4300</v>
      </c>
      <c r="B3509" s="267" t="s">
        <v>9502</v>
      </c>
      <c r="C3509" s="268" t="s">
        <v>6019</v>
      </c>
      <c r="D3509" s="269" t="s">
        <v>11563</v>
      </c>
    </row>
    <row r="3510" spans="1:4" ht="30">
      <c r="A3510" s="266">
        <v>4301</v>
      </c>
      <c r="B3510" s="267" t="s">
        <v>9503</v>
      </c>
      <c r="C3510" s="268" t="s">
        <v>6019</v>
      </c>
      <c r="D3510" s="269" t="s">
        <v>13871</v>
      </c>
    </row>
    <row r="3511" spans="1:4">
      <c r="A3511" s="266">
        <v>40547</v>
      </c>
      <c r="B3511" s="267" t="s">
        <v>9506</v>
      </c>
      <c r="C3511" s="268" t="s">
        <v>8218</v>
      </c>
      <c r="D3511" s="269" t="s">
        <v>12935</v>
      </c>
    </row>
    <row r="3512" spans="1:4">
      <c r="A3512" s="266">
        <v>11962</v>
      </c>
      <c r="B3512" s="267" t="s">
        <v>9507</v>
      </c>
      <c r="C3512" s="268" t="s">
        <v>6019</v>
      </c>
      <c r="D3512" s="269" t="s">
        <v>13857</v>
      </c>
    </row>
    <row r="3513" spans="1:4">
      <c r="A3513" s="266">
        <v>4332</v>
      </c>
      <c r="B3513" s="267" t="s">
        <v>9508</v>
      </c>
      <c r="C3513" s="268" t="s">
        <v>6019</v>
      </c>
      <c r="D3513" s="269" t="s">
        <v>13690</v>
      </c>
    </row>
    <row r="3514" spans="1:4" ht="30">
      <c r="A3514" s="266">
        <v>4331</v>
      </c>
      <c r="B3514" s="267" t="s">
        <v>9509</v>
      </c>
      <c r="C3514" s="268" t="s">
        <v>6019</v>
      </c>
      <c r="D3514" s="269" t="s">
        <v>13872</v>
      </c>
    </row>
    <row r="3515" spans="1:4" ht="30">
      <c r="A3515" s="266">
        <v>4336</v>
      </c>
      <c r="B3515" s="267" t="s">
        <v>9510</v>
      </c>
      <c r="C3515" s="268" t="s">
        <v>6019</v>
      </c>
      <c r="D3515" s="269" t="s">
        <v>11724</v>
      </c>
    </row>
    <row r="3516" spans="1:4" ht="30">
      <c r="A3516" s="266">
        <v>13294</v>
      </c>
      <c r="B3516" s="267" t="s">
        <v>9511</v>
      </c>
      <c r="C3516" s="268" t="s">
        <v>6019</v>
      </c>
      <c r="D3516" s="269" t="s">
        <v>11910</v>
      </c>
    </row>
    <row r="3517" spans="1:4" ht="30">
      <c r="A3517" s="266">
        <v>11948</v>
      </c>
      <c r="B3517" s="267" t="s">
        <v>9512</v>
      </c>
      <c r="C3517" s="268" t="s">
        <v>6019</v>
      </c>
      <c r="D3517" s="269" t="s">
        <v>13873</v>
      </c>
    </row>
    <row r="3518" spans="1:4" ht="30">
      <c r="A3518" s="266">
        <v>4382</v>
      </c>
      <c r="B3518" s="267" t="s">
        <v>9513</v>
      </c>
      <c r="C3518" s="268" t="s">
        <v>6019</v>
      </c>
      <c r="D3518" s="269" t="s">
        <v>11189</v>
      </c>
    </row>
    <row r="3519" spans="1:4" ht="30">
      <c r="A3519" s="266">
        <v>4354</v>
      </c>
      <c r="B3519" s="267" t="s">
        <v>9514</v>
      </c>
      <c r="C3519" s="268" t="s">
        <v>6019</v>
      </c>
      <c r="D3519" s="269" t="s">
        <v>13874</v>
      </c>
    </row>
    <row r="3520" spans="1:4" ht="30">
      <c r="A3520" s="266">
        <v>40839</v>
      </c>
      <c r="B3520" s="267" t="s">
        <v>9515</v>
      </c>
      <c r="C3520" s="268" t="s">
        <v>8218</v>
      </c>
      <c r="D3520" s="269" t="s">
        <v>13875</v>
      </c>
    </row>
    <row r="3521" spans="1:4">
      <c r="A3521" s="266">
        <v>40552</v>
      </c>
      <c r="B3521" s="267" t="s">
        <v>9516</v>
      </c>
      <c r="C3521" s="268" t="s">
        <v>8218</v>
      </c>
      <c r="D3521" s="269" t="s">
        <v>13876</v>
      </c>
    </row>
    <row r="3522" spans="1:4" ht="30">
      <c r="A3522" s="266">
        <v>40549</v>
      </c>
      <c r="B3522" s="267" t="s">
        <v>9517</v>
      </c>
      <c r="C3522" s="268" t="s">
        <v>8218</v>
      </c>
      <c r="D3522" s="269" t="s">
        <v>13877</v>
      </c>
    </row>
    <row r="3523" spans="1:4" ht="30">
      <c r="A3523" s="266">
        <v>4385</v>
      </c>
      <c r="B3523" s="267" t="s">
        <v>9518</v>
      </c>
      <c r="C3523" s="268" t="s">
        <v>6503</v>
      </c>
      <c r="D3523" s="269" t="s">
        <v>13878</v>
      </c>
    </row>
    <row r="3524" spans="1:4" ht="30">
      <c r="A3524" s="266">
        <v>4386</v>
      </c>
      <c r="B3524" s="267" t="s">
        <v>9518</v>
      </c>
      <c r="C3524" s="268" t="s">
        <v>6017</v>
      </c>
      <c r="D3524" s="269" t="s">
        <v>11606</v>
      </c>
    </row>
    <row r="3525" spans="1:4">
      <c r="A3525" s="266">
        <v>4272</v>
      </c>
      <c r="B3525" s="267" t="s">
        <v>9445</v>
      </c>
      <c r="C3525" s="268" t="s">
        <v>6019</v>
      </c>
      <c r="D3525" s="269" t="s">
        <v>13847</v>
      </c>
    </row>
    <row r="3526" spans="1:4" ht="30">
      <c r="A3526" s="266">
        <v>4276</v>
      </c>
      <c r="B3526" s="267" t="s">
        <v>9446</v>
      </c>
      <c r="C3526" s="268" t="s">
        <v>6019</v>
      </c>
      <c r="D3526" s="269" t="s">
        <v>13848</v>
      </c>
    </row>
    <row r="3527" spans="1:4" ht="30">
      <c r="A3527" s="266">
        <v>4273</v>
      </c>
      <c r="B3527" s="267" t="s">
        <v>9447</v>
      </c>
      <c r="C3527" s="268" t="s">
        <v>6019</v>
      </c>
      <c r="D3527" s="269" t="s">
        <v>13849</v>
      </c>
    </row>
    <row r="3528" spans="1:4" ht="30">
      <c r="A3528" s="266">
        <v>4274</v>
      </c>
      <c r="B3528" s="267" t="s">
        <v>9448</v>
      </c>
      <c r="C3528" s="268" t="s">
        <v>6019</v>
      </c>
      <c r="D3528" s="269" t="s">
        <v>13850</v>
      </c>
    </row>
    <row r="3529" spans="1:4">
      <c r="A3529" s="266">
        <v>38397</v>
      </c>
      <c r="B3529" s="267" t="s">
        <v>9519</v>
      </c>
      <c r="C3529" s="268" t="s">
        <v>6065</v>
      </c>
      <c r="D3529" s="269" t="s">
        <v>12870</v>
      </c>
    </row>
    <row r="3530" spans="1:4" ht="30">
      <c r="A3530" s="266">
        <v>20078</v>
      </c>
      <c r="B3530" s="267" t="s">
        <v>9520</v>
      </c>
      <c r="C3530" s="268" t="s">
        <v>6019</v>
      </c>
      <c r="D3530" s="269" t="s">
        <v>11915</v>
      </c>
    </row>
    <row r="3531" spans="1:4" ht="30">
      <c r="A3531" s="266">
        <v>20079</v>
      </c>
      <c r="B3531" s="267" t="s">
        <v>9521</v>
      </c>
      <c r="C3531" s="268" t="s">
        <v>6019</v>
      </c>
      <c r="D3531" s="269" t="s">
        <v>12978</v>
      </c>
    </row>
    <row r="3532" spans="1:4">
      <c r="A3532" s="266">
        <v>39897</v>
      </c>
      <c r="B3532" s="267" t="s">
        <v>9522</v>
      </c>
      <c r="C3532" s="268" t="s">
        <v>6019</v>
      </c>
      <c r="D3532" s="269" t="s">
        <v>13879</v>
      </c>
    </row>
    <row r="3533" spans="1:4">
      <c r="A3533" s="266">
        <v>118</v>
      </c>
      <c r="B3533" s="267" t="s">
        <v>15290</v>
      </c>
      <c r="C3533" s="268" t="s">
        <v>6019</v>
      </c>
      <c r="D3533" s="269" t="s">
        <v>13880</v>
      </c>
    </row>
    <row r="3534" spans="1:4" ht="30">
      <c r="A3534" s="266">
        <v>4396</v>
      </c>
      <c r="B3534" s="267" t="s">
        <v>9523</v>
      </c>
      <c r="C3534" s="268" t="s">
        <v>6017</v>
      </c>
      <c r="D3534" s="269" t="s">
        <v>13881</v>
      </c>
    </row>
    <row r="3535" spans="1:4">
      <c r="A3535" s="266">
        <v>36881</v>
      </c>
      <c r="B3535" s="267" t="s">
        <v>15289</v>
      </c>
      <c r="C3535" s="268" t="s">
        <v>6017</v>
      </c>
      <c r="D3535" s="269" t="s">
        <v>13882</v>
      </c>
    </row>
    <row r="3536" spans="1:4">
      <c r="A3536" s="266">
        <v>36882</v>
      </c>
      <c r="B3536" s="267" t="s">
        <v>9524</v>
      </c>
      <c r="C3536" s="268" t="s">
        <v>6017</v>
      </c>
      <c r="D3536" s="269" t="s">
        <v>13883</v>
      </c>
    </row>
    <row r="3537" spans="1:4">
      <c r="A3537" s="266">
        <v>4397</v>
      </c>
      <c r="B3537" s="267" t="s">
        <v>9525</v>
      </c>
      <c r="C3537" s="268" t="s">
        <v>6017</v>
      </c>
      <c r="D3537" s="269" t="s">
        <v>13884</v>
      </c>
    </row>
    <row r="3538" spans="1:4" ht="30">
      <c r="A3538" s="266">
        <v>34754</v>
      </c>
      <c r="B3538" s="267" t="s">
        <v>9526</v>
      </c>
      <c r="C3538" s="268" t="s">
        <v>6017</v>
      </c>
      <c r="D3538" s="269" t="s">
        <v>13885</v>
      </c>
    </row>
    <row r="3539" spans="1:4" ht="30">
      <c r="A3539" s="266">
        <v>25962</v>
      </c>
      <c r="B3539" s="267" t="s">
        <v>9527</v>
      </c>
      <c r="C3539" s="268" t="s">
        <v>6017</v>
      </c>
      <c r="D3539" s="269" t="s">
        <v>13886</v>
      </c>
    </row>
    <row r="3540" spans="1:4" ht="30">
      <c r="A3540" s="266">
        <v>34752</v>
      </c>
      <c r="B3540" s="267" t="s">
        <v>9528</v>
      </c>
      <c r="C3540" s="268" t="s">
        <v>6017</v>
      </c>
      <c r="D3540" s="269" t="s">
        <v>13887</v>
      </c>
    </row>
    <row r="3541" spans="1:4">
      <c r="A3541" s="266">
        <v>4751</v>
      </c>
      <c r="B3541" s="267" t="s">
        <v>9529</v>
      </c>
      <c r="C3541" s="268" t="s">
        <v>6018</v>
      </c>
      <c r="D3541" s="269" t="s">
        <v>11292</v>
      </c>
    </row>
    <row r="3542" spans="1:4">
      <c r="A3542" s="266">
        <v>41066</v>
      </c>
      <c r="B3542" s="267" t="s">
        <v>9530</v>
      </c>
      <c r="C3542" s="268" t="s">
        <v>6187</v>
      </c>
      <c r="D3542" s="269" t="s">
        <v>11293</v>
      </c>
    </row>
    <row r="3543" spans="1:4">
      <c r="A3543" s="266">
        <v>39604</v>
      </c>
      <c r="B3543" s="267" t="s">
        <v>9531</v>
      </c>
      <c r="C3543" s="268" t="s">
        <v>6019</v>
      </c>
      <c r="D3543" s="269" t="s">
        <v>12196</v>
      </c>
    </row>
    <row r="3544" spans="1:4">
      <c r="A3544" s="266">
        <v>39605</v>
      </c>
      <c r="B3544" s="267" t="s">
        <v>9532</v>
      </c>
      <c r="C3544" s="268" t="s">
        <v>6019</v>
      </c>
      <c r="D3544" s="269" t="s">
        <v>13888</v>
      </c>
    </row>
    <row r="3545" spans="1:4">
      <c r="A3545" s="266">
        <v>39606</v>
      </c>
      <c r="B3545" s="267" t="s">
        <v>9533</v>
      </c>
      <c r="C3545" s="268" t="s">
        <v>6019</v>
      </c>
      <c r="D3545" s="269" t="s">
        <v>13889</v>
      </c>
    </row>
    <row r="3546" spans="1:4">
      <c r="A3546" s="266">
        <v>39607</v>
      </c>
      <c r="B3546" s="267" t="s">
        <v>9534</v>
      </c>
      <c r="C3546" s="268" t="s">
        <v>6019</v>
      </c>
      <c r="D3546" s="269" t="s">
        <v>11670</v>
      </c>
    </row>
    <row r="3547" spans="1:4">
      <c r="A3547" s="266">
        <v>39594</v>
      </c>
      <c r="B3547" s="267" t="s">
        <v>9535</v>
      </c>
      <c r="C3547" s="268" t="s">
        <v>6019</v>
      </c>
      <c r="D3547" s="269" t="s">
        <v>13890</v>
      </c>
    </row>
    <row r="3548" spans="1:4">
      <c r="A3548" s="266">
        <v>39596</v>
      </c>
      <c r="B3548" s="267" t="s">
        <v>9536</v>
      </c>
      <c r="C3548" s="268" t="s">
        <v>6019</v>
      </c>
      <c r="D3548" s="269" t="s">
        <v>13891</v>
      </c>
    </row>
    <row r="3549" spans="1:4">
      <c r="A3549" s="266">
        <v>39595</v>
      </c>
      <c r="B3549" s="267" t="s">
        <v>9537</v>
      </c>
      <c r="C3549" s="268" t="s">
        <v>6019</v>
      </c>
      <c r="D3549" s="269" t="s">
        <v>13892</v>
      </c>
    </row>
    <row r="3550" spans="1:4">
      <c r="A3550" s="266">
        <v>39597</v>
      </c>
      <c r="B3550" s="267" t="s">
        <v>9538</v>
      </c>
      <c r="C3550" s="268" t="s">
        <v>6019</v>
      </c>
      <c r="D3550" s="269" t="s">
        <v>13893</v>
      </c>
    </row>
    <row r="3551" spans="1:4" ht="30">
      <c r="A3551" s="266">
        <v>20209</v>
      </c>
      <c r="B3551" s="267" t="s">
        <v>9539</v>
      </c>
      <c r="C3551" s="268" t="s">
        <v>6020</v>
      </c>
      <c r="D3551" s="269" t="s">
        <v>13894</v>
      </c>
    </row>
    <row r="3552" spans="1:4" ht="30">
      <c r="A3552" s="266">
        <v>4433</v>
      </c>
      <c r="B3552" s="267" t="s">
        <v>9540</v>
      </c>
      <c r="C3552" s="268" t="s">
        <v>6020</v>
      </c>
      <c r="D3552" s="269" t="s">
        <v>12205</v>
      </c>
    </row>
    <row r="3553" spans="1:4">
      <c r="A3553" s="266">
        <v>10731</v>
      </c>
      <c r="B3553" s="267" t="s">
        <v>9541</v>
      </c>
      <c r="C3553" s="268" t="s">
        <v>6017</v>
      </c>
      <c r="D3553" s="269" t="s">
        <v>13895</v>
      </c>
    </row>
    <row r="3554" spans="1:4">
      <c r="A3554" s="266">
        <v>4704</v>
      </c>
      <c r="B3554" s="267" t="s">
        <v>9542</v>
      </c>
      <c r="C3554" s="268" t="s">
        <v>6017</v>
      </c>
      <c r="D3554" s="269" t="s">
        <v>13896</v>
      </c>
    </row>
    <row r="3555" spans="1:4">
      <c r="A3555" s="266">
        <v>10730</v>
      </c>
      <c r="B3555" s="267" t="s">
        <v>9543</v>
      </c>
      <c r="C3555" s="268" t="s">
        <v>6017</v>
      </c>
      <c r="D3555" s="269" t="s">
        <v>13897</v>
      </c>
    </row>
    <row r="3556" spans="1:4">
      <c r="A3556" s="266">
        <v>4729</v>
      </c>
      <c r="B3556" s="267" t="s">
        <v>15288</v>
      </c>
      <c r="C3556" s="268" t="s">
        <v>6183</v>
      </c>
      <c r="D3556" s="269" t="s">
        <v>13898</v>
      </c>
    </row>
    <row r="3557" spans="1:4">
      <c r="A3557" s="266">
        <v>4720</v>
      </c>
      <c r="B3557" s="267" t="s">
        <v>9544</v>
      </c>
      <c r="C3557" s="268" t="s">
        <v>6183</v>
      </c>
      <c r="D3557" s="269" t="s">
        <v>13899</v>
      </c>
    </row>
    <row r="3558" spans="1:4">
      <c r="A3558" s="266">
        <v>4721</v>
      </c>
      <c r="B3558" s="267" t="s">
        <v>9545</v>
      </c>
      <c r="C3558" s="268" t="s">
        <v>6183</v>
      </c>
      <c r="D3558" s="269" t="s">
        <v>12949</v>
      </c>
    </row>
    <row r="3559" spans="1:4">
      <c r="A3559" s="266">
        <v>4718</v>
      </c>
      <c r="B3559" s="267" t="s">
        <v>9546</v>
      </c>
      <c r="C3559" s="268" t="s">
        <v>6183</v>
      </c>
      <c r="D3559" s="269" t="s">
        <v>12949</v>
      </c>
    </row>
    <row r="3560" spans="1:4">
      <c r="A3560" s="266">
        <v>4722</v>
      </c>
      <c r="B3560" s="267" t="s">
        <v>9547</v>
      </c>
      <c r="C3560" s="268" t="s">
        <v>6183</v>
      </c>
      <c r="D3560" s="269" t="s">
        <v>12949</v>
      </c>
    </row>
    <row r="3561" spans="1:4">
      <c r="A3561" s="266">
        <v>4723</v>
      </c>
      <c r="B3561" s="267" t="s">
        <v>9548</v>
      </c>
      <c r="C3561" s="268" t="s">
        <v>6183</v>
      </c>
      <c r="D3561" s="269" t="s">
        <v>13900</v>
      </c>
    </row>
    <row r="3562" spans="1:4">
      <c r="A3562" s="266">
        <v>4727</v>
      </c>
      <c r="B3562" s="267" t="s">
        <v>9549</v>
      </c>
      <c r="C3562" s="268" t="s">
        <v>6183</v>
      </c>
      <c r="D3562" s="269" t="s">
        <v>13901</v>
      </c>
    </row>
    <row r="3563" spans="1:4" ht="30">
      <c r="A3563" s="266">
        <v>4748</v>
      </c>
      <c r="B3563" s="267" t="s">
        <v>9550</v>
      </c>
      <c r="C3563" s="268" t="s">
        <v>6183</v>
      </c>
      <c r="D3563" s="269" t="s">
        <v>12662</v>
      </c>
    </row>
    <row r="3564" spans="1:4" ht="30">
      <c r="A3564" s="266">
        <v>4730</v>
      </c>
      <c r="B3564" s="267" t="s">
        <v>9551</v>
      </c>
      <c r="C3564" s="268" t="s">
        <v>6183</v>
      </c>
      <c r="D3564" s="269" t="s">
        <v>13902</v>
      </c>
    </row>
    <row r="3565" spans="1:4" ht="30">
      <c r="A3565" s="266">
        <v>13186</v>
      </c>
      <c r="B3565" s="267" t="s">
        <v>9552</v>
      </c>
      <c r="C3565" s="268" t="s">
        <v>6183</v>
      </c>
      <c r="D3565" s="269" t="s">
        <v>13903</v>
      </c>
    </row>
    <row r="3566" spans="1:4" ht="30">
      <c r="A3566" s="266">
        <v>10737</v>
      </c>
      <c r="B3566" s="267" t="s">
        <v>9553</v>
      </c>
      <c r="C3566" s="268" t="s">
        <v>6017</v>
      </c>
      <c r="D3566" s="269" t="s">
        <v>13904</v>
      </c>
    </row>
    <row r="3567" spans="1:4" ht="30">
      <c r="A3567" s="266">
        <v>10734</v>
      </c>
      <c r="B3567" s="267" t="s">
        <v>9554</v>
      </c>
      <c r="C3567" s="268" t="s">
        <v>6017</v>
      </c>
      <c r="D3567" s="269" t="s">
        <v>13905</v>
      </c>
    </row>
    <row r="3568" spans="1:4">
      <c r="A3568" s="266">
        <v>4708</v>
      </c>
      <c r="B3568" s="267" t="s">
        <v>9555</v>
      </c>
      <c r="C3568" s="268" t="s">
        <v>6017</v>
      </c>
      <c r="D3568" s="269" t="s">
        <v>13906</v>
      </c>
    </row>
    <row r="3569" spans="1:4" ht="30">
      <c r="A3569" s="266">
        <v>4712</v>
      </c>
      <c r="B3569" s="267" t="s">
        <v>9556</v>
      </c>
      <c r="C3569" s="268" t="s">
        <v>6017</v>
      </c>
      <c r="D3569" s="269" t="s">
        <v>13907</v>
      </c>
    </row>
    <row r="3570" spans="1:4" ht="45">
      <c r="A3570" s="266">
        <v>4710</v>
      </c>
      <c r="B3570" s="267" t="s">
        <v>9557</v>
      </c>
      <c r="C3570" s="268" t="s">
        <v>6017</v>
      </c>
      <c r="D3570" s="269" t="s">
        <v>13908</v>
      </c>
    </row>
    <row r="3571" spans="1:4" ht="30">
      <c r="A3571" s="266">
        <v>4746</v>
      </c>
      <c r="B3571" s="267" t="s">
        <v>9558</v>
      </c>
      <c r="C3571" s="268" t="s">
        <v>6183</v>
      </c>
      <c r="D3571" s="269" t="s">
        <v>13909</v>
      </c>
    </row>
    <row r="3572" spans="1:4">
      <c r="A3572" s="266">
        <v>4750</v>
      </c>
      <c r="B3572" s="267" t="s">
        <v>9559</v>
      </c>
      <c r="C3572" s="268" t="s">
        <v>6018</v>
      </c>
      <c r="D3572" s="269" t="s">
        <v>11292</v>
      </c>
    </row>
    <row r="3573" spans="1:4">
      <c r="A3573" s="266">
        <v>41065</v>
      </c>
      <c r="B3573" s="267" t="s">
        <v>9560</v>
      </c>
      <c r="C3573" s="268" t="s">
        <v>6187</v>
      </c>
      <c r="D3573" s="269" t="s">
        <v>11293</v>
      </c>
    </row>
    <row r="3574" spans="1:4" ht="30">
      <c r="A3574" s="266">
        <v>34747</v>
      </c>
      <c r="B3574" s="267" t="s">
        <v>9561</v>
      </c>
      <c r="C3574" s="268" t="s">
        <v>6020</v>
      </c>
      <c r="D3574" s="269" t="s">
        <v>13910</v>
      </c>
    </row>
    <row r="3575" spans="1:4">
      <c r="A3575" s="266">
        <v>4826</v>
      </c>
      <c r="B3575" s="267" t="s">
        <v>15287</v>
      </c>
      <c r="C3575" s="268" t="s">
        <v>6020</v>
      </c>
      <c r="D3575" s="269" t="s">
        <v>13911</v>
      </c>
    </row>
    <row r="3576" spans="1:4">
      <c r="A3576" s="266">
        <v>41975</v>
      </c>
      <c r="B3576" s="267" t="s">
        <v>9562</v>
      </c>
      <c r="C3576" s="268" t="s">
        <v>6017</v>
      </c>
      <c r="D3576" s="269" t="s">
        <v>13912</v>
      </c>
    </row>
    <row r="3577" spans="1:4" ht="30">
      <c r="A3577" s="266">
        <v>4825</v>
      </c>
      <c r="B3577" s="267" t="s">
        <v>9563</v>
      </c>
      <c r="C3577" s="268" t="s">
        <v>6020</v>
      </c>
      <c r="D3577" s="269" t="s">
        <v>13913</v>
      </c>
    </row>
    <row r="3578" spans="1:4">
      <c r="A3578" s="266">
        <v>34744</v>
      </c>
      <c r="B3578" s="267" t="s">
        <v>9564</v>
      </c>
      <c r="C3578" s="268" t="s">
        <v>6017</v>
      </c>
      <c r="D3578" s="269" t="s">
        <v>12873</v>
      </c>
    </row>
    <row r="3579" spans="1:4" ht="30">
      <c r="A3579" s="266">
        <v>39430</v>
      </c>
      <c r="B3579" s="267" t="s">
        <v>9565</v>
      </c>
      <c r="C3579" s="268" t="s">
        <v>6019</v>
      </c>
      <c r="D3579" s="269" t="s">
        <v>13914</v>
      </c>
    </row>
    <row r="3580" spans="1:4" ht="30">
      <c r="A3580" s="266">
        <v>39573</v>
      </c>
      <c r="B3580" s="267" t="s">
        <v>9566</v>
      </c>
      <c r="C3580" s="268" t="s">
        <v>6019</v>
      </c>
      <c r="D3580" s="269" t="s">
        <v>13915</v>
      </c>
    </row>
    <row r="3581" spans="1:4" ht="30">
      <c r="A3581" s="266">
        <v>38410</v>
      </c>
      <c r="B3581" s="267" t="s">
        <v>9567</v>
      </c>
      <c r="C3581" s="268" t="s">
        <v>6019</v>
      </c>
      <c r="D3581" s="269" t="s">
        <v>13916</v>
      </c>
    </row>
    <row r="3582" spans="1:4">
      <c r="A3582" s="266">
        <v>4765</v>
      </c>
      <c r="B3582" s="267" t="s">
        <v>9568</v>
      </c>
      <c r="C3582" s="268" t="s">
        <v>6020</v>
      </c>
      <c r="D3582" s="269" t="s">
        <v>13917</v>
      </c>
    </row>
    <row r="3583" spans="1:4">
      <c r="A3583" s="266">
        <v>4766</v>
      </c>
      <c r="B3583" s="267" t="s">
        <v>9569</v>
      </c>
      <c r="C3583" s="268" t="s">
        <v>6065</v>
      </c>
      <c r="D3583" s="269" t="s">
        <v>13918</v>
      </c>
    </row>
    <row r="3584" spans="1:4">
      <c r="A3584" s="266">
        <v>4767</v>
      </c>
      <c r="B3584" s="267" t="s">
        <v>9569</v>
      </c>
      <c r="C3584" s="268" t="s">
        <v>6020</v>
      </c>
      <c r="D3584" s="269" t="s">
        <v>13919</v>
      </c>
    </row>
    <row r="3585" spans="1:4">
      <c r="A3585" s="266">
        <v>10963</v>
      </c>
      <c r="B3585" s="267" t="s">
        <v>9570</v>
      </c>
      <c r="C3585" s="268" t="s">
        <v>6020</v>
      </c>
      <c r="D3585" s="269" t="s">
        <v>13920</v>
      </c>
    </row>
    <row r="3586" spans="1:4">
      <c r="A3586" s="266">
        <v>10962</v>
      </c>
      <c r="B3586" s="267" t="s">
        <v>9571</v>
      </c>
      <c r="C3586" s="268" t="s">
        <v>6065</v>
      </c>
      <c r="D3586" s="269" t="s">
        <v>11510</v>
      </c>
    </row>
    <row r="3587" spans="1:4">
      <c r="A3587" s="266">
        <v>34742</v>
      </c>
      <c r="B3587" s="267" t="s">
        <v>9572</v>
      </c>
      <c r="C3587" s="268" t="s">
        <v>6065</v>
      </c>
      <c r="D3587" s="269" t="s">
        <v>11159</v>
      </c>
    </row>
    <row r="3588" spans="1:4">
      <c r="A3588" s="266">
        <v>4773</v>
      </c>
      <c r="B3588" s="267" t="s">
        <v>9573</v>
      </c>
      <c r="C3588" s="268" t="s">
        <v>6020</v>
      </c>
      <c r="D3588" s="269" t="s">
        <v>13921</v>
      </c>
    </row>
    <row r="3589" spans="1:4">
      <c r="A3589" s="266">
        <v>34740</v>
      </c>
      <c r="B3589" s="267" t="s">
        <v>9574</v>
      </c>
      <c r="C3589" s="268" t="s">
        <v>6065</v>
      </c>
      <c r="D3589" s="269" t="s">
        <v>11159</v>
      </c>
    </row>
    <row r="3590" spans="1:4">
      <c r="A3590" s="266">
        <v>4776</v>
      </c>
      <c r="B3590" s="267" t="s">
        <v>9575</v>
      </c>
      <c r="C3590" s="268" t="s">
        <v>6020</v>
      </c>
      <c r="D3590" s="269" t="s">
        <v>13922</v>
      </c>
    </row>
    <row r="3591" spans="1:4">
      <c r="A3591" s="266">
        <v>4774</v>
      </c>
      <c r="B3591" s="267" t="s">
        <v>9575</v>
      </c>
      <c r="C3591" s="268" t="s">
        <v>6065</v>
      </c>
      <c r="D3591" s="269" t="s">
        <v>13918</v>
      </c>
    </row>
    <row r="3592" spans="1:4">
      <c r="A3592" s="266">
        <v>40313</v>
      </c>
      <c r="B3592" s="267" t="s">
        <v>9576</v>
      </c>
      <c r="C3592" s="268" t="s">
        <v>6065</v>
      </c>
      <c r="D3592" s="269" t="s">
        <v>11159</v>
      </c>
    </row>
    <row r="3593" spans="1:4">
      <c r="A3593" s="266">
        <v>13340</v>
      </c>
      <c r="B3593" s="267" t="s">
        <v>9577</v>
      </c>
      <c r="C3593" s="268" t="s">
        <v>6020</v>
      </c>
      <c r="D3593" s="269" t="s">
        <v>12129</v>
      </c>
    </row>
    <row r="3594" spans="1:4">
      <c r="A3594" s="266">
        <v>10965</v>
      </c>
      <c r="B3594" s="267" t="s">
        <v>9578</v>
      </c>
      <c r="C3594" s="268" t="s">
        <v>6020</v>
      </c>
      <c r="D3594" s="269" t="s">
        <v>13923</v>
      </c>
    </row>
    <row r="3595" spans="1:4">
      <c r="A3595" s="266">
        <v>10966</v>
      </c>
      <c r="B3595" s="267" t="s">
        <v>9579</v>
      </c>
      <c r="C3595" s="268" t="s">
        <v>6065</v>
      </c>
      <c r="D3595" s="269" t="s">
        <v>13924</v>
      </c>
    </row>
    <row r="3596" spans="1:4">
      <c r="A3596" s="266">
        <v>40537</v>
      </c>
      <c r="B3596" s="267" t="s">
        <v>9580</v>
      </c>
      <c r="C3596" s="268" t="s">
        <v>6065</v>
      </c>
      <c r="D3596" s="269" t="s">
        <v>13925</v>
      </c>
    </row>
    <row r="3597" spans="1:4">
      <c r="A3597" s="266">
        <v>40536</v>
      </c>
      <c r="B3597" s="267" t="s">
        <v>9581</v>
      </c>
      <c r="C3597" s="268" t="s">
        <v>6065</v>
      </c>
      <c r="D3597" s="269" t="s">
        <v>13925</v>
      </c>
    </row>
    <row r="3598" spans="1:4">
      <c r="A3598" s="266">
        <v>40535</v>
      </c>
      <c r="B3598" s="267" t="s">
        <v>9582</v>
      </c>
      <c r="C3598" s="268" t="s">
        <v>6065</v>
      </c>
      <c r="D3598" s="269" t="s">
        <v>13925</v>
      </c>
    </row>
    <row r="3599" spans="1:4" ht="30">
      <c r="A3599" s="266">
        <v>39427</v>
      </c>
      <c r="B3599" s="267" t="s">
        <v>9583</v>
      </c>
      <c r="C3599" s="268" t="s">
        <v>6020</v>
      </c>
      <c r="D3599" s="269" t="s">
        <v>12183</v>
      </c>
    </row>
    <row r="3600" spans="1:4">
      <c r="A3600" s="266">
        <v>39424</v>
      </c>
      <c r="B3600" s="267" t="s">
        <v>9584</v>
      </c>
      <c r="C3600" s="268" t="s">
        <v>6020</v>
      </c>
      <c r="D3600" s="269" t="s">
        <v>13926</v>
      </c>
    </row>
    <row r="3601" spans="1:4" ht="30">
      <c r="A3601" s="266">
        <v>39425</v>
      </c>
      <c r="B3601" s="267" t="s">
        <v>9585</v>
      </c>
      <c r="C3601" s="268" t="s">
        <v>6020</v>
      </c>
      <c r="D3601" s="269" t="s">
        <v>13927</v>
      </c>
    </row>
    <row r="3602" spans="1:4">
      <c r="A3602" s="266">
        <v>40664</v>
      </c>
      <c r="B3602" s="267" t="s">
        <v>9586</v>
      </c>
      <c r="C3602" s="268" t="s">
        <v>6065</v>
      </c>
      <c r="D3602" s="269" t="s">
        <v>13928</v>
      </c>
    </row>
    <row r="3603" spans="1:4">
      <c r="A3603" s="266">
        <v>34360</v>
      </c>
      <c r="B3603" s="267" t="s">
        <v>9587</v>
      </c>
      <c r="C3603" s="268" t="s">
        <v>6065</v>
      </c>
      <c r="D3603" s="269" t="s">
        <v>13929</v>
      </c>
    </row>
    <row r="3604" spans="1:4">
      <c r="A3604" s="266">
        <v>20259</v>
      </c>
      <c r="B3604" s="267" t="s">
        <v>9588</v>
      </c>
      <c r="C3604" s="268" t="s">
        <v>6020</v>
      </c>
      <c r="D3604" s="269" t="s">
        <v>11439</v>
      </c>
    </row>
    <row r="3605" spans="1:4" ht="30">
      <c r="A3605" s="266">
        <v>14077</v>
      </c>
      <c r="B3605" s="267" t="s">
        <v>9589</v>
      </c>
      <c r="C3605" s="268" t="s">
        <v>6020</v>
      </c>
      <c r="D3605" s="269" t="s">
        <v>13930</v>
      </c>
    </row>
    <row r="3606" spans="1:4" ht="30">
      <c r="A3606" s="266">
        <v>3678</v>
      </c>
      <c r="B3606" s="267" t="s">
        <v>15286</v>
      </c>
      <c r="C3606" s="268" t="s">
        <v>6020</v>
      </c>
      <c r="D3606" s="269" t="s">
        <v>13931</v>
      </c>
    </row>
    <row r="3607" spans="1:4" ht="30">
      <c r="A3607" s="266">
        <v>39418</v>
      </c>
      <c r="B3607" s="267" t="s">
        <v>9590</v>
      </c>
      <c r="C3607" s="268" t="s">
        <v>6020</v>
      </c>
      <c r="D3607" s="269" t="s">
        <v>11135</v>
      </c>
    </row>
    <row r="3608" spans="1:4" ht="30">
      <c r="A3608" s="266">
        <v>39419</v>
      </c>
      <c r="B3608" s="267" t="s">
        <v>9591</v>
      </c>
      <c r="C3608" s="268" t="s">
        <v>6020</v>
      </c>
      <c r="D3608" s="269" t="s">
        <v>11845</v>
      </c>
    </row>
    <row r="3609" spans="1:4" ht="30">
      <c r="A3609" s="266">
        <v>39420</v>
      </c>
      <c r="B3609" s="267" t="s">
        <v>9592</v>
      </c>
      <c r="C3609" s="268" t="s">
        <v>6020</v>
      </c>
      <c r="D3609" s="269" t="s">
        <v>11742</v>
      </c>
    </row>
    <row r="3610" spans="1:4" ht="30">
      <c r="A3610" s="266">
        <v>39571</v>
      </c>
      <c r="B3610" s="267" t="s">
        <v>9593</v>
      </c>
      <c r="C3610" s="268" t="s">
        <v>6020</v>
      </c>
      <c r="D3610" s="269" t="s">
        <v>13932</v>
      </c>
    </row>
    <row r="3611" spans="1:4" ht="30">
      <c r="A3611" s="266">
        <v>39421</v>
      </c>
      <c r="B3611" s="267" t="s">
        <v>9594</v>
      </c>
      <c r="C3611" s="268" t="s">
        <v>6020</v>
      </c>
      <c r="D3611" s="269" t="s">
        <v>13933</v>
      </c>
    </row>
    <row r="3612" spans="1:4" ht="30">
      <c r="A3612" s="266">
        <v>39422</v>
      </c>
      <c r="B3612" s="267" t="s">
        <v>9595</v>
      </c>
      <c r="C3612" s="268" t="s">
        <v>6020</v>
      </c>
      <c r="D3612" s="269" t="s">
        <v>12046</v>
      </c>
    </row>
    <row r="3613" spans="1:4" ht="30">
      <c r="A3613" s="266">
        <v>39423</v>
      </c>
      <c r="B3613" s="267" t="s">
        <v>9596</v>
      </c>
      <c r="C3613" s="268" t="s">
        <v>6020</v>
      </c>
      <c r="D3613" s="269" t="s">
        <v>13934</v>
      </c>
    </row>
    <row r="3614" spans="1:4" ht="30">
      <c r="A3614" s="266">
        <v>39426</v>
      </c>
      <c r="B3614" s="267" t="s">
        <v>9597</v>
      </c>
      <c r="C3614" s="268" t="s">
        <v>6020</v>
      </c>
      <c r="D3614" s="269" t="s">
        <v>13141</v>
      </c>
    </row>
    <row r="3615" spans="1:4" ht="30">
      <c r="A3615" s="266">
        <v>39429</v>
      </c>
      <c r="B3615" s="267" t="s">
        <v>9598</v>
      </c>
      <c r="C3615" s="268" t="s">
        <v>6020</v>
      </c>
      <c r="D3615" s="269" t="s">
        <v>12487</v>
      </c>
    </row>
    <row r="3616" spans="1:4" ht="30">
      <c r="A3616" s="266">
        <v>39428</v>
      </c>
      <c r="B3616" s="267" t="s">
        <v>9599</v>
      </c>
      <c r="C3616" s="268" t="s">
        <v>6020</v>
      </c>
      <c r="D3616" s="269" t="s">
        <v>12453</v>
      </c>
    </row>
    <row r="3617" spans="1:4" ht="30">
      <c r="A3617" s="266">
        <v>39572</v>
      </c>
      <c r="B3617" s="267" t="s">
        <v>9600</v>
      </c>
      <c r="C3617" s="268" t="s">
        <v>6020</v>
      </c>
      <c r="D3617" s="269" t="s">
        <v>11847</v>
      </c>
    </row>
    <row r="3618" spans="1:4" ht="30">
      <c r="A3618" s="266">
        <v>39570</v>
      </c>
      <c r="B3618" s="267" t="s">
        <v>9601</v>
      </c>
      <c r="C3618" s="268" t="s">
        <v>6020</v>
      </c>
      <c r="D3618" s="269" t="s">
        <v>12197</v>
      </c>
    </row>
    <row r="3619" spans="1:4" ht="30">
      <c r="A3619" s="266">
        <v>39569</v>
      </c>
      <c r="B3619" s="267" t="s">
        <v>9602</v>
      </c>
      <c r="C3619" s="268" t="s">
        <v>6020</v>
      </c>
      <c r="D3619" s="269" t="s">
        <v>12518</v>
      </c>
    </row>
    <row r="3620" spans="1:4" ht="30">
      <c r="A3620" s="266">
        <v>11552</v>
      </c>
      <c r="B3620" s="267" t="s">
        <v>9603</v>
      </c>
      <c r="C3620" s="268" t="s">
        <v>6020</v>
      </c>
      <c r="D3620" s="269" t="s">
        <v>13935</v>
      </c>
    </row>
    <row r="3621" spans="1:4" ht="30">
      <c r="A3621" s="266">
        <v>40598</v>
      </c>
      <c r="B3621" s="267" t="s">
        <v>9604</v>
      </c>
      <c r="C3621" s="268" t="s">
        <v>6065</v>
      </c>
      <c r="D3621" s="269" t="s">
        <v>13925</v>
      </c>
    </row>
    <row r="3622" spans="1:4">
      <c r="A3622" s="266">
        <v>39328</v>
      </c>
      <c r="B3622" s="267" t="s">
        <v>9607</v>
      </c>
      <c r="C3622" s="268" t="s">
        <v>6020</v>
      </c>
      <c r="D3622" s="269" t="s">
        <v>12886</v>
      </c>
    </row>
    <row r="3623" spans="1:4">
      <c r="A3623" s="266">
        <v>39029</v>
      </c>
      <c r="B3623" s="267" t="s">
        <v>9605</v>
      </c>
      <c r="C3623" s="268" t="s">
        <v>6020</v>
      </c>
      <c r="D3623" s="269" t="s">
        <v>13645</v>
      </c>
    </row>
    <row r="3624" spans="1:4">
      <c r="A3624" s="266">
        <v>39028</v>
      </c>
      <c r="B3624" s="267" t="s">
        <v>9606</v>
      </c>
      <c r="C3624" s="268" t="s">
        <v>6020</v>
      </c>
      <c r="D3624" s="269" t="s">
        <v>12533</v>
      </c>
    </row>
    <row r="3625" spans="1:4" ht="45">
      <c r="A3625" s="266">
        <v>38541</v>
      </c>
      <c r="B3625" s="267" t="s">
        <v>9608</v>
      </c>
      <c r="C3625" s="268" t="s">
        <v>6019</v>
      </c>
      <c r="D3625" s="269" t="s">
        <v>13936</v>
      </c>
    </row>
    <row r="3626" spans="1:4" ht="45">
      <c r="A3626" s="266">
        <v>38542</v>
      </c>
      <c r="B3626" s="267" t="s">
        <v>9609</v>
      </c>
      <c r="C3626" s="268" t="s">
        <v>6019</v>
      </c>
      <c r="D3626" s="269" t="s">
        <v>13937</v>
      </c>
    </row>
    <row r="3627" spans="1:4" ht="45">
      <c r="A3627" s="266">
        <v>38543</v>
      </c>
      <c r="B3627" s="267" t="s">
        <v>15285</v>
      </c>
      <c r="C3627" s="268" t="s">
        <v>6019</v>
      </c>
      <c r="D3627" s="269" t="s">
        <v>13938</v>
      </c>
    </row>
    <row r="3628" spans="1:4" ht="30">
      <c r="A3628" s="266">
        <v>40406</v>
      </c>
      <c r="B3628" s="267" t="s">
        <v>9610</v>
      </c>
      <c r="C3628" s="268" t="s">
        <v>6019</v>
      </c>
      <c r="D3628" s="269" t="s">
        <v>13939</v>
      </c>
    </row>
    <row r="3629" spans="1:4" ht="30">
      <c r="A3629" s="266">
        <v>40789</v>
      </c>
      <c r="B3629" s="267" t="s">
        <v>9611</v>
      </c>
      <c r="C3629" s="268" t="s">
        <v>6019</v>
      </c>
      <c r="D3629" s="269" t="s">
        <v>13940</v>
      </c>
    </row>
    <row r="3630" spans="1:4" ht="30">
      <c r="A3630" s="266">
        <v>40791</v>
      </c>
      <c r="B3630" s="267" t="s">
        <v>9612</v>
      </c>
      <c r="C3630" s="268" t="s">
        <v>6019</v>
      </c>
      <c r="D3630" s="269" t="s">
        <v>13941</v>
      </c>
    </row>
    <row r="3631" spans="1:4" ht="30">
      <c r="A3631" s="266">
        <v>11651</v>
      </c>
      <c r="B3631" s="267" t="s">
        <v>9613</v>
      </c>
      <c r="C3631" s="268" t="s">
        <v>6019</v>
      </c>
      <c r="D3631" s="269" t="s">
        <v>13942</v>
      </c>
    </row>
    <row r="3632" spans="1:4" ht="30">
      <c r="A3632" s="266">
        <v>42002</v>
      </c>
      <c r="B3632" s="267" t="s">
        <v>9614</v>
      </c>
      <c r="C3632" s="268" t="s">
        <v>6019</v>
      </c>
      <c r="D3632" s="269" t="s">
        <v>13943</v>
      </c>
    </row>
    <row r="3633" spans="1:4" ht="30">
      <c r="A3633" s="266">
        <v>39012</v>
      </c>
      <c r="B3633" s="267" t="s">
        <v>9616</v>
      </c>
      <c r="C3633" s="268" t="s">
        <v>6019</v>
      </c>
      <c r="D3633" s="269" t="s">
        <v>13945</v>
      </c>
    </row>
    <row r="3634" spans="1:4" ht="30">
      <c r="A3634" s="266">
        <v>40435</v>
      </c>
      <c r="B3634" s="267" t="s">
        <v>9615</v>
      </c>
      <c r="C3634" s="268" t="s">
        <v>6019</v>
      </c>
      <c r="D3634" s="269" t="s">
        <v>13944</v>
      </c>
    </row>
    <row r="3635" spans="1:4">
      <c r="A3635" s="266">
        <v>5327</v>
      </c>
      <c r="B3635" s="267" t="s">
        <v>9617</v>
      </c>
      <c r="C3635" s="268" t="s">
        <v>6065</v>
      </c>
      <c r="D3635" s="269" t="s">
        <v>13946</v>
      </c>
    </row>
    <row r="3636" spans="1:4" ht="30">
      <c r="A3636" s="266">
        <v>35274</v>
      </c>
      <c r="B3636" s="267" t="s">
        <v>9618</v>
      </c>
      <c r="C3636" s="268" t="s">
        <v>6020</v>
      </c>
      <c r="D3636" s="269" t="s">
        <v>12121</v>
      </c>
    </row>
    <row r="3637" spans="1:4" ht="30">
      <c r="A3637" s="266">
        <v>35275</v>
      </c>
      <c r="B3637" s="267" t="s">
        <v>9619</v>
      </c>
      <c r="C3637" s="268" t="s">
        <v>6020</v>
      </c>
      <c r="D3637" s="269" t="s">
        <v>13947</v>
      </c>
    </row>
    <row r="3638" spans="1:4" ht="30">
      <c r="A3638" s="266">
        <v>35276</v>
      </c>
      <c r="B3638" s="267" t="s">
        <v>9620</v>
      </c>
      <c r="C3638" s="268" t="s">
        <v>6020</v>
      </c>
      <c r="D3638" s="269" t="s">
        <v>13948</v>
      </c>
    </row>
    <row r="3639" spans="1:4">
      <c r="A3639" s="266">
        <v>38386</v>
      </c>
      <c r="B3639" s="267" t="s">
        <v>9621</v>
      </c>
      <c r="C3639" s="268" t="s">
        <v>6019</v>
      </c>
      <c r="D3639" s="269" t="s">
        <v>11280</v>
      </c>
    </row>
    <row r="3640" spans="1:4" ht="30">
      <c r="A3640" s="266">
        <v>11091</v>
      </c>
      <c r="B3640" s="267" t="s">
        <v>9622</v>
      </c>
      <c r="C3640" s="268" t="s">
        <v>6019</v>
      </c>
      <c r="D3640" s="269" t="s">
        <v>11118</v>
      </c>
    </row>
    <row r="3641" spans="1:4" ht="30">
      <c r="A3641" s="266">
        <v>37586</v>
      </c>
      <c r="B3641" s="267" t="s">
        <v>9623</v>
      </c>
      <c r="C3641" s="268" t="s">
        <v>8218</v>
      </c>
      <c r="D3641" s="269" t="s">
        <v>13949</v>
      </c>
    </row>
    <row r="3642" spans="1:4">
      <c r="A3642" s="266">
        <v>37395</v>
      </c>
      <c r="B3642" s="267" t="s">
        <v>9624</v>
      </c>
      <c r="C3642" s="268" t="s">
        <v>8218</v>
      </c>
      <c r="D3642" s="269" t="s">
        <v>13950</v>
      </c>
    </row>
    <row r="3643" spans="1:4" ht="30">
      <c r="A3643" s="266">
        <v>14147</v>
      </c>
      <c r="B3643" s="267" t="s">
        <v>9625</v>
      </c>
      <c r="C3643" s="268" t="s">
        <v>8218</v>
      </c>
      <c r="D3643" s="269" t="s">
        <v>13951</v>
      </c>
    </row>
    <row r="3644" spans="1:4">
      <c r="A3644" s="266">
        <v>37396</v>
      </c>
      <c r="B3644" s="267" t="s">
        <v>9626</v>
      </c>
      <c r="C3644" s="268" t="s">
        <v>8218</v>
      </c>
      <c r="D3644" s="269" t="s">
        <v>13952</v>
      </c>
    </row>
    <row r="3645" spans="1:4">
      <c r="A3645" s="266">
        <v>37397</v>
      </c>
      <c r="B3645" s="267" t="s">
        <v>9627</v>
      </c>
      <c r="C3645" s="268" t="s">
        <v>8218</v>
      </c>
      <c r="D3645" s="269" t="s">
        <v>13953</v>
      </c>
    </row>
    <row r="3646" spans="1:4">
      <c r="A3646" s="266">
        <v>11559</v>
      </c>
      <c r="B3646" s="267" t="s">
        <v>9628</v>
      </c>
      <c r="C3646" s="268" t="s">
        <v>6019</v>
      </c>
      <c r="D3646" s="269" t="s">
        <v>12933</v>
      </c>
    </row>
    <row r="3647" spans="1:4" ht="30">
      <c r="A3647" s="266">
        <v>444</v>
      </c>
      <c r="B3647" s="267" t="s">
        <v>9629</v>
      </c>
      <c r="C3647" s="268" t="s">
        <v>6019</v>
      </c>
      <c r="D3647" s="269" t="s">
        <v>12340</v>
      </c>
    </row>
    <row r="3648" spans="1:4" ht="30">
      <c r="A3648" s="266">
        <v>445</v>
      </c>
      <c r="B3648" s="267" t="s">
        <v>9630</v>
      </c>
      <c r="C3648" s="268" t="s">
        <v>6019</v>
      </c>
      <c r="D3648" s="269" t="s">
        <v>13954</v>
      </c>
    </row>
    <row r="3649" spans="1:4">
      <c r="A3649" s="266">
        <v>4783</v>
      </c>
      <c r="B3649" s="267" t="s">
        <v>9631</v>
      </c>
      <c r="C3649" s="268" t="s">
        <v>6018</v>
      </c>
      <c r="D3649" s="269" t="s">
        <v>11292</v>
      </c>
    </row>
    <row r="3650" spans="1:4">
      <c r="A3650" s="266">
        <v>41079</v>
      </c>
      <c r="B3650" s="267" t="s">
        <v>9632</v>
      </c>
      <c r="C3650" s="268" t="s">
        <v>6187</v>
      </c>
      <c r="D3650" s="269" t="s">
        <v>11293</v>
      </c>
    </row>
    <row r="3651" spans="1:4">
      <c r="A3651" s="266">
        <v>12874</v>
      </c>
      <c r="B3651" s="267" t="s">
        <v>9633</v>
      </c>
      <c r="C3651" s="268" t="s">
        <v>6018</v>
      </c>
      <c r="D3651" s="269" t="s">
        <v>13955</v>
      </c>
    </row>
    <row r="3652" spans="1:4">
      <c r="A3652" s="266">
        <v>41082</v>
      </c>
      <c r="B3652" s="267" t="s">
        <v>9634</v>
      </c>
      <c r="C3652" s="268" t="s">
        <v>6187</v>
      </c>
      <c r="D3652" s="269" t="s">
        <v>13956</v>
      </c>
    </row>
    <row r="3653" spans="1:4">
      <c r="A3653" s="266">
        <v>4785</v>
      </c>
      <c r="B3653" s="267" t="s">
        <v>9635</v>
      </c>
      <c r="C3653" s="268" t="s">
        <v>6018</v>
      </c>
      <c r="D3653" s="269" t="s">
        <v>13957</v>
      </c>
    </row>
    <row r="3654" spans="1:4">
      <c r="A3654" s="266">
        <v>41081</v>
      </c>
      <c r="B3654" s="267" t="s">
        <v>9636</v>
      </c>
      <c r="C3654" s="268" t="s">
        <v>6187</v>
      </c>
      <c r="D3654" s="269" t="s">
        <v>13958</v>
      </c>
    </row>
    <row r="3655" spans="1:4">
      <c r="A3655" s="266">
        <v>4801</v>
      </c>
      <c r="B3655" s="267" t="s">
        <v>9637</v>
      </c>
      <c r="C3655" s="268" t="s">
        <v>6017</v>
      </c>
      <c r="D3655" s="269" t="s">
        <v>13959</v>
      </c>
    </row>
    <row r="3656" spans="1:4">
      <c r="A3656" s="266">
        <v>4794</v>
      </c>
      <c r="B3656" s="267" t="s">
        <v>9638</v>
      </c>
      <c r="C3656" s="268" t="s">
        <v>6017</v>
      </c>
      <c r="D3656" s="269" t="s">
        <v>13960</v>
      </c>
    </row>
    <row r="3657" spans="1:4" ht="30">
      <c r="A3657" s="266">
        <v>4796</v>
      </c>
      <c r="B3657" s="267" t="s">
        <v>9639</v>
      </c>
      <c r="C3657" s="268" t="s">
        <v>6017</v>
      </c>
      <c r="D3657" s="269" t="s">
        <v>13961</v>
      </c>
    </row>
    <row r="3658" spans="1:4">
      <c r="A3658" s="266">
        <v>4800</v>
      </c>
      <c r="B3658" s="267" t="s">
        <v>9640</v>
      </c>
      <c r="C3658" s="268" t="s">
        <v>6017</v>
      </c>
      <c r="D3658" s="269" t="s">
        <v>13962</v>
      </c>
    </row>
    <row r="3659" spans="1:4">
      <c r="A3659" s="266">
        <v>4795</v>
      </c>
      <c r="B3659" s="267" t="s">
        <v>9641</v>
      </c>
      <c r="C3659" s="268" t="s">
        <v>6017</v>
      </c>
      <c r="D3659" s="269" t="s">
        <v>13963</v>
      </c>
    </row>
    <row r="3660" spans="1:4" ht="45">
      <c r="A3660" s="266">
        <v>39694</v>
      </c>
      <c r="B3660" s="267" t="s">
        <v>9642</v>
      </c>
      <c r="C3660" s="268" t="s">
        <v>6017</v>
      </c>
      <c r="D3660" s="269" t="s">
        <v>13964</v>
      </c>
    </row>
    <row r="3661" spans="1:4" ht="30">
      <c r="A3661" s="266">
        <v>1292</v>
      </c>
      <c r="B3661" s="267" t="s">
        <v>9643</v>
      </c>
      <c r="C3661" s="268" t="s">
        <v>6017</v>
      </c>
      <c r="D3661" s="269" t="s">
        <v>13965</v>
      </c>
    </row>
    <row r="3662" spans="1:4" ht="30">
      <c r="A3662" s="266">
        <v>1287</v>
      </c>
      <c r="B3662" s="267" t="s">
        <v>9644</v>
      </c>
      <c r="C3662" s="268" t="s">
        <v>6017</v>
      </c>
      <c r="D3662" s="269" t="s">
        <v>13966</v>
      </c>
    </row>
    <row r="3663" spans="1:4" ht="30">
      <c r="A3663" s="266">
        <v>1297</v>
      </c>
      <c r="B3663" s="267" t="s">
        <v>9645</v>
      </c>
      <c r="C3663" s="268" t="s">
        <v>6017</v>
      </c>
      <c r="D3663" s="269" t="s">
        <v>13967</v>
      </c>
    </row>
    <row r="3664" spans="1:4" ht="30">
      <c r="A3664" s="266">
        <v>4786</v>
      </c>
      <c r="B3664" s="267" t="s">
        <v>9646</v>
      </c>
      <c r="C3664" s="268" t="s">
        <v>6017</v>
      </c>
      <c r="D3664" s="269" t="s">
        <v>13968</v>
      </c>
    </row>
    <row r="3665" spans="1:4" ht="30">
      <c r="A3665" s="266">
        <v>10840</v>
      </c>
      <c r="B3665" s="267" t="s">
        <v>9647</v>
      </c>
      <c r="C3665" s="268" t="s">
        <v>6017</v>
      </c>
      <c r="D3665" s="269" t="s">
        <v>13969</v>
      </c>
    </row>
    <row r="3666" spans="1:4" ht="30">
      <c r="A3666" s="266">
        <v>10841</v>
      </c>
      <c r="B3666" s="267" t="s">
        <v>15284</v>
      </c>
      <c r="C3666" s="268" t="s">
        <v>6017</v>
      </c>
      <c r="D3666" s="269" t="s">
        <v>13970</v>
      </c>
    </row>
    <row r="3667" spans="1:4" ht="30">
      <c r="A3667" s="266">
        <v>25980</v>
      </c>
      <c r="B3667" s="267" t="s">
        <v>9648</v>
      </c>
      <c r="C3667" s="268" t="s">
        <v>6017</v>
      </c>
      <c r="D3667" s="269" t="s">
        <v>13971</v>
      </c>
    </row>
    <row r="3668" spans="1:4" ht="30">
      <c r="A3668" s="266">
        <v>10842</v>
      </c>
      <c r="B3668" s="267" t="s">
        <v>9649</v>
      </c>
      <c r="C3668" s="268" t="s">
        <v>6017</v>
      </c>
      <c r="D3668" s="269" t="s">
        <v>13972</v>
      </c>
    </row>
    <row r="3669" spans="1:4">
      <c r="A3669" s="266">
        <v>21108</v>
      </c>
      <c r="B3669" s="267" t="s">
        <v>9650</v>
      </c>
      <c r="C3669" s="268" t="s">
        <v>6017</v>
      </c>
      <c r="D3669" s="269" t="s">
        <v>13973</v>
      </c>
    </row>
    <row r="3670" spans="1:4">
      <c r="A3670" s="266">
        <v>38180</v>
      </c>
      <c r="B3670" s="267" t="s">
        <v>9651</v>
      </c>
      <c r="C3670" s="268" t="s">
        <v>6017</v>
      </c>
      <c r="D3670" s="269" t="s">
        <v>13974</v>
      </c>
    </row>
    <row r="3671" spans="1:4">
      <c r="A3671" s="266">
        <v>40648</v>
      </c>
      <c r="B3671" s="267" t="s">
        <v>9652</v>
      </c>
      <c r="C3671" s="268" t="s">
        <v>6017</v>
      </c>
      <c r="D3671" s="269" t="s">
        <v>13975</v>
      </c>
    </row>
    <row r="3672" spans="1:4">
      <c r="A3672" s="266">
        <v>40649</v>
      </c>
      <c r="B3672" s="267" t="s">
        <v>9653</v>
      </c>
      <c r="C3672" s="268" t="s">
        <v>6017</v>
      </c>
      <c r="D3672" s="269" t="s">
        <v>13976</v>
      </c>
    </row>
    <row r="3673" spans="1:4">
      <c r="A3673" s="266">
        <v>40650</v>
      </c>
      <c r="B3673" s="267" t="s">
        <v>9654</v>
      </c>
      <c r="C3673" s="268" t="s">
        <v>6017</v>
      </c>
      <c r="D3673" s="269" t="s">
        <v>13977</v>
      </c>
    </row>
    <row r="3674" spans="1:4">
      <c r="A3674" s="266">
        <v>40651</v>
      </c>
      <c r="B3674" s="267" t="s">
        <v>9655</v>
      </c>
      <c r="C3674" s="268" t="s">
        <v>6017</v>
      </c>
      <c r="D3674" s="269" t="s">
        <v>13978</v>
      </c>
    </row>
    <row r="3675" spans="1:4">
      <c r="A3675" s="266">
        <v>40652</v>
      </c>
      <c r="B3675" s="267" t="s">
        <v>9656</v>
      </c>
      <c r="C3675" s="268" t="s">
        <v>6017</v>
      </c>
      <c r="D3675" s="269" t="s">
        <v>13979</v>
      </c>
    </row>
    <row r="3676" spans="1:4" ht="30">
      <c r="A3676" s="266">
        <v>40647</v>
      </c>
      <c r="B3676" s="267" t="s">
        <v>9657</v>
      </c>
      <c r="C3676" s="268" t="s">
        <v>6017</v>
      </c>
      <c r="D3676" s="269" t="s">
        <v>13980</v>
      </c>
    </row>
    <row r="3677" spans="1:4">
      <c r="A3677" s="266">
        <v>40653</v>
      </c>
      <c r="B3677" s="267" t="s">
        <v>9658</v>
      </c>
      <c r="C3677" s="268" t="s">
        <v>6017</v>
      </c>
      <c r="D3677" s="269" t="s">
        <v>13981</v>
      </c>
    </row>
    <row r="3678" spans="1:4">
      <c r="A3678" s="266">
        <v>36178</v>
      </c>
      <c r="B3678" s="267" t="s">
        <v>9659</v>
      </c>
      <c r="C3678" s="268" t="s">
        <v>6019</v>
      </c>
      <c r="D3678" s="269" t="s">
        <v>13982</v>
      </c>
    </row>
    <row r="3679" spans="1:4">
      <c r="A3679" s="266">
        <v>38195</v>
      </c>
      <c r="B3679" s="267" t="s">
        <v>9660</v>
      </c>
      <c r="C3679" s="268" t="s">
        <v>6017</v>
      </c>
      <c r="D3679" s="269" t="s">
        <v>13983</v>
      </c>
    </row>
    <row r="3680" spans="1:4" ht="30">
      <c r="A3680" s="266">
        <v>38181</v>
      </c>
      <c r="B3680" s="267" t="s">
        <v>9661</v>
      </c>
      <c r="C3680" s="268" t="s">
        <v>6017</v>
      </c>
      <c r="D3680" s="269" t="s">
        <v>13984</v>
      </c>
    </row>
    <row r="3681" spans="1:4">
      <c r="A3681" s="266">
        <v>38182</v>
      </c>
      <c r="B3681" s="267" t="s">
        <v>9662</v>
      </c>
      <c r="C3681" s="268" t="s">
        <v>6017</v>
      </c>
      <c r="D3681" s="269" t="s">
        <v>13985</v>
      </c>
    </row>
    <row r="3682" spans="1:4" ht="30">
      <c r="A3682" s="266">
        <v>38186</v>
      </c>
      <c r="B3682" s="267" t="s">
        <v>9663</v>
      </c>
      <c r="C3682" s="268" t="s">
        <v>6017</v>
      </c>
      <c r="D3682" s="269" t="s">
        <v>13986</v>
      </c>
    </row>
    <row r="3683" spans="1:4" ht="30">
      <c r="A3683" s="266">
        <v>38185</v>
      </c>
      <c r="B3683" s="267" t="s">
        <v>9664</v>
      </c>
      <c r="C3683" s="268" t="s">
        <v>6017</v>
      </c>
      <c r="D3683" s="269" t="s">
        <v>13987</v>
      </c>
    </row>
    <row r="3684" spans="1:4" ht="30">
      <c r="A3684" s="266">
        <v>40654</v>
      </c>
      <c r="B3684" s="267" t="s">
        <v>9665</v>
      </c>
      <c r="C3684" s="268" t="s">
        <v>6017</v>
      </c>
      <c r="D3684" s="269" t="s">
        <v>13988</v>
      </c>
    </row>
    <row r="3685" spans="1:4" ht="30">
      <c r="A3685" s="266">
        <v>25981</v>
      </c>
      <c r="B3685" s="267" t="s">
        <v>9666</v>
      </c>
      <c r="C3685" s="268" t="s">
        <v>6017</v>
      </c>
      <c r="D3685" s="269" t="s">
        <v>13989</v>
      </c>
    </row>
    <row r="3686" spans="1:4" ht="30">
      <c r="A3686" s="266">
        <v>4822</v>
      </c>
      <c r="B3686" s="267" t="s">
        <v>9667</v>
      </c>
      <c r="C3686" s="268" t="s">
        <v>6017</v>
      </c>
      <c r="D3686" s="269" t="s">
        <v>13990</v>
      </c>
    </row>
    <row r="3687" spans="1:4" ht="30">
      <c r="A3687" s="266">
        <v>4818</v>
      </c>
      <c r="B3687" s="267" t="s">
        <v>9668</v>
      </c>
      <c r="C3687" s="268" t="s">
        <v>6017</v>
      </c>
      <c r="D3687" s="269" t="s">
        <v>13991</v>
      </c>
    </row>
    <row r="3688" spans="1:4" ht="30">
      <c r="A3688" s="266">
        <v>39567</v>
      </c>
      <c r="B3688" s="267" t="s">
        <v>9669</v>
      </c>
      <c r="C3688" s="268" t="s">
        <v>6017</v>
      </c>
      <c r="D3688" s="269" t="s">
        <v>13992</v>
      </c>
    </row>
    <row r="3689" spans="1:4" ht="30">
      <c r="A3689" s="266">
        <v>39566</v>
      </c>
      <c r="B3689" s="267" t="s">
        <v>9670</v>
      </c>
      <c r="C3689" s="268" t="s">
        <v>6017</v>
      </c>
      <c r="D3689" s="269" t="s">
        <v>13993</v>
      </c>
    </row>
    <row r="3690" spans="1:4">
      <c r="A3690" s="266">
        <v>11062</v>
      </c>
      <c r="B3690" s="267" t="s">
        <v>9671</v>
      </c>
      <c r="C3690" s="268" t="s">
        <v>6017</v>
      </c>
      <c r="D3690" s="269" t="s">
        <v>11985</v>
      </c>
    </row>
    <row r="3691" spans="1:4">
      <c r="A3691" s="266">
        <v>11063</v>
      </c>
      <c r="B3691" s="267" t="s">
        <v>9672</v>
      </c>
      <c r="C3691" s="268" t="s">
        <v>6017</v>
      </c>
      <c r="D3691" s="269" t="s">
        <v>13994</v>
      </c>
    </row>
    <row r="3692" spans="1:4">
      <c r="A3692" s="266">
        <v>13521</v>
      </c>
      <c r="B3692" s="267" t="s">
        <v>9673</v>
      </c>
      <c r="C3692" s="268" t="s">
        <v>6019</v>
      </c>
      <c r="D3692" s="269" t="s">
        <v>13995</v>
      </c>
    </row>
    <row r="3693" spans="1:4" ht="30">
      <c r="A3693" s="266">
        <v>10851</v>
      </c>
      <c r="B3693" s="267" t="s">
        <v>9674</v>
      </c>
      <c r="C3693" s="268" t="s">
        <v>6019</v>
      </c>
      <c r="D3693" s="269" t="s">
        <v>13996</v>
      </c>
    </row>
    <row r="3694" spans="1:4" ht="30">
      <c r="A3694" s="266">
        <v>39515</v>
      </c>
      <c r="B3694" s="267" t="s">
        <v>9675</v>
      </c>
      <c r="C3694" s="268" t="s">
        <v>6019</v>
      </c>
      <c r="D3694" s="269" t="s">
        <v>13997</v>
      </c>
    </row>
    <row r="3695" spans="1:4" ht="30">
      <c r="A3695" s="266">
        <v>39516</v>
      </c>
      <c r="B3695" s="267" t="s">
        <v>9676</v>
      </c>
      <c r="C3695" s="268" t="s">
        <v>6019</v>
      </c>
      <c r="D3695" s="269" t="s">
        <v>13998</v>
      </c>
    </row>
    <row r="3696" spans="1:4" ht="30">
      <c r="A3696" s="266">
        <v>39514</v>
      </c>
      <c r="B3696" s="267" t="s">
        <v>9677</v>
      </c>
      <c r="C3696" s="268" t="s">
        <v>6019</v>
      </c>
      <c r="D3696" s="269" t="s">
        <v>11911</v>
      </c>
    </row>
    <row r="3697" spans="1:4" ht="30">
      <c r="A3697" s="266">
        <v>4812</v>
      </c>
      <c r="B3697" s="267" t="s">
        <v>9678</v>
      </c>
      <c r="C3697" s="268" t="s">
        <v>6017</v>
      </c>
      <c r="D3697" s="269" t="s">
        <v>12408</v>
      </c>
    </row>
    <row r="3698" spans="1:4">
      <c r="A3698" s="266">
        <v>10849</v>
      </c>
      <c r="B3698" s="267" t="s">
        <v>9679</v>
      </c>
      <c r="C3698" s="268" t="s">
        <v>6019</v>
      </c>
      <c r="D3698" s="269" t="s">
        <v>13999</v>
      </c>
    </row>
    <row r="3699" spans="1:4">
      <c r="A3699" s="266">
        <v>10848</v>
      </c>
      <c r="B3699" s="267" t="s">
        <v>9680</v>
      </c>
      <c r="C3699" s="268" t="s">
        <v>6019</v>
      </c>
      <c r="D3699" s="269" t="s">
        <v>14000</v>
      </c>
    </row>
    <row r="3700" spans="1:4" ht="30">
      <c r="A3700" s="266">
        <v>4813</v>
      </c>
      <c r="B3700" s="267" t="s">
        <v>9681</v>
      </c>
      <c r="C3700" s="268" t="s">
        <v>6017</v>
      </c>
      <c r="D3700" s="269" t="s">
        <v>14001</v>
      </c>
    </row>
    <row r="3701" spans="1:4" ht="45">
      <c r="A3701" s="266">
        <v>37560</v>
      </c>
      <c r="B3701" s="267" t="s">
        <v>9682</v>
      </c>
      <c r="C3701" s="268" t="s">
        <v>6019</v>
      </c>
      <c r="D3701" s="269" t="s">
        <v>13370</v>
      </c>
    </row>
    <row r="3702" spans="1:4" ht="45">
      <c r="A3702" s="266">
        <v>37557</v>
      </c>
      <c r="B3702" s="267" t="s">
        <v>9683</v>
      </c>
      <c r="C3702" s="268" t="s">
        <v>6019</v>
      </c>
      <c r="D3702" s="269" t="s">
        <v>11478</v>
      </c>
    </row>
    <row r="3703" spans="1:4" ht="45">
      <c r="A3703" s="266">
        <v>37556</v>
      </c>
      <c r="B3703" s="267" t="s">
        <v>9684</v>
      </c>
      <c r="C3703" s="268" t="s">
        <v>6019</v>
      </c>
      <c r="D3703" s="269" t="s">
        <v>14002</v>
      </c>
    </row>
    <row r="3704" spans="1:4" ht="45">
      <c r="A3704" s="266">
        <v>37559</v>
      </c>
      <c r="B3704" s="267" t="s">
        <v>9685</v>
      </c>
      <c r="C3704" s="268" t="s">
        <v>6019</v>
      </c>
      <c r="D3704" s="269" t="s">
        <v>14003</v>
      </c>
    </row>
    <row r="3705" spans="1:4" ht="45">
      <c r="A3705" s="266">
        <v>37539</v>
      </c>
      <c r="B3705" s="267" t="s">
        <v>9686</v>
      </c>
      <c r="C3705" s="268" t="s">
        <v>6019</v>
      </c>
      <c r="D3705" s="269" t="s">
        <v>14004</v>
      </c>
    </row>
    <row r="3706" spans="1:4" ht="45">
      <c r="A3706" s="266">
        <v>37558</v>
      </c>
      <c r="B3706" s="267" t="s">
        <v>9687</v>
      </c>
      <c r="C3706" s="268" t="s">
        <v>6019</v>
      </c>
      <c r="D3706" s="269" t="s">
        <v>12632</v>
      </c>
    </row>
    <row r="3707" spans="1:4">
      <c r="A3707" s="266">
        <v>34723</v>
      </c>
      <c r="B3707" s="267" t="s">
        <v>9688</v>
      </c>
      <c r="C3707" s="268" t="s">
        <v>6017</v>
      </c>
      <c r="D3707" s="269" t="s">
        <v>14005</v>
      </c>
    </row>
    <row r="3708" spans="1:4">
      <c r="A3708" s="266">
        <v>34721</v>
      </c>
      <c r="B3708" s="267" t="s">
        <v>9689</v>
      </c>
      <c r="C3708" s="268" t="s">
        <v>6017</v>
      </c>
      <c r="D3708" s="269" t="s">
        <v>14006</v>
      </c>
    </row>
    <row r="3709" spans="1:4">
      <c r="A3709" s="266">
        <v>4309</v>
      </c>
      <c r="B3709" s="267" t="s">
        <v>9690</v>
      </c>
      <c r="C3709" s="268" t="s">
        <v>6019</v>
      </c>
      <c r="D3709" s="269" t="s">
        <v>12933</v>
      </c>
    </row>
    <row r="3710" spans="1:4">
      <c r="A3710" s="266">
        <v>4307</v>
      </c>
      <c r="B3710" s="267" t="s">
        <v>9691</v>
      </c>
      <c r="C3710" s="268" t="s">
        <v>6019</v>
      </c>
      <c r="D3710" s="269" t="s">
        <v>11581</v>
      </c>
    </row>
    <row r="3711" spans="1:4">
      <c r="A3711" s="266">
        <v>10850</v>
      </c>
      <c r="B3711" s="267" t="s">
        <v>9692</v>
      </c>
      <c r="C3711" s="268" t="s">
        <v>6019</v>
      </c>
      <c r="D3711" s="269" t="s">
        <v>14007</v>
      </c>
    </row>
    <row r="3712" spans="1:4" ht="45">
      <c r="A3712" s="266">
        <v>42438</v>
      </c>
      <c r="B3712" s="267" t="s">
        <v>9693</v>
      </c>
      <c r="C3712" s="268" t="s">
        <v>6019</v>
      </c>
      <c r="D3712" s="269" t="s">
        <v>14008</v>
      </c>
    </row>
    <row r="3713" spans="1:4">
      <c r="A3713" s="266">
        <v>4792</v>
      </c>
      <c r="B3713" s="267" t="s">
        <v>9694</v>
      </c>
      <c r="C3713" s="268" t="s">
        <v>6017</v>
      </c>
      <c r="D3713" s="269" t="s">
        <v>14009</v>
      </c>
    </row>
    <row r="3714" spans="1:4" ht="30">
      <c r="A3714" s="266">
        <v>4790</v>
      </c>
      <c r="B3714" s="267" t="s">
        <v>9695</v>
      </c>
      <c r="C3714" s="268" t="s">
        <v>6017</v>
      </c>
      <c r="D3714" s="269" t="s">
        <v>13673</v>
      </c>
    </row>
    <row r="3715" spans="1:4" ht="30">
      <c r="A3715" s="266">
        <v>40671</v>
      </c>
      <c r="B3715" s="267" t="s">
        <v>9696</v>
      </c>
      <c r="C3715" s="268" t="s">
        <v>6017</v>
      </c>
      <c r="D3715" s="269" t="s">
        <v>14010</v>
      </c>
    </row>
    <row r="3716" spans="1:4">
      <c r="A3716" s="266">
        <v>7552</v>
      </c>
      <c r="B3716" s="267" t="s">
        <v>9697</v>
      </c>
      <c r="C3716" s="268" t="s">
        <v>6019</v>
      </c>
      <c r="D3716" s="269" t="s">
        <v>14011</v>
      </c>
    </row>
    <row r="3717" spans="1:4">
      <c r="A3717" s="266">
        <v>4893</v>
      </c>
      <c r="B3717" s="267" t="s">
        <v>9698</v>
      </c>
      <c r="C3717" s="268" t="s">
        <v>6019</v>
      </c>
      <c r="D3717" s="269" t="s">
        <v>14012</v>
      </c>
    </row>
    <row r="3718" spans="1:4">
      <c r="A3718" s="266">
        <v>4894</v>
      </c>
      <c r="B3718" s="267" t="s">
        <v>9699</v>
      </c>
      <c r="C3718" s="268" t="s">
        <v>6019</v>
      </c>
      <c r="D3718" s="269" t="s">
        <v>13139</v>
      </c>
    </row>
    <row r="3719" spans="1:4">
      <c r="A3719" s="266">
        <v>4890</v>
      </c>
      <c r="B3719" s="267" t="s">
        <v>9701</v>
      </c>
      <c r="C3719" s="268" t="s">
        <v>6019</v>
      </c>
      <c r="D3719" s="269" t="s">
        <v>14014</v>
      </c>
    </row>
    <row r="3720" spans="1:4">
      <c r="A3720" s="266">
        <v>4888</v>
      </c>
      <c r="B3720" s="267" t="s">
        <v>9700</v>
      </c>
      <c r="C3720" s="268" t="s">
        <v>6019</v>
      </c>
      <c r="D3720" s="269" t="s">
        <v>14013</v>
      </c>
    </row>
    <row r="3721" spans="1:4">
      <c r="A3721" s="266">
        <v>12411</v>
      </c>
      <c r="B3721" s="267" t="s">
        <v>9702</v>
      </c>
      <c r="C3721" s="268" t="s">
        <v>6019</v>
      </c>
      <c r="D3721" s="269" t="s">
        <v>14015</v>
      </c>
    </row>
    <row r="3722" spans="1:4">
      <c r="A3722" s="266">
        <v>4891</v>
      </c>
      <c r="B3722" s="267" t="s">
        <v>9703</v>
      </c>
      <c r="C3722" s="268" t="s">
        <v>6019</v>
      </c>
      <c r="D3722" s="269" t="s">
        <v>14016</v>
      </c>
    </row>
    <row r="3723" spans="1:4">
      <c r="A3723" s="266">
        <v>4892</v>
      </c>
      <c r="B3723" s="267" t="s">
        <v>9705</v>
      </c>
      <c r="C3723" s="268" t="s">
        <v>6019</v>
      </c>
      <c r="D3723" s="269" t="s">
        <v>14018</v>
      </c>
    </row>
    <row r="3724" spans="1:4">
      <c r="A3724" s="266">
        <v>4889</v>
      </c>
      <c r="B3724" s="267" t="s">
        <v>9704</v>
      </c>
      <c r="C3724" s="268" t="s">
        <v>6019</v>
      </c>
      <c r="D3724" s="269" t="s">
        <v>14017</v>
      </c>
    </row>
    <row r="3725" spans="1:4">
      <c r="A3725" s="266">
        <v>12412</v>
      </c>
      <c r="B3725" s="267" t="s">
        <v>9706</v>
      </c>
      <c r="C3725" s="268" t="s">
        <v>6019</v>
      </c>
      <c r="D3725" s="269" t="s">
        <v>14019</v>
      </c>
    </row>
    <row r="3726" spans="1:4">
      <c r="A3726" s="266">
        <v>11073</v>
      </c>
      <c r="B3726" s="267" t="s">
        <v>9707</v>
      </c>
      <c r="C3726" s="268" t="s">
        <v>6019</v>
      </c>
      <c r="D3726" s="269" t="s">
        <v>11938</v>
      </c>
    </row>
    <row r="3727" spans="1:4">
      <c r="A3727" s="266">
        <v>11071</v>
      </c>
      <c r="B3727" s="267" t="s">
        <v>9708</v>
      </c>
      <c r="C3727" s="268" t="s">
        <v>6019</v>
      </c>
      <c r="D3727" s="269" t="s">
        <v>11758</v>
      </c>
    </row>
    <row r="3728" spans="1:4">
      <c r="A3728" s="266">
        <v>11072</v>
      </c>
      <c r="B3728" s="267" t="s">
        <v>9709</v>
      </c>
      <c r="C3728" s="268" t="s">
        <v>6019</v>
      </c>
      <c r="D3728" s="269" t="s">
        <v>11456</v>
      </c>
    </row>
    <row r="3729" spans="1:4">
      <c r="A3729" s="266">
        <v>4895</v>
      </c>
      <c r="B3729" s="267" t="s">
        <v>9710</v>
      </c>
      <c r="C3729" s="268" t="s">
        <v>6019</v>
      </c>
      <c r="D3729" s="269" t="s">
        <v>14020</v>
      </c>
    </row>
    <row r="3730" spans="1:4">
      <c r="A3730" s="266">
        <v>4907</v>
      </c>
      <c r="B3730" s="267" t="s">
        <v>9711</v>
      </c>
      <c r="C3730" s="268" t="s">
        <v>6019</v>
      </c>
      <c r="D3730" s="269" t="s">
        <v>14021</v>
      </c>
    </row>
    <row r="3731" spans="1:4">
      <c r="A3731" s="266">
        <v>4902</v>
      </c>
      <c r="B3731" s="267" t="s">
        <v>9712</v>
      </c>
      <c r="C3731" s="268" t="s">
        <v>6019</v>
      </c>
      <c r="D3731" s="269" t="s">
        <v>11327</v>
      </c>
    </row>
    <row r="3732" spans="1:4">
      <c r="A3732" s="266">
        <v>4908</v>
      </c>
      <c r="B3732" s="267" t="s">
        <v>9713</v>
      </c>
      <c r="C3732" s="268" t="s">
        <v>6019</v>
      </c>
      <c r="D3732" s="269" t="s">
        <v>14022</v>
      </c>
    </row>
    <row r="3733" spans="1:4">
      <c r="A3733" s="266">
        <v>4909</v>
      </c>
      <c r="B3733" s="267" t="s">
        <v>9714</v>
      </c>
      <c r="C3733" s="268" t="s">
        <v>6019</v>
      </c>
      <c r="D3733" s="269" t="s">
        <v>14023</v>
      </c>
    </row>
    <row r="3734" spans="1:4">
      <c r="A3734" s="266">
        <v>4903</v>
      </c>
      <c r="B3734" s="267" t="s">
        <v>9715</v>
      </c>
      <c r="C3734" s="268" t="s">
        <v>6019</v>
      </c>
      <c r="D3734" s="269" t="s">
        <v>14024</v>
      </c>
    </row>
    <row r="3735" spans="1:4">
      <c r="A3735" s="266">
        <v>4897</v>
      </c>
      <c r="B3735" s="267" t="s">
        <v>9716</v>
      </c>
      <c r="C3735" s="268" t="s">
        <v>6019</v>
      </c>
      <c r="D3735" s="269" t="s">
        <v>11122</v>
      </c>
    </row>
    <row r="3736" spans="1:4">
      <c r="A3736" s="266">
        <v>4896</v>
      </c>
      <c r="B3736" s="267" t="s">
        <v>9717</v>
      </c>
      <c r="C3736" s="268" t="s">
        <v>6019</v>
      </c>
      <c r="D3736" s="269" t="s">
        <v>11565</v>
      </c>
    </row>
    <row r="3737" spans="1:4">
      <c r="A3737" s="266">
        <v>4900</v>
      </c>
      <c r="B3737" s="267" t="s">
        <v>9718</v>
      </c>
      <c r="C3737" s="268" t="s">
        <v>6019</v>
      </c>
      <c r="D3737" s="269" t="s">
        <v>12874</v>
      </c>
    </row>
    <row r="3738" spans="1:4">
      <c r="A3738" s="266">
        <v>4898</v>
      </c>
      <c r="B3738" s="267" t="s">
        <v>9719</v>
      </c>
      <c r="C3738" s="268" t="s">
        <v>6019</v>
      </c>
      <c r="D3738" s="269" t="s">
        <v>12778</v>
      </c>
    </row>
    <row r="3739" spans="1:4">
      <c r="A3739" s="266">
        <v>4899</v>
      </c>
      <c r="B3739" s="267" t="s">
        <v>9720</v>
      </c>
      <c r="C3739" s="268" t="s">
        <v>6019</v>
      </c>
      <c r="D3739" s="269" t="s">
        <v>14025</v>
      </c>
    </row>
    <row r="3740" spans="1:4">
      <c r="A3740" s="266">
        <v>11096</v>
      </c>
      <c r="B3740" s="267" t="s">
        <v>9721</v>
      </c>
      <c r="C3740" s="268" t="s">
        <v>6065</v>
      </c>
      <c r="D3740" s="269" t="s">
        <v>11145</v>
      </c>
    </row>
    <row r="3741" spans="1:4">
      <c r="A3741" s="266">
        <v>4741</v>
      </c>
      <c r="B3741" s="267" t="s">
        <v>9722</v>
      </c>
      <c r="C3741" s="268" t="s">
        <v>6183</v>
      </c>
      <c r="D3741" s="269" t="s">
        <v>14026</v>
      </c>
    </row>
    <row r="3742" spans="1:4">
      <c r="A3742" s="266">
        <v>4752</v>
      </c>
      <c r="B3742" s="267" t="s">
        <v>9723</v>
      </c>
      <c r="C3742" s="268" t="s">
        <v>6018</v>
      </c>
      <c r="D3742" s="269" t="s">
        <v>11722</v>
      </c>
    </row>
    <row r="3743" spans="1:4">
      <c r="A3743" s="266">
        <v>41091</v>
      </c>
      <c r="B3743" s="267" t="s">
        <v>9724</v>
      </c>
      <c r="C3743" s="268" t="s">
        <v>6187</v>
      </c>
      <c r="D3743" s="269" t="s">
        <v>14027</v>
      </c>
    </row>
    <row r="3744" spans="1:4" ht="30">
      <c r="A3744" s="266">
        <v>13954</v>
      </c>
      <c r="B3744" s="267" t="s">
        <v>9725</v>
      </c>
      <c r="C3744" s="268" t="s">
        <v>6019</v>
      </c>
      <c r="D3744" s="269" t="s">
        <v>14028</v>
      </c>
    </row>
    <row r="3745" spans="1:4">
      <c r="A3745" s="266">
        <v>3411</v>
      </c>
      <c r="B3745" s="267" t="s">
        <v>9726</v>
      </c>
      <c r="C3745" s="268" t="s">
        <v>6065</v>
      </c>
      <c r="D3745" s="269" t="s">
        <v>14029</v>
      </c>
    </row>
    <row r="3746" spans="1:4">
      <c r="A3746" s="266">
        <v>39995</v>
      </c>
      <c r="B3746" s="267" t="s">
        <v>9727</v>
      </c>
      <c r="C3746" s="268" t="s">
        <v>6183</v>
      </c>
      <c r="D3746" s="269" t="s">
        <v>14030</v>
      </c>
    </row>
    <row r="3747" spans="1:4" ht="30">
      <c r="A3747" s="266">
        <v>11615</v>
      </c>
      <c r="B3747" s="267" t="s">
        <v>9728</v>
      </c>
      <c r="C3747" s="268" t="s">
        <v>6017</v>
      </c>
      <c r="D3747" s="269" t="s">
        <v>11748</v>
      </c>
    </row>
    <row r="3748" spans="1:4" ht="30">
      <c r="A3748" s="266">
        <v>3408</v>
      </c>
      <c r="B3748" s="267" t="s">
        <v>9729</v>
      </c>
      <c r="C3748" s="268" t="s">
        <v>6017</v>
      </c>
      <c r="D3748" s="269" t="s">
        <v>14031</v>
      </c>
    </row>
    <row r="3749" spans="1:4" ht="30">
      <c r="A3749" s="266">
        <v>3409</v>
      </c>
      <c r="B3749" s="267" t="s">
        <v>9730</v>
      </c>
      <c r="C3749" s="268" t="s">
        <v>6017</v>
      </c>
      <c r="D3749" s="269" t="s">
        <v>12348</v>
      </c>
    </row>
    <row r="3750" spans="1:4">
      <c r="A3750" s="266">
        <v>11427</v>
      </c>
      <c r="B3750" s="267" t="s">
        <v>9731</v>
      </c>
      <c r="C3750" s="268" t="s">
        <v>6065</v>
      </c>
      <c r="D3750" s="269" t="s">
        <v>14032</v>
      </c>
    </row>
    <row r="3751" spans="1:4" ht="30">
      <c r="A3751" s="266">
        <v>4491</v>
      </c>
      <c r="B3751" s="326" t="s">
        <v>9732</v>
      </c>
      <c r="C3751" s="268" t="s">
        <v>6020</v>
      </c>
      <c r="D3751" s="269" t="s">
        <v>14033</v>
      </c>
    </row>
    <row r="3752" spans="1:4" ht="30">
      <c r="A3752" s="266">
        <v>26022</v>
      </c>
      <c r="B3752" s="267" t="s">
        <v>9733</v>
      </c>
      <c r="C3752" s="268" t="s">
        <v>6019</v>
      </c>
      <c r="D3752" s="269" t="s">
        <v>14034</v>
      </c>
    </row>
    <row r="3753" spans="1:4">
      <c r="A3753" s="266">
        <v>421</v>
      </c>
      <c r="B3753" s="267" t="s">
        <v>9734</v>
      </c>
      <c r="C3753" s="268" t="s">
        <v>6019</v>
      </c>
      <c r="D3753" s="269" t="s">
        <v>12907</v>
      </c>
    </row>
    <row r="3754" spans="1:4">
      <c r="A3754" s="266">
        <v>12362</v>
      </c>
      <c r="B3754" s="267" t="s">
        <v>9735</v>
      </c>
      <c r="C3754" s="268" t="s">
        <v>6019</v>
      </c>
      <c r="D3754" s="269" t="s">
        <v>14035</v>
      </c>
    </row>
    <row r="3755" spans="1:4">
      <c r="A3755" s="266">
        <v>14148</v>
      </c>
      <c r="B3755" s="267" t="s">
        <v>9736</v>
      </c>
      <c r="C3755" s="268" t="s">
        <v>6019</v>
      </c>
      <c r="D3755" s="269" t="s">
        <v>11680</v>
      </c>
    </row>
    <row r="3756" spans="1:4">
      <c r="A3756" s="266">
        <v>4341</v>
      </c>
      <c r="B3756" s="267" t="s">
        <v>9737</v>
      </c>
      <c r="C3756" s="268" t="s">
        <v>6019</v>
      </c>
      <c r="D3756" s="269" t="s">
        <v>11735</v>
      </c>
    </row>
    <row r="3757" spans="1:4">
      <c r="A3757" s="266">
        <v>4337</v>
      </c>
      <c r="B3757" s="267" t="s">
        <v>9738</v>
      </c>
      <c r="C3757" s="268" t="s">
        <v>6019</v>
      </c>
      <c r="D3757" s="269" t="s">
        <v>11456</v>
      </c>
    </row>
    <row r="3758" spans="1:4">
      <c r="A3758" s="266">
        <v>11971</v>
      </c>
      <c r="B3758" s="267" t="s">
        <v>9741</v>
      </c>
      <c r="C3758" s="268" t="s">
        <v>6019</v>
      </c>
      <c r="D3758" s="269" t="s">
        <v>12799</v>
      </c>
    </row>
    <row r="3759" spans="1:4">
      <c r="A3759" s="266">
        <v>4339</v>
      </c>
      <c r="B3759" s="267" t="s">
        <v>9739</v>
      </c>
      <c r="C3759" s="268" t="s">
        <v>6019</v>
      </c>
      <c r="D3759" s="269" t="s">
        <v>11430</v>
      </c>
    </row>
    <row r="3760" spans="1:4">
      <c r="A3760" s="266">
        <v>39997</v>
      </c>
      <c r="B3760" s="267" t="s">
        <v>9740</v>
      </c>
      <c r="C3760" s="268" t="s">
        <v>6019</v>
      </c>
      <c r="D3760" s="269" t="s">
        <v>14036</v>
      </c>
    </row>
    <row r="3761" spans="1:4">
      <c r="A3761" s="266">
        <v>4342</v>
      </c>
      <c r="B3761" s="267" t="s">
        <v>9742</v>
      </c>
      <c r="C3761" s="268" t="s">
        <v>6019</v>
      </c>
      <c r="D3761" s="269" t="s">
        <v>13857</v>
      </c>
    </row>
    <row r="3762" spans="1:4">
      <c r="A3762" s="266">
        <v>4330</v>
      </c>
      <c r="B3762" s="267" t="s">
        <v>9743</v>
      </c>
      <c r="C3762" s="268" t="s">
        <v>6019</v>
      </c>
      <c r="D3762" s="269" t="s">
        <v>13855</v>
      </c>
    </row>
    <row r="3763" spans="1:4">
      <c r="A3763" s="266">
        <v>4340</v>
      </c>
      <c r="B3763" s="267" t="s">
        <v>9744</v>
      </c>
      <c r="C3763" s="268" t="s">
        <v>6019</v>
      </c>
      <c r="D3763" s="269" t="s">
        <v>11132</v>
      </c>
    </row>
    <row r="3764" spans="1:4">
      <c r="A3764" s="266">
        <v>5088</v>
      </c>
      <c r="B3764" s="267" t="s">
        <v>9745</v>
      </c>
      <c r="C3764" s="268" t="s">
        <v>6019</v>
      </c>
      <c r="D3764" s="269" t="s">
        <v>13603</v>
      </c>
    </row>
    <row r="3765" spans="1:4" ht="30">
      <c r="A3765" s="266">
        <v>11154</v>
      </c>
      <c r="B3765" s="267" t="s">
        <v>9746</v>
      </c>
      <c r="C3765" s="268" t="s">
        <v>6019</v>
      </c>
      <c r="D3765" s="269" t="s">
        <v>14037</v>
      </c>
    </row>
    <row r="3766" spans="1:4" ht="45">
      <c r="A3766" s="266">
        <v>39021</v>
      </c>
      <c r="B3766" s="267" t="s">
        <v>9747</v>
      </c>
      <c r="C3766" s="268" t="s">
        <v>6019</v>
      </c>
      <c r="D3766" s="269" t="s">
        <v>14038</v>
      </c>
    </row>
    <row r="3767" spans="1:4" ht="30">
      <c r="A3767" s="266">
        <v>39022</v>
      </c>
      <c r="B3767" s="267" t="s">
        <v>9748</v>
      </c>
      <c r="C3767" s="268" t="s">
        <v>6019</v>
      </c>
      <c r="D3767" s="269" t="s">
        <v>14039</v>
      </c>
    </row>
    <row r="3768" spans="1:4" ht="30">
      <c r="A3768" s="266">
        <v>39024</v>
      </c>
      <c r="B3768" s="267" t="s">
        <v>15283</v>
      </c>
      <c r="C3768" s="268" t="s">
        <v>6019</v>
      </c>
      <c r="D3768" s="269" t="s">
        <v>14040</v>
      </c>
    </row>
    <row r="3769" spans="1:4" ht="30">
      <c r="A3769" s="266">
        <v>4914</v>
      </c>
      <c r="B3769" s="267" t="s">
        <v>9749</v>
      </c>
      <c r="C3769" s="268" t="s">
        <v>6017</v>
      </c>
      <c r="D3769" s="269" t="s">
        <v>14041</v>
      </c>
    </row>
    <row r="3770" spans="1:4" ht="30">
      <c r="A3770" s="266">
        <v>4917</v>
      </c>
      <c r="B3770" s="267" t="s">
        <v>9750</v>
      </c>
      <c r="C3770" s="268" t="s">
        <v>6017</v>
      </c>
      <c r="D3770" s="269" t="s">
        <v>14042</v>
      </c>
    </row>
    <row r="3771" spans="1:4" ht="30">
      <c r="A3771" s="266">
        <v>39025</v>
      </c>
      <c r="B3771" s="267" t="s">
        <v>9751</v>
      </c>
      <c r="C3771" s="268" t="s">
        <v>6019</v>
      </c>
      <c r="D3771" s="269" t="s">
        <v>14043</v>
      </c>
    </row>
    <row r="3772" spans="1:4" ht="30">
      <c r="A3772" s="266">
        <v>4930</v>
      </c>
      <c r="B3772" s="267" t="s">
        <v>9752</v>
      </c>
      <c r="C3772" s="268" t="s">
        <v>6017</v>
      </c>
      <c r="D3772" s="269" t="s">
        <v>14044</v>
      </c>
    </row>
    <row r="3773" spans="1:4" ht="30">
      <c r="A3773" s="266">
        <v>4922</v>
      </c>
      <c r="B3773" s="267" t="s">
        <v>9753</v>
      </c>
      <c r="C3773" s="268" t="s">
        <v>6017</v>
      </c>
      <c r="D3773" s="269" t="s">
        <v>14045</v>
      </c>
    </row>
    <row r="3774" spans="1:4" ht="30">
      <c r="A3774" s="266">
        <v>4911</v>
      </c>
      <c r="B3774" s="267" t="s">
        <v>9754</v>
      </c>
      <c r="C3774" s="268" t="s">
        <v>6017</v>
      </c>
      <c r="D3774" s="269" t="s">
        <v>14046</v>
      </c>
    </row>
    <row r="3775" spans="1:4" ht="30">
      <c r="A3775" s="266">
        <v>37518</v>
      </c>
      <c r="B3775" s="267" t="s">
        <v>15282</v>
      </c>
      <c r="C3775" s="268" t="s">
        <v>6017</v>
      </c>
      <c r="D3775" s="269" t="s">
        <v>14047</v>
      </c>
    </row>
    <row r="3776" spans="1:4" ht="30">
      <c r="A3776" s="266">
        <v>4910</v>
      </c>
      <c r="B3776" s="267" t="s">
        <v>9755</v>
      </c>
      <c r="C3776" s="268" t="s">
        <v>6017</v>
      </c>
      <c r="D3776" s="269" t="s">
        <v>14046</v>
      </c>
    </row>
    <row r="3777" spans="1:4" ht="30">
      <c r="A3777" s="266">
        <v>4943</v>
      </c>
      <c r="B3777" s="267" t="s">
        <v>9756</v>
      </c>
      <c r="C3777" s="268" t="s">
        <v>6017</v>
      </c>
      <c r="D3777" s="269" t="s">
        <v>14048</v>
      </c>
    </row>
    <row r="3778" spans="1:4" ht="30">
      <c r="A3778" s="266">
        <v>5002</v>
      </c>
      <c r="B3778" s="267" t="s">
        <v>9757</v>
      </c>
      <c r="C3778" s="268" t="s">
        <v>6017</v>
      </c>
      <c r="D3778" s="269" t="s">
        <v>14049</v>
      </c>
    </row>
    <row r="3779" spans="1:4">
      <c r="A3779" s="266">
        <v>4977</v>
      </c>
      <c r="B3779" s="267" t="s">
        <v>9758</v>
      </c>
      <c r="C3779" s="268" t="s">
        <v>6017</v>
      </c>
      <c r="D3779" s="269" t="s">
        <v>14050</v>
      </c>
    </row>
    <row r="3780" spans="1:4" ht="30">
      <c r="A3780" s="266">
        <v>11364</v>
      </c>
      <c r="B3780" s="267" t="s">
        <v>9762</v>
      </c>
      <c r="C3780" s="268" t="s">
        <v>6019</v>
      </c>
      <c r="D3780" s="269" t="s">
        <v>14054</v>
      </c>
    </row>
    <row r="3781" spans="1:4" ht="30">
      <c r="A3781" s="266">
        <v>11365</v>
      </c>
      <c r="B3781" s="267" t="s">
        <v>9763</v>
      </c>
      <c r="C3781" s="268" t="s">
        <v>6019</v>
      </c>
      <c r="D3781" s="269" t="s">
        <v>14055</v>
      </c>
    </row>
    <row r="3782" spans="1:4" ht="30">
      <c r="A3782" s="266">
        <v>11366</v>
      </c>
      <c r="B3782" s="267" t="s">
        <v>9764</v>
      </c>
      <c r="C3782" s="268" t="s">
        <v>6019</v>
      </c>
      <c r="D3782" s="269" t="s">
        <v>14056</v>
      </c>
    </row>
    <row r="3783" spans="1:4" ht="30">
      <c r="A3783" s="266">
        <v>11367</v>
      </c>
      <c r="B3783" s="267" t="s">
        <v>9765</v>
      </c>
      <c r="C3783" s="268" t="s">
        <v>6017</v>
      </c>
      <c r="D3783" s="269" t="s">
        <v>14057</v>
      </c>
    </row>
    <row r="3784" spans="1:4" ht="30">
      <c r="A3784" s="266">
        <v>4989</v>
      </c>
      <c r="B3784" s="267" t="s">
        <v>9766</v>
      </c>
      <c r="C3784" s="268" t="s">
        <v>6019</v>
      </c>
      <c r="D3784" s="269" t="s">
        <v>14058</v>
      </c>
    </row>
    <row r="3785" spans="1:4" ht="30">
      <c r="A3785" s="266">
        <v>4982</v>
      </c>
      <c r="B3785" s="267" t="s">
        <v>9767</v>
      </c>
      <c r="C3785" s="268" t="s">
        <v>6019</v>
      </c>
      <c r="D3785" s="269" t="s">
        <v>14059</v>
      </c>
    </row>
    <row r="3786" spans="1:4" ht="30">
      <c r="A3786" s="266">
        <v>20322</v>
      </c>
      <c r="B3786" s="267" t="s">
        <v>15281</v>
      </c>
      <c r="C3786" s="268" t="s">
        <v>6019</v>
      </c>
      <c r="D3786" s="269" t="s">
        <v>14060</v>
      </c>
    </row>
    <row r="3787" spans="1:4" ht="30">
      <c r="A3787" s="266">
        <v>10553</v>
      </c>
      <c r="B3787" s="267" t="s">
        <v>9768</v>
      </c>
      <c r="C3787" s="268" t="s">
        <v>6019</v>
      </c>
      <c r="D3787" s="269" t="s">
        <v>14061</v>
      </c>
    </row>
    <row r="3788" spans="1:4" ht="30">
      <c r="A3788" s="266">
        <v>5020</v>
      </c>
      <c r="B3788" s="267" t="s">
        <v>9769</v>
      </c>
      <c r="C3788" s="268" t="s">
        <v>6019</v>
      </c>
      <c r="D3788" s="269" t="s">
        <v>14062</v>
      </c>
    </row>
    <row r="3789" spans="1:4" ht="30">
      <c r="A3789" s="266">
        <v>4962</v>
      </c>
      <c r="B3789" s="267" t="s">
        <v>15280</v>
      </c>
      <c r="C3789" s="268" t="s">
        <v>6019</v>
      </c>
      <c r="D3789" s="269" t="s">
        <v>14063</v>
      </c>
    </row>
    <row r="3790" spans="1:4" ht="30">
      <c r="A3790" s="266">
        <v>4981</v>
      </c>
      <c r="B3790" s="267" t="s">
        <v>9770</v>
      </c>
      <c r="C3790" s="268" t="s">
        <v>6019</v>
      </c>
      <c r="D3790" s="269" t="s">
        <v>14064</v>
      </c>
    </row>
    <row r="3791" spans="1:4" ht="30">
      <c r="A3791" s="266">
        <v>10554</v>
      </c>
      <c r="B3791" s="267" t="s">
        <v>9771</v>
      </c>
      <c r="C3791" s="268" t="s">
        <v>6019</v>
      </c>
      <c r="D3791" s="269" t="s">
        <v>14065</v>
      </c>
    </row>
    <row r="3792" spans="1:4" ht="30">
      <c r="A3792" s="266">
        <v>4964</v>
      </c>
      <c r="B3792" s="267" t="s">
        <v>15279</v>
      </c>
      <c r="C3792" s="268" t="s">
        <v>6019</v>
      </c>
      <c r="D3792" s="269" t="s">
        <v>14066</v>
      </c>
    </row>
    <row r="3793" spans="1:4" ht="30">
      <c r="A3793" s="266">
        <v>4992</v>
      </c>
      <c r="B3793" s="267" t="s">
        <v>9772</v>
      </c>
      <c r="C3793" s="268" t="s">
        <v>6019</v>
      </c>
      <c r="D3793" s="269" t="s">
        <v>14067</v>
      </c>
    </row>
    <row r="3794" spans="1:4" ht="30">
      <c r="A3794" s="266">
        <v>10555</v>
      </c>
      <c r="B3794" s="267" t="s">
        <v>9773</v>
      </c>
      <c r="C3794" s="268" t="s">
        <v>6019</v>
      </c>
      <c r="D3794" s="269" t="s">
        <v>14068</v>
      </c>
    </row>
    <row r="3795" spans="1:4" ht="30">
      <c r="A3795" s="266">
        <v>4987</v>
      </c>
      <c r="B3795" s="267" t="s">
        <v>9774</v>
      </c>
      <c r="C3795" s="268" t="s">
        <v>6019</v>
      </c>
      <c r="D3795" s="269" t="s">
        <v>14065</v>
      </c>
    </row>
    <row r="3796" spans="1:4" ht="30">
      <c r="A3796" s="266">
        <v>10556</v>
      </c>
      <c r="B3796" s="267" t="s">
        <v>9775</v>
      </c>
      <c r="C3796" s="268" t="s">
        <v>6019</v>
      </c>
      <c r="D3796" s="269" t="s">
        <v>14069</v>
      </c>
    </row>
    <row r="3797" spans="1:4" ht="30">
      <c r="A3797" s="266">
        <v>4958</v>
      </c>
      <c r="B3797" s="267" t="s">
        <v>9776</v>
      </c>
      <c r="C3797" s="268" t="s">
        <v>6017</v>
      </c>
      <c r="D3797" s="269" t="s">
        <v>14070</v>
      </c>
    </row>
    <row r="3798" spans="1:4" ht="30">
      <c r="A3798" s="266">
        <v>39502</v>
      </c>
      <c r="B3798" s="267" t="s">
        <v>9777</v>
      </c>
      <c r="C3798" s="268" t="s">
        <v>6019</v>
      </c>
      <c r="D3798" s="269" t="s">
        <v>14071</v>
      </c>
    </row>
    <row r="3799" spans="1:4" ht="30">
      <c r="A3799" s="266">
        <v>39504</v>
      </c>
      <c r="B3799" s="267" t="s">
        <v>9778</v>
      </c>
      <c r="C3799" s="268" t="s">
        <v>6019</v>
      </c>
      <c r="D3799" s="269" t="s">
        <v>14072</v>
      </c>
    </row>
    <row r="3800" spans="1:4" ht="30">
      <c r="A3800" s="266">
        <v>39503</v>
      </c>
      <c r="B3800" s="267" t="s">
        <v>9779</v>
      </c>
      <c r="C3800" s="268" t="s">
        <v>6019</v>
      </c>
      <c r="D3800" s="269" t="s">
        <v>14073</v>
      </c>
    </row>
    <row r="3801" spans="1:4" ht="30">
      <c r="A3801" s="266">
        <v>39505</v>
      </c>
      <c r="B3801" s="267" t="s">
        <v>9780</v>
      </c>
      <c r="C3801" s="268" t="s">
        <v>6019</v>
      </c>
      <c r="D3801" s="269" t="s">
        <v>14066</v>
      </c>
    </row>
    <row r="3802" spans="1:4" ht="30">
      <c r="A3802" s="266">
        <v>5028</v>
      </c>
      <c r="B3802" s="267" t="s">
        <v>9759</v>
      </c>
      <c r="C3802" s="268" t="s">
        <v>6017</v>
      </c>
      <c r="D3802" s="269" t="s">
        <v>14051</v>
      </c>
    </row>
    <row r="3803" spans="1:4" ht="30">
      <c r="A3803" s="266">
        <v>4998</v>
      </c>
      <c r="B3803" s="267" t="s">
        <v>9760</v>
      </c>
      <c r="C3803" s="268" t="s">
        <v>6017</v>
      </c>
      <c r="D3803" s="269" t="s">
        <v>14052</v>
      </c>
    </row>
    <row r="3804" spans="1:4" ht="30">
      <c r="A3804" s="266">
        <v>4969</v>
      </c>
      <c r="B3804" s="267" t="s">
        <v>9761</v>
      </c>
      <c r="C3804" s="268" t="s">
        <v>6017</v>
      </c>
      <c r="D3804" s="269" t="s">
        <v>14053</v>
      </c>
    </row>
    <row r="3805" spans="1:4">
      <c r="A3805" s="266">
        <v>25969</v>
      </c>
      <c r="B3805" s="267" t="s">
        <v>9781</v>
      </c>
      <c r="C3805" s="268" t="s">
        <v>6019</v>
      </c>
      <c r="D3805" s="269" t="s">
        <v>14074</v>
      </c>
    </row>
    <row r="3806" spans="1:4" ht="30">
      <c r="A3806" s="266">
        <v>4944</v>
      </c>
      <c r="B3806" s="267" t="s">
        <v>9782</v>
      </c>
      <c r="C3806" s="268" t="s">
        <v>6017</v>
      </c>
      <c r="D3806" s="269" t="s">
        <v>14075</v>
      </c>
    </row>
    <row r="3807" spans="1:4">
      <c r="A3807" s="266">
        <v>21102</v>
      </c>
      <c r="B3807" s="267" t="s">
        <v>9783</v>
      </c>
      <c r="C3807" s="268" t="s">
        <v>6019</v>
      </c>
      <c r="D3807" s="269" t="s">
        <v>14076</v>
      </c>
    </row>
    <row r="3808" spans="1:4">
      <c r="A3808" s="266">
        <v>21101</v>
      </c>
      <c r="B3808" s="267" t="s">
        <v>9784</v>
      </c>
      <c r="C3808" s="268" t="s">
        <v>6019</v>
      </c>
      <c r="D3808" s="269" t="s">
        <v>14077</v>
      </c>
    </row>
    <row r="3809" spans="1:4" ht="30">
      <c r="A3809" s="266">
        <v>34713</v>
      </c>
      <c r="B3809" s="267" t="s">
        <v>9785</v>
      </c>
      <c r="C3809" s="268" t="s">
        <v>6017</v>
      </c>
      <c r="D3809" s="269" t="s">
        <v>14078</v>
      </c>
    </row>
    <row r="3810" spans="1:4" ht="30">
      <c r="A3810" s="266">
        <v>4947</v>
      </c>
      <c r="B3810" s="267" t="s">
        <v>9786</v>
      </c>
      <c r="C3810" s="268" t="s">
        <v>6017</v>
      </c>
      <c r="D3810" s="269" t="s">
        <v>14079</v>
      </c>
    </row>
    <row r="3811" spans="1:4" ht="30">
      <c r="A3811" s="266">
        <v>37563</v>
      </c>
      <c r="B3811" s="267" t="s">
        <v>9787</v>
      </c>
      <c r="C3811" s="268" t="s">
        <v>6017</v>
      </c>
      <c r="D3811" s="269" t="s">
        <v>14080</v>
      </c>
    </row>
    <row r="3812" spans="1:4" ht="30">
      <c r="A3812" s="266">
        <v>4948</v>
      </c>
      <c r="B3812" s="267" t="s">
        <v>9788</v>
      </c>
      <c r="C3812" s="268" t="s">
        <v>6017</v>
      </c>
      <c r="D3812" s="269" t="s">
        <v>14081</v>
      </c>
    </row>
    <row r="3813" spans="1:4" ht="30">
      <c r="A3813" s="266">
        <v>37561</v>
      </c>
      <c r="B3813" s="267" t="s">
        <v>9789</v>
      </c>
      <c r="C3813" s="268" t="s">
        <v>6017</v>
      </c>
      <c r="D3813" s="269" t="s">
        <v>14082</v>
      </c>
    </row>
    <row r="3814" spans="1:4" ht="30">
      <c r="A3814" s="266">
        <v>37562</v>
      </c>
      <c r="B3814" s="267" t="s">
        <v>9790</v>
      </c>
      <c r="C3814" s="268" t="s">
        <v>6017</v>
      </c>
      <c r="D3814" s="269" t="s">
        <v>14083</v>
      </c>
    </row>
    <row r="3815" spans="1:4" ht="30">
      <c r="A3815" s="266">
        <v>37585</v>
      </c>
      <c r="B3815" s="267" t="s">
        <v>9791</v>
      </c>
      <c r="C3815" s="268" t="s">
        <v>6019</v>
      </c>
      <c r="D3815" s="269" t="s">
        <v>14084</v>
      </c>
    </row>
    <row r="3816" spans="1:4" ht="30">
      <c r="A3816" s="266">
        <v>14164</v>
      </c>
      <c r="B3816" s="267" t="s">
        <v>9792</v>
      </c>
      <c r="C3816" s="268" t="s">
        <v>6019</v>
      </c>
      <c r="D3816" s="269" t="s">
        <v>14085</v>
      </c>
    </row>
    <row r="3817" spans="1:4" ht="30">
      <c r="A3817" s="266">
        <v>14163</v>
      </c>
      <c r="B3817" s="267" t="s">
        <v>9793</v>
      </c>
      <c r="C3817" s="268" t="s">
        <v>6019</v>
      </c>
      <c r="D3817" s="269" t="s">
        <v>14086</v>
      </c>
    </row>
    <row r="3818" spans="1:4" ht="30">
      <c r="A3818" s="266">
        <v>5051</v>
      </c>
      <c r="B3818" s="267" t="s">
        <v>9794</v>
      </c>
      <c r="C3818" s="268" t="s">
        <v>6019</v>
      </c>
      <c r="D3818" s="269" t="s">
        <v>14087</v>
      </c>
    </row>
    <row r="3819" spans="1:4" ht="30">
      <c r="A3819" s="266">
        <v>14162</v>
      </c>
      <c r="B3819" s="267" t="s">
        <v>9795</v>
      </c>
      <c r="C3819" s="268" t="s">
        <v>6019</v>
      </c>
      <c r="D3819" s="269" t="s">
        <v>14088</v>
      </c>
    </row>
    <row r="3820" spans="1:4" ht="30">
      <c r="A3820" s="266">
        <v>5052</v>
      </c>
      <c r="B3820" s="267" t="s">
        <v>9796</v>
      </c>
      <c r="C3820" s="268" t="s">
        <v>6019</v>
      </c>
      <c r="D3820" s="269" t="s">
        <v>13025</v>
      </c>
    </row>
    <row r="3821" spans="1:4" ht="30">
      <c r="A3821" s="266">
        <v>14166</v>
      </c>
      <c r="B3821" s="267" t="s">
        <v>9797</v>
      </c>
      <c r="C3821" s="268" t="s">
        <v>6019</v>
      </c>
      <c r="D3821" s="269" t="s">
        <v>14089</v>
      </c>
    </row>
    <row r="3822" spans="1:4" ht="30">
      <c r="A3822" s="266">
        <v>14165</v>
      </c>
      <c r="B3822" s="267" t="s">
        <v>9798</v>
      </c>
      <c r="C3822" s="268" t="s">
        <v>6019</v>
      </c>
      <c r="D3822" s="269" t="s">
        <v>14090</v>
      </c>
    </row>
    <row r="3823" spans="1:4" ht="30">
      <c r="A3823" s="266">
        <v>5050</v>
      </c>
      <c r="B3823" s="267" t="s">
        <v>9799</v>
      </c>
      <c r="C3823" s="268" t="s">
        <v>6019</v>
      </c>
      <c r="D3823" s="269" t="s">
        <v>14091</v>
      </c>
    </row>
    <row r="3824" spans="1:4" ht="30">
      <c r="A3824" s="266">
        <v>12378</v>
      </c>
      <c r="B3824" s="267" t="s">
        <v>9800</v>
      </c>
      <c r="C3824" s="268" t="s">
        <v>6019</v>
      </c>
      <c r="D3824" s="269" t="s">
        <v>14092</v>
      </c>
    </row>
    <row r="3825" spans="1:4">
      <c r="A3825" s="266">
        <v>12366</v>
      </c>
      <c r="B3825" s="267" t="s">
        <v>9801</v>
      </c>
      <c r="C3825" s="268" t="s">
        <v>6019</v>
      </c>
      <c r="D3825" s="269" t="s">
        <v>14093</v>
      </c>
    </row>
    <row r="3826" spans="1:4">
      <c r="A3826" s="266">
        <v>5045</v>
      </c>
      <c r="B3826" s="267" t="s">
        <v>9802</v>
      </c>
      <c r="C3826" s="268" t="s">
        <v>6019</v>
      </c>
      <c r="D3826" s="269" t="s">
        <v>14094</v>
      </c>
    </row>
    <row r="3827" spans="1:4">
      <c r="A3827" s="266">
        <v>5044</v>
      </c>
      <c r="B3827" s="267" t="s">
        <v>9803</v>
      </c>
      <c r="C3827" s="268" t="s">
        <v>6019</v>
      </c>
      <c r="D3827" s="269" t="s">
        <v>14095</v>
      </c>
    </row>
    <row r="3828" spans="1:4">
      <c r="A3828" s="266">
        <v>5055</v>
      </c>
      <c r="B3828" s="267" t="s">
        <v>9804</v>
      </c>
      <c r="C3828" s="268" t="s">
        <v>6019</v>
      </c>
      <c r="D3828" s="269" t="s">
        <v>14096</v>
      </c>
    </row>
    <row r="3829" spans="1:4">
      <c r="A3829" s="266">
        <v>5053</v>
      </c>
      <c r="B3829" s="267" t="s">
        <v>9805</v>
      </c>
      <c r="C3829" s="268" t="s">
        <v>6019</v>
      </c>
      <c r="D3829" s="269" t="s">
        <v>14097</v>
      </c>
    </row>
    <row r="3830" spans="1:4">
      <c r="A3830" s="266">
        <v>5035</v>
      </c>
      <c r="B3830" s="267" t="s">
        <v>9806</v>
      </c>
      <c r="C3830" s="268" t="s">
        <v>6019</v>
      </c>
      <c r="D3830" s="269" t="s">
        <v>14098</v>
      </c>
    </row>
    <row r="3831" spans="1:4">
      <c r="A3831" s="266">
        <v>5036</v>
      </c>
      <c r="B3831" s="267" t="s">
        <v>9807</v>
      </c>
      <c r="C3831" s="268" t="s">
        <v>6019</v>
      </c>
      <c r="D3831" s="269" t="s">
        <v>14099</v>
      </c>
    </row>
    <row r="3832" spans="1:4">
      <c r="A3832" s="266">
        <v>5059</v>
      </c>
      <c r="B3832" s="267" t="s">
        <v>9808</v>
      </c>
      <c r="C3832" s="268" t="s">
        <v>6019</v>
      </c>
      <c r="D3832" s="269" t="s">
        <v>14100</v>
      </c>
    </row>
    <row r="3833" spans="1:4">
      <c r="A3833" s="266">
        <v>5034</v>
      </c>
      <c r="B3833" s="267" t="s">
        <v>9809</v>
      </c>
      <c r="C3833" s="268" t="s">
        <v>6019</v>
      </c>
      <c r="D3833" s="269" t="s">
        <v>14101</v>
      </c>
    </row>
    <row r="3834" spans="1:4">
      <c r="A3834" s="266">
        <v>5056</v>
      </c>
      <c r="B3834" s="267" t="s">
        <v>9810</v>
      </c>
      <c r="C3834" s="268" t="s">
        <v>6019</v>
      </c>
      <c r="D3834" s="269" t="s">
        <v>14102</v>
      </c>
    </row>
    <row r="3835" spans="1:4">
      <c r="A3835" s="266">
        <v>12372</v>
      </c>
      <c r="B3835" s="267" t="s">
        <v>9814</v>
      </c>
      <c r="C3835" s="268" t="s">
        <v>6019</v>
      </c>
      <c r="D3835" s="269" t="s">
        <v>14106</v>
      </c>
    </row>
    <row r="3836" spans="1:4">
      <c r="A3836" s="266">
        <v>13339</v>
      </c>
      <c r="B3836" s="267" t="s">
        <v>9815</v>
      </c>
      <c r="C3836" s="268" t="s">
        <v>6019</v>
      </c>
      <c r="D3836" s="269" t="s">
        <v>14107</v>
      </c>
    </row>
    <row r="3837" spans="1:4">
      <c r="A3837" s="266">
        <v>12373</v>
      </c>
      <c r="B3837" s="267" t="s">
        <v>9816</v>
      </c>
      <c r="C3837" s="268" t="s">
        <v>6019</v>
      </c>
      <c r="D3837" s="269" t="s">
        <v>14108</v>
      </c>
    </row>
    <row r="3838" spans="1:4">
      <c r="A3838" s="266">
        <v>5057</v>
      </c>
      <c r="B3838" s="267" t="s">
        <v>9811</v>
      </c>
      <c r="C3838" s="268" t="s">
        <v>6019</v>
      </c>
      <c r="D3838" s="269" t="s">
        <v>14103</v>
      </c>
    </row>
    <row r="3839" spans="1:4">
      <c r="A3839" s="266">
        <v>5033</v>
      </c>
      <c r="B3839" s="267" t="s">
        <v>9812</v>
      </c>
      <c r="C3839" s="268" t="s">
        <v>6019</v>
      </c>
      <c r="D3839" s="269" t="s">
        <v>14104</v>
      </c>
    </row>
    <row r="3840" spans="1:4">
      <c r="A3840" s="266">
        <v>5038</v>
      </c>
      <c r="B3840" s="267" t="s">
        <v>9813</v>
      </c>
      <c r="C3840" s="268" t="s">
        <v>6019</v>
      </c>
      <c r="D3840" s="269" t="s">
        <v>14105</v>
      </c>
    </row>
    <row r="3841" spans="1:4">
      <c r="A3841" s="266">
        <v>12388</v>
      </c>
      <c r="B3841" s="267" t="s">
        <v>9817</v>
      </c>
      <c r="C3841" s="268" t="s">
        <v>6019</v>
      </c>
      <c r="D3841" s="269" t="s">
        <v>14109</v>
      </c>
    </row>
    <row r="3842" spans="1:4">
      <c r="A3842" s="266">
        <v>34695</v>
      </c>
      <c r="B3842" s="267" t="s">
        <v>9818</v>
      </c>
      <c r="C3842" s="268" t="s">
        <v>6019</v>
      </c>
      <c r="D3842" s="269" t="s">
        <v>14110</v>
      </c>
    </row>
    <row r="3843" spans="1:4">
      <c r="A3843" s="266">
        <v>34692</v>
      </c>
      <c r="B3843" s="267" t="s">
        <v>9819</v>
      </c>
      <c r="C3843" s="268" t="s">
        <v>6019</v>
      </c>
      <c r="D3843" s="269" t="s">
        <v>14111</v>
      </c>
    </row>
    <row r="3844" spans="1:4">
      <c r="A3844" s="266">
        <v>26028</v>
      </c>
      <c r="B3844" s="267" t="s">
        <v>9820</v>
      </c>
      <c r="C3844" s="268" t="s">
        <v>7138</v>
      </c>
      <c r="D3844" s="269" t="s">
        <v>14112</v>
      </c>
    </row>
    <row r="3845" spans="1:4" ht="30">
      <c r="A3845" s="266">
        <v>11844</v>
      </c>
      <c r="B3845" s="267" t="s">
        <v>9821</v>
      </c>
      <c r="C3845" s="268" t="s">
        <v>6020</v>
      </c>
      <c r="D3845" s="269" t="s">
        <v>14113</v>
      </c>
    </row>
    <row r="3846" spans="1:4" ht="30">
      <c r="A3846" s="266">
        <v>4465</v>
      </c>
      <c r="B3846" s="267" t="s">
        <v>9822</v>
      </c>
      <c r="C3846" s="268" t="s">
        <v>6020</v>
      </c>
      <c r="D3846" s="269" t="s">
        <v>14114</v>
      </c>
    </row>
    <row r="3847" spans="1:4" ht="30">
      <c r="A3847" s="266">
        <v>35273</v>
      </c>
      <c r="B3847" s="267" t="s">
        <v>9823</v>
      </c>
      <c r="C3847" s="268" t="s">
        <v>6020</v>
      </c>
      <c r="D3847" s="269" t="s">
        <v>14115</v>
      </c>
    </row>
    <row r="3848" spans="1:4" ht="30">
      <c r="A3848" s="266">
        <v>4470</v>
      </c>
      <c r="B3848" s="267" t="s">
        <v>9824</v>
      </c>
      <c r="C3848" s="268" t="s">
        <v>6020</v>
      </c>
      <c r="D3848" s="269" t="s">
        <v>14116</v>
      </c>
    </row>
    <row r="3849" spans="1:4" ht="30">
      <c r="A3849" s="266">
        <v>20204</v>
      </c>
      <c r="B3849" s="267" t="s">
        <v>9825</v>
      </c>
      <c r="C3849" s="268" t="s">
        <v>6020</v>
      </c>
      <c r="D3849" s="269" t="s">
        <v>14117</v>
      </c>
    </row>
    <row r="3850" spans="1:4" ht="30">
      <c r="A3850" s="266">
        <v>20208</v>
      </c>
      <c r="B3850" s="267" t="s">
        <v>9826</v>
      </c>
      <c r="C3850" s="268" t="s">
        <v>6020</v>
      </c>
      <c r="D3850" s="269" t="s">
        <v>14118</v>
      </c>
    </row>
    <row r="3851" spans="1:4" ht="30">
      <c r="A3851" s="266">
        <v>4437</v>
      </c>
      <c r="B3851" s="267" t="s">
        <v>9827</v>
      </c>
      <c r="C3851" s="268" t="s">
        <v>6020</v>
      </c>
      <c r="D3851" s="269" t="s">
        <v>11858</v>
      </c>
    </row>
    <row r="3852" spans="1:4" ht="30">
      <c r="A3852" s="266">
        <v>14580</v>
      </c>
      <c r="B3852" s="267" t="s">
        <v>9828</v>
      </c>
      <c r="C3852" s="268" t="s">
        <v>6020</v>
      </c>
      <c r="D3852" s="269" t="s">
        <v>14119</v>
      </c>
    </row>
    <row r="3853" spans="1:4">
      <c r="A3853" s="266">
        <v>5065</v>
      </c>
      <c r="B3853" s="267" t="s">
        <v>9830</v>
      </c>
      <c r="C3853" s="268" t="s">
        <v>6065</v>
      </c>
      <c r="D3853" s="269" t="s">
        <v>14120</v>
      </c>
    </row>
    <row r="3854" spans="1:4">
      <c r="A3854" s="266">
        <v>5072</v>
      </c>
      <c r="B3854" s="267" t="s">
        <v>9831</v>
      </c>
      <c r="C3854" s="268" t="s">
        <v>6065</v>
      </c>
      <c r="D3854" s="269" t="s">
        <v>14121</v>
      </c>
    </row>
    <row r="3855" spans="1:4">
      <c r="A3855" s="266">
        <v>5066</v>
      </c>
      <c r="B3855" s="267" t="s">
        <v>9832</v>
      </c>
      <c r="C3855" s="268" t="s">
        <v>6065</v>
      </c>
      <c r="D3855" s="269" t="s">
        <v>13494</v>
      </c>
    </row>
    <row r="3856" spans="1:4">
      <c r="A3856" s="266">
        <v>5063</v>
      </c>
      <c r="B3856" s="267" t="s">
        <v>9833</v>
      </c>
      <c r="C3856" s="268" t="s">
        <v>6065</v>
      </c>
      <c r="D3856" s="269" t="s">
        <v>14122</v>
      </c>
    </row>
    <row r="3857" spans="1:4">
      <c r="A3857" s="266">
        <v>20247</v>
      </c>
      <c r="B3857" s="267" t="s">
        <v>9834</v>
      </c>
      <c r="C3857" s="268" t="s">
        <v>6065</v>
      </c>
      <c r="D3857" s="269" t="s">
        <v>12672</v>
      </c>
    </row>
    <row r="3858" spans="1:4">
      <c r="A3858" s="266">
        <v>5074</v>
      </c>
      <c r="B3858" s="267" t="s">
        <v>9835</v>
      </c>
      <c r="C3858" s="268" t="s">
        <v>6065</v>
      </c>
      <c r="D3858" s="269" t="s">
        <v>12472</v>
      </c>
    </row>
    <row r="3859" spans="1:4">
      <c r="A3859" s="266">
        <v>5067</v>
      </c>
      <c r="B3859" s="267" t="s">
        <v>9836</v>
      </c>
      <c r="C3859" s="268" t="s">
        <v>6065</v>
      </c>
      <c r="D3859" s="269" t="s">
        <v>14123</v>
      </c>
    </row>
    <row r="3860" spans="1:4">
      <c r="A3860" s="266">
        <v>5078</v>
      </c>
      <c r="B3860" s="267" t="s">
        <v>9837</v>
      </c>
      <c r="C3860" s="268" t="s">
        <v>6065</v>
      </c>
      <c r="D3860" s="269" t="s">
        <v>11408</v>
      </c>
    </row>
    <row r="3861" spans="1:4">
      <c r="A3861" s="266">
        <v>5068</v>
      </c>
      <c r="B3861" s="267" t="s">
        <v>9838</v>
      </c>
      <c r="C3861" s="268" t="s">
        <v>6065</v>
      </c>
      <c r="D3861" s="269" t="s">
        <v>13599</v>
      </c>
    </row>
    <row r="3862" spans="1:4">
      <c r="A3862" s="266">
        <v>5073</v>
      </c>
      <c r="B3862" s="267" t="s">
        <v>9839</v>
      </c>
      <c r="C3862" s="268" t="s">
        <v>6065</v>
      </c>
      <c r="D3862" s="269" t="s">
        <v>14124</v>
      </c>
    </row>
    <row r="3863" spans="1:4">
      <c r="A3863" s="266">
        <v>5069</v>
      </c>
      <c r="B3863" s="267" t="s">
        <v>9840</v>
      </c>
      <c r="C3863" s="268" t="s">
        <v>6065</v>
      </c>
      <c r="D3863" s="269" t="s">
        <v>14124</v>
      </c>
    </row>
    <row r="3864" spans="1:4">
      <c r="A3864" s="266">
        <v>5070</v>
      </c>
      <c r="B3864" s="267" t="s">
        <v>9841</v>
      </c>
      <c r="C3864" s="268" t="s">
        <v>6065</v>
      </c>
      <c r="D3864" s="269" t="s">
        <v>11192</v>
      </c>
    </row>
    <row r="3865" spans="1:4">
      <c r="A3865" s="266">
        <v>5071</v>
      </c>
      <c r="B3865" s="267" t="s">
        <v>9842</v>
      </c>
      <c r="C3865" s="268" t="s">
        <v>6065</v>
      </c>
      <c r="D3865" s="269" t="s">
        <v>13599</v>
      </c>
    </row>
    <row r="3866" spans="1:4">
      <c r="A3866" s="266">
        <v>5061</v>
      </c>
      <c r="B3866" s="267" t="s">
        <v>9843</v>
      </c>
      <c r="C3866" s="268" t="s">
        <v>6065</v>
      </c>
      <c r="D3866" s="269" t="s">
        <v>11250</v>
      </c>
    </row>
    <row r="3867" spans="1:4">
      <c r="A3867" s="266">
        <v>5075</v>
      </c>
      <c r="B3867" s="267" t="s">
        <v>9844</v>
      </c>
      <c r="C3867" s="268" t="s">
        <v>6065</v>
      </c>
      <c r="D3867" s="269" t="s">
        <v>13599</v>
      </c>
    </row>
    <row r="3868" spans="1:4">
      <c r="A3868" s="266">
        <v>39027</v>
      </c>
      <c r="B3868" s="267" t="s">
        <v>9845</v>
      </c>
      <c r="C3868" s="268" t="s">
        <v>6065</v>
      </c>
      <c r="D3868" s="269" t="s">
        <v>14125</v>
      </c>
    </row>
    <row r="3869" spans="1:4">
      <c r="A3869" s="266">
        <v>5062</v>
      </c>
      <c r="B3869" s="267" t="s">
        <v>9846</v>
      </c>
      <c r="C3869" s="268" t="s">
        <v>6065</v>
      </c>
      <c r="D3869" s="269" t="s">
        <v>14126</v>
      </c>
    </row>
    <row r="3870" spans="1:4">
      <c r="A3870" s="266">
        <v>40568</v>
      </c>
      <c r="B3870" s="267" t="s">
        <v>9847</v>
      </c>
      <c r="C3870" s="268" t="s">
        <v>6065</v>
      </c>
      <c r="D3870" s="269" t="s">
        <v>14127</v>
      </c>
    </row>
    <row r="3871" spans="1:4">
      <c r="A3871" s="266">
        <v>40304</v>
      </c>
      <c r="B3871" s="267" t="s">
        <v>9829</v>
      </c>
      <c r="C3871" s="268" t="s">
        <v>6065</v>
      </c>
      <c r="D3871" s="269" t="s">
        <v>13589</v>
      </c>
    </row>
    <row r="3872" spans="1:4">
      <c r="A3872" s="266">
        <v>39026</v>
      </c>
      <c r="B3872" s="267" t="s">
        <v>9848</v>
      </c>
      <c r="C3872" s="268" t="s">
        <v>6065</v>
      </c>
      <c r="D3872" s="269" t="s">
        <v>11746</v>
      </c>
    </row>
    <row r="3873" spans="1:4">
      <c r="A3873" s="266">
        <v>11572</v>
      </c>
      <c r="B3873" s="267" t="s">
        <v>9849</v>
      </c>
      <c r="C3873" s="268" t="s">
        <v>6019</v>
      </c>
      <c r="D3873" s="269" t="s">
        <v>13457</v>
      </c>
    </row>
    <row r="3874" spans="1:4" ht="45">
      <c r="A3874" s="266">
        <v>42431</v>
      </c>
      <c r="B3874" s="267" t="s">
        <v>9850</v>
      </c>
      <c r="C3874" s="268" t="s">
        <v>6019</v>
      </c>
      <c r="D3874" s="269" t="s">
        <v>14128</v>
      </c>
    </row>
    <row r="3875" spans="1:4">
      <c r="A3875" s="266">
        <v>11149</v>
      </c>
      <c r="B3875" s="267" t="s">
        <v>9851</v>
      </c>
      <c r="C3875" s="268" t="s">
        <v>8300</v>
      </c>
      <c r="D3875" s="269" t="s">
        <v>13974</v>
      </c>
    </row>
    <row r="3876" spans="1:4" ht="30">
      <c r="A3876" s="266">
        <v>511</v>
      </c>
      <c r="B3876" s="267" t="s">
        <v>9852</v>
      </c>
      <c r="C3876" s="268" t="s">
        <v>6066</v>
      </c>
      <c r="D3876" s="269" t="s">
        <v>11411</v>
      </c>
    </row>
    <row r="3877" spans="1:4">
      <c r="A3877" s="266">
        <v>11174</v>
      </c>
      <c r="B3877" s="267" t="s">
        <v>9853</v>
      </c>
      <c r="C3877" s="268" t="s">
        <v>6172</v>
      </c>
      <c r="D3877" s="269" t="s">
        <v>14129</v>
      </c>
    </row>
    <row r="3878" spans="1:4" ht="30">
      <c r="A3878" s="266">
        <v>37540</v>
      </c>
      <c r="B3878" s="267" t="s">
        <v>9854</v>
      </c>
      <c r="C3878" s="268" t="s">
        <v>6019</v>
      </c>
      <c r="D3878" s="269" t="s">
        <v>14130</v>
      </c>
    </row>
    <row r="3879" spans="1:4" ht="30">
      <c r="A3879" s="266">
        <v>37548</v>
      </c>
      <c r="B3879" s="267" t="s">
        <v>9855</v>
      </c>
      <c r="C3879" s="268" t="s">
        <v>6019</v>
      </c>
      <c r="D3879" s="269" t="s">
        <v>14131</v>
      </c>
    </row>
    <row r="3880" spans="1:4" ht="30">
      <c r="A3880" s="266">
        <v>39828</v>
      </c>
      <c r="B3880" s="267" t="s">
        <v>9856</v>
      </c>
      <c r="C3880" s="268" t="s">
        <v>6019</v>
      </c>
      <c r="D3880" s="269" t="s">
        <v>14132</v>
      </c>
    </row>
    <row r="3881" spans="1:4" ht="45">
      <c r="A3881" s="266">
        <v>12273</v>
      </c>
      <c r="B3881" s="267" t="s">
        <v>9857</v>
      </c>
      <c r="C3881" s="268" t="s">
        <v>6019</v>
      </c>
      <c r="D3881" s="269" t="s">
        <v>14133</v>
      </c>
    </row>
    <row r="3882" spans="1:4">
      <c r="A3882" s="266">
        <v>38392</v>
      </c>
      <c r="B3882" s="267" t="s">
        <v>9858</v>
      </c>
      <c r="C3882" s="268" t="s">
        <v>6019</v>
      </c>
      <c r="D3882" s="269" t="s">
        <v>14134</v>
      </c>
    </row>
    <row r="3883" spans="1:4">
      <c r="A3883" s="266">
        <v>11735</v>
      </c>
      <c r="B3883" s="267" t="s">
        <v>9859</v>
      </c>
      <c r="C3883" s="268" t="s">
        <v>6019</v>
      </c>
      <c r="D3883" s="269" t="s">
        <v>11700</v>
      </c>
    </row>
    <row r="3884" spans="1:4">
      <c r="A3884" s="266">
        <v>11733</v>
      </c>
      <c r="B3884" s="267" t="s">
        <v>9860</v>
      </c>
      <c r="C3884" s="268" t="s">
        <v>6019</v>
      </c>
      <c r="D3884" s="269" t="s">
        <v>11316</v>
      </c>
    </row>
    <row r="3885" spans="1:4">
      <c r="A3885" s="266">
        <v>11734</v>
      </c>
      <c r="B3885" s="267" t="s">
        <v>9861</v>
      </c>
      <c r="C3885" s="268" t="s">
        <v>6019</v>
      </c>
      <c r="D3885" s="269" t="s">
        <v>14135</v>
      </c>
    </row>
    <row r="3886" spans="1:4">
      <c r="A3886" s="266">
        <v>11737</v>
      </c>
      <c r="B3886" s="267" t="s">
        <v>9862</v>
      </c>
      <c r="C3886" s="268" t="s">
        <v>6019</v>
      </c>
      <c r="D3886" s="269" t="s">
        <v>12533</v>
      </c>
    </row>
    <row r="3887" spans="1:4">
      <c r="A3887" s="266">
        <v>11738</v>
      </c>
      <c r="B3887" s="267" t="s">
        <v>9863</v>
      </c>
      <c r="C3887" s="268" t="s">
        <v>6019</v>
      </c>
      <c r="D3887" s="269" t="s">
        <v>12354</v>
      </c>
    </row>
    <row r="3888" spans="1:4">
      <c r="A3888" s="266">
        <v>36143</v>
      </c>
      <c r="B3888" s="267" t="s">
        <v>9864</v>
      </c>
      <c r="C3888" s="268" t="s">
        <v>6019</v>
      </c>
      <c r="D3888" s="269" t="s">
        <v>14136</v>
      </c>
    </row>
    <row r="3889" spans="1:4">
      <c r="A3889" s="266">
        <v>36142</v>
      </c>
      <c r="B3889" s="267" t="s">
        <v>9865</v>
      </c>
      <c r="C3889" s="268" t="s">
        <v>6019</v>
      </c>
      <c r="D3889" s="269" t="s">
        <v>11731</v>
      </c>
    </row>
    <row r="3890" spans="1:4">
      <c r="A3890" s="266">
        <v>36146</v>
      </c>
      <c r="B3890" s="267" t="s">
        <v>9866</v>
      </c>
      <c r="C3890" s="268" t="s">
        <v>6019</v>
      </c>
      <c r="D3890" s="269" t="s">
        <v>14137</v>
      </c>
    </row>
    <row r="3891" spans="1:4" ht="30">
      <c r="A3891" s="266">
        <v>39015</v>
      </c>
      <c r="B3891" s="267" t="s">
        <v>9867</v>
      </c>
      <c r="C3891" s="268" t="s">
        <v>6019</v>
      </c>
      <c r="D3891" s="269" t="s">
        <v>11429</v>
      </c>
    </row>
    <row r="3892" spans="1:4">
      <c r="A3892" s="266">
        <v>38377</v>
      </c>
      <c r="B3892" s="267" t="s">
        <v>9868</v>
      </c>
      <c r="C3892" s="268" t="s">
        <v>6019</v>
      </c>
      <c r="D3892" s="269" t="s">
        <v>14138</v>
      </c>
    </row>
    <row r="3893" spans="1:4">
      <c r="A3893" s="266">
        <v>38376</v>
      </c>
      <c r="B3893" s="267" t="s">
        <v>9869</v>
      </c>
      <c r="C3893" s="268" t="s">
        <v>6019</v>
      </c>
      <c r="D3893" s="269" t="s">
        <v>14139</v>
      </c>
    </row>
    <row r="3894" spans="1:4">
      <c r="A3894" s="266">
        <v>38116</v>
      </c>
      <c r="B3894" s="267" t="s">
        <v>9870</v>
      </c>
      <c r="C3894" s="268" t="s">
        <v>6019</v>
      </c>
      <c r="D3894" s="269" t="s">
        <v>12198</v>
      </c>
    </row>
    <row r="3895" spans="1:4" ht="30">
      <c r="A3895" s="266">
        <v>38066</v>
      </c>
      <c r="B3895" s="267" t="s">
        <v>9871</v>
      </c>
      <c r="C3895" s="268" t="s">
        <v>6019</v>
      </c>
      <c r="D3895" s="269" t="s">
        <v>13234</v>
      </c>
    </row>
    <row r="3896" spans="1:4">
      <c r="A3896" s="266">
        <v>38117</v>
      </c>
      <c r="B3896" s="267" t="s">
        <v>9872</v>
      </c>
      <c r="C3896" s="268" t="s">
        <v>6019</v>
      </c>
      <c r="D3896" s="269" t="s">
        <v>12260</v>
      </c>
    </row>
    <row r="3897" spans="1:4" ht="30">
      <c r="A3897" s="266">
        <v>38067</v>
      </c>
      <c r="B3897" s="267" t="s">
        <v>9873</v>
      </c>
      <c r="C3897" s="268" t="s">
        <v>6019</v>
      </c>
      <c r="D3897" s="269" t="s">
        <v>14140</v>
      </c>
    </row>
    <row r="3898" spans="1:4" ht="30">
      <c r="A3898" s="266">
        <v>41757</v>
      </c>
      <c r="B3898" s="267" t="s">
        <v>9874</v>
      </c>
      <c r="C3898" s="268" t="s">
        <v>6019</v>
      </c>
      <c r="D3898" s="269" t="s">
        <v>14141</v>
      </c>
    </row>
    <row r="3899" spans="1:4" ht="30">
      <c r="A3899" s="266">
        <v>5080</v>
      </c>
      <c r="B3899" s="267" t="s">
        <v>9875</v>
      </c>
      <c r="C3899" s="268" t="s">
        <v>6019</v>
      </c>
      <c r="D3899" s="269" t="s">
        <v>14142</v>
      </c>
    </row>
    <row r="3900" spans="1:4" ht="45">
      <c r="A3900" s="266">
        <v>11522</v>
      </c>
      <c r="B3900" s="267" t="s">
        <v>9876</v>
      </c>
      <c r="C3900" s="268" t="s">
        <v>6019</v>
      </c>
      <c r="D3900" s="269" t="s">
        <v>13524</v>
      </c>
    </row>
    <row r="3901" spans="1:4" ht="45">
      <c r="A3901" s="266">
        <v>11523</v>
      </c>
      <c r="B3901" s="267" t="s">
        <v>9877</v>
      </c>
      <c r="C3901" s="268" t="s">
        <v>6019</v>
      </c>
      <c r="D3901" s="269" t="s">
        <v>11722</v>
      </c>
    </row>
    <row r="3902" spans="1:4" ht="30">
      <c r="A3902" s="266">
        <v>11524</v>
      </c>
      <c r="B3902" s="267" t="s">
        <v>9878</v>
      </c>
      <c r="C3902" s="268" t="s">
        <v>6019</v>
      </c>
      <c r="D3902" s="269" t="s">
        <v>14143</v>
      </c>
    </row>
    <row r="3903" spans="1:4" ht="30">
      <c r="A3903" s="266">
        <v>38168</v>
      </c>
      <c r="B3903" s="267" t="s">
        <v>9879</v>
      </c>
      <c r="C3903" s="268" t="s">
        <v>6019</v>
      </c>
      <c r="D3903" s="269" t="s">
        <v>14144</v>
      </c>
    </row>
    <row r="3904" spans="1:4" ht="30">
      <c r="A3904" s="266">
        <v>13393</v>
      </c>
      <c r="B3904" s="267" t="s">
        <v>9880</v>
      </c>
      <c r="C3904" s="268" t="s">
        <v>6019</v>
      </c>
      <c r="D3904" s="269" t="s">
        <v>14145</v>
      </c>
    </row>
    <row r="3905" spans="1:4" ht="30">
      <c r="A3905" s="266">
        <v>13395</v>
      </c>
      <c r="B3905" s="267" t="s">
        <v>9881</v>
      </c>
      <c r="C3905" s="268" t="s">
        <v>6019</v>
      </c>
      <c r="D3905" s="269" t="s">
        <v>14146</v>
      </c>
    </row>
    <row r="3906" spans="1:4" ht="30">
      <c r="A3906" s="266">
        <v>12039</v>
      </c>
      <c r="B3906" s="267" t="s">
        <v>9882</v>
      </c>
      <c r="C3906" s="268" t="s">
        <v>6019</v>
      </c>
      <c r="D3906" s="269" t="s">
        <v>14147</v>
      </c>
    </row>
    <row r="3907" spans="1:4" ht="30">
      <c r="A3907" s="266">
        <v>13396</v>
      </c>
      <c r="B3907" s="267" t="s">
        <v>9883</v>
      </c>
      <c r="C3907" s="268" t="s">
        <v>6019</v>
      </c>
      <c r="D3907" s="269" t="s">
        <v>14148</v>
      </c>
    </row>
    <row r="3908" spans="1:4" ht="30">
      <c r="A3908" s="266">
        <v>13397</v>
      </c>
      <c r="B3908" s="267" t="s">
        <v>9884</v>
      </c>
      <c r="C3908" s="268" t="s">
        <v>6019</v>
      </c>
      <c r="D3908" s="269" t="s">
        <v>14149</v>
      </c>
    </row>
    <row r="3909" spans="1:4" ht="30">
      <c r="A3909" s="266">
        <v>12041</v>
      </c>
      <c r="B3909" s="267" t="s">
        <v>9885</v>
      </c>
      <c r="C3909" s="268" t="s">
        <v>6019</v>
      </c>
      <c r="D3909" s="269" t="s">
        <v>14150</v>
      </c>
    </row>
    <row r="3910" spans="1:4" ht="30">
      <c r="A3910" s="266">
        <v>12043</v>
      </c>
      <c r="B3910" s="267" t="s">
        <v>9886</v>
      </c>
      <c r="C3910" s="268" t="s">
        <v>6019</v>
      </c>
      <c r="D3910" s="269" t="s">
        <v>14151</v>
      </c>
    </row>
    <row r="3911" spans="1:4" ht="30">
      <c r="A3911" s="266">
        <v>39762</v>
      </c>
      <c r="B3911" s="267" t="s">
        <v>9887</v>
      </c>
      <c r="C3911" s="268" t="s">
        <v>6019</v>
      </c>
      <c r="D3911" s="269" t="s">
        <v>14152</v>
      </c>
    </row>
    <row r="3912" spans="1:4" ht="30">
      <c r="A3912" s="266">
        <v>12042</v>
      </c>
      <c r="B3912" s="267" t="s">
        <v>9888</v>
      </c>
      <c r="C3912" s="268" t="s">
        <v>6019</v>
      </c>
      <c r="D3912" s="269" t="s">
        <v>14153</v>
      </c>
    </row>
    <row r="3913" spans="1:4" ht="30">
      <c r="A3913" s="266">
        <v>39763</v>
      </c>
      <c r="B3913" s="267" t="s">
        <v>9889</v>
      </c>
      <c r="C3913" s="268" t="s">
        <v>6019</v>
      </c>
      <c r="D3913" s="269" t="s">
        <v>14154</v>
      </c>
    </row>
    <row r="3914" spans="1:4" ht="30">
      <c r="A3914" s="266">
        <v>39756</v>
      </c>
      <c r="B3914" s="267" t="s">
        <v>9890</v>
      </c>
      <c r="C3914" s="268" t="s">
        <v>6019</v>
      </c>
      <c r="D3914" s="269" t="s">
        <v>14155</v>
      </c>
    </row>
    <row r="3915" spans="1:4" ht="30">
      <c r="A3915" s="266">
        <v>12038</v>
      </c>
      <c r="B3915" s="267" t="s">
        <v>9891</v>
      </c>
      <c r="C3915" s="268" t="s">
        <v>6019</v>
      </c>
      <c r="D3915" s="269" t="s">
        <v>14156</v>
      </c>
    </row>
    <row r="3916" spans="1:4" ht="30">
      <c r="A3916" s="266">
        <v>12040</v>
      </c>
      <c r="B3916" s="267" t="s">
        <v>9892</v>
      </c>
      <c r="C3916" s="268" t="s">
        <v>6019</v>
      </c>
      <c r="D3916" s="269" t="s">
        <v>14157</v>
      </c>
    </row>
    <row r="3917" spans="1:4" ht="30">
      <c r="A3917" s="266">
        <v>39757</v>
      </c>
      <c r="B3917" s="267" t="s">
        <v>9893</v>
      </c>
      <c r="C3917" s="268" t="s">
        <v>6019</v>
      </c>
      <c r="D3917" s="269" t="s">
        <v>14158</v>
      </c>
    </row>
    <row r="3918" spans="1:4" ht="30">
      <c r="A3918" s="266">
        <v>39758</v>
      </c>
      <c r="B3918" s="267" t="s">
        <v>9894</v>
      </c>
      <c r="C3918" s="268" t="s">
        <v>6019</v>
      </c>
      <c r="D3918" s="269" t="s">
        <v>14159</v>
      </c>
    </row>
    <row r="3919" spans="1:4" ht="30">
      <c r="A3919" s="266">
        <v>39759</v>
      </c>
      <c r="B3919" s="267" t="s">
        <v>9895</v>
      </c>
      <c r="C3919" s="268" t="s">
        <v>6019</v>
      </c>
      <c r="D3919" s="269" t="s">
        <v>14160</v>
      </c>
    </row>
    <row r="3920" spans="1:4" ht="30">
      <c r="A3920" s="266">
        <v>39760</v>
      </c>
      <c r="B3920" s="267" t="s">
        <v>9896</v>
      </c>
      <c r="C3920" s="268" t="s">
        <v>6019</v>
      </c>
      <c r="D3920" s="269" t="s">
        <v>14161</v>
      </c>
    </row>
    <row r="3921" spans="1:4" ht="30">
      <c r="A3921" s="266">
        <v>39761</v>
      </c>
      <c r="B3921" s="267" t="s">
        <v>9897</v>
      </c>
      <c r="C3921" s="268" t="s">
        <v>6019</v>
      </c>
      <c r="D3921" s="269" t="s">
        <v>14162</v>
      </c>
    </row>
    <row r="3922" spans="1:4" ht="30">
      <c r="A3922" s="266">
        <v>39765</v>
      </c>
      <c r="B3922" s="267" t="s">
        <v>9898</v>
      </c>
      <c r="C3922" s="268" t="s">
        <v>6019</v>
      </c>
      <c r="D3922" s="269" t="s">
        <v>14163</v>
      </c>
    </row>
    <row r="3923" spans="1:4" ht="30">
      <c r="A3923" s="266">
        <v>13399</v>
      </c>
      <c r="B3923" s="267" t="s">
        <v>9899</v>
      </c>
      <c r="C3923" s="268" t="s">
        <v>6019</v>
      </c>
      <c r="D3923" s="269" t="s">
        <v>14164</v>
      </c>
    </row>
    <row r="3924" spans="1:4" ht="30">
      <c r="A3924" s="266">
        <v>39764</v>
      </c>
      <c r="B3924" s="267" t="s">
        <v>9900</v>
      </c>
      <c r="C3924" s="268" t="s">
        <v>6019</v>
      </c>
      <c r="D3924" s="269" t="s">
        <v>12084</v>
      </c>
    </row>
    <row r="3925" spans="1:4" ht="30">
      <c r="A3925" s="266">
        <v>39805</v>
      </c>
      <c r="B3925" s="267" t="s">
        <v>9901</v>
      </c>
      <c r="C3925" s="268" t="s">
        <v>6019</v>
      </c>
      <c r="D3925" s="269" t="s">
        <v>14165</v>
      </c>
    </row>
    <row r="3926" spans="1:4" ht="30">
      <c r="A3926" s="266">
        <v>39806</v>
      </c>
      <c r="B3926" s="267" t="s">
        <v>9902</v>
      </c>
      <c r="C3926" s="268" t="s">
        <v>6019</v>
      </c>
      <c r="D3926" s="269" t="s">
        <v>13341</v>
      </c>
    </row>
    <row r="3927" spans="1:4" ht="30">
      <c r="A3927" s="266">
        <v>39807</v>
      </c>
      <c r="B3927" s="267" t="s">
        <v>9903</v>
      </c>
      <c r="C3927" s="268" t="s">
        <v>6019</v>
      </c>
      <c r="D3927" s="269" t="s">
        <v>14166</v>
      </c>
    </row>
    <row r="3928" spans="1:4" ht="30">
      <c r="A3928" s="266">
        <v>39804</v>
      </c>
      <c r="B3928" s="267" t="s">
        <v>9904</v>
      </c>
      <c r="C3928" s="268" t="s">
        <v>6019</v>
      </c>
      <c r="D3928" s="269" t="s">
        <v>14167</v>
      </c>
    </row>
    <row r="3929" spans="1:4" ht="30">
      <c r="A3929" s="266">
        <v>39796</v>
      </c>
      <c r="B3929" s="267" t="s">
        <v>9905</v>
      </c>
      <c r="C3929" s="268" t="s">
        <v>6019</v>
      </c>
      <c r="D3929" s="269" t="s">
        <v>14168</v>
      </c>
    </row>
    <row r="3930" spans="1:4" ht="30">
      <c r="A3930" s="266">
        <v>39797</v>
      </c>
      <c r="B3930" s="267" t="s">
        <v>9906</v>
      </c>
      <c r="C3930" s="268" t="s">
        <v>6019</v>
      </c>
      <c r="D3930" s="269" t="s">
        <v>14169</v>
      </c>
    </row>
    <row r="3931" spans="1:4" ht="30">
      <c r="A3931" s="266">
        <v>39798</v>
      </c>
      <c r="B3931" s="267" t="s">
        <v>9907</v>
      </c>
      <c r="C3931" s="268" t="s">
        <v>6019</v>
      </c>
      <c r="D3931" s="269" t="s">
        <v>14170</v>
      </c>
    </row>
    <row r="3932" spans="1:4" ht="30">
      <c r="A3932" s="266">
        <v>39794</v>
      </c>
      <c r="B3932" s="267" t="s">
        <v>9908</v>
      </c>
      <c r="C3932" s="268" t="s">
        <v>6019</v>
      </c>
      <c r="D3932" s="269" t="s">
        <v>14171</v>
      </c>
    </row>
    <row r="3933" spans="1:4" ht="30">
      <c r="A3933" s="266">
        <v>39795</v>
      </c>
      <c r="B3933" s="267" t="s">
        <v>9909</v>
      </c>
      <c r="C3933" s="268" t="s">
        <v>6019</v>
      </c>
      <c r="D3933" s="269" t="s">
        <v>14172</v>
      </c>
    </row>
    <row r="3934" spans="1:4" ht="30">
      <c r="A3934" s="266">
        <v>39801</v>
      </c>
      <c r="B3934" s="267" t="s">
        <v>9910</v>
      </c>
      <c r="C3934" s="268" t="s">
        <v>6019</v>
      </c>
      <c r="D3934" s="269" t="s">
        <v>14173</v>
      </c>
    </row>
    <row r="3935" spans="1:4" ht="30">
      <c r="A3935" s="266">
        <v>39802</v>
      </c>
      <c r="B3935" s="267" t="s">
        <v>9911</v>
      </c>
      <c r="C3935" s="268" t="s">
        <v>6019</v>
      </c>
      <c r="D3935" s="269" t="s">
        <v>14174</v>
      </c>
    </row>
    <row r="3936" spans="1:4" ht="30">
      <c r="A3936" s="266">
        <v>39803</v>
      </c>
      <c r="B3936" s="267" t="s">
        <v>9912</v>
      </c>
      <c r="C3936" s="268" t="s">
        <v>6019</v>
      </c>
      <c r="D3936" s="269" t="s">
        <v>14175</v>
      </c>
    </row>
    <row r="3937" spans="1:4" ht="30">
      <c r="A3937" s="266">
        <v>39799</v>
      </c>
      <c r="B3937" s="267" t="s">
        <v>9913</v>
      </c>
      <c r="C3937" s="268" t="s">
        <v>6019</v>
      </c>
      <c r="D3937" s="269" t="s">
        <v>14176</v>
      </c>
    </row>
    <row r="3938" spans="1:4" ht="30">
      <c r="A3938" s="266">
        <v>39800</v>
      </c>
      <c r="B3938" s="267" t="s">
        <v>9914</v>
      </c>
      <c r="C3938" s="268" t="s">
        <v>6019</v>
      </c>
      <c r="D3938" s="269" t="s">
        <v>14177</v>
      </c>
    </row>
    <row r="3939" spans="1:4">
      <c r="A3939" s="266">
        <v>4224</v>
      </c>
      <c r="B3939" s="267" t="s">
        <v>9915</v>
      </c>
      <c r="C3939" s="268" t="s">
        <v>6066</v>
      </c>
      <c r="D3939" s="269" t="s">
        <v>14178</v>
      </c>
    </row>
    <row r="3940" spans="1:4">
      <c r="A3940" s="266">
        <v>21059</v>
      </c>
      <c r="B3940" s="267" t="s">
        <v>9916</v>
      </c>
      <c r="C3940" s="268" t="s">
        <v>6019</v>
      </c>
      <c r="D3940" s="269" t="s">
        <v>14179</v>
      </c>
    </row>
    <row r="3941" spans="1:4">
      <c r="A3941" s="266">
        <v>11234</v>
      </c>
      <c r="B3941" s="267" t="s">
        <v>9917</v>
      </c>
      <c r="C3941" s="268" t="s">
        <v>6019</v>
      </c>
      <c r="D3941" s="269" t="s">
        <v>14180</v>
      </c>
    </row>
    <row r="3942" spans="1:4">
      <c r="A3942" s="266">
        <v>21060</v>
      </c>
      <c r="B3942" s="267" t="s">
        <v>9918</v>
      </c>
      <c r="C3942" s="268" t="s">
        <v>6019</v>
      </c>
      <c r="D3942" s="269" t="s">
        <v>14181</v>
      </c>
    </row>
    <row r="3943" spans="1:4">
      <c r="A3943" s="266">
        <v>21061</v>
      </c>
      <c r="B3943" s="267" t="s">
        <v>9919</v>
      </c>
      <c r="C3943" s="268" t="s">
        <v>6019</v>
      </c>
      <c r="D3943" s="269" t="s">
        <v>14182</v>
      </c>
    </row>
    <row r="3944" spans="1:4">
      <c r="A3944" s="266">
        <v>21062</v>
      </c>
      <c r="B3944" s="267" t="s">
        <v>9920</v>
      </c>
      <c r="C3944" s="268" t="s">
        <v>6019</v>
      </c>
      <c r="D3944" s="269" t="s">
        <v>14183</v>
      </c>
    </row>
    <row r="3945" spans="1:4">
      <c r="A3945" s="266">
        <v>11708</v>
      </c>
      <c r="B3945" s="267" t="s">
        <v>9921</v>
      </c>
      <c r="C3945" s="268" t="s">
        <v>6019</v>
      </c>
      <c r="D3945" s="269" t="s">
        <v>13522</v>
      </c>
    </row>
    <row r="3946" spans="1:4">
      <c r="A3946" s="266">
        <v>11709</v>
      </c>
      <c r="B3946" s="267" t="s">
        <v>9922</v>
      </c>
      <c r="C3946" s="268" t="s">
        <v>6019</v>
      </c>
      <c r="D3946" s="269" t="s">
        <v>14184</v>
      </c>
    </row>
    <row r="3947" spans="1:4">
      <c r="A3947" s="266">
        <v>11710</v>
      </c>
      <c r="B3947" s="267" t="s">
        <v>9923</v>
      </c>
      <c r="C3947" s="268" t="s">
        <v>6019</v>
      </c>
      <c r="D3947" s="269" t="s">
        <v>14185</v>
      </c>
    </row>
    <row r="3948" spans="1:4">
      <c r="A3948" s="266">
        <v>11707</v>
      </c>
      <c r="B3948" s="267" t="s">
        <v>9924</v>
      </c>
      <c r="C3948" s="268" t="s">
        <v>6019</v>
      </c>
      <c r="D3948" s="269" t="s">
        <v>14186</v>
      </c>
    </row>
    <row r="3949" spans="1:4">
      <c r="A3949" s="266">
        <v>11739</v>
      </c>
      <c r="B3949" s="267" t="s">
        <v>9925</v>
      </c>
      <c r="C3949" s="268" t="s">
        <v>6019</v>
      </c>
      <c r="D3949" s="269" t="s">
        <v>14187</v>
      </c>
    </row>
    <row r="3950" spans="1:4">
      <c r="A3950" s="266">
        <v>11711</v>
      </c>
      <c r="B3950" s="267" t="s">
        <v>9926</v>
      </c>
      <c r="C3950" s="268" t="s">
        <v>6019</v>
      </c>
      <c r="D3950" s="269" t="s">
        <v>13789</v>
      </c>
    </row>
    <row r="3951" spans="1:4">
      <c r="A3951" s="266">
        <v>5102</v>
      </c>
      <c r="B3951" s="267" t="s">
        <v>9927</v>
      </c>
      <c r="C3951" s="268" t="s">
        <v>6019</v>
      </c>
      <c r="D3951" s="269" t="s">
        <v>11311</v>
      </c>
    </row>
    <row r="3952" spans="1:4">
      <c r="A3952" s="266">
        <v>11741</v>
      </c>
      <c r="B3952" s="267" t="s">
        <v>9928</v>
      </c>
      <c r="C3952" s="268" t="s">
        <v>6019</v>
      </c>
      <c r="D3952" s="269" t="s">
        <v>11279</v>
      </c>
    </row>
    <row r="3953" spans="1:4">
      <c r="A3953" s="266">
        <v>11743</v>
      </c>
      <c r="B3953" s="267" t="s">
        <v>9929</v>
      </c>
      <c r="C3953" s="268" t="s">
        <v>6019</v>
      </c>
      <c r="D3953" s="269" t="s">
        <v>12373</v>
      </c>
    </row>
    <row r="3954" spans="1:4">
      <c r="A3954" s="266">
        <v>11745</v>
      </c>
      <c r="B3954" s="267" t="s">
        <v>9930</v>
      </c>
      <c r="C3954" s="268" t="s">
        <v>6019</v>
      </c>
      <c r="D3954" s="269" t="s">
        <v>11761</v>
      </c>
    </row>
    <row r="3955" spans="1:4">
      <c r="A3955" s="266">
        <v>25961</v>
      </c>
      <c r="B3955" s="267" t="s">
        <v>9931</v>
      </c>
      <c r="C3955" s="268" t="s">
        <v>6018</v>
      </c>
      <c r="D3955" s="269" t="s">
        <v>11478</v>
      </c>
    </row>
    <row r="3956" spans="1:4">
      <c r="A3956" s="266">
        <v>40985</v>
      </c>
      <c r="B3956" s="267" t="s">
        <v>9932</v>
      </c>
      <c r="C3956" s="268" t="s">
        <v>6187</v>
      </c>
      <c r="D3956" s="269" t="s">
        <v>11479</v>
      </c>
    </row>
    <row r="3957" spans="1:4">
      <c r="A3957" s="266">
        <v>1088</v>
      </c>
      <c r="B3957" s="267" t="s">
        <v>9933</v>
      </c>
      <c r="C3957" s="268" t="s">
        <v>6019</v>
      </c>
      <c r="D3957" s="269" t="s">
        <v>14188</v>
      </c>
    </row>
    <row r="3958" spans="1:4">
      <c r="A3958" s="266">
        <v>1087</v>
      </c>
      <c r="B3958" s="267" t="s">
        <v>9934</v>
      </c>
      <c r="C3958" s="268" t="s">
        <v>6019</v>
      </c>
      <c r="D3958" s="269" t="s">
        <v>13126</v>
      </c>
    </row>
    <row r="3959" spans="1:4">
      <c r="A3959" s="266">
        <v>38777</v>
      </c>
      <c r="B3959" s="267" t="s">
        <v>9935</v>
      </c>
      <c r="C3959" s="268" t="s">
        <v>6019</v>
      </c>
      <c r="D3959" s="269" t="s">
        <v>14189</v>
      </c>
    </row>
    <row r="3960" spans="1:4">
      <c r="A3960" s="266">
        <v>1086</v>
      </c>
      <c r="B3960" s="267" t="s">
        <v>9936</v>
      </c>
      <c r="C3960" s="268" t="s">
        <v>6019</v>
      </c>
      <c r="D3960" s="269" t="s">
        <v>14190</v>
      </c>
    </row>
    <row r="3961" spans="1:4">
      <c r="A3961" s="266">
        <v>1079</v>
      </c>
      <c r="B3961" s="267" t="s">
        <v>9937</v>
      </c>
      <c r="C3961" s="268" t="s">
        <v>6019</v>
      </c>
      <c r="D3961" s="269" t="s">
        <v>14191</v>
      </c>
    </row>
    <row r="3962" spans="1:4" ht="30">
      <c r="A3962" s="266">
        <v>39374</v>
      </c>
      <c r="B3962" s="267" t="s">
        <v>9938</v>
      </c>
      <c r="C3962" s="268" t="s">
        <v>6019</v>
      </c>
      <c r="D3962" s="269" t="s">
        <v>14192</v>
      </c>
    </row>
    <row r="3963" spans="1:4">
      <c r="A3963" s="266">
        <v>12316</v>
      </c>
      <c r="B3963" s="267" t="s">
        <v>9940</v>
      </c>
      <c r="C3963" s="268" t="s">
        <v>6019</v>
      </c>
      <c r="D3963" s="269" t="s">
        <v>14194</v>
      </c>
    </row>
    <row r="3964" spans="1:4">
      <c r="A3964" s="266">
        <v>12317</v>
      </c>
      <c r="B3964" s="267" t="s">
        <v>9941</v>
      </c>
      <c r="C3964" s="268" t="s">
        <v>6019</v>
      </c>
      <c r="D3964" s="269" t="s">
        <v>14195</v>
      </c>
    </row>
    <row r="3965" spans="1:4">
      <c r="A3965" s="266">
        <v>12318</v>
      </c>
      <c r="B3965" s="267" t="s">
        <v>9942</v>
      </c>
      <c r="C3965" s="268" t="s">
        <v>6019</v>
      </c>
      <c r="D3965" s="269" t="s">
        <v>14196</v>
      </c>
    </row>
    <row r="3966" spans="1:4">
      <c r="A3966" s="266">
        <v>1082</v>
      </c>
      <c r="B3966" s="267" t="s">
        <v>9939</v>
      </c>
      <c r="C3966" s="268" t="s">
        <v>6019</v>
      </c>
      <c r="D3966" s="269" t="s">
        <v>14193</v>
      </c>
    </row>
    <row r="3967" spans="1:4">
      <c r="A3967" s="266">
        <v>5104</v>
      </c>
      <c r="B3967" s="267" t="s">
        <v>9943</v>
      </c>
      <c r="C3967" s="268" t="s">
        <v>6065</v>
      </c>
      <c r="D3967" s="269" t="s">
        <v>14197</v>
      </c>
    </row>
    <row r="3968" spans="1:4">
      <c r="A3968" s="266">
        <v>26023</v>
      </c>
      <c r="B3968" s="267" t="s">
        <v>9944</v>
      </c>
      <c r="C3968" s="268" t="s">
        <v>6019</v>
      </c>
      <c r="D3968" s="269" t="s">
        <v>14198</v>
      </c>
    </row>
    <row r="3969" spans="1:4">
      <c r="A3969" s="266">
        <v>2710</v>
      </c>
      <c r="B3969" s="267" t="s">
        <v>9945</v>
      </c>
      <c r="C3969" s="268" t="s">
        <v>6019</v>
      </c>
      <c r="D3969" s="269" t="s">
        <v>11673</v>
      </c>
    </row>
    <row r="3970" spans="1:4">
      <c r="A3970" s="266">
        <v>14575</v>
      </c>
      <c r="B3970" s="267" t="s">
        <v>9946</v>
      </c>
      <c r="C3970" s="268" t="s">
        <v>6019</v>
      </c>
      <c r="D3970" s="269" t="s">
        <v>14199</v>
      </c>
    </row>
    <row r="3971" spans="1:4">
      <c r="A3971" s="266">
        <v>20034</v>
      </c>
      <c r="B3971" s="267" t="s">
        <v>9947</v>
      </c>
      <c r="C3971" s="268" t="s">
        <v>6019</v>
      </c>
      <c r="D3971" s="269" t="s">
        <v>14200</v>
      </c>
    </row>
    <row r="3972" spans="1:4">
      <c r="A3972" s="266">
        <v>20036</v>
      </c>
      <c r="B3972" s="267" t="s">
        <v>9948</v>
      </c>
      <c r="C3972" s="268" t="s">
        <v>6019</v>
      </c>
      <c r="D3972" s="269" t="s">
        <v>14201</v>
      </c>
    </row>
    <row r="3973" spans="1:4">
      <c r="A3973" s="266">
        <v>20037</v>
      </c>
      <c r="B3973" s="267" t="s">
        <v>9949</v>
      </c>
      <c r="C3973" s="268" t="s">
        <v>6019</v>
      </c>
      <c r="D3973" s="269" t="s">
        <v>14202</v>
      </c>
    </row>
    <row r="3974" spans="1:4">
      <c r="A3974" s="266">
        <v>20043</v>
      </c>
      <c r="B3974" s="267" t="s">
        <v>9950</v>
      </c>
      <c r="C3974" s="268" t="s">
        <v>6019</v>
      </c>
      <c r="D3974" s="269" t="s">
        <v>13241</v>
      </c>
    </row>
    <row r="3975" spans="1:4">
      <c r="A3975" s="266">
        <v>20044</v>
      </c>
      <c r="B3975" s="267" t="s">
        <v>9951</v>
      </c>
      <c r="C3975" s="268" t="s">
        <v>6019</v>
      </c>
      <c r="D3975" s="269" t="s">
        <v>13674</v>
      </c>
    </row>
    <row r="3976" spans="1:4">
      <c r="A3976" s="266">
        <v>20042</v>
      </c>
      <c r="B3976" s="267" t="s">
        <v>9952</v>
      </c>
      <c r="C3976" s="268" t="s">
        <v>6019</v>
      </c>
      <c r="D3976" s="269" t="s">
        <v>14203</v>
      </c>
    </row>
    <row r="3977" spans="1:4">
      <c r="A3977" s="266">
        <v>20046</v>
      </c>
      <c r="B3977" s="267" t="s">
        <v>9953</v>
      </c>
      <c r="C3977" s="268" t="s">
        <v>6019</v>
      </c>
      <c r="D3977" s="269" t="s">
        <v>14204</v>
      </c>
    </row>
    <row r="3978" spans="1:4">
      <c r="A3978" s="266">
        <v>20047</v>
      </c>
      <c r="B3978" s="267" t="s">
        <v>9954</v>
      </c>
      <c r="C3978" s="268" t="s">
        <v>6019</v>
      </c>
      <c r="D3978" s="269" t="s">
        <v>14205</v>
      </c>
    </row>
    <row r="3979" spans="1:4">
      <c r="A3979" s="266">
        <v>20045</v>
      </c>
      <c r="B3979" s="267" t="s">
        <v>9955</v>
      </c>
      <c r="C3979" s="268" t="s">
        <v>6019</v>
      </c>
      <c r="D3979" s="269" t="s">
        <v>11578</v>
      </c>
    </row>
    <row r="3980" spans="1:4" ht="30">
      <c r="A3980" s="266">
        <v>20972</v>
      </c>
      <c r="B3980" s="267" t="s">
        <v>9956</v>
      </c>
      <c r="C3980" s="268" t="s">
        <v>6019</v>
      </c>
      <c r="D3980" s="269" t="s">
        <v>14206</v>
      </c>
    </row>
    <row r="3981" spans="1:4">
      <c r="A3981" s="266">
        <v>20032</v>
      </c>
      <c r="B3981" s="267" t="s">
        <v>9957</v>
      </c>
      <c r="C3981" s="268" t="s">
        <v>6019</v>
      </c>
      <c r="D3981" s="269" t="s">
        <v>14207</v>
      </c>
    </row>
    <row r="3982" spans="1:4">
      <c r="A3982" s="266">
        <v>11321</v>
      </c>
      <c r="B3982" s="267" t="s">
        <v>9958</v>
      </c>
      <c r="C3982" s="268" t="s">
        <v>6019</v>
      </c>
      <c r="D3982" s="269" t="s">
        <v>12345</v>
      </c>
    </row>
    <row r="3983" spans="1:4">
      <c r="A3983" s="266">
        <v>11323</v>
      </c>
      <c r="B3983" s="267" t="s">
        <v>9959</v>
      </c>
      <c r="C3983" s="268" t="s">
        <v>6019</v>
      </c>
      <c r="D3983" s="269" t="s">
        <v>13540</v>
      </c>
    </row>
    <row r="3984" spans="1:4">
      <c r="A3984" s="266">
        <v>20327</v>
      </c>
      <c r="B3984" s="267" t="s">
        <v>9960</v>
      </c>
      <c r="C3984" s="268" t="s">
        <v>6019</v>
      </c>
      <c r="D3984" s="269" t="s">
        <v>13381</v>
      </c>
    </row>
    <row r="3985" spans="1:4">
      <c r="A3985" s="266">
        <v>25966</v>
      </c>
      <c r="B3985" s="267" t="s">
        <v>9961</v>
      </c>
      <c r="C3985" s="268" t="s">
        <v>6066</v>
      </c>
      <c r="D3985" s="269" t="s">
        <v>12053</v>
      </c>
    </row>
    <row r="3986" spans="1:4" ht="45">
      <c r="A3986" s="266">
        <v>13390</v>
      </c>
      <c r="B3986" s="267" t="s">
        <v>9962</v>
      </c>
      <c r="C3986" s="268" t="s">
        <v>6019</v>
      </c>
      <c r="D3986" s="269" t="s">
        <v>14208</v>
      </c>
    </row>
    <row r="3987" spans="1:4">
      <c r="A3987" s="266">
        <v>6034</v>
      </c>
      <c r="B3987" s="267" t="s">
        <v>9963</v>
      </c>
      <c r="C3987" s="268" t="s">
        <v>6019</v>
      </c>
      <c r="D3987" s="269" t="s">
        <v>13089</v>
      </c>
    </row>
    <row r="3988" spans="1:4">
      <c r="A3988" s="266">
        <v>6036</v>
      </c>
      <c r="B3988" s="267" t="s">
        <v>9964</v>
      </c>
      <c r="C3988" s="268" t="s">
        <v>6019</v>
      </c>
      <c r="D3988" s="269" t="s">
        <v>11685</v>
      </c>
    </row>
    <row r="3989" spans="1:4">
      <c r="A3989" s="266">
        <v>6031</v>
      </c>
      <c r="B3989" s="267" t="s">
        <v>9965</v>
      </c>
      <c r="C3989" s="268" t="s">
        <v>6019</v>
      </c>
      <c r="D3989" s="269" t="s">
        <v>14209</v>
      </c>
    </row>
    <row r="3990" spans="1:4">
      <c r="A3990" s="266">
        <v>6029</v>
      </c>
      <c r="B3990" s="267" t="s">
        <v>9966</v>
      </c>
      <c r="C3990" s="268" t="s">
        <v>6019</v>
      </c>
      <c r="D3990" s="269" t="s">
        <v>11270</v>
      </c>
    </row>
    <row r="3991" spans="1:4">
      <c r="A3991" s="266">
        <v>6033</v>
      </c>
      <c r="B3991" s="267" t="s">
        <v>9967</v>
      </c>
      <c r="C3991" s="268" t="s">
        <v>6019</v>
      </c>
      <c r="D3991" s="269" t="s">
        <v>13522</v>
      </c>
    </row>
    <row r="3992" spans="1:4">
      <c r="A3992" s="266">
        <v>11672</v>
      </c>
      <c r="B3992" s="267" t="s">
        <v>9968</v>
      </c>
      <c r="C3992" s="268" t="s">
        <v>6019</v>
      </c>
      <c r="D3992" s="269" t="s">
        <v>14210</v>
      </c>
    </row>
    <row r="3993" spans="1:4">
      <c r="A3993" s="266">
        <v>11669</v>
      </c>
      <c r="B3993" s="267" t="s">
        <v>9969</v>
      </c>
      <c r="C3993" s="268" t="s">
        <v>6019</v>
      </c>
      <c r="D3993" s="269" t="s">
        <v>14211</v>
      </c>
    </row>
    <row r="3994" spans="1:4">
      <c r="A3994" s="266">
        <v>20055</v>
      </c>
      <c r="B3994" s="267" t="s">
        <v>15278</v>
      </c>
      <c r="C3994" s="268" t="s">
        <v>6019</v>
      </c>
      <c r="D3994" s="269" t="s">
        <v>14212</v>
      </c>
    </row>
    <row r="3995" spans="1:4">
      <c r="A3995" s="266">
        <v>11670</v>
      </c>
      <c r="B3995" s="267" t="s">
        <v>9970</v>
      </c>
      <c r="C3995" s="268" t="s">
        <v>6019</v>
      </c>
      <c r="D3995" s="269" t="s">
        <v>11588</v>
      </c>
    </row>
    <row r="3996" spans="1:4">
      <c r="A3996" s="266">
        <v>11671</v>
      </c>
      <c r="B3996" s="267" t="s">
        <v>15277</v>
      </c>
      <c r="C3996" s="268" t="s">
        <v>6019</v>
      </c>
      <c r="D3996" s="269" t="s">
        <v>14213</v>
      </c>
    </row>
    <row r="3997" spans="1:4">
      <c r="A3997" s="266">
        <v>6032</v>
      </c>
      <c r="B3997" s="267" t="s">
        <v>9971</v>
      </c>
      <c r="C3997" s="268" t="s">
        <v>6019</v>
      </c>
      <c r="D3997" s="269" t="s">
        <v>14214</v>
      </c>
    </row>
    <row r="3998" spans="1:4">
      <c r="A3998" s="266">
        <v>11673</v>
      </c>
      <c r="B3998" s="267" t="s">
        <v>9972</v>
      </c>
      <c r="C3998" s="268" t="s">
        <v>6019</v>
      </c>
      <c r="D3998" s="269" t="s">
        <v>14186</v>
      </c>
    </row>
    <row r="3999" spans="1:4">
      <c r="A3999" s="266">
        <v>11674</v>
      </c>
      <c r="B3999" s="267" t="s">
        <v>9973</v>
      </c>
      <c r="C3999" s="268" t="s">
        <v>6019</v>
      </c>
      <c r="D3999" s="269" t="s">
        <v>14215</v>
      </c>
    </row>
    <row r="4000" spans="1:4">
      <c r="A4000" s="266">
        <v>11675</v>
      </c>
      <c r="B4000" s="267" t="s">
        <v>9974</v>
      </c>
      <c r="C4000" s="268" t="s">
        <v>6019</v>
      </c>
      <c r="D4000" s="269" t="s">
        <v>12352</v>
      </c>
    </row>
    <row r="4001" spans="1:4">
      <c r="A4001" s="266">
        <v>11676</v>
      </c>
      <c r="B4001" s="267" t="s">
        <v>9975</v>
      </c>
      <c r="C4001" s="268" t="s">
        <v>6019</v>
      </c>
      <c r="D4001" s="269" t="s">
        <v>14216</v>
      </c>
    </row>
    <row r="4002" spans="1:4">
      <c r="A4002" s="266">
        <v>11677</v>
      </c>
      <c r="B4002" s="267" t="s">
        <v>9976</v>
      </c>
      <c r="C4002" s="268" t="s">
        <v>6019</v>
      </c>
      <c r="D4002" s="269" t="s">
        <v>13446</v>
      </c>
    </row>
    <row r="4003" spans="1:4">
      <c r="A4003" s="266">
        <v>11678</v>
      </c>
      <c r="B4003" s="267" t="s">
        <v>9977</v>
      </c>
      <c r="C4003" s="268" t="s">
        <v>6019</v>
      </c>
      <c r="D4003" s="269" t="s">
        <v>14217</v>
      </c>
    </row>
    <row r="4004" spans="1:4">
      <c r="A4004" s="266">
        <v>6038</v>
      </c>
      <c r="B4004" s="267" t="s">
        <v>9978</v>
      </c>
      <c r="C4004" s="268" t="s">
        <v>6019</v>
      </c>
      <c r="D4004" s="269" t="s">
        <v>13499</v>
      </c>
    </row>
    <row r="4005" spans="1:4">
      <c r="A4005" s="266">
        <v>11718</v>
      </c>
      <c r="B4005" s="267" t="s">
        <v>9979</v>
      </c>
      <c r="C4005" s="268" t="s">
        <v>6019</v>
      </c>
      <c r="D4005" s="269" t="s">
        <v>14218</v>
      </c>
    </row>
    <row r="4006" spans="1:4">
      <c r="A4006" s="266">
        <v>6037</v>
      </c>
      <c r="B4006" s="267" t="s">
        <v>9980</v>
      </c>
      <c r="C4006" s="268" t="s">
        <v>6019</v>
      </c>
      <c r="D4006" s="269" t="s">
        <v>13982</v>
      </c>
    </row>
    <row r="4007" spans="1:4">
      <c r="A4007" s="266">
        <v>11719</v>
      </c>
      <c r="B4007" s="267" t="s">
        <v>9981</v>
      </c>
      <c r="C4007" s="268" t="s">
        <v>6019</v>
      </c>
      <c r="D4007" s="269" t="s">
        <v>12301</v>
      </c>
    </row>
    <row r="4008" spans="1:4">
      <c r="A4008" s="266">
        <v>6019</v>
      </c>
      <c r="B4008" s="267" t="s">
        <v>9982</v>
      </c>
      <c r="C4008" s="268" t="s">
        <v>6019</v>
      </c>
      <c r="D4008" s="269" t="s">
        <v>14219</v>
      </c>
    </row>
    <row r="4009" spans="1:4">
      <c r="A4009" s="266">
        <v>6010</v>
      </c>
      <c r="B4009" s="267" t="s">
        <v>9983</v>
      </c>
      <c r="C4009" s="268" t="s">
        <v>6019</v>
      </c>
      <c r="D4009" s="269" t="s">
        <v>14220</v>
      </c>
    </row>
    <row r="4010" spans="1:4">
      <c r="A4010" s="266">
        <v>6017</v>
      </c>
      <c r="B4010" s="267" t="s">
        <v>9984</v>
      </c>
      <c r="C4010" s="268" t="s">
        <v>6019</v>
      </c>
      <c r="D4010" s="269" t="s">
        <v>14221</v>
      </c>
    </row>
    <row r="4011" spans="1:4">
      <c r="A4011" s="266">
        <v>6020</v>
      </c>
      <c r="B4011" s="267" t="s">
        <v>9985</v>
      </c>
      <c r="C4011" s="268" t="s">
        <v>6019</v>
      </c>
      <c r="D4011" s="269" t="s">
        <v>12987</v>
      </c>
    </row>
    <row r="4012" spans="1:4">
      <c r="A4012" s="266">
        <v>6028</v>
      </c>
      <c r="B4012" s="267" t="s">
        <v>9986</v>
      </c>
      <c r="C4012" s="268" t="s">
        <v>6019</v>
      </c>
      <c r="D4012" s="269" t="s">
        <v>14222</v>
      </c>
    </row>
    <row r="4013" spans="1:4">
      <c r="A4013" s="266">
        <v>6011</v>
      </c>
      <c r="B4013" s="267" t="s">
        <v>9987</v>
      </c>
      <c r="C4013" s="268" t="s">
        <v>6019</v>
      </c>
      <c r="D4013" s="269" t="s">
        <v>14223</v>
      </c>
    </row>
    <row r="4014" spans="1:4">
      <c r="A4014" s="266">
        <v>6012</v>
      </c>
      <c r="B4014" s="267" t="s">
        <v>9988</v>
      </c>
      <c r="C4014" s="268" t="s">
        <v>6019</v>
      </c>
      <c r="D4014" s="269" t="s">
        <v>14224</v>
      </c>
    </row>
    <row r="4015" spans="1:4">
      <c r="A4015" s="266">
        <v>6016</v>
      </c>
      <c r="B4015" s="267" t="s">
        <v>9989</v>
      </c>
      <c r="C4015" s="268" t="s">
        <v>6019</v>
      </c>
      <c r="D4015" s="269" t="s">
        <v>14225</v>
      </c>
    </row>
    <row r="4016" spans="1:4">
      <c r="A4016" s="266">
        <v>6027</v>
      </c>
      <c r="B4016" s="267" t="s">
        <v>9990</v>
      </c>
      <c r="C4016" s="268" t="s">
        <v>6019</v>
      </c>
      <c r="D4016" s="269" t="s">
        <v>14226</v>
      </c>
    </row>
    <row r="4017" spans="1:4">
      <c r="A4017" s="266">
        <v>6013</v>
      </c>
      <c r="B4017" s="267" t="s">
        <v>9991</v>
      </c>
      <c r="C4017" s="268" t="s">
        <v>6019</v>
      </c>
      <c r="D4017" s="269" t="s">
        <v>14227</v>
      </c>
    </row>
    <row r="4018" spans="1:4" ht="30">
      <c r="A4018" s="266">
        <v>6015</v>
      </c>
      <c r="B4018" s="267" t="s">
        <v>9992</v>
      </c>
      <c r="C4018" s="268" t="s">
        <v>6019</v>
      </c>
      <c r="D4018" s="269" t="s">
        <v>14228</v>
      </c>
    </row>
    <row r="4019" spans="1:4" ht="30">
      <c r="A4019" s="266">
        <v>6014</v>
      </c>
      <c r="B4019" s="267" t="s">
        <v>9993</v>
      </c>
      <c r="C4019" s="268" t="s">
        <v>6019</v>
      </c>
      <c r="D4019" s="269" t="s">
        <v>14229</v>
      </c>
    </row>
    <row r="4020" spans="1:4" ht="30">
      <c r="A4020" s="266">
        <v>6006</v>
      </c>
      <c r="B4020" s="267" t="s">
        <v>9994</v>
      </c>
      <c r="C4020" s="268" t="s">
        <v>6019</v>
      </c>
      <c r="D4020" s="269" t="s">
        <v>14230</v>
      </c>
    </row>
    <row r="4021" spans="1:4" ht="30">
      <c r="A4021" s="266">
        <v>6005</v>
      </c>
      <c r="B4021" s="267" t="s">
        <v>9995</v>
      </c>
      <c r="C4021" s="268" t="s">
        <v>6019</v>
      </c>
      <c r="D4021" s="269" t="s">
        <v>14231</v>
      </c>
    </row>
    <row r="4022" spans="1:4">
      <c r="A4022" s="266">
        <v>11756</v>
      </c>
      <c r="B4022" s="267" t="s">
        <v>9996</v>
      </c>
      <c r="C4022" s="268" t="s">
        <v>6019</v>
      </c>
      <c r="D4022" s="269" t="s">
        <v>12430</v>
      </c>
    </row>
    <row r="4023" spans="1:4" ht="45">
      <c r="A4023" s="266">
        <v>10904</v>
      </c>
      <c r="B4023" s="267" t="s">
        <v>9997</v>
      </c>
      <c r="C4023" s="268" t="s">
        <v>6019</v>
      </c>
      <c r="D4023" s="269" t="s">
        <v>14232</v>
      </c>
    </row>
    <row r="4024" spans="1:4">
      <c r="A4024" s="266">
        <v>11752</v>
      </c>
      <c r="B4024" s="267" t="s">
        <v>9998</v>
      </c>
      <c r="C4024" s="268" t="s">
        <v>6019</v>
      </c>
      <c r="D4024" s="269" t="s">
        <v>14233</v>
      </c>
    </row>
    <row r="4025" spans="1:4">
      <c r="A4025" s="266">
        <v>11753</v>
      </c>
      <c r="B4025" s="267" t="s">
        <v>9999</v>
      </c>
      <c r="C4025" s="268" t="s">
        <v>6019</v>
      </c>
      <c r="D4025" s="269" t="s">
        <v>13479</v>
      </c>
    </row>
    <row r="4026" spans="1:4" ht="30">
      <c r="A4026" s="266">
        <v>6021</v>
      </c>
      <c r="B4026" s="267" t="s">
        <v>10000</v>
      </c>
      <c r="C4026" s="268" t="s">
        <v>6019</v>
      </c>
      <c r="D4026" s="269" t="s">
        <v>14234</v>
      </c>
    </row>
    <row r="4027" spans="1:4" ht="30">
      <c r="A4027" s="266">
        <v>6024</v>
      </c>
      <c r="B4027" s="267" t="s">
        <v>10001</v>
      </c>
      <c r="C4027" s="268" t="s">
        <v>6019</v>
      </c>
      <c r="D4027" s="269" t="s">
        <v>11948</v>
      </c>
    </row>
    <row r="4028" spans="1:4">
      <c r="A4028" s="266">
        <v>38379</v>
      </c>
      <c r="B4028" s="267" t="s">
        <v>10002</v>
      </c>
      <c r="C4028" s="268" t="s">
        <v>6020</v>
      </c>
      <c r="D4028" s="269" t="s">
        <v>14235</v>
      </c>
    </row>
    <row r="4029" spans="1:4" ht="30">
      <c r="A4029" s="266">
        <v>13897</v>
      </c>
      <c r="B4029" s="267" t="s">
        <v>10003</v>
      </c>
      <c r="C4029" s="268" t="s">
        <v>6019</v>
      </c>
      <c r="D4029" s="269" t="s">
        <v>14236</v>
      </c>
    </row>
    <row r="4030" spans="1:4">
      <c r="A4030" s="266">
        <v>10640</v>
      </c>
      <c r="B4030" s="267" t="s">
        <v>10004</v>
      </c>
      <c r="C4030" s="268" t="s">
        <v>6019</v>
      </c>
      <c r="D4030" s="269" t="s">
        <v>14237</v>
      </c>
    </row>
    <row r="4031" spans="1:4" ht="30">
      <c r="A4031" s="266">
        <v>11086</v>
      </c>
      <c r="B4031" s="267" t="s">
        <v>10005</v>
      </c>
      <c r="C4031" s="268" t="s">
        <v>6183</v>
      </c>
      <c r="D4031" s="269" t="s">
        <v>14238</v>
      </c>
    </row>
    <row r="4032" spans="1:4">
      <c r="A4032" s="266">
        <v>34356</v>
      </c>
      <c r="B4032" s="267" t="s">
        <v>10006</v>
      </c>
      <c r="C4032" s="268" t="s">
        <v>6065</v>
      </c>
      <c r="D4032" s="269" t="s">
        <v>14239</v>
      </c>
    </row>
    <row r="4033" spans="1:4">
      <c r="A4033" s="266">
        <v>34357</v>
      </c>
      <c r="B4033" s="267" t="s">
        <v>10007</v>
      </c>
      <c r="C4033" s="268" t="s">
        <v>6065</v>
      </c>
      <c r="D4033" s="269" t="s">
        <v>13854</v>
      </c>
    </row>
    <row r="4034" spans="1:4">
      <c r="A4034" s="266">
        <v>37329</v>
      </c>
      <c r="B4034" s="267" t="s">
        <v>10008</v>
      </c>
      <c r="C4034" s="268" t="s">
        <v>6065</v>
      </c>
      <c r="D4034" s="269" t="s">
        <v>14240</v>
      </c>
    </row>
    <row r="4035" spans="1:4">
      <c r="A4035" s="266">
        <v>37398</v>
      </c>
      <c r="B4035" s="267" t="s">
        <v>10009</v>
      </c>
      <c r="C4035" s="268" t="s">
        <v>6065</v>
      </c>
      <c r="D4035" s="269" t="s">
        <v>14241</v>
      </c>
    </row>
    <row r="4036" spans="1:4">
      <c r="A4036" s="266">
        <v>2510</v>
      </c>
      <c r="B4036" s="267" t="s">
        <v>10010</v>
      </c>
      <c r="C4036" s="268" t="s">
        <v>6019</v>
      </c>
      <c r="D4036" s="269" t="s">
        <v>14242</v>
      </c>
    </row>
    <row r="4037" spans="1:4" ht="30">
      <c r="A4037" s="266">
        <v>12359</v>
      </c>
      <c r="B4037" s="267" t="s">
        <v>10011</v>
      </c>
      <c r="C4037" s="268" t="s">
        <v>6019</v>
      </c>
      <c r="D4037" s="269" t="s">
        <v>14243</v>
      </c>
    </row>
    <row r="4038" spans="1:4">
      <c r="A4038" s="266">
        <v>5320</v>
      </c>
      <c r="B4038" s="267" t="s">
        <v>10012</v>
      </c>
      <c r="C4038" s="268" t="s">
        <v>6066</v>
      </c>
      <c r="D4038" s="269" t="s">
        <v>14244</v>
      </c>
    </row>
    <row r="4039" spans="1:4">
      <c r="A4039" s="266">
        <v>7353</v>
      </c>
      <c r="B4039" s="267" t="s">
        <v>10013</v>
      </c>
      <c r="C4039" s="268" t="s">
        <v>6066</v>
      </c>
      <c r="D4039" s="269" t="s">
        <v>11661</v>
      </c>
    </row>
    <row r="4040" spans="1:4">
      <c r="A4040" s="266">
        <v>36144</v>
      </c>
      <c r="B4040" s="267" t="s">
        <v>10014</v>
      </c>
      <c r="C4040" s="268" t="s">
        <v>6019</v>
      </c>
      <c r="D4040" s="269" t="s">
        <v>13058</v>
      </c>
    </row>
    <row r="4041" spans="1:4">
      <c r="A4041" s="266">
        <v>10518</v>
      </c>
      <c r="B4041" s="267" t="s">
        <v>10015</v>
      </c>
      <c r="C4041" s="268" t="s">
        <v>6019</v>
      </c>
      <c r="D4041" s="269" t="s">
        <v>14245</v>
      </c>
    </row>
    <row r="4042" spans="1:4" ht="45">
      <c r="A4042" s="266">
        <v>36530</v>
      </c>
      <c r="B4042" s="267" t="s">
        <v>10016</v>
      </c>
      <c r="C4042" s="268" t="s">
        <v>6019</v>
      </c>
      <c r="D4042" s="269" t="s">
        <v>14246</v>
      </c>
    </row>
    <row r="4043" spans="1:4" ht="60">
      <c r="A4043" s="266">
        <v>6046</v>
      </c>
      <c r="B4043" s="267" t="s">
        <v>10017</v>
      </c>
      <c r="C4043" s="268" t="s">
        <v>6019</v>
      </c>
      <c r="D4043" s="269" t="s">
        <v>14247</v>
      </c>
    </row>
    <row r="4044" spans="1:4" ht="45">
      <c r="A4044" s="266">
        <v>36531</v>
      </c>
      <c r="B4044" s="267" t="s">
        <v>10018</v>
      </c>
      <c r="C4044" s="268" t="s">
        <v>6019</v>
      </c>
      <c r="D4044" s="269" t="s">
        <v>14248</v>
      </c>
    </row>
    <row r="4045" spans="1:4" ht="30">
      <c r="A4045" s="266">
        <v>34684</v>
      </c>
      <c r="B4045" s="267" t="s">
        <v>10019</v>
      </c>
      <c r="C4045" s="268" t="s">
        <v>6017</v>
      </c>
      <c r="D4045" s="269" t="s">
        <v>14249</v>
      </c>
    </row>
    <row r="4046" spans="1:4" ht="30">
      <c r="A4046" s="266">
        <v>34683</v>
      </c>
      <c r="B4046" s="267" t="s">
        <v>10020</v>
      </c>
      <c r="C4046" s="268" t="s">
        <v>6017</v>
      </c>
      <c r="D4046" s="269" t="s">
        <v>14250</v>
      </c>
    </row>
    <row r="4047" spans="1:4" ht="30">
      <c r="A4047" s="266">
        <v>533</v>
      </c>
      <c r="B4047" s="267" t="s">
        <v>10021</v>
      </c>
      <c r="C4047" s="268" t="s">
        <v>6017</v>
      </c>
      <c r="D4047" s="269" t="s">
        <v>12283</v>
      </c>
    </row>
    <row r="4048" spans="1:4" ht="30">
      <c r="A4048" s="266">
        <v>10515</v>
      </c>
      <c r="B4048" s="267" t="s">
        <v>10022</v>
      </c>
      <c r="C4048" s="268" t="s">
        <v>6017</v>
      </c>
      <c r="D4048" s="269" t="s">
        <v>14251</v>
      </c>
    </row>
    <row r="4049" spans="1:4" ht="30">
      <c r="A4049" s="266">
        <v>536</v>
      </c>
      <c r="B4049" s="267" t="s">
        <v>10023</v>
      </c>
      <c r="C4049" s="268" t="s">
        <v>6017</v>
      </c>
      <c r="D4049" s="269" t="s">
        <v>14252</v>
      </c>
    </row>
    <row r="4050" spans="1:4">
      <c r="A4050" s="266">
        <v>153</v>
      </c>
      <c r="B4050" s="267" t="s">
        <v>10024</v>
      </c>
      <c r="C4050" s="268" t="s">
        <v>6066</v>
      </c>
      <c r="D4050" s="269" t="s">
        <v>14253</v>
      </c>
    </row>
    <row r="4051" spans="1:4" ht="30">
      <c r="A4051" s="266">
        <v>34682</v>
      </c>
      <c r="B4051" s="267" t="s">
        <v>10025</v>
      </c>
      <c r="C4051" s="268" t="s">
        <v>6017</v>
      </c>
      <c r="D4051" s="269" t="s">
        <v>14254</v>
      </c>
    </row>
    <row r="4052" spans="1:4" ht="30">
      <c r="A4052" s="266">
        <v>20205</v>
      </c>
      <c r="B4052" s="267" t="s">
        <v>10026</v>
      </c>
      <c r="C4052" s="268" t="s">
        <v>6020</v>
      </c>
      <c r="D4052" s="269" t="s">
        <v>11832</v>
      </c>
    </row>
    <row r="4053" spans="1:4" ht="30">
      <c r="A4053" s="266">
        <v>4412</v>
      </c>
      <c r="B4053" s="267" t="s">
        <v>10027</v>
      </c>
      <c r="C4053" s="268" t="s">
        <v>6020</v>
      </c>
      <c r="D4053" s="269" t="s">
        <v>11590</v>
      </c>
    </row>
    <row r="4054" spans="1:4" ht="30">
      <c r="A4054" s="266">
        <v>4408</v>
      </c>
      <c r="B4054" s="326" t="s">
        <v>10028</v>
      </c>
      <c r="C4054" s="268" t="s">
        <v>6020</v>
      </c>
      <c r="D4054" s="269" t="s">
        <v>12015</v>
      </c>
    </row>
    <row r="4055" spans="1:4">
      <c r="A4055" s="266">
        <v>4505</v>
      </c>
      <c r="B4055" s="267" t="s">
        <v>10029</v>
      </c>
      <c r="C4055" s="268" t="s">
        <v>6020</v>
      </c>
      <c r="D4055" s="269" t="s">
        <v>11142</v>
      </c>
    </row>
    <row r="4056" spans="1:4">
      <c r="A4056" s="266">
        <v>10559</v>
      </c>
      <c r="B4056" s="267" t="s">
        <v>10030</v>
      </c>
      <c r="C4056" s="268" t="s">
        <v>6019</v>
      </c>
      <c r="D4056" s="269" t="s">
        <v>14255</v>
      </c>
    </row>
    <row r="4057" spans="1:4">
      <c r="A4057" s="266">
        <v>10664</v>
      </c>
      <c r="B4057" s="267" t="s">
        <v>10031</v>
      </c>
      <c r="C4057" s="268" t="s">
        <v>6019</v>
      </c>
      <c r="D4057" s="269" t="s">
        <v>14256</v>
      </c>
    </row>
    <row r="4058" spans="1:4">
      <c r="A4058" s="266">
        <v>36250</v>
      </c>
      <c r="B4058" s="267" t="s">
        <v>10032</v>
      </c>
      <c r="C4058" s="268" t="s">
        <v>6020</v>
      </c>
      <c r="D4058" s="269" t="s">
        <v>13603</v>
      </c>
    </row>
    <row r="4059" spans="1:4">
      <c r="A4059" s="266">
        <v>10857</v>
      </c>
      <c r="B4059" s="267" t="s">
        <v>10033</v>
      </c>
      <c r="C4059" s="268" t="s">
        <v>6020</v>
      </c>
      <c r="D4059" s="269" t="s">
        <v>14257</v>
      </c>
    </row>
    <row r="4060" spans="1:4">
      <c r="A4060" s="266">
        <v>4803</v>
      </c>
      <c r="B4060" s="267" t="s">
        <v>10034</v>
      </c>
      <c r="C4060" s="268" t="s">
        <v>6020</v>
      </c>
      <c r="D4060" s="269" t="s">
        <v>14258</v>
      </c>
    </row>
    <row r="4061" spans="1:4" ht="30">
      <c r="A4061" s="266">
        <v>6186</v>
      </c>
      <c r="B4061" s="267" t="s">
        <v>10035</v>
      </c>
      <c r="C4061" s="268" t="s">
        <v>6020</v>
      </c>
      <c r="D4061" s="269" t="s">
        <v>14259</v>
      </c>
    </row>
    <row r="4062" spans="1:4">
      <c r="A4062" s="266">
        <v>4829</v>
      </c>
      <c r="B4062" s="267" t="s">
        <v>10036</v>
      </c>
      <c r="C4062" s="268" t="s">
        <v>6020</v>
      </c>
      <c r="D4062" s="269" t="s">
        <v>14260</v>
      </c>
    </row>
    <row r="4063" spans="1:4">
      <c r="A4063" s="266">
        <v>39829</v>
      </c>
      <c r="B4063" s="267" t="s">
        <v>15276</v>
      </c>
      <c r="C4063" s="268" t="s">
        <v>6020</v>
      </c>
      <c r="D4063" s="269" t="s">
        <v>14261</v>
      </c>
    </row>
    <row r="4064" spans="1:4" ht="30">
      <c r="A4064" s="266">
        <v>20231</v>
      </c>
      <c r="B4064" s="267" t="s">
        <v>10037</v>
      </c>
      <c r="C4064" s="268" t="s">
        <v>6020</v>
      </c>
      <c r="D4064" s="269" t="s">
        <v>14262</v>
      </c>
    </row>
    <row r="4065" spans="1:4">
      <c r="A4065" s="266">
        <v>4804</v>
      </c>
      <c r="B4065" s="267" t="s">
        <v>10038</v>
      </c>
      <c r="C4065" s="268" t="s">
        <v>6020</v>
      </c>
      <c r="D4065" s="269" t="s">
        <v>14263</v>
      </c>
    </row>
    <row r="4066" spans="1:4">
      <c r="A4066" s="266">
        <v>34680</v>
      </c>
      <c r="B4066" s="267" t="s">
        <v>15275</v>
      </c>
      <c r="C4066" s="268" t="s">
        <v>6020</v>
      </c>
      <c r="D4066" s="269" t="s">
        <v>14264</v>
      </c>
    </row>
    <row r="4067" spans="1:4" ht="30">
      <c r="A4067" s="266">
        <v>11573</v>
      </c>
      <c r="B4067" s="267" t="s">
        <v>10039</v>
      </c>
      <c r="C4067" s="268" t="s">
        <v>6019</v>
      </c>
      <c r="D4067" s="269" t="s">
        <v>13213</v>
      </c>
    </row>
    <row r="4068" spans="1:4">
      <c r="A4068" s="266">
        <v>38401</v>
      </c>
      <c r="B4068" s="267" t="s">
        <v>10040</v>
      </c>
      <c r="C4068" s="268" t="s">
        <v>6019</v>
      </c>
      <c r="D4068" s="269" t="s">
        <v>12543</v>
      </c>
    </row>
    <row r="4069" spans="1:4" ht="30">
      <c r="A4069" s="266">
        <v>38179</v>
      </c>
      <c r="B4069" s="267" t="s">
        <v>10041</v>
      </c>
      <c r="C4069" s="268" t="s">
        <v>6019</v>
      </c>
      <c r="D4069" s="269" t="s">
        <v>12266</v>
      </c>
    </row>
    <row r="4070" spans="1:4" ht="30">
      <c r="A4070" s="266">
        <v>11575</v>
      </c>
      <c r="B4070" s="267" t="s">
        <v>10042</v>
      </c>
      <c r="C4070" s="268" t="s">
        <v>6019</v>
      </c>
      <c r="D4070" s="269" t="s">
        <v>14265</v>
      </c>
    </row>
    <row r="4071" spans="1:4" ht="30">
      <c r="A4071" s="266">
        <v>20256</v>
      </c>
      <c r="B4071" s="267" t="s">
        <v>10043</v>
      </c>
      <c r="C4071" s="268" t="s">
        <v>6019</v>
      </c>
      <c r="D4071" s="269" t="s">
        <v>13853</v>
      </c>
    </row>
    <row r="4072" spans="1:4" ht="30">
      <c r="A4072" s="266">
        <v>14511</v>
      </c>
      <c r="B4072" s="267" t="s">
        <v>10044</v>
      </c>
      <c r="C4072" s="268" t="s">
        <v>6019</v>
      </c>
      <c r="D4072" s="269" t="s">
        <v>14266</v>
      </c>
    </row>
    <row r="4073" spans="1:4" ht="30">
      <c r="A4073" s="266">
        <v>10642</v>
      </c>
      <c r="B4073" s="267" t="s">
        <v>10045</v>
      </c>
      <c r="C4073" s="268" t="s">
        <v>6019</v>
      </c>
      <c r="D4073" s="269" t="s">
        <v>14267</v>
      </c>
    </row>
    <row r="4074" spans="1:4" ht="45">
      <c r="A4074" s="266">
        <v>14489</v>
      </c>
      <c r="B4074" s="267" t="s">
        <v>10046</v>
      </c>
      <c r="C4074" s="268" t="s">
        <v>6019</v>
      </c>
      <c r="D4074" s="269" t="s">
        <v>14268</v>
      </c>
    </row>
    <row r="4075" spans="1:4" ht="30">
      <c r="A4075" s="266">
        <v>14513</v>
      </c>
      <c r="B4075" s="267" t="s">
        <v>10047</v>
      </c>
      <c r="C4075" s="268" t="s">
        <v>6019</v>
      </c>
      <c r="D4075" s="269" t="s">
        <v>14269</v>
      </c>
    </row>
    <row r="4076" spans="1:4" ht="30">
      <c r="A4076" s="266">
        <v>13600</v>
      </c>
      <c r="B4076" s="267" t="s">
        <v>10048</v>
      </c>
      <c r="C4076" s="268" t="s">
        <v>6019</v>
      </c>
      <c r="D4076" s="269" t="s">
        <v>14270</v>
      </c>
    </row>
    <row r="4077" spans="1:4" ht="30">
      <c r="A4077" s="266">
        <v>10646</v>
      </c>
      <c r="B4077" s="267" t="s">
        <v>10049</v>
      </c>
      <c r="C4077" s="268" t="s">
        <v>6019</v>
      </c>
      <c r="D4077" s="269" t="s">
        <v>14271</v>
      </c>
    </row>
    <row r="4078" spans="1:4" ht="30">
      <c r="A4078" s="266">
        <v>6070</v>
      </c>
      <c r="B4078" s="267" t="s">
        <v>15274</v>
      </c>
      <c r="C4078" s="268" t="s">
        <v>6019</v>
      </c>
      <c r="D4078" s="269" t="s">
        <v>14272</v>
      </c>
    </row>
    <row r="4079" spans="1:4" ht="30">
      <c r="A4079" s="266">
        <v>6069</v>
      </c>
      <c r="B4079" s="267" t="s">
        <v>10050</v>
      </c>
      <c r="C4079" s="268" t="s">
        <v>6019</v>
      </c>
      <c r="D4079" s="269" t="s">
        <v>14273</v>
      </c>
    </row>
    <row r="4080" spans="1:4" ht="30">
      <c r="A4080" s="266">
        <v>14626</v>
      </c>
      <c r="B4080" s="267" t="s">
        <v>15273</v>
      </c>
      <c r="C4080" s="268" t="s">
        <v>6019</v>
      </c>
      <c r="D4080" s="269" t="s">
        <v>14274</v>
      </c>
    </row>
    <row r="4081" spans="1:4" ht="30">
      <c r="A4081" s="266">
        <v>6067</v>
      </c>
      <c r="B4081" s="267" t="s">
        <v>15272</v>
      </c>
      <c r="C4081" s="268" t="s">
        <v>6019</v>
      </c>
      <c r="D4081" s="269" t="s">
        <v>14275</v>
      </c>
    </row>
    <row r="4082" spans="1:4">
      <c r="A4082" s="266">
        <v>38393</v>
      </c>
      <c r="B4082" s="267" t="s">
        <v>15271</v>
      </c>
      <c r="C4082" s="268" t="s">
        <v>6019</v>
      </c>
      <c r="D4082" s="269" t="s">
        <v>14276</v>
      </c>
    </row>
    <row r="4083" spans="1:4">
      <c r="A4083" s="266">
        <v>38390</v>
      </c>
      <c r="B4083" s="267" t="s">
        <v>15270</v>
      </c>
      <c r="C4083" s="268" t="s">
        <v>6019</v>
      </c>
      <c r="D4083" s="269" t="s">
        <v>14277</v>
      </c>
    </row>
    <row r="4084" spans="1:4">
      <c r="A4084" s="266">
        <v>36532</v>
      </c>
      <c r="B4084" s="267" t="s">
        <v>10051</v>
      </c>
      <c r="C4084" s="268" t="s">
        <v>6019</v>
      </c>
      <c r="D4084" s="269" t="s">
        <v>14278</v>
      </c>
    </row>
    <row r="4085" spans="1:4" ht="30">
      <c r="A4085" s="266">
        <v>11578</v>
      </c>
      <c r="B4085" s="267" t="s">
        <v>10052</v>
      </c>
      <c r="C4085" s="268" t="s">
        <v>6019</v>
      </c>
      <c r="D4085" s="269" t="s">
        <v>14279</v>
      </c>
    </row>
    <row r="4086" spans="1:4" ht="30">
      <c r="A4086" s="266">
        <v>11577</v>
      </c>
      <c r="B4086" s="267" t="s">
        <v>10053</v>
      </c>
      <c r="C4086" s="268" t="s">
        <v>6019</v>
      </c>
      <c r="D4086" s="269" t="s">
        <v>12493</v>
      </c>
    </row>
    <row r="4087" spans="1:4" ht="45">
      <c r="A4087" s="266">
        <v>42432</v>
      </c>
      <c r="B4087" s="267" t="s">
        <v>10054</v>
      </c>
      <c r="C4087" s="268" t="s">
        <v>6019</v>
      </c>
      <c r="D4087" s="269" t="s">
        <v>14280</v>
      </c>
    </row>
    <row r="4088" spans="1:4" ht="45">
      <c r="A4088" s="266">
        <v>42437</v>
      </c>
      <c r="B4088" s="267" t="s">
        <v>10055</v>
      </c>
      <c r="C4088" s="268" t="s">
        <v>6019</v>
      </c>
      <c r="D4088" s="269" t="s">
        <v>14281</v>
      </c>
    </row>
    <row r="4089" spans="1:4">
      <c r="A4089" s="266">
        <v>1116</v>
      </c>
      <c r="B4089" s="267" t="s">
        <v>15269</v>
      </c>
      <c r="C4089" s="268" t="s">
        <v>6020</v>
      </c>
      <c r="D4089" s="269" t="s">
        <v>11981</v>
      </c>
    </row>
    <row r="4090" spans="1:4">
      <c r="A4090" s="266">
        <v>1115</v>
      </c>
      <c r="B4090" s="267" t="s">
        <v>15268</v>
      </c>
      <c r="C4090" s="268" t="s">
        <v>6020</v>
      </c>
      <c r="D4090" s="269" t="s">
        <v>14282</v>
      </c>
    </row>
    <row r="4091" spans="1:4">
      <c r="A4091" s="266">
        <v>1113</v>
      </c>
      <c r="B4091" s="267" t="s">
        <v>10056</v>
      </c>
      <c r="C4091" s="268" t="s">
        <v>6020</v>
      </c>
      <c r="D4091" s="269" t="s">
        <v>11745</v>
      </c>
    </row>
    <row r="4092" spans="1:4">
      <c r="A4092" s="266">
        <v>1114</v>
      </c>
      <c r="B4092" s="267" t="s">
        <v>10057</v>
      </c>
      <c r="C4092" s="268" t="s">
        <v>6020</v>
      </c>
      <c r="D4092" s="269" t="s">
        <v>11976</v>
      </c>
    </row>
    <row r="4093" spans="1:4" ht="30">
      <c r="A4093" s="266">
        <v>40872</v>
      </c>
      <c r="B4093" s="267" t="s">
        <v>10058</v>
      </c>
      <c r="C4093" s="268" t="s">
        <v>6020</v>
      </c>
      <c r="D4093" s="269" t="s">
        <v>11797</v>
      </c>
    </row>
    <row r="4094" spans="1:4">
      <c r="A4094" s="266">
        <v>20214</v>
      </c>
      <c r="B4094" s="267" t="s">
        <v>10059</v>
      </c>
      <c r="C4094" s="268" t="s">
        <v>6019</v>
      </c>
      <c r="D4094" s="269" t="s">
        <v>14283</v>
      </c>
    </row>
    <row r="4095" spans="1:4" ht="30">
      <c r="A4095" s="266">
        <v>11064</v>
      </c>
      <c r="B4095" s="267" t="s">
        <v>10060</v>
      </c>
      <c r="C4095" s="268" t="s">
        <v>6019</v>
      </c>
      <c r="D4095" s="269" t="s">
        <v>13386</v>
      </c>
    </row>
    <row r="4096" spans="1:4" ht="30">
      <c r="A4096" s="266">
        <v>7237</v>
      </c>
      <c r="B4096" s="267" t="s">
        <v>10061</v>
      </c>
      <c r="C4096" s="268" t="s">
        <v>6019</v>
      </c>
      <c r="D4096" s="269" t="s">
        <v>14284</v>
      </c>
    </row>
    <row r="4097" spans="1:4">
      <c r="A4097" s="266">
        <v>16</v>
      </c>
      <c r="B4097" s="267" t="s">
        <v>15267</v>
      </c>
      <c r="C4097" s="268" t="s">
        <v>6065</v>
      </c>
      <c r="D4097" s="269" t="s">
        <v>11149</v>
      </c>
    </row>
    <row r="4098" spans="1:4">
      <c r="A4098" s="266">
        <v>11757</v>
      </c>
      <c r="B4098" s="267" t="s">
        <v>15266</v>
      </c>
      <c r="C4098" s="268" t="s">
        <v>6019</v>
      </c>
      <c r="D4098" s="269" t="s">
        <v>14007</v>
      </c>
    </row>
    <row r="4099" spans="1:4" ht="30">
      <c r="A4099" s="266">
        <v>11758</v>
      </c>
      <c r="B4099" s="267" t="s">
        <v>10062</v>
      </c>
      <c r="C4099" s="268" t="s">
        <v>6019</v>
      </c>
      <c r="D4099" s="269" t="s">
        <v>14285</v>
      </c>
    </row>
    <row r="4100" spans="1:4">
      <c r="A4100" s="266">
        <v>37526</v>
      </c>
      <c r="B4100" s="267" t="s">
        <v>10063</v>
      </c>
      <c r="C4100" s="268" t="s">
        <v>6019</v>
      </c>
      <c r="D4100" s="269" t="s">
        <v>13233</v>
      </c>
    </row>
    <row r="4101" spans="1:4">
      <c r="A4101" s="266">
        <v>6076</v>
      </c>
      <c r="B4101" s="267" t="s">
        <v>15265</v>
      </c>
      <c r="C4101" s="268" t="s">
        <v>6183</v>
      </c>
      <c r="D4101" s="269" t="s">
        <v>14286</v>
      </c>
    </row>
    <row r="4102" spans="1:4">
      <c r="A4102" s="266">
        <v>13109</v>
      </c>
      <c r="B4102" s="267" t="s">
        <v>10064</v>
      </c>
      <c r="C4102" s="268" t="s">
        <v>6019</v>
      </c>
      <c r="D4102" s="269" t="s">
        <v>14287</v>
      </c>
    </row>
    <row r="4103" spans="1:4">
      <c r="A4103" s="266">
        <v>13110</v>
      </c>
      <c r="B4103" s="267" t="s">
        <v>10065</v>
      </c>
      <c r="C4103" s="268" t="s">
        <v>6019</v>
      </c>
      <c r="D4103" s="269" t="s">
        <v>14288</v>
      </c>
    </row>
    <row r="4104" spans="1:4">
      <c r="A4104" s="266">
        <v>7581</v>
      </c>
      <c r="B4104" s="267" t="s">
        <v>10066</v>
      </c>
      <c r="C4104" s="268" t="s">
        <v>6019</v>
      </c>
      <c r="D4104" s="269" t="s">
        <v>14289</v>
      </c>
    </row>
    <row r="4105" spans="1:4" ht="30">
      <c r="A4105" s="266">
        <v>20206</v>
      </c>
      <c r="B4105" s="267" t="s">
        <v>10067</v>
      </c>
      <c r="C4105" s="268" t="s">
        <v>6020</v>
      </c>
      <c r="D4105" s="269" t="s">
        <v>12326</v>
      </c>
    </row>
    <row r="4106" spans="1:4" ht="30">
      <c r="A4106" s="266">
        <v>4460</v>
      </c>
      <c r="B4106" s="267" t="s">
        <v>10068</v>
      </c>
      <c r="C4106" s="268" t="s">
        <v>6020</v>
      </c>
      <c r="D4106" s="269" t="s">
        <v>12548</v>
      </c>
    </row>
    <row r="4107" spans="1:4" ht="30">
      <c r="A4107" s="266">
        <v>6204</v>
      </c>
      <c r="B4107" s="267" t="s">
        <v>10069</v>
      </c>
      <c r="C4107" s="268" t="s">
        <v>6020</v>
      </c>
      <c r="D4107" s="269" t="s">
        <v>14290</v>
      </c>
    </row>
    <row r="4108" spans="1:4" ht="30">
      <c r="A4108" s="266">
        <v>4417</v>
      </c>
      <c r="B4108" s="267" t="s">
        <v>10070</v>
      </c>
      <c r="C4108" s="268" t="s">
        <v>6020</v>
      </c>
      <c r="D4108" s="269" t="s">
        <v>13565</v>
      </c>
    </row>
    <row r="4109" spans="1:4" ht="30">
      <c r="A4109" s="266">
        <v>4517</v>
      </c>
      <c r="B4109" s="326" t="s">
        <v>10071</v>
      </c>
      <c r="C4109" s="268" t="s">
        <v>6020</v>
      </c>
      <c r="D4109" s="269" t="s">
        <v>13034</v>
      </c>
    </row>
    <row r="4110" spans="1:4" ht="30">
      <c r="A4110" s="266">
        <v>4512</v>
      </c>
      <c r="B4110" s="267" t="s">
        <v>10072</v>
      </c>
      <c r="C4110" s="268" t="s">
        <v>6020</v>
      </c>
      <c r="D4110" s="269" t="s">
        <v>11189</v>
      </c>
    </row>
    <row r="4111" spans="1:4" ht="30">
      <c r="A4111" s="266">
        <v>4415</v>
      </c>
      <c r="B4111" s="267" t="s">
        <v>10073</v>
      </c>
      <c r="C4111" s="268" t="s">
        <v>6020</v>
      </c>
      <c r="D4111" s="269" t="s">
        <v>14291</v>
      </c>
    </row>
    <row r="4112" spans="1:4">
      <c r="A4112" s="266"/>
      <c r="B4112" s="267"/>
      <c r="C4112" s="268"/>
      <c r="D4112" s="269"/>
    </row>
    <row r="4113" spans="1:4">
      <c r="A4113" s="266"/>
      <c r="B4113" s="267"/>
      <c r="C4113" s="268"/>
      <c r="D4113" s="269"/>
    </row>
    <row r="4114" spans="1:4">
      <c r="A4114" s="266">
        <v>4734</v>
      </c>
      <c r="B4114" s="267" t="s">
        <v>10074</v>
      </c>
      <c r="C4114" s="268" t="s">
        <v>6183</v>
      </c>
      <c r="D4114" s="269" t="s">
        <v>14292</v>
      </c>
    </row>
    <row r="4115" spans="1:4">
      <c r="A4115" s="266">
        <v>6085</v>
      </c>
      <c r="B4115" s="326" t="s">
        <v>10075</v>
      </c>
      <c r="C4115" s="268" t="s">
        <v>6066</v>
      </c>
      <c r="D4115" s="269" t="s">
        <v>11461</v>
      </c>
    </row>
    <row r="4116" spans="1:4">
      <c r="A4116" s="266">
        <v>38396</v>
      </c>
      <c r="B4116" s="267" t="s">
        <v>15262</v>
      </c>
      <c r="C4116" s="268" t="s">
        <v>6019</v>
      </c>
      <c r="D4116" s="269" t="s">
        <v>14293</v>
      </c>
    </row>
    <row r="4117" spans="1:4">
      <c r="A4117" s="266">
        <v>6090</v>
      </c>
      <c r="B4117" s="267" t="s">
        <v>10076</v>
      </c>
      <c r="C4117" s="268" t="s">
        <v>6066</v>
      </c>
      <c r="D4117" s="269" t="s">
        <v>12407</v>
      </c>
    </row>
    <row r="4118" spans="1:4">
      <c r="A4118" s="266">
        <v>11622</v>
      </c>
      <c r="B4118" s="267" t="s">
        <v>10077</v>
      </c>
      <c r="C4118" s="268" t="s">
        <v>6065</v>
      </c>
      <c r="D4118" s="269" t="s">
        <v>14294</v>
      </c>
    </row>
    <row r="4119" spans="1:4">
      <c r="A4119" s="266">
        <v>6094</v>
      </c>
      <c r="B4119" s="267" t="s">
        <v>10078</v>
      </c>
      <c r="C4119" s="268" t="s">
        <v>6065</v>
      </c>
      <c r="D4119" s="269" t="s">
        <v>14295</v>
      </c>
    </row>
    <row r="4120" spans="1:4">
      <c r="A4120" s="266">
        <v>7317</v>
      </c>
      <c r="B4120" s="267" t="s">
        <v>10079</v>
      </c>
      <c r="C4120" s="268" t="s">
        <v>6065</v>
      </c>
      <c r="D4120" s="269" t="s">
        <v>14296</v>
      </c>
    </row>
    <row r="4121" spans="1:4">
      <c r="A4121" s="266">
        <v>142</v>
      </c>
      <c r="B4121" s="267" t="s">
        <v>10080</v>
      </c>
      <c r="C4121" s="268" t="s">
        <v>10081</v>
      </c>
      <c r="D4121" s="269" t="s">
        <v>14297</v>
      </c>
    </row>
    <row r="4122" spans="1:4">
      <c r="A4122" s="266">
        <v>38123</v>
      </c>
      <c r="B4122" s="267" t="s">
        <v>10082</v>
      </c>
      <c r="C4122" s="268" t="s">
        <v>6065</v>
      </c>
      <c r="D4122" s="269" t="s">
        <v>14298</v>
      </c>
    </row>
    <row r="4123" spans="1:4" ht="30">
      <c r="A4123" s="266">
        <v>42701</v>
      </c>
      <c r="B4123" s="267" t="s">
        <v>10083</v>
      </c>
      <c r="C4123" s="268" t="s">
        <v>6019</v>
      </c>
      <c r="D4123" s="269" t="s">
        <v>14299</v>
      </c>
    </row>
    <row r="4124" spans="1:4" ht="30">
      <c r="A4124" s="266">
        <v>42702</v>
      </c>
      <c r="B4124" s="267" t="s">
        <v>10084</v>
      </c>
      <c r="C4124" s="268" t="s">
        <v>6019</v>
      </c>
      <c r="D4124" s="269" t="s">
        <v>14300</v>
      </c>
    </row>
    <row r="4125" spans="1:4" ht="30">
      <c r="A4125" s="266">
        <v>37955</v>
      </c>
      <c r="B4125" s="267" t="s">
        <v>10085</v>
      </c>
      <c r="C4125" s="268" t="s">
        <v>6019</v>
      </c>
      <c r="D4125" s="269" t="s">
        <v>14301</v>
      </c>
    </row>
    <row r="4126" spans="1:4" ht="30">
      <c r="A4126" s="266">
        <v>42699</v>
      </c>
      <c r="B4126" s="267" t="s">
        <v>10086</v>
      </c>
      <c r="C4126" s="268" t="s">
        <v>6019</v>
      </c>
      <c r="D4126" s="269" t="s">
        <v>11436</v>
      </c>
    </row>
    <row r="4127" spans="1:4" ht="30">
      <c r="A4127" s="266">
        <v>42700</v>
      </c>
      <c r="B4127" s="267" t="s">
        <v>10087</v>
      </c>
      <c r="C4127" s="268" t="s">
        <v>6019</v>
      </c>
      <c r="D4127" s="269" t="s">
        <v>14302</v>
      </c>
    </row>
    <row r="4128" spans="1:4" ht="30">
      <c r="A4128" s="266">
        <v>37743</v>
      </c>
      <c r="B4128" s="267" t="s">
        <v>10088</v>
      </c>
      <c r="C4128" s="268" t="s">
        <v>6019</v>
      </c>
      <c r="D4128" s="269" t="s">
        <v>14303</v>
      </c>
    </row>
    <row r="4129" spans="1:4" ht="30">
      <c r="A4129" s="266">
        <v>37744</v>
      </c>
      <c r="B4129" s="267" t="s">
        <v>10089</v>
      </c>
      <c r="C4129" s="268" t="s">
        <v>6019</v>
      </c>
      <c r="D4129" s="269" t="s">
        <v>14304</v>
      </c>
    </row>
    <row r="4130" spans="1:4" ht="30">
      <c r="A4130" s="266">
        <v>37741</v>
      </c>
      <c r="B4130" s="267" t="s">
        <v>10090</v>
      </c>
      <c r="C4130" s="268" t="s">
        <v>6019</v>
      </c>
      <c r="D4130" s="269" t="s">
        <v>14305</v>
      </c>
    </row>
    <row r="4131" spans="1:4" ht="30">
      <c r="A4131" s="266">
        <v>39396</v>
      </c>
      <c r="B4131" s="267" t="s">
        <v>10091</v>
      </c>
      <c r="C4131" s="268" t="s">
        <v>6019</v>
      </c>
      <c r="D4131" s="269" t="s">
        <v>14306</v>
      </c>
    </row>
    <row r="4132" spans="1:4" ht="30">
      <c r="A4132" s="266">
        <v>39392</v>
      </c>
      <c r="B4132" s="267" t="s">
        <v>10092</v>
      </c>
      <c r="C4132" s="268" t="s">
        <v>6019</v>
      </c>
      <c r="D4132" s="269" t="s">
        <v>14307</v>
      </c>
    </row>
    <row r="4133" spans="1:4" ht="30">
      <c r="A4133" s="266">
        <v>39393</v>
      </c>
      <c r="B4133" s="267" t="s">
        <v>10093</v>
      </c>
      <c r="C4133" s="268" t="s">
        <v>6019</v>
      </c>
      <c r="D4133" s="269" t="s">
        <v>14308</v>
      </c>
    </row>
    <row r="4134" spans="1:4" ht="30">
      <c r="A4134" s="266">
        <v>39394</v>
      </c>
      <c r="B4134" s="267" t="s">
        <v>10094</v>
      </c>
      <c r="C4134" s="268" t="s">
        <v>6019</v>
      </c>
      <c r="D4134" s="269" t="s">
        <v>14309</v>
      </c>
    </row>
    <row r="4135" spans="1:4" ht="30">
      <c r="A4135" s="266">
        <v>39395</v>
      </c>
      <c r="B4135" s="267" t="s">
        <v>10095</v>
      </c>
      <c r="C4135" s="268" t="s">
        <v>6019</v>
      </c>
      <c r="D4135" s="269" t="s">
        <v>14310</v>
      </c>
    </row>
    <row r="4136" spans="1:4" ht="30">
      <c r="A4136" s="266">
        <v>14618</v>
      </c>
      <c r="B4136" s="267" t="s">
        <v>10096</v>
      </c>
      <c r="C4136" s="268" t="s">
        <v>6019</v>
      </c>
      <c r="D4136" s="269" t="s">
        <v>14311</v>
      </c>
    </row>
    <row r="4137" spans="1:4" ht="30">
      <c r="A4137" s="266">
        <v>40269</v>
      </c>
      <c r="B4137" s="267" t="s">
        <v>10097</v>
      </c>
      <c r="C4137" s="268" t="s">
        <v>6019</v>
      </c>
      <c r="D4137" s="269" t="s">
        <v>14312</v>
      </c>
    </row>
    <row r="4138" spans="1:4">
      <c r="A4138" s="266">
        <v>6110</v>
      </c>
      <c r="B4138" s="267" t="s">
        <v>15261</v>
      </c>
      <c r="C4138" s="268" t="s">
        <v>6018</v>
      </c>
      <c r="D4138" s="269" t="s">
        <v>11292</v>
      </c>
    </row>
    <row r="4139" spans="1:4">
      <c r="A4139" s="266">
        <v>40910</v>
      </c>
      <c r="B4139" s="267" t="s">
        <v>15260</v>
      </c>
      <c r="C4139" s="268" t="s">
        <v>6187</v>
      </c>
      <c r="D4139" s="269" t="s">
        <v>11293</v>
      </c>
    </row>
    <row r="4140" spans="1:4">
      <c r="A4140" s="266">
        <v>6111</v>
      </c>
      <c r="B4140" s="267" t="s">
        <v>10098</v>
      </c>
      <c r="C4140" s="268" t="s">
        <v>6018</v>
      </c>
      <c r="D4140" s="269" t="s">
        <v>14313</v>
      </c>
    </row>
    <row r="4141" spans="1:4">
      <c r="A4141" s="266">
        <v>41084</v>
      </c>
      <c r="B4141" s="267" t="s">
        <v>10099</v>
      </c>
      <c r="C4141" s="268" t="s">
        <v>6187</v>
      </c>
      <c r="D4141" s="269" t="s">
        <v>14314</v>
      </c>
    </row>
    <row r="4142" spans="1:4">
      <c r="A4142" s="266">
        <v>25950</v>
      </c>
      <c r="B4142" s="267" t="s">
        <v>10100</v>
      </c>
      <c r="C4142" s="268" t="s">
        <v>6183</v>
      </c>
      <c r="D4142" s="269" t="s">
        <v>14315</v>
      </c>
    </row>
    <row r="4143" spans="1:4">
      <c r="A4143" s="266">
        <v>38637</v>
      </c>
      <c r="B4143" s="267" t="s">
        <v>10101</v>
      </c>
      <c r="C4143" s="268" t="s">
        <v>6019</v>
      </c>
      <c r="D4143" s="269" t="s">
        <v>14316</v>
      </c>
    </row>
    <row r="4144" spans="1:4">
      <c r="A4144" s="266">
        <v>6150</v>
      </c>
      <c r="B4144" s="267" t="s">
        <v>10102</v>
      </c>
      <c r="C4144" s="268" t="s">
        <v>6019</v>
      </c>
      <c r="D4144" s="269" t="s">
        <v>14317</v>
      </c>
    </row>
    <row r="4145" spans="1:4">
      <c r="A4145" s="266">
        <v>6136</v>
      </c>
      <c r="B4145" s="267" t="s">
        <v>10103</v>
      </c>
      <c r="C4145" s="268" t="s">
        <v>6019</v>
      </c>
      <c r="D4145" s="269" t="s">
        <v>14318</v>
      </c>
    </row>
    <row r="4146" spans="1:4">
      <c r="A4146" s="266">
        <v>38638</v>
      </c>
      <c r="B4146" s="267" t="s">
        <v>10104</v>
      </c>
      <c r="C4146" s="268" t="s">
        <v>6019</v>
      </c>
      <c r="D4146" s="269" t="s">
        <v>14319</v>
      </c>
    </row>
    <row r="4147" spans="1:4">
      <c r="A4147" s="266">
        <v>20262</v>
      </c>
      <c r="B4147" s="267" t="s">
        <v>10105</v>
      </c>
      <c r="C4147" s="268" t="s">
        <v>6019</v>
      </c>
      <c r="D4147" s="269" t="s">
        <v>14320</v>
      </c>
    </row>
    <row r="4148" spans="1:4">
      <c r="A4148" s="266">
        <v>6148</v>
      </c>
      <c r="B4148" s="267" t="s">
        <v>10106</v>
      </c>
      <c r="C4148" s="268" t="s">
        <v>6019</v>
      </c>
      <c r="D4148" s="269" t="s">
        <v>12851</v>
      </c>
    </row>
    <row r="4149" spans="1:4">
      <c r="A4149" s="266">
        <v>6145</v>
      </c>
      <c r="B4149" s="267" t="s">
        <v>10107</v>
      </c>
      <c r="C4149" s="268" t="s">
        <v>6019</v>
      </c>
      <c r="D4149" s="269" t="s">
        <v>14321</v>
      </c>
    </row>
    <row r="4150" spans="1:4">
      <c r="A4150" s="266">
        <v>6149</v>
      </c>
      <c r="B4150" s="267" t="s">
        <v>10108</v>
      </c>
      <c r="C4150" s="268" t="s">
        <v>6019</v>
      </c>
      <c r="D4150" s="269" t="s">
        <v>14322</v>
      </c>
    </row>
    <row r="4151" spans="1:4">
      <c r="A4151" s="266">
        <v>6146</v>
      </c>
      <c r="B4151" s="267" t="s">
        <v>10109</v>
      </c>
      <c r="C4151" s="268" t="s">
        <v>6019</v>
      </c>
      <c r="D4151" s="269" t="s">
        <v>14323</v>
      </c>
    </row>
    <row r="4152" spans="1:4">
      <c r="A4152" s="266">
        <v>26026</v>
      </c>
      <c r="B4152" s="267" t="s">
        <v>10110</v>
      </c>
      <c r="C4152" s="268" t="s">
        <v>6065</v>
      </c>
      <c r="D4152" s="269" t="s">
        <v>11571</v>
      </c>
    </row>
    <row r="4153" spans="1:4">
      <c r="A4153" s="266">
        <v>39961</v>
      </c>
      <c r="B4153" s="267" t="s">
        <v>10111</v>
      </c>
      <c r="C4153" s="268" t="s">
        <v>6019</v>
      </c>
      <c r="D4153" s="269" t="s">
        <v>14324</v>
      </c>
    </row>
    <row r="4154" spans="1:4" ht="45">
      <c r="A4154" s="266">
        <v>42433</v>
      </c>
      <c r="B4154" s="267" t="s">
        <v>10112</v>
      </c>
      <c r="C4154" s="268" t="s">
        <v>6019</v>
      </c>
      <c r="D4154" s="269" t="s">
        <v>14325</v>
      </c>
    </row>
    <row r="4155" spans="1:4" ht="45">
      <c r="A4155" s="266">
        <v>42434</v>
      </c>
      <c r="B4155" s="267" t="s">
        <v>10113</v>
      </c>
      <c r="C4155" s="268" t="s">
        <v>6019</v>
      </c>
      <c r="D4155" s="269" t="s">
        <v>14326</v>
      </c>
    </row>
    <row r="4156" spans="1:4" ht="45">
      <c r="A4156" s="266">
        <v>42435</v>
      </c>
      <c r="B4156" s="267" t="s">
        <v>10114</v>
      </c>
      <c r="C4156" s="268" t="s">
        <v>6019</v>
      </c>
      <c r="D4156" s="269" t="s">
        <v>14327</v>
      </c>
    </row>
    <row r="4157" spans="1:4">
      <c r="A4157" s="266">
        <v>38061</v>
      </c>
      <c r="B4157" s="267" t="s">
        <v>15259</v>
      </c>
      <c r="C4157" s="268" t="s">
        <v>6019</v>
      </c>
      <c r="D4157" s="269" t="s">
        <v>14328</v>
      </c>
    </row>
    <row r="4158" spans="1:4">
      <c r="A4158" s="266">
        <v>20250</v>
      </c>
      <c r="B4158" s="267" t="s">
        <v>15258</v>
      </c>
      <c r="C4158" s="268" t="s">
        <v>6065</v>
      </c>
      <c r="D4158" s="269" t="s">
        <v>13430</v>
      </c>
    </row>
    <row r="4159" spans="1:4" ht="45">
      <c r="A4159" s="266">
        <v>39965</v>
      </c>
      <c r="B4159" s="267" t="s">
        <v>10115</v>
      </c>
      <c r="C4159" s="268" t="s">
        <v>6017</v>
      </c>
      <c r="D4159" s="269" t="s">
        <v>14329</v>
      </c>
    </row>
    <row r="4160" spans="1:4" ht="60">
      <c r="A4160" s="266">
        <v>39964</v>
      </c>
      <c r="B4160" s="267" t="s">
        <v>10116</v>
      </c>
      <c r="C4160" s="268" t="s">
        <v>6017</v>
      </c>
      <c r="D4160" s="269" t="s">
        <v>14330</v>
      </c>
    </row>
    <row r="4161" spans="1:4">
      <c r="A4161" s="266">
        <v>7</v>
      </c>
      <c r="B4161" s="267" t="s">
        <v>15257</v>
      </c>
      <c r="C4161" s="268" t="s">
        <v>6065</v>
      </c>
      <c r="D4161" s="269" t="s">
        <v>14331</v>
      </c>
    </row>
    <row r="4162" spans="1:4">
      <c r="A4162" s="266">
        <v>13388</v>
      </c>
      <c r="B4162" s="267" t="s">
        <v>15256</v>
      </c>
      <c r="C4162" s="268" t="s">
        <v>6065</v>
      </c>
      <c r="D4162" s="269" t="s">
        <v>11818</v>
      </c>
    </row>
    <row r="4163" spans="1:4">
      <c r="A4163" s="266">
        <v>39914</v>
      </c>
      <c r="B4163" s="267" t="s">
        <v>10117</v>
      </c>
      <c r="C4163" s="268" t="s">
        <v>6065</v>
      </c>
      <c r="D4163" s="269" t="s">
        <v>14332</v>
      </c>
    </row>
    <row r="4164" spans="1:4" ht="30">
      <c r="A4164" s="266">
        <v>12732</v>
      </c>
      <c r="B4164" s="267" t="s">
        <v>10118</v>
      </c>
      <c r="C4164" s="268" t="s">
        <v>6019</v>
      </c>
      <c r="D4164" s="269" t="s">
        <v>14333</v>
      </c>
    </row>
    <row r="4165" spans="1:4">
      <c r="A4165" s="266">
        <v>6160</v>
      </c>
      <c r="B4165" s="267" t="s">
        <v>10119</v>
      </c>
      <c r="C4165" s="268" t="s">
        <v>6018</v>
      </c>
      <c r="D4165" s="269" t="s">
        <v>13813</v>
      </c>
    </row>
    <row r="4166" spans="1:4">
      <c r="A4166" s="266">
        <v>41087</v>
      </c>
      <c r="B4166" s="267" t="s">
        <v>15255</v>
      </c>
      <c r="C4166" s="268" t="s">
        <v>6187</v>
      </c>
      <c r="D4166" s="269" t="s">
        <v>13745</v>
      </c>
    </row>
    <row r="4167" spans="1:4">
      <c r="A4167" s="266">
        <v>6166</v>
      </c>
      <c r="B4167" s="267" t="s">
        <v>10120</v>
      </c>
      <c r="C4167" s="268" t="s">
        <v>6018</v>
      </c>
      <c r="D4167" s="269" t="s">
        <v>14334</v>
      </c>
    </row>
    <row r="4168" spans="1:4">
      <c r="A4168" s="266">
        <v>41088</v>
      </c>
      <c r="B4168" s="267" t="s">
        <v>10121</v>
      </c>
      <c r="C4168" s="268" t="s">
        <v>6187</v>
      </c>
      <c r="D4168" s="269" t="s">
        <v>14335</v>
      </c>
    </row>
    <row r="4169" spans="1:4" ht="30">
      <c r="A4169" s="266">
        <v>20232</v>
      </c>
      <c r="B4169" s="267" t="s">
        <v>10122</v>
      </c>
      <c r="C4169" s="268" t="s">
        <v>6020</v>
      </c>
      <c r="D4169" s="269" t="s">
        <v>14336</v>
      </c>
    </row>
    <row r="4170" spans="1:4">
      <c r="A4170" s="266">
        <v>10856</v>
      </c>
      <c r="B4170" s="267" t="s">
        <v>10123</v>
      </c>
      <c r="C4170" s="268" t="s">
        <v>6020</v>
      </c>
      <c r="D4170" s="269" t="s">
        <v>14337</v>
      </c>
    </row>
    <row r="4171" spans="1:4" ht="30">
      <c r="A4171" s="266">
        <v>4828</v>
      </c>
      <c r="B4171" s="267" t="s">
        <v>10124</v>
      </c>
      <c r="C4171" s="268" t="s">
        <v>6020</v>
      </c>
      <c r="D4171" s="269" t="s">
        <v>12922</v>
      </c>
    </row>
    <row r="4172" spans="1:4">
      <c r="A4172" s="266">
        <v>20249</v>
      </c>
      <c r="B4172" s="267" t="s">
        <v>10125</v>
      </c>
      <c r="C4172" s="268" t="s">
        <v>6020</v>
      </c>
      <c r="D4172" s="269" t="s">
        <v>12009</v>
      </c>
    </row>
    <row r="4173" spans="1:4">
      <c r="A4173" s="266">
        <v>11609</v>
      </c>
      <c r="B4173" s="267" t="s">
        <v>15254</v>
      </c>
      <c r="C4173" s="268" t="s">
        <v>6066</v>
      </c>
      <c r="D4173" s="269" t="s">
        <v>14338</v>
      </c>
    </row>
    <row r="4174" spans="1:4">
      <c r="A4174" s="266">
        <v>20083</v>
      </c>
      <c r="B4174" s="267" t="s">
        <v>10126</v>
      </c>
      <c r="C4174" s="268" t="s">
        <v>6019</v>
      </c>
      <c r="D4174" s="269" t="s">
        <v>14339</v>
      </c>
    </row>
    <row r="4175" spans="1:4">
      <c r="A4175" s="266">
        <v>20082</v>
      </c>
      <c r="B4175" s="267" t="s">
        <v>10127</v>
      </c>
      <c r="C4175" s="268" t="s">
        <v>6019</v>
      </c>
      <c r="D4175" s="269" t="s">
        <v>14340</v>
      </c>
    </row>
    <row r="4176" spans="1:4">
      <c r="A4176" s="266">
        <v>5318</v>
      </c>
      <c r="B4176" s="267" t="s">
        <v>10128</v>
      </c>
      <c r="C4176" s="268" t="s">
        <v>6066</v>
      </c>
      <c r="D4176" s="269" t="s">
        <v>11684</v>
      </c>
    </row>
    <row r="4177" spans="1:4">
      <c r="A4177" s="266">
        <v>10691</v>
      </c>
      <c r="B4177" s="267" t="s">
        <v>10129</v>
      </c>
      <c r="C4177" s="268" t="s">
        <v>6066</v>
      </c>
      <c r="D4177" s="269" t="s">
        <v>14341</v>
      </c>
    </row>
    <row r="4178" spans="1:4">
      <c r="A4178" s="266">
        <v>12295</v>
      </c>
      <c r="B4178" s="267" t="s">
        <v>10130</v>
      </c>
      <c r="C4178" s="268" t="s">
        <v>6019</v>
      </c>
      <c r="D4178" s="269" t="s">
        <v>12779</v>
      </c>
    </row>
    <row r="4179" spans="1:4">
      <c r="A4179" s="266">
        <v>12296</v>
      </c>
      <c r="B4179" s="267" t="s">
        <v>10131</v>
      </c>
      <c r="C4179" s="268" t="s">
        <v>6019</v>
      </c>
      <c r="D4179" s="269" t="s">
        <v>11744</v>
      </c>
    </row>
    <row r="4180" spans="1:4">
      <c r="A4180" s="266">
        <v>12294</v>
      </c>
      <c r="B4180" s="267" t="s">
        <v>10132</v>
      </c>
      <c r="C4180" s="268" t="s">
        <v>6019</v>
      </c>
      <c r="D4180" s="269" t="s">
        <v>12488</v>
      </c>
    </row>
    <row r="4181" spans="1:4">
      <c r="A4181" s="266">
        <v>14543</v>
      </c>
      <c r="B4181" s="267" t="s">
        <v>10133</v>
      </c>
      <c r="C4181" s="268" t="s">
        <v>6019</v>
      </c>
      <c r="D4181" s="269" t="s">
        <v>14342</v>
      </c>
    </row>
    <row r="4182" spans="1:4">
      <c r="A4182" s="266">
        <v>13329</v>
      </c>
      <c r="B4182" s="267" t="s">
        <v>10134</v>
      </c>
      <c r="C4182" s="268" t="s">
        <v>6019</v>
      </c>
      <c r="D4182" s="269" t="s">
        <v>13499</v>
      </c>
    </row>
    <row r="4183" spans="1:4" ht="30">
      <c r="A4183" s="266">
        <v>21044</v>
      </c>
      <c r="B4183" s="267" t="s">
        <v>10135</v>
      </c>
      <c r="C4183" s="268" t="s">
        <v>6019</v>
      </c>
      <c r="D4183" s="269" t="s">
        <v>12936</v>
      </c>
    </row>
    <row r="4184" spans="1:4" ht="30">
      <c r="A4184" s="266">
        <v>21045</v>
      </c>
      <c r="B4184" s="267" t="s">
        <v>10136</v>
      </c>
      <c r="C4184" s="268" t="s">
        <v>6019</v>
      </c>
      <c r="D4184" s="269" t="s">
        <v>14343</v>
      </c>
    </row>
    <row r="4185" spans="1:4" ht="30">
      <c r="A4185" s="266">
        <v>21040</v>
      </c>
      <c r="B4185" s="267" t="s">
        <v>10137</v>
      </c>
      <c r="C4185" s="268" t="s">
        <v>6019</v>
      </c>
      <c r="D4185" s="269" t="s">
        <v>14344</v>
      </c>
    </row>
    <row r="4186" spans="1:4" ht="30">
      <c r="A4186" s="266">
        <v>21041</v>
      </c>
      <c r="B4186" s="267" t="s">
        <v>10138</v>
      </c>
      <c r="C4186" s="268" t="s">
        <v>6019</v>
      </c>
      <c r="D4186" s="269" t="s">
        <v>14345</v>
      </c>
    </row>
    <row r="4187" spans="1:4" ht="30">
      <c r="A4187" s="266">
        <v>21047</v>
      </c>
      <c r="B4187" s="267" t="s">
        <v>10139</v>
      </c>
      <c r="C4187" s="268" t="s">
        <v>6019</v>
      </c>
      <c r="D4187" s="269" t="s">
        <v>14346</v>
      </c>
    </row>
    <row r="4188" spans="1:4" ht="30">
      <c r="A4188" s="266">
        <v>21043</v>
      </c>
      <c r="B4188" s="267" t="s">
        <v>10140</v>
      </c>
      <c r="C4188" s="268" t="s">
        <v>6019</v>
      </c>
      <c r="D4188" s="269" t="s">
        <v>14347</v>
      </c>
    </row>
    <row r="4189" spans="1:4" ht="30">
      <c r="A4189" s="266">
        <v>21042</v>
      </c>
      <c r="B4189" s="267" t="s">
        <v>10141</v>
      </c>
      <c r="C4189" s="268" t="s">
        <v>6019</v>
      </c>
      <c r="D4189" s="269" t="s">
        <v>11611</v>
      </c>
    </row>
    <row r="4190" spans="1:4">
      <c r="A4190" s="266">
        <v>11895</v>
      </c>
      <c r="B4190" s="267" t="s">
        <v>15253</v>
      </c>
      <c r="C4190" s="268" t="s">
        <v>6019</v>
      </c>
      <c r="D4190" s="269" t="s">
        <v>14348</v>
      </c>
    </row>
    <row r="4191" spans="1:4">
      <c r="A4191" s="266">
        <v>11896</v>
      </c>
      <c r="B4191" s="267" t="s">
        <v>15252</v>
      </c>
      <c r="C4191" s="268" t="s">
        <v>6019</v>
      </c>
      <c r="D4191" s="269" t="s">
        <v>14349</v>
      </c>
    </row>
    <row r="4192" spans="1:4">
      <c r="A4192" s="266">
        <v>11897</v>
      </c>
      <c r="B4192" s="267" t="s">
        <v>10142</v>
      </c>
      <c r="C4192" s="268" t="s">
        <v>6019</v>
      </c>
      <c r="D4192" s="269" t="s">
        <v>14350</v>
      </c>
    </row>
    <row r="4193" spans="1:4">
      <c r="A4193" s="266">
        <v>11898</v>
      </c>
      <c r="B4193" s="267" t="s">
        <v>10143</v>
      </c>
      <c r="C4193" s="268" t="s">
        <v>6019</v>
      </c>
      <c r="D4193" s="269" t="s">
        <v>14351</v>
      </c>
    </row>
    <row r="4194" spans="1:4">
      <c r="A4194" s="266">
        <v>3282</v>
      </c>
      <c r="B4194" s="267" t="s">
        <v>10144</v>
      </c>
      <c r="C4194" s="268" t="s">
        <v>6019</v>
      </c>
      <c r="D4194" s="269" t="s">
        <v>14352</v>
      </c>
    </row>
    <row r="4195" spans="1:4">
      <c r="A4195" s="266">
        <v>11899</v>
      </c>
      <c r="B4195" s="267" t="s">
        <v>10145</v>
      </c>
      <c r="C4195" s="268" t="s">
        <v>6019</v>
      </c>
      <c r="D4195" s="269" t="s">
        <v>14353</v>
      </c>
    </row>
    <row r="4196" spans="1:4">
      <c r="A4196" s="266">
        <v>11900</v>
      </c>
      <c r="B4196" s="267" t="s">
        <v>10146</v>
      </c>
      <c r="C4196" s="268" t="s">
        <v>6019</v>
      </c>
      <c r="D4196" s="269" t="s">
        <v>14354</v>
      </c>
    </row>
    <row r="4197" spans="1:4">
      <c r="A4197" s="266">
        <v>14149</v>
      </c>
      <c r="B4197" s="267" t="s">
        <v>10147</v>
      </c>
      <c r="C4197" s="268" t="s">
        <v>8218</v>
      </c>
      <c r="D4197" s="269" t="s">
        <v>14355</v>
      </c>
    </row>
    <row r="4198" spans="1:4" ht="30">
      <c r="A4198" s="266">
        <v>38099</v>
      </c>
      <c r="B4198" s="267" t="s">
        <v>10148</v>
      </c>
      <c r="C4198" s="268" t="s">
        <v>6019</v>
      </c>
      <c r="D4198" s="269" t="s">
        <v>11195</v>
      </c>
    </row>
    <row r="4199" spans="1:4" ht="30">
      <c r="A4199" s="266">
        <v>38100</v>
      </c>
      <c r="B4199" s="267" t="s">
        <v>10149</v>
      </c>
      <c r="C4199" s="268" t="s">
        <v>6019</v>
      </c>
      <c r="D4199" s="269" t="s">
        <v>13926</v>
      </c>
    </row>
    <row r="4200" spans="1:4" ht="30">
      <c r="A4200" s="266">
        <v>20061</v>
      </c>
      <c r="B4200" s="267" t="s">
        <v>10150</v>
      </c>
      <c r="C4200" s="268" t="s">
        <v>6019</v>
      </c>
      <c r="D4200" s="269" t="s">
        <v>14356</v>
      </c>
    </row>
    <row r="4201" spans="1:4" ht="30">
      <c r="A4201" s="266">
        <v>7576</v>
      </c>
      <c r="B4201" s="267" t="s">
        <v>10151</v>
      </c>
      <c r="C4201" s="268" t="s">
        <v>6019</v>
      </c>
      <c r="D4201" s="269" t="s">
        <v>14357</v>
      </c>
    </row>
    <row r="4202" spans="1:4">
      <c r="A4202" s="266">
        <v>3384</v>
      </c>
      <c r="B4202" s="267" t="s">
        <v>15251</v>
      </c>
      <c r="C4202" s="268" t="s">
        <v>6019</v>
      </c>
      <c r="D4202" s="269" t="s">
        <v>11667</v>
      </c>
    </row>
    <row r="4203" spans="1:4">
      <c r="A4203" s="266">
        <v>7572</v>
      </c>
      <c r="B4203" s="267" t="s">
        <v>10152</v>
      </c>
      <c r="C4203" s="268" t="s">
        <v>6019</v>
      </c>
      <c r="D4203" s="269" t="s">
        <v>13779</v>
      </c>
    </row>
    <row r="4204" spans="1:4">
      <c r="A4204" s="266">
        <v>3396</v>
      </c>
      <c r="B4204" s="267" t="s">
        <v>10153</v>
      </c>
      <c r="C4204" s="268" t="s">
        <v>6019</v>
      </c>
      <c r="D4204" s="269" t="s">
        <v>11659</v>
      </c>
    </row>
    <row r="4205" spans="1:4">
      <c r="A4205" s="266">
        <v>37590</v>
      </c>
      <c r="B4205" s="267" t="s">
        <v>10154</v>
      </c>
      <c r="C4205" s="268" t="s">
        <v>6019</v>
      </c>
      <c r="D4205" s="269" t="s">
        <v>14358</v>
      </c>
    </row>
    <row r="4206" spans="1:4">
      <c r="A4206" s="266">
        <v>37591</v>
      </c>
      <c r="B4206" s="267" t="s">
        <v>10155</v>
      </c>
      <c r="C4206" s="268" t="s">
        <v>6019</v>
      </c>
      <c r="D4206" s="269" t="s">
        <v>14359</v>
      </c>
    </row>
    <row r="4207" spans="1:4" ht="30">
      <c r="A4207" s="266">
        <v>12626</v>
      </c>
      <c r="B4207" s="267" t="s">
        <v>10156</v>
      </c>
      <c r="C4207" s="268" t="s">
        <v>6019</v>
      </c>
      <c r="D4207" s="269" t="s">
        <v>14360</v>
      </c>
    </row>
    <row r="4208" spans="1:4">
      <c r="A4208" s="266">
        <v>11033</v>
      </c>
      <c r="B4208" s="267" t="s">
        <v>15250</v>
      </c>
      <c r="C4208" s="268" t="s">
        <v>6019</v>
      </c>
      <c r="D4208" s="269" t="s">
        <v>14361</v>
      </c>
    </row>
    <row r="4209" spans="1:4">
      <c r="A4209" s="266">
        <v>390</v>
      </c>
      <c r="B4209" s="267" t="s">
        <v>15249</v>
      </c>
      <c r="C4209" s="268" t="s">
        <v>6019</v>
      </c>
      <c r="D4209" s="269" t="s">
        <v>11185</v>
      </c>
    </row>
    <row r="4210" spans="1:4" ht="45">
      <c r="A4210" s="266">
        <v>42436</v>
      </c>
      <c r="B4210" s="267" t="s">
        <v>10157</v>
      </c>
      <c r="C4210" s="268" t="s">
        <v>6019</v>
      </c>
      <c r="D4210" s="269" t="s">
        <v>14362</v>
      </c>
    </row>
    <row r="4211" spans="1:4" ht="30">
      <c r="A4211" s="266">
        <v>6178</v>
      </c>
      <c r="B4211" s="267" t="s">
        <v>10158</v>
      </c>
      <c r="C4211" s="268" t="s">
        <v>6017</v>
      </c>
      <c r="D4211" s="269" t="s">
        <v>14363</v>
      </c>
    </row>
    <row r="4212" spans="1:4" ht="30">
      <c r="A4212" s="266">
        <v>6180</v>
      </c>
      <c r="B4212" s="267" t="s">
        <v>15248</v>
      </c>
      <c r="C4212" s="268" t="s">
        <v>6017</v>
      </c>
      <c r="D4212" s="269" t="s">
        <v>14364</v>
      </c>
    </row>
    <row r="4213" spans="1:4" ht="30">
      <c r="A4213" s="266">
        <v>6182</v>
      </c>
      <c r="B4213" s="267" t="s">
        <v>10159</v>
      </c>
      <c r="C4213" s="268" t="s">
        <v>6017</v>
      </c>
      <c r="D4213" s="269" t="s">
        <v>14365</v>
      </c>
    </row>
    <row r="4214" spans="1:4" ht="30">
      <c r="A4214" s="266">
        <v>3993</v>
      </c>
      <c r="B4214" s="267" t="s">
        <v>10160</v>
      </c>
      <c r="C4214" s="268" t="s">
        <v>6017</v>
      </c>
      <c r="D4214" s="269" t="s">
        <v>14366</v>
      </c>
    </row>
    <row r="4215" spans="1:4" ht="30">
      <c r="A4215" s="266">
        <v>3990</v>
      </c>
      <c r="B4215" s="267" t="s">
        <v>10161</v>
      </c>
      <c r="C4215" s="268" t="s">
        <v>6020</v>
      </c>
      <c r="D4215" s="269" t="s">
        <v>11535</v>
      </c>
    </row>
    <row r="4216" spans="1:4" ht="30">
      <c r="A4216" s="266">
        <v>3992</v>
      </c>
      <c r="B4216" s="267" t="s">
        <v>10162</v>
      </c>
      <c r="C4216" s="268" t="s">
        <v>6020</v>
      </c>
      <c r="D4216" s="269" t="s">
        <v>13532</v>
      </c>
    </row>
    <row r="4217" spans="1:4" ht="30">
      <c r="A4217" s="266">
        <v>4509</v>
      </c>
      <c r="B4217" s="267" t="s">
        <v>10163</v>
      </c>
      <c r="C4217" s="268" t="s">
        <v>6020</v>
      </c>
      <c r="D4217" s="269" t="s">
        <v>11425</v>
      </c>
    </row>
    <row r="4218" spans="1:4" ht="30">
      <c r="A4218" s="266">
        <v>6194</v>
      </c>
      <c r="B4218" s="267" t="s">
        <v>10164</v>
      </c>
      <c r="C4218" s="268" t="s">
        <v>6020</v>
      </c>
      <c r="D4218" s="269" t="s">
        <v>13544</v>
      </c>
    </row>
    <row r="4219" spans="1:4">
      <c r="A4219" s="266">
        <v>6193</v>
      </c>
      <c r="B4219" s="326" t="s">
        <v>10165</v>
      </c>
      <c r="C4219" s="268" t="s">
        <v>6020</v>
      </c>
      <c r="D4219" s="269" t="s">
        <v>14367</v>
      </c>
    </row>
    <row r="4220" spans="1:4" ht="30">
      <c r="A4220" s="266">
        <v>10567</v>
      </c>
      <c r="B4220" s="326" t="s">
        <v>10166</v>
      </c>
      <c r="C4220" s="268" t="s">
        <v>6020</v>
      </c>
      <c r="D4220" s="269" t="s">
        <v>14368</v>
      </c>
    </row>
    <row r="4221" spans="1:4" ht="30">
      <c r="A4221" s="266">
        <v>6212</v>
      </c>
      <c r="B4221" s="267" t="s">
        <v>10167</v>
      </c>
      <c r="C4221" s="268" t="s">
        <v>6020</v>
      </c>
      <c r="D4221" s="269" t="s">
        <v>11246</v>
      </c>
    </row>
    <row r="4222" spans="1:4" ht="30">
      <c r="A4222" s="266">
        <v>6188</v>
      </c>
      <c r="B4222" s="267" t="s">
        <v>10167</v>
      </c>
      <c r="C4222" s="268" t="s">
        <v>6017</v>
      </c>
      <c r="D4222" s="269" t="s">
        <v>14369</v>
      </c>
    </row>
    <row r="4223" spans="1:4">
      <c r="A4223" s="266">
        <v>6189</v>
      </c>
      <c r="B4223" s="326" t="s">
        <v>10168</v>
      </c>
      <c r="C4223" s="268" t="s">
        <v>6020</v>
      </c>
      <c r="D4223" s="269" t="s">
        <v>14370</v>
      </c>
    </row>
    <row r="4224" spans="1:4">
      <c r="A4224" s="266">
        <v>6214</v>
      </c>
      <c r="B4224" s="267" t="s">
        <v>10169</v>
      </c>
      <c r="C4224" s="268" t="s">
        <v>6017</v>
      </c>
      <c r="D4224" s="269" t="s">
        <v>14371</v>
      </c>
    </row>
    <row r="4225" spans="1:4" ht="30">
      <c r="A4225" s="266">
        <v>36153</v>
      </c>
      <c r="B4225" s="267" t="s">
        <v>10170</v>
      </c>
      <c r="C4225" s="268" t="s">
        <v>6019</v>
      </c>
      <c r="D4225" s="269" t="s">
        <v>14372</v>
      </c>
    </row>
    <row r="4226" spans="1:4">
      <c r="A4226" s="266">
        <v>10740</v>
      </c>
      <c r="B4226" s="267" t="s">
        <v>15247</v>
      </c>
      <c r="C4226" s="268" t="s">
        <v>6019</v>
      </c>
      <c r="D4226" s="269" t="s">
        <v>14373</v>
      </c>
    </row>
    <row r="4227" spans="1:4">
      <c r="A4227" s="266">
        <v>13914</v>
      </c>
      <c r="B4227" s="267" t="s">
        <v>15246</v>
      </c>
      <c r="C4227" s="268" t="s">
        <v>6019</v>
      </c>
      <c r="D4227" s="269" t="s">
        <v>14374</v>
      </c>
    </row>
    <row r="4228" spans="1:4">
      <c r="A4228" s="266">
        <v>10742</v>
      </c>
      <c r="B4228" s="267" t="s">
        <v>10171</v>
      </c>
      <c r="C4228" s="268" t="s">
        <v>6019</v>
      </c>
      <c r="D4228" s="269" t="s">
        <v>14375</v>
      </c>
    </row>
    <row r="4229" spans="1:4">
      <c r="A4229" s="266">
        <v>38465</v>
      </c>
      <c r="B4229" s="267" t="s">
        <v>10172</v>
      </c>
      <c r="C4229" s="268" t="s">
        <v>6019</v>
      </c>
      <c r="D4229" s="269" t="s">
        <v>14376</v>
      </c>
    </row>
    <row r="4230" spans="1:4">
      <c r="A4230" s="266">
        <v>7543</v>
      </c>
      <c r="B4230" s="267" t="s">
        <v>10173</v>
      </c>
      <c r="C4230" s="268" t="s">
        <v>6019</v>
      </c>
      <c r="D4230" s="269" t="s">
        <v>14377</v>
      </c>
    </row>
    <row r="4231" spans="1:4">
      <c r="A4231" s="266">
        <v>13255</v>
      </c>
      <c r="B4231" s="267" t="s">
        <v>10174</v>
      </c>
      <c r="C4231" s="268" t="s">
        <v>6019</v>
      </c>
      <c r="D4231" s="269" t="s">
        <v>11602</v>
      </c>
    </row>
    <row r="4232" spans="1:4">
      <c r="A4232" s="266">
        <v>39346</v>
      </c>
      <c r="B4232" s="267" t="s">
        <v>10176</v>
      </c>
      <c r="C4232" s="268" t="s">
        <v>6019</v>
      </c>
      <c r="D4232" s="269" t="s">
        <v>11421</v>
      </c>
    </row>
    <row r="4233" spans="1:4">
      <c r="A4233" s="266">
        <v>39350</v>
      </c>
      <c r="B4233" s="267" t="s">
        <v>15245</v>
      </c>
      <c r="C4233" s="268" t="s">
        <v>6019</v>
      </c>
      <c r="D4233" s="269" t="s">
        <v>11720</v>
      </c>
    </row>
    <row r="4234" spans="1:4">
      <c r="A4234" s="266">
        <v>39351</v>
      </c>
      <c r="B4234" s="267" t="s">
        <v>10177</v>
      </c>
      <c r="C4234" s="268" t="s">
        <v>6019</v>
      </c>
      <c r="D4234" s="269" t="s">
        <v>13212</v>
      </c>
    </row>
    <row r="4235" spans="1:4">
      <c r="A4235" s="266">
        <v>39352</v>
      </c>
      <c r="B4235" s="267" t="s">
        <v>10175</v>
      </c>
      <c r="C4235" s="268" t="s">
        <v>6019</v>
      </c>
      <c r="D4235" s="269" t="s">
        <v>11421</v>
      </c>
    </row>
    <row r="4236" spans="1:4">
      <c r="A4236" s="266">
        <v>38952</v>
      </c>
      <c r="B4236" s="267" t="s">
        <v>10178</v>
      </c>
      <c r="C4236" s="268" t="s">
        <v>6019</v>
      </c>
      <c r="D4236" s="269" t="s">
        <v>14378</v>
      </c>
    </row>
    <row r="4237" spans="1:4">
      <c r="A4237" s="266">
        <v>38953</v>
      </c>
      <c r="B4237" s="267" t="s">
        <v>10179</v>
      </c>
      <c r="C4237" s="268" t="s">
        <v>6019</v>
      </c>
      <c r="D4237" s="269" t="s">
        <v>11659</v>
      </c>
    </row>
    <row r="4238" spans="1:4">
      <c r="A4238" s="266">
        <v>38837</v>
      </c>
      <c r="B4238" s="267" t="s">
        <v>10181</v>
      </c>
      <c r="C4238" s="268" t="s">
        <v>6019</v>
      </c>
      <c r="D4238" s="269" t="s">
        <v>14379</v>
      </c>
    </row>
    <row r="4239" spans="1:4">
      <c r="A4239" s="266">
        <v>38835</v>
      </c>
      <c r="B4239" s="267" t="s">
        <v>10180</v>
      </c>
      <c r="C4239" s="268" t="s">
        <v>6019</v>
      </c>
      <c r="D4239" s="269" t="s">
        <v>12505</v>
      </c>
    </row>
    <row r="4240" spans="1:4">
      <c r="A4240" s="266">
        <v>38836</v>
      </c>
      <c r="B4240" s="267" t="s">
        <v>10182</v>
      </c>
      <c r="C4240" s="268" t="s">
        <v>6019</v>
      </c>
      <c r="D4240" s="269" t="s">
        <v>14380</v>
      </c>
    </row>
    <row r="4241" spans="1:4" ht="30">
      <c r="A4241" s="266">
        <v>2666</v>
      </c>
      <c r="B4241" s="267" t="s">
        <v>10183</v>
      </c>
      <c r="C4241" s="268" t="s">
        <v>6019</v>
      </c>
      <c r="D4241" s="269" t="s">
        <v>11177</v>
      </c>
    </row>
    <row r="4242" spans="1:4" ht="30">
      <c r="A4242" s="266">
        <v>2668</v>
      </c>
      <c r="B4242" s="267" t="s">
        <v>10184</v>
      </c>
      <c r="C4242" s="268" t="s">
        <v>6019</v>
      </c>
      <c r="D4242" s="269" t="s">
        <v>12533</v>
      </c>
    </row>
    <row r="4243" spans="1:4" ht="30">
      <c r="A4243" s="266">
        <v>2664</v>
      </c>
      <c r="B4243" s="267" t="s">
        <v>10185</v>
      </c>
      <c r="C4243" s="268" t="s">
        <v>6019</v>
      </c>
      <c r="D4243" s="269" t="s">
        <v>12270</v>
      </c>
    </row>
    <row r="4244" spans="1:4" ht="30">
      <c r="A4244" s="266">
        <v>2662</v>
      </c>
      <c r="B4244" s="267" t="s">
        <v>10186</v>
      </c>
      <c r="C4244" s="268" t="s">
        <v>6019</v>
      </c>
      <c r="D4244" s="269" t="s">
        <v>14127</v>
      </c>
    </row>
    <row r="4245" spans="1:4" ht="30">
      <c r="A4245" s="266">
        <v>20964</v>
      </c>
      <c r="B4245" s="267" t="s">
        <v>10187</v>
      </c>
      <c r="C4245" s="268" t="s">
        <v>6019</v>
      </c>
      <c r="D4245" s="269" t="s">
        <v>14381</v>
      </c>
    </row>
    <row r="4246" spans="1:4" ht="30">
      <c r="A4246" s="266">
        <v>10905</v>
      </c>
      <c r="B4246" s="267" t="s">
        <v>10188</v>
      </c>
      <c r="C4246" s="268" t="s">
        <v>6019</v>
      </c>
      <c r="D4246" s="269" t="s">
        <v>14382</v>
      </c>
    </row>
    <row r="4247" spans="1:4">
      <c r="A4247" s="266">
        <v>42703</v>
      </c>
      <c r="B4247" s="267" t="s">
        <v>10189</v>
      </c>
      <c r="C4247" s="268" t="s">
        <v>6019</v>
      </c>
      <c r="D4247" s="269" t="s">
        <v>14383</v>
      </c>
    </row>
    <row r="4248" spans="1:4">
      <c r="A4248" s="266">
        <v>42704</v>
      </c>
      <c r="B4248" s="267" t="s">
        <v>10190</v>
      </c>
      <c r="C4248" s="268" t="s">
        <v>6019</v>
      </c>
      <c r="D4248" s="269" t="s">
        <v>12559</v>
      </c>
    </row>
    <row r="4249" spans="1:4">
      <c r="A4249" s="266">
        <v>42705</v>
      </c>
      <c r="B4249" s="267" t="s">
        <v>10191</v>
      </c>
      <c r="C4249" s="268" t="s">
        <v>6019</v>
      </c>
      <c r="D4249" s="269" t="s">
        <v>14384</v>
      </c>
    </row>
    <row r="4250" spans="1:4">
      <c r="A4250" s="266">
        <v>42706</v>
      </c>
      <c r="B4250" s="267" t="s">
        <v>10192</v>
      </c>
      <c r="C4250" s="268" t="s">
        <v>6019</v>
      </c>
      <c r="D4250" s="269" t="s">
        <v>14385</v>
      </c>
    </row>
    <row r="4251" spans="1:4">
      <c r="A4251" s="266">
        <v>11289</v>
      </c>
      <c r="B4251" s="267" t="s">
        <v>10193</v>
      </c>
      <c r="C4251" s="268" t="s">
        <v>6019</v>
      </c>
      <c r="D4251" s="269" t="s">
        <v>14386</v>
      </c>
    </row>
    <row r="4252" spans="1:4">
      <c r="A4252" s="266">
        <v>11241</v>
      </c>
      <c r="B4252" s="267" t="s">
        <v>10194</v>
      </c>
      <c r="C4252" s="268" t="s">
        <v>6019</v>
      </c>
      <c r="D4252" s="269" t="s">
        <v>14387</v>
      </c>
    </row>
    <row r="4253" spans="1:4" ht="30">
      <c r="A4253" s="266">
        <v>11301</v>
      </c>
      <c r="B4253" s="267" t="s">
        <v>10195</v>
      </c>
      <c r="C4253" s="268" t="s">
        <v>6019</v>
      </c>
      <c r="D4253" s="269" t="s">
        <v>14388</v>
      </c>
    </row>
    <row r="4254" spans="1:4" ht="30">
      <c r="A4254" s="266">
        <v>21090</v>
      </c>
      <c r="B4254" s="267" t="s">
        <v>10196</v>
      </c>
      <c r="C4254" s="268" t="s">
        <v>6019</v>
      </c>
      <c r="D4254" s="269" t="s">
        <v>14389</v>
      </c>
    </row>
    <row r="4255" spans="1:4" ht="30">
      <c r="A4255" s="266">
        <v>14112</v>
      </c>
      <c r="B4255" s="267" t="s">
        <v>10197</v>
      </c>
      <c r="C4255" s="268" t="s">
        <v>6019</v>
      </c>
      <c r="D4255" s="269" t="s">
        <v>13409</v>
      </c>
    </row>
    <row r="4256" spans="1:4" ht="30">
      <c r="A4256" s="266">
        <v>11315</v>
      </c>
      <c r="B4256" s="267" t="s">
        <v>10198</v>
      </c>
      <c r="C4256" s="268" t="s">
        <v>6019</v>
      </c>
      <c r="D4256" s="269" t="s">
        <v>14390</v>
      </c>
    </row>
    <row r="4257" spans="1:4">
      <c r="A4257" s="266">
        <v>11292</v>
      </c>
      <c r="B4257" s="267" t="s">
        <v>15244</v>
      </c>
      <c r="C4257" s="268" t="s">
        <v>6019</v>
      </c>
      <c r="D4257" s="269" t="s">
        <v>14391</v>
      </c>
    </row>
    <row r="4258" spans="1:4" ht="30">
      <c r="A4258" s="266">
        <v>21071</v>
      </c>
      <c r="B4258" s="267" t="s">
        <v>10199</v>
      </c>
      <c r="C4258" s="268" t="s">
        <v>6019</v>
      </c>
      <c r="D4258" s="269" t="s">
        <v>14392</v>
      </c>
    </row>
    <row r="4259" spans="1:4" ht="30">
      <c r="A4259" s="266">
        <v>11293</v>
      </c>
      <c r="B4259" s="267" t="s">
        <v>10200</v>
      </c>
      <c r="C4259" s="268" t="s">
        <v>6019</v>
      </c>
      <c r="D4259" s="269" t="s">
        <v>14393</v>
      </c>
    </row>
    <row r="4260" spans="1:4" ht="30">
      <c r="A4260" s="266">
        <v>11316</v>
      </c>
      <c r="B4260" s="267" t="s">
        <v>10201</v>
      </c>
      <c r="C4260" s="268" t="s">
        <v>6019</v>
      </c>
      <c r="D4260" s="269" t="s">
        <v>14394</v>
      </c>
    </row>
    <row r="4261" spans="1:4" ht="30">
      <c r="A4261" s="266">
        <v>6243</v>
      </c>
      <c r="B4261" s="267" t="s">
        <v>10202</v>
      </c>
      <c r="C4261" s="268" t="s">
        <v>6019</v>
      </c>
      <c r="D4261" s="269" t="s">
        <v>14395</v>
      </c>
    </row>
    <row r="4262" spans="1:4" ht="30">
      <c r="A4262" s="266">
        <v>21079</v>
      </c>
      <c r="B4262" s="267" t="s">
        <v>10203</v>
      </c>
      <c r="C4262" s="268" t="s">
        <v>6019</v>
      </c>
      <c r="D4262" s="269" t="s">
        <v>14396</v>
      </c>
    </row>
    <row r="4263" spans="1:4" ht="30">
      <c r="A4263" s="266">
        <v>6240</v>
      </c>
      <c r="B4263" s="267" t="s">
        <v>10204</v>
      </c>
      <c r="C4263" s="268" t="s">
        <v>6019</v>
      </c>
      <c r="D4263" s="269" t="s">
        <v>14397</v>
      </c>
    </row>
    <row r="4264" spans="1:4" ht="30">
      <c r="A4264" s="266">
        <v>11296</v>
      </c>
      <c r="B4264" s="267" t="s">
        <v>10205</v>
      </c>
      <c r="C4264" s="268" t="s">
        <v>6019</v>
      </c>
      <c r="D4264" s="269" t="s">
        <v>14398</v>
      </c>
    </row>
    <row r="4265" spans="1:4">
      <c r="A4265" s="266">
        <v>11299</v>
      </c>
      <c r="B4265" s="267" t="s">
        <v>10206</v>
      </c>
      <c r="C4265" s="268" t="s">
        <v>6019</v>
      </c>
      <c r="D4265" s="269" t="s">
        <v>14399</v>
      </c>
    </row>
    <row r="4266" spans="1:4" ht="30">
      <c r="A4266" s="266">
        <v>11066</v>
      </c>
      <c r="B4266" s="267" t="s">
        <v>10207</v>
      </c>
      <c r="C4266" s="268" t="s">
        <v>6019</v>
      </c>
      <c r="D4266" s="269" t="s">
        <v>13430</v>
      </c>
    </row>
    <row r="4267" spans="1:4" ht="30">
      <c r="A4267" s="266">
        <v>11065</v>
      </c>
      <c r="B4267" s="267" t="s">
        <v>10208</v>
      </c>
      <c r="C4267" s="268" t="s">
        <v>6019</v>
      </c>
      <c r="D4267" s="269" t="s">
        <v>14178</v>
      </c>
    </row>
    <row r="4268" spans="1:4">
      <c r="A4268" s="266">
        <v>11688</v>
      </c>
      <c r="B4268" s="267" t="s">
        <v>10209</v>
      </c>
      <c r="C4268" s="268" t="s">
        <v>6019</v>
      </c>
      <c r="D4268" s="269" t="s">
        <v>14400</v>
      </c>
    </row>
    <row r="4269" spans="1:4" ht="45">
      <c r="A4269" s="266">
        <v>37736</v>
      </c>
      <c r="B4269" s="267" t="s">
        <v>10210</v>
      </c>
      <c r="C4269" s="268" t="s">
        <v>6019</v>
      </c>
      <c r="D4269" s="269" t="s">
        <v>14401</v>
      </c>
    </row>
    <row r="4270" spans="1:4" ht="30">
      <c r="A4270" s="266">
        <v>37739</v>
      </c>
      <c r="B4270" s="267" t="s">
        <v>10211</v>
      </c>
      <c r="C4270" s="268" t="s">
        <v>6019</v>
      </c>
      <c r="D4270" s="269" t="s">
        <v>14402</v>
      </c>
    </row>
    <row r="4271" spans="1:4" ht="30">
      <c r="A4271" s="266">
        <v>37740</v>
      </c>
      <c r="B4271" s="267" t="s">
        <v>15243</v>
      </c>
      <c r="C4271" s="268" t="s">
        <v>6019</v>
      </c>
      <c r="D4271" s="269" t="s">
        <v>14403</v>
      </c>
    </row>
    <row r="4272" spans="1:4" ht="30">
      <c r="A4272" s="266">
        <v>37738</v>
      </c>
      <c r="B4272" s="267" t="s">
        <v>10212</v>
      </c>
      <c r="C4272" s="268" t="s">
        <v>6019</v>
      </c>
      <c r="D4272" s="269" t="s">
        <v>14404</v>
      </c>
    </row>
    <row r="4273" spans="1:4" ht="30">
      <c r="A4273" s="266">
        <v>37737</v>
      </c>
      <c r="B4273" s="267" t="s">
        <v>10213</v>
      </c>
      <c r="C4273" s="268" t="s">
        <v>6019</v>
      </c>
      <c r="D4273" s="269" t="s">
        <v>14405</v>
      </c>
    </row>
    <row r="4274" spans="1:4">
      <c r="A4274" s="266">
        <v>25014</v>
      </c>
      <c r="B4274" s="267" t="s">
        <v>15242</v>
      </c>
      <c r="C4274" s="268" t="s">
        <v>6019</v>
      </c>
      <c r="D4274" s="269" t="s">
        <v>14406</v>
      </c>
    </row>
    <row r="4275" spans="1:4">
      <c r="A4275" s="266">
        <v>25013</v>
      </c>
      <c r="B4275" s="267" t="s">
        <v>15241</v>
      </c>
      <c r="C4275" s="268" t="s">
        <v>6019</v>
      </c>
      <c r="D4275" s="269" t="s">
        <v>14407</v>
      </c>
    </row>
    <row r="4276" spans="1:4">
      <c r="A4276" s="266">
        <v>14405</v>
      </c>
      <c r="B4276" s="267" t="s">
        <v>10214</v>
      </c>
      <c r="C4276" s="268" t="s">
        <v>6019</v>
      </c>
      <c r="D4276" s="269" t="s">
        <v>14408</v>
      </c>
    </row>
    <row r="4277" spans="1:4" ht="30">
      <c r="A4277" s="266">
        <v>6253</v>
      </c>
      <c r="B4277" s="267" t="s">
        <v>10215</v>
      </c>
      <c r="C4277" s="268" t="s">
        <v>6019</v>
      </c>
      <c r="D4277" s="269" t="s">
        <v>14409</v>
      </c>
    </row>
    <row r="4278" spans="1:4">
      <c r="A4278" s="266">
        <v>36790</v>
      </c>
      <c r="B4278" s="267" t="s">
        <v>10216</v>
      </c>
      <c r="C4278" s="268" t="s">
        <v>6019</v>
      </c>
      <c r="D4278" s="269" t="s">
        <v>14410</v>
      </c>
    </row>
    <row r="4279" spans="1:4">
      <c r="A4279" s="266">
        <v>20271</v>
      </c>
      <c r="B4279" s="267" t="s">
        <v>15240</v>
      </c>
      <c r="C4279" s="268" t="s">
        <v>6019</v>
      </c>
      <c r="D4279" s="269" t="s">
        <v>14411</v>
      </c>
    </row>
    <row r="4280" spans="1:4">
      <c r="A4280" s="266">
        <v>10423</v>
      </c>
      <c r="B4280" s="267" t="s">
        <v>15239</v>
      </c>
      <c r="C4280" s="268" t="s">
        <v>6019</v>
      </c>
      <c r="D4280" s="269" t="s">
        <v>14412</v>
      </c>
    </row>
    <row r="4281" spans="1:4">
      <c r="A4281" s="266">
        <v>37589</v>
      </c>
      <c r="B4281" s="267" t="s">
        <v>10217</v>
      </c>
      <c r="C4281" s="268" t="s">
        <v>6019</v>
      </c>
      <c r="D4281" s="269" t="s">
        <v>14413</v>
      </c>
    </row>
    <row r="4282" spans="1:4" ht="30">
      <c r="A4282" s="266">
        <v>11690</v>
      </c>
      <c r="B4282" s="267" t="s">
        <v>10218</v>
      </c>
      <c r="C4282" s="268" t="s">
        <v>6019</v>
      </c>
      <c r="D4282" s="269" t="s">
        <v>14414</v>
      </c>
    </row>
    <row r="4283" spans="1:4">
      <c r="A4283" s="266">
        <v>20234</v>
      </c>
      <c r="B4283" s="267" t="s">
        <v>10219</v>
      </c>
      <c r="C4283" s="268" t="s">
        <v>6019</v>
      </c>
      <c r="D4283" s="269" t="s">
        <v>14415</v>
      </c>
    </row>
    <row r="4284" spans="1:4">
      <c r="A4284" s="266">
        <v>4763</v>
      </c>
      <c r="B4284" s="267" t="s">
        <v>15238</v>
      </c>
      <c r="C4284" s="268" t="s">
        <v>6018</v>
      </c>
      <c r="D4284" s="269" t="s">
        <v>12362</v>
      </c>
    </row>
    <row r="4285" spans="1:4">
      <c r="A4285" s="266">
        <v>41070</v>
      </c>
      <c r="B4285" s="267" t="s">
        <v>15237</v>
      </c>
      <c r="C4285" s="268" t="s">
        <v>6187</v>
      </c>
      <c r="D4285" s="269" t="s">
        <v>14416</v>
      </c>
    </row>
    <row r="4286" spans="1:4">
      <c r="A4286" s="266">
        <v>14583</v>
      </c>
      <c r="B4286" s="267" t="s">
        <v>10220</v>
      </c>
      <c r="C4286" s="268" t="s">
        <v>6183</v>
      </c>
      <c r="D4286" s="269" t="s">
        <v>12634</v>
      </c>
    </row>
    <row r="4287" spans="1:4">
      <c r="A4287" s="266">
        <v>11457</v>
      </c>
      <c r="B4287" s="267" t="s">
        <v>10221</v>
      </c>
      <c r="C4287" s="268" t="s">
        <v>6019</v>
      </c>
      <c r="D4287" s="269" t="s">
        <v>14417</v>
      </c>
    </row>
    <row r="4288" spans="1:4">
      <c r="A4288" s="266">
        <v>3593</v>
      </c>
      <c r="B4288" s="267" t="s">
        <v>10363</v>
      </c>
      <c r="C4288" s="268" t="s">
        <v>6019</v>
      </c>
      <c r="D4288" s="269" t="s">
        <v>14523</v>
      </c>
    </row>
    <row r="4289" spans="1:4">
      <c r="A4289" s="266">
        <v>3588</v>
      </c>
      <c r="B4289" s="267" t="s">
        <v>10364</v>
      </c>
      <c r="C4289" s="268" t="s">
        <v>6019</v>
      </c>
      <c r="D4289" s="269" t="s">
        <v>14524</v>
      </c>
    </row>
    <row r="4290" spans="1:4">
      <c r="A4290" s="266">
        <v>3587</v>
      </c>
      <c r="B4290" s="267" t="s">
        <v>10366</v>
      </c>
      <c r="C4290" s="268" t="s">
        <v>6019</v>
      </c>
      <c r="D4290" s="269" t="s">
        <v>14526</v>
      </c>
    </row>
    <row r="4291" spans="1:4">
      <c r="A4291" s="266">
        <v>3585</v>
      </c>
      <c r="B4291" s="267" t="s">
        <v>10365</v>
      </c>
      <c r="C4291" s="268" t="s">
        <v>6019</v>
      </c>
      <c r="D4291" s="269" t="s">
        <v>14525</v>
      </c>
    </row>
    <row r="4292" spans="1:4">
      <c r="A4292" s="266">
        <v>3590</v>
      </c>
      <c r="B4292" s="267" t="s">
        <v>10367</v>
      </c>
      <c r="C4292" s="268" t="s">
        <v>6019</v>
      </c>
      <c r="D4292" s="269" t="s">
        <v>14527</v>
      </c>
    </row>
    <row r="4293" spans="1:4">
      <c r="A4293" s="266">
        <v>3589</v>
      </c>
      <c r="B4293" s="267" t="s">
        <v>10368</v>
      </c>
      <c r="C4293" s="268" t="s">
        <v>6019</v>
      </c>
      <c r="D4293" s="269" t="s">
        <v>14528</v>
      </c>
    </row>
    <row r="4294" spans="1:4">
      <c r="A4294" s="266">
        <v>3592</v>
      </c>
      <c r="B4294" s="267" t="s">
        <v>10370</v>
      </c>
      <c r="C4294" s="268" t="s">
        <v>6019</v>
      </c>
      <c r="D4294" s="269" t="s">
        <v>14529</v>
      </c>
    </row>
    <row r="4295" spans="1:4">
      <c r="A4295" s="266">
        <v>3586</v>
      </c>
      <c r="B4295" s="267" t="s">
        <v>10369</v>
      </c>
      <c r="C4295" s="268" t="s">
        <v>6019</v>
      </c>
      <c r="D4295" s="269" t="s">
        <v>12530</v>
      </c>
    </row>
    <row r="4296" spans="1:4">
      <c r="A4296" s="266">
        <v>3591</v>
      </c>
      <c r="B4296" s="267" t="s">
        <v>10371</v>
      </c>
      <c r="C4296" s="268" t="s">
        <v>6019</v>
      </c>
      <c r="D4296" s="269" t="s">
        <v>14530</v>
      </c>
    </row>
    <row r="4297" spans="1:4">
      <c r="A4297" s="266">
        <v>40396</v>
      </c>
      <c r="B4297" s="267" t="s">
        <v>10372</v>
      </c>
      <c r="C4297" s="268" t="s">
        <v>6019</v>
      </c>
      <c r="D4297" s="269" t="s">
        <v>14531</v>
      </c>
    </row>
    <row r="4298" spans="1:4">
      <c r="A4298" s="266">
        <v>40395</v>
      </c>
      <c r="B4298" s="267" t="s">
        <v>10373</v>
      </c>
      <c r="C4298" s="268" t="s">
        <v>6019</v>
      </c>
      <c r="D4298" s="269" t="s">
        <v>13291</v>
      </c>
    </row>
    <row r="4299" spans="1:4">
      <c r="A4299" s="266">
        <v>40394</v>
      </c>
      <c r="B4299" s="267" t="s">
        <v>10375</v>
      </c>
      <c r="C4299" s="268" t="s">
        <v>6019</v>
      </c>
      <c r="D4299" s="269" t="s">
        <v>14533</v>
      </c>
    </row>
    <row r="4300" spans="1:4">
      <c r="A4300" s="266">
        <v>40392</v>
      </c>
      <c r="B4300" s="267" t="s">
        <v>10374</v>
      </c>
      <c r="C4300" s="268" t="s">
        <v>6019</v>
      </c>
      <c r="D4300" s="269" t="s">
        <v>14532</v>
      </c>
    </row>
    <row r="4301" spans="1:4">
      <c r="A4301" s="266">
        <v>40398</v>
      </c>
      <c r="B4301" s="267" t="s">
        <v>10376</v>
      </c>
      <c r="C4301" s="268" t="s">
        <v>6019</v>
      </c>
      <c r="D4301" s="269" t="s">
        <v>14534</v>
      </c>
    </row>
    <row r="4302" spans="1:4">
      <c r="A4302" s="266">
        <v>40397</v>
      </c>
      <c r="B4302" s="267" t="s">
        <v>10377</v>
      </c>
      <c r="C4302" s="268" t="s">
        <v>6019</v>
      </c>
      <c r="D4302" s="269" t="s">
        <v>14535</v>
      </c>
    </row>
    <row r="4303" spans="1:4">
      <c r="A4303" s="266">
        <v>40399</v>
      </c>
      <c r="B4303" s="267" t="s">
        <v>10379</v>
      </c>
      <c r="C4303" s="268" t="s">
        <v>6019</v>
      </c>
      <c r="D4303" s="269" t="s">
        <v>14536</v>
      </c>
    </row>
    <row r="4304" spans="1:4">
      <c r="A4304" s="266">
        <v>40393</v>
      </c>
      <c r="B4304" s="267" t="s">
        <v>10378</v>
      </c>
      <c r="C4304" s="268" t="s">
        <v>6019</v>
      </c>
      <c r="D4304" s="269" t="s">
        <v>11836</v>
      </c>
    </row>
    <row r="4305" spans="1:4">
      <c r="A4305" s="266">
        <v>21121</v>
      </c>
      <c r="B4305" s="267" t="s">
        <v>10222</v>
      </c>
      <c r="C4305" s="268" t="s">
        <v>6019</v>
      </c>
      <c r="D4305" s="269" t="s">
        <v>13689</v>
      </c>
    </row>
    <row r="4306" spans="1:4">
      <c r="A4306" s="266">
        <v>38010</v>
      </c>
      <c r="B4306" s="267" t="s">
        <v>10223</v>
      </c>
      <c r="C4306" s="268" t="s">
        <v>6019</v>
      </c>
      <c r="D4306" s="269" t="s">
        <v>13477</v>
      </c>
    </row>
    <row r="4307" spans="1:4">
      <c r="A4307" s="266">
        <v>38011</v>
      </c>
      <c r="B4307" s="267" t="s">
        <v>10224</v>
      </c>
      <c r="C4307" s="268" t="s">
        <v>6019</v>
      </c>
      <c r="D4307" s="269" t="s">
        <v>14418</v>
      </c>
    </row>
    <row r="4308" spans="1:4">
      <c r="A4308" s="266">
        <v>38012</v>
      </c>
      <c r="B4308" s="267" t="s">
        <v>10225</v>
      </c>
      <c r="C4308" s="268" t="s">
        <v>6019</v>
      </c>
      <c r="D4308" s="269" t="s">
        <v>14369</v>
      </c>
    </row>
    <row r="4309" spans="1:4">
      <c r="A4309" s="266">
        <v>38013</v>
      </c>
      <c r="B4309" s="267" t="s">
        <v>10226</v>
      </c>
      <c r="C4309" s="268" t="s">
        <v>6019</v>
      </c>
      <c r="D4309" s="269" t="s">
        <v>14419</v>
      </c>
    </row>
    <row r="4310" spans="1:4">
      <c r="A4310" s="266">
        <v>38014</v>
      </c>
      <c r="B4310" s="267" t="s">
        <v>10227</v>
      </c>
      <c r="C4310" s="268" t="s">
        <v>6019</v>
      </c>
      <c r="D4310" s="269" t="s">
        <v>14420</v>
      </c>
    </row>
    <row r="4311" spans="1:4">
      <c r="A4311" s="266">
        <v>38015</v>
      </c>
      <c r="B4311" s="267" t="s">
        <v>10228</v>
      </c>
      <c r="C4311" s="268" t="s">
        <v>6019</v>
      </c>
      <c r="D4311" s="269" t="s">
        <v>14421</v>
      </c>
    </row>
    <row r="4312" spans="1:4">
      <c r="A4312" s="266">
        <v>38016</v>
      </c>
      <c r="B4312" s="267" t="s">
        <v>10229</v>
      </c>
      <c r="C4312" s="268" t="s">
        <v>6019</v>
      </c>
      <c r="D4312" s="269" t="s">
        <v>14422</v>
      </c>
    </row>
    <row r="4313" spans="1:4">
      <c r="A4313" s="266">
        <v>12741</v>
      </c>
      <c r="B4313" s="267" t="s">
        <v>10230</v>
      </c>
      <c r="C4313" s="268" t="s">
        <v>6019</v>
      </c>
      <c r="D4313" s="269" t="s">
        <v>14423</v>
      </c>
    </row>
    <row r="4314" spans="1:4">
      <c r="A4314" s="266">
        <v>12733</v>
      </c>
      <c r="B4314" s="267" t="s">
        <v>10231</v>
      </c>
      <c r="C4314" s="268" t="s">
        <v>6019</v>
      </c>
      <c r="D4314" s="269" t="s">
        <v>11954</v>
      </c>
    </row>
    <row r="4315" spans="1:4">
      <c r="A4315" s="266">
        <v>12734</v>
      </c>
      <c r="B4315" s="267" t="s">
        <v>10232</v>
      </c>
      <c r="C4315" s="268" t="s">
        <v>6019</v>
      </c>
      <c r="D4315" s="269" t="s">
        <v>14424</v>
      </c>
    </row>
    <row r="4316" spans="1:4">
      <c r="A4316" s="266">
        <v>12735</v>
      </c>
      <c r="B4316" s="267" t="s">
        <v>10233</v>
      </c>
      <c r="C4316" s="268" t="s">
        <v>6019</v>
      </c>
      <c r="D4316" s="269" t="s">
        <v>12310</v>
      </c>
    </row>
    <row r="4317" spans="1:4">
      <c r="A4317" s="266">
        <v>12736</v>
      </c>
      <c r="B4317" s="267" t="s">
        <v>10234</v>
      </c>
      <c r="C4317" s="268" t="s">
        <v>6019</v>
      </c>
      <c r="D4317" s="269" t="s">
        <v>14425</v>
      </c>
    </row>
    <row r="4318" spans="1:4">
      <c r="A4318" s="266">
        <v>12737</v>
      </c>
      <c r="B4318" s="267" t="s">
        <v>10235</v>
      </c>
      <c r="C4318" s="268" t="s">
        <v>6019</v>
      </c>
      <c r="D4318" s="269" t="s">
        <v>14426</v>
      </c>
    </row>
    <row r="4319" spans="1:4">
      <c r="A4319" s="266">
        <v>12738</v>
      </c>
      <c r="B4319" s="267" t="s">
        <v>10236</v>
      </c>
      <c r="C4319" s="268" t="s">
        <v>6019</v>
      </c>
      <c r="D4319" s="269" t="s">
        <v>14427</v>
      </c>
    </row>
    <row r="4320" spans="1:4">
      <c r="A4320" s="266">
        <v>12739</v>
      </c>
      <c r="B4320" s="267" t="s">
        <v>10237</v>
      </c>
      <c r="C4320" s="268" t="s">
        <v>6019</v>
      </c>
      <c r="D4320" s="269" t="s">
        <v>14428</v>
      </c>
    </row>
    <row r="4321" spans="1:4">
      <c r="A4321" s="266">
        <v>12740</v>
      </c>
      <c r="B4321" s="267" t="s">
        <v>10238</v>
      </c>
      <c r="C4321" s="268" t="s">
        <v>6019</v>
      </c>
      <c r="D4321" s="269" t="s">
        <v>14429</v>
      </c>
    </row>
    <row r="4322" spans="1:4">
      <c r="A4322" s="266">
        <v>6297</v>
      </c>
      <c r="B4322" s="267" t="s">
        <v>10239</v>
      </c>
      <c r="C4322" s="268" t="s">
        <v>6019</v>
      </c>
      <c r="D4322" s="269" t="s">
        <v>14430</v>
      </c>
    </row>
    <row r="4323" spans="1:4">
      <c r="A4323" s="266">
        <v>6296</v>
      </c>
      <c r="B4323" s="267" t="s">
        <v>10240</v>
      </c>
      <c r="C4323" s="268" t="s">
        <v>6019</v>
      </c>
      <c r="D4323" s="269" t="s">
        <v>14431</v>
      </c>
    </row>
    <row r="4324" spans="1:4">
      <c r="A4324" s="266">
        <v>6323</v>
      </c>
      <c r="B4324" s="267" t="s">
        <v>10242</v>
      </c>
      <c r="C4324" s="268" t="s">
        <v>6019</v>
      </c>
      <c r="D4324" s="269" t="s">
        <v>14432</v>
      </c>
    </row>
    <row r="4325" spans="1:4">
      <c r="A4325" s="266">
        <v>6294</v>
      </c>
      <c r="B4325" s="267" t="s">
        <v>10241</v>
      </c>
      <c r="C4325" s="268" t="s">
        <v>6019</v>
      </c>
      <c r="D4325" s="269" t="s">
        <v>13051</v>
      </c>
    </row>
    <row r="4326" spans="1:4">
      <c r="A4326" s="266">
        <v>6299</v>
      </c>
      <c r="B4326" s="267" t="s">
        <v>10243</v>
      </c>
      <c r="C4326" s="268" t="s">
        <v>6019</v>
      </c>
      <c r="D4326" s="269" t="s">
        <v>14433</v>
      </c>
    </row>
    <row r="4327" spans="1:4">
      <c r="A4327" s="266">
        <v>6298</v>
      </c>
      <c r="B4327" s="267" t="s">
        <v>10244</v>
      </c>
      <c r="C4327" s="268" t="s">
        <v>6019</v>
      </c>
      <c r="D4327" s="269" t="s">
        <v>14434</v>
      </c>
    </row>
    <row r="4328" spans="1:4">
      <c r="A4328" s="266">
        <v>6322</v>
      </c>
      <c r="B4328" s="267" t="s">
        <v>10246</v>
      </c>
      <c r="C4328" s="268" t="s">
        <v>6019</v>
      </c>
      <c r="D4328" s="269" t="s">
        <v>14436</v>
      </c>
    </row>
    <row r="4329" spans="1:4">
      <c r="A4329" s="266">
        <v>6295</v>
      </c>
      <c r="B4329" s="267" t="s">
        <v>10245</v>
      </c>
      <c r="C4329" s="268" t="s">
        <v>6019</v>
      </c>
      <c r="D4329" s="269" t="s">
        <v>14435</v>
      </c>
    </row>
    <row r="4330" spans="1:4">
      <c r="A4330" s="266">
        <v>6300</v>
      </c>
      <c r="B4330" s="267" t="s">
        <v>10247</v>
      </c>
      <c r="C4330" s="268" t="s">
        <v>6019</v>
      </c>
      <c r="D4330" s="269" t="s">
        <v>14437</v>
      </c>
    </row>
    <row r="4331" spans="1:4">
      <c r="A4331" s="266">
        <v>6321</v>
      </c>
      <c r="B4331" s="267" t="s">
        <v>10248</v>
      </c>
      <c r="C4331" s="268" t="s">
        <v>6019</v>
      </c>
      <c r="D4331" s="269" t="s">
        <v>14438</v>
      </c>
    </row>
    <row r="4332" spans="1:4">
      <c r="A4332" s="266">
        <v>6301</v>
      </c>
      <c r="B4332" s="267" t="s">
        <v>10249</v>
      </c>
      <c r="C4332" s="268" t="s">
        <v>6019</v>
      </c>
      <c r="D4332" s="269" t="s">
        <v>14439</v>
      </c>
    </row>
    <row r="4333" spans="1:4">
      <c r="A4333" s="266">
        <v>7105</v>
      </c>
      <c r="B4333" s="267" t="s">
        <v>10250</v>
      </c>
      <c r="C4333" s="268" t="s">
        <v>6019</v>
      </c>
      <c r="D4333" s="269" t="s">
        <v>14440</v>
      </c>
    </row>
    <row r="4334" spans="1:4">
      <c r="A4334" s="266">
        <v>20183</v>
      </c>
      <c r="B4334" s="267" t="s">
        <v>10251</v>
      </c>
      <c r="C4334" s="268" t="s">
        <v>6019</v>
      </c>
      <c r="D4334" s="269" t="s">
        <v>14441</v>
      </c>
    </row>
    <row r="4335" spans="1:4">
      <c r="A4335" s="266">
        <v>38448</v>
      </c>
      <c r="B4335" s="267" t="s">
        <v>10252</v>
      </c>
      <c r="C4335" s="268" t="s">
        <v>6019</v>
      </c>
      <c r="D4335" s="269" t="s">
        <v>14442</v>
      </c>
    </row>
    <row r="4336" spans="1:4">
      <c r="A4336" s="266">
        <v>20182</v>
      </c>
      <c r="B4336" s="267" t="s">
        <v>10253</v>
      </c>
      <c r="C4336" s="268" t="s">
        <v>6019</v>
      </c>
      <c r="D4336" s="269" t="s">
        <v>14190</v>
      </c>
    </row>
    <row r="4337" spans="1:4">
      <c r="A4337" s="266">
        <v>7119</v>
      </c>
      <c r="B4337" s="267" t="s">
        <v>10254</v>
      </c>
      <c r="C4337" s="268" t="s">
        <v>6019</v>
      </c>
      <c r="D4337" s="269" t="s">
        <v>14257</v>
      </c>
    </row>
    <row r="4338" spans="1:4">
      <c r="A4338" s="266">
        <v>7120</v>
      </c>
      <c r="B4338" s="267" t="s">
        <v>10255</v>
      </c>
      <c r="C4338" s="268" t="s">
        <v>6019</v>
      </c>
      <c r="D4338" s="269" t="s">
        <v>12331</v>
      </c>
    </row>
    <row r="4339" spans="1:4">
      <c r="A4339" s="266">
        <v>6319</v>
      </c>
      <c r="B4339" s="267" t="s">
        <v>10256</v>
      </c>
      <c r="C4339" s="268" t="s">
        <v>6019</v>
      </c>
      <c r="D4339" s="269" t="s">
        <v>14443</v>
      </c>
    </row>
    <row r="4340" spans="1:4">
      <c r="A4340" s="266">
        <v>6304</v>
      </c>
      <c r="B4340" s="267" t="s">
        <v>10257</v>
      </c>
      <c r="C4340" s="268" t="s">
        <v>6019</v>
      </c>
      <c r="D4340" s="269" t="s">
        <v>14443</v>
      </c>
    </row>
    <row r="4341" spans="1:4">
      <c r="A4341" s="266">
        <v>21116</v>
      </c>
      <c r="B4341" s="267" t="s">
        <v>10258</v>
      </c>
      <c r="C4341" s="268" t="s">
        <v>6019</v>
      </c>
      <c r="D4341" s="269" t="s">
        <v>14444</v>
      </c>
    </row>
    <row r="4342" spans="1:4">
      <c r="A4342" s="266">
        <v>6320</v>
      </c>
      <c r="B4342" s="267" t="s">
        <v>10259</v>
      </c>
      <c r="C4342" s="268" t="s">
        <v>6019</v>
      </c>
      <c r="D4342" s="269" t="s">
        <v>14445</v>
      </c>
    </row>
    <row r="4343" spans="1:4">
      <c r="A4343" s="266">
        <v>6303</v>
      </c>
      <c r="B4343" s="267" t="s">
        <v>10260</v>
      </c>
      <c r="C4343" s="268" t="s">
        <v>6019</v>
      </c>
      <c r="D4343" s="269" t="s">
        <v>14445</v>
      </c>
    </row>
    <row r="4344" spans="1:4">
      <c r="A4344" s="266">
        <v>6308</v>
      </c>
      <c r="B4344" s="267" t="s">
        <v>15236</v>
      </c>
      <c r="C4344" s="268" t="s">
        <v>6019</v>
      </c>
      <c r="D4344" s="269" t="s">
        <v>14446</v>
      </c>
    </row>
    <row r="4345" spans="1:4">
      <c r="A4345" s="266">
        <v>6317</v>
      </c>
      <c r="B4345" s="267" t="s">
        <v>15235</v>
      </c>
      <c r="C4345" s="268" t="s">
        <v>6019</v>
      </c>
      <c r="D4345" s="269" t="s">
        <v>14446</v>
      </c>
    </row>
    <row r="4346" spans="1:4">
      <c r="A4346" s="266">
        <v>6307</v>
      </c>
      <c r="B4346" s="267" t="s">
        <v>15234</v>
      </c>
      <c r="C4346" s="268" t="s">
        <v>6019</v>
      </c>
      <c r="D4346" s="269" t="s">
        <v>14446</v>
      </c>
    </row>
    <row r="4347" spans="1:4">
      <c r="A4347" s="266">
        <v>6309</v>
      </c>
      <c r="B4347" s="267" t="s">
        <v>15233</v>
      </c>
      <c r="C4347" s="268" t="s">
        <v>6019</v>
      </c>
      <c r="D4347" s="269" t="s">
        <v>14447</v>
      </c>
    </row>
    <row r="4348" spans="1:4">
      <c r="A4348" s="266">
        <v>6318</v>
      </c>
      <c r="B4348" s="267" t="s">
        <v>15232</v>
      </c>
      <c r="C4348" s="268" t="s">
        <v>6019</v>
      </c>
      <c r="D4348" s="269" t="s">
        <v>14448</v>
      </c>
    </row>
    <row r="4349" spans="1:4">
      <c r="A4349" s="266">
        <v>6306</v>
      </c>
      <c r="B4349" s="267" t="s">
        <v>15231</v>
      </c>
      <c r="C4349" s="268" t="s">
        <v>6019</v>
      </c>
      <c r="D4349" s="269" t="s">
        <v>14448</v>
      </c>
    </row>
    <row r="4350" spans="1:4">
      <c r="A4350" s="266">
        <v>6305</v>
      </c>
      <c r="B4350" s="267" t="s">
        <v>15230</v>
      </c>
      <c r="C4350" s="268" t="s">
        <v>6019</v>
      </c>
      <c r="D4350" s="269" t="s">
        <v>14448</v>
      </c>
    </row>
    <row r="4351" spans="1:4">
      <c r="A4351" s="266">
        <v>6312</v>
      </c>
      <c r="B4351" s="267" t="s">
        <v>15229</v>
      </c>
      <c r="C4351" s="268" t="s">
        <v>6019</v>
      </c>
      <c r="D4351" s="269" t="s">
        <v>14449</v>
      </c>
    </row>
    <row r="4352" spans="1:4">
      <c r="A4352" s="266">
        <v>6311</v>
      </c>
      <c r="B4352" s="267" t="s">
        <v>15228</v>
      </c>
      <c r="C4352" s="268" t="s">
        <v>6019</v>
      </c>
      <c r="D4352" s="269" t="s">
        <v>14449</v>
      </c>
    </row>
    <row r="4353" spans="1:4">
      <c r="A4353" s="266">
        <v>6310</v>
      </c>
      <c r="B4353" s="267" t="s">
        <v>15227</v>
      </c>
      <c r="C4353" s="268" t="s">
        <v>6019</v>
      </c>
      <c r="D4353" s="269" t="s">
        <v>14449</v>
      </c>
    </row>
    <row r="4354" spans="1:4">
      <c r="A4354" s="266">
        <v>6314</v>
      </c>
      <c r="B4354" s="267" t="s">
        <v>15226</v>
      </c>
      <c r="C4354" s="268" t="s">
        <v>6019</v>
      </c>
      <c r="D4354" s="269" t="s">
        <v>14449</v>
      </c>
    </row>
    <row r="4355" spans="1:4">
      <c r="A4355" s="266">
        <v>6313</v>
      </c>
      <c r="B4355" s="267" t="s">
        <v>15225</v>
      </c>
      <c r="C4355" s="268" t="s">
        <v>6019</v>
      </c>
      <c r="D4355" s="269" t="s">
        <v>14449</v>
      </c>
    </row>
    <row r="4356" spans="1:4">
      <c r="A4356" s="266">
        <v>6302</v>
      </c>
      <c r="B4356" s="267" t="s">
        <v>15224</v>
      </c>
      <c r="C4356" s="268" t="s">
        <v>6019</v>
      </c>
      <c r="D4356" s="269" t="s">
        <v>11250</v>
      </c>
    </row>
    <row r="4357" spans="1:4">
      <c r="A4357" s="266">
        <v>6315</v>
      </c>
      <c r="B4357" s="267" t="s">
        <v>15223</v>
      </c>
      <c r="C4357" s="268" t="s">
        <v>6019</v>
      </c>
      <c r="D4357" s="269" t="s">
        <v>14450</v>
      </c>
    </row>
    <row r="4358" spans="1:4">
      <c r="A4358" s="266">
        <v>6316</v>
      </c>
      <c r="B4358" s="267" t="s">
        <v>15222</v>
      </c>
      <c r="C4358" s="268" t="s">
        <v>6019</v>
      </c>
      <c r="D4358" s="269" t="s">
        <v>14450</v>
      </c>
    </row>
    <row r="4359" spans="1:4" ht="30">
      <c r="A4359" s="266">
        <v>38878</v>
      </c>
      <c r="B4359" s="267" t="s">
        <v>10261</v>
      </c>
      <c r="C4359" s="268" t="s">
        <v>6019</v>
      </c>
      <c r="D4359" s="269" t="s">
        <v>14451</v>
      </c>
    </row>
    <row r="4360" spans="1:4" ht="30">
      <c r="A4360" s="266">
        <v>38879</v>
      </c>
      <c r="B4360" s="267" t="s">
        <v>10262</v>
      </c>
      <c r="C4360" s="268" t="s">
        <v>6019</v>
      </c>
      <c r="D4360" s="269" t="s">
        <v>13554</v>
      </c>
    </row>
    <row r="4361" spans="1:4" ht="30">
      <c r="A4361" s="266">
        <v>38881</v>
      </c>
      <c r="B4361" s="267" t="s">
        <v>10263</v>
      </c>
      <c r="C4361" s="268" t="s">
        <v>6019</v>
      </c>
      <c r="D4361" s="269" t="s">
        <v>13804</v>
      </c>
    </row>
    <row r="4362" spans="1:4" ht="30">
      <c r="A4362" s="266">
        <v>38880</v>
      </c>
      <c r="B4362" s="267" t="s">
        <v>10264</v>
      </c>
      <c r="C4362" s="268" t="s">
        <v>6019</v>
      </c>
      <c r="D4362" s="269" t="s">
        <v>14452</v>
      </c>
    </row>
    <row r="4363" spans="1:4" ht="30">
      <c r="A4363" s="266">
        <v>38882</v>
      </c>
      <c r="B4363" s="267" t="s">
        <v>10265</v>
      </c>
      <c r="C4363" s="268" t="s">
        <v>6019</v>
      </c>
      <c r="D4363" s="269" t="s">
        <v>14453</v>
      </c>
    </row>
    <row r="4364" spans="1:4" ht="30">
      <c r="A4364" s="266">
        <v>38883</v>
      </c>
      <c r="B4364" s="267" t="s">
        <v>10266</v>
      </c>
      <c r="C4364" s="268" t="s">
        <v>6019</v>
      </c>
      <c r="D4364" s="269" t="s">
        <v>14454</v>
      </c>
    </row>
    <row r="4365" spans="1:4" ht="30">
      <c r="A4365" s="266">
        <v>38884</v>
      </c>
      <c r="B4365" s="267" t="s">
        <v>10267</v>
      </c>
      <c r="C4365" s="268" t="s">
        <v>6019</v>
      </c>
      <c r="D4365" s="269" t="s">
        <v>14455</v>
      </c>
    </row>
    <row r="4366" spans="1:4" ht="30">
      <c r="A4366" s="266">
        <v>38885</v>
      </c>
      <c r="B4366" s="267" t="s">
        <v>10268</v>
      </c>
      <c r="C4366" s="268" t="s">
        <v>6019</v>
      </c>
      <c r="D4366" s="269" t="s">
        <v>12121</v>
      </c>
    </row>
    <row r="4367" spans="1:4" ht="30">
      <c r="A4367" s="266">
        <v>38886</v>
      </c>
      <c r="B4367" s="267" t="s">
        <v>10269</v>
      </c>
      <c r="C4367" s="268" t="s">
        <v>6019</v>
      </c>
      <c r="D4367" s="269" t="s">
        <v>13254</v>
      </c>
    </row>
    <row r="4368" spans="1:4" ht="30">
      <c r="A4368" s="266">
        <v>38887</v>
      </c>
      <c r="B4368" s="267" t="s">
        <v>10270</v>
      </c>
      <c r="C4368" s="268" t="s">
        <v>6019</v>
      </c>
      <c r="D4368" s="269" t="s">
        <v>14456</v>
      </c>
    </row>
    <row r="4369" spans="1:4" ht="30">
      <c r="A4369" s="266">
        <v>38888</v>
      </c>
      <c r="B4369" s="267" t="s">
        <v>10271</v>
      </c>
      <c r="C4369" s="268" t="s">
        <v>6019</v>
      </c>
      <c r="D4369" s="269" t="s">
        <v>14457</v>
      </c>
    </row>
    <row r="4370" spans="1:4" ht="30">
      <c r="A4370" s="266">
        <v>38890</v>
      </c>
      <c r="B4370" s="267" t="s">
        <v>10272</v>
      </c>
      <c r="C4370" s="268" t="s">
        <v>6019</v>
      </c>
      <c r="D4370" s="269" t="s">
        <v>14458</v>
      </c>
    </row>
    <row r="4371" spans="1:4" ht="30">
      <c r="A4371" s="266">
        <v>38893</v>
      </c>
      <c r="B4371" s="267" t="s">
        <v>10273</v>
      </c>
      <c r="C4371" s="268" t="s">
        <v>6019</v>
      </c>
      <c r="D4371" s="269" t="s">
        <v>14459</v>
      </c>
    </row>
    <row r="4372" spans="1:4" ht="30">
      <c r="A4372" s="266">
        <v>38894</v>
      </c>
      <c r="B4372" s="267" t="s">
        <v>10274</v>
      </c>
      <c r="C4372" s="268" t="s">
        <v>6019</v>
      </c>
      <c r="D4372" s="269" t="s">
        <v>14460</v>
      </c>
    </row>
    <row r="4373" spans="1:4" ht="30">
      <c r="A4373" s="266">
        <v>38896</v>
      </c>
      <c r="B4373" s="267" t="s">
        <v>10275</v>
      </c>
      <c r="C4373" s="268" t="s">
        <v>6019</v>
      </c>
      <c r="D4373" s="269" t="s">
        <v>14461</v>
      </c>
    </row>
    <row r="4374" spans="1:4">
      <c r="A4374" s="266">
        <v>39324</v>
      </c>
      <c r="B4374" s="267" t="s">
        <v>15221</v>
      </c>
      <c r="C4374" s="268" t="s">
        <v>6019</v>
      </c>
      <c r="D4374" s="269" t="s">
        <v>14462</v>
      </c>
    </row>
    <row r="4375" spans="1:4">
      <c r="A4375" s="266">
        <v>39325</v>
      </c>
      <c r="B4375" s="267" t="s">
        <v>15220</v>
      </c>
      <c r="C4375" s="268" t="s">
        <v>6019</v>
      </c>
      <c r="D4375" s="269" t="s">
        <v>11303</v>
      </c>
    </row>
    <row r="4376" spans="1:4">
      <c r="A4376" s="266">
        <v>39326</v>
      </c>
      <c r="B4376" s="267" t="s">
        <v>15219</v>
      </c>
      <c r="C4376" s="268" t="s">
        <v>6019</v>
      </c>
      <c r="D4376" s="269" t="s">
        <v>14463</v>
      </c>
    </row>
    <row r="4377" spans="1:4">
      <c r="A4377" s="266">
        <v>39327</v>
      </c>
      <c r="B4377" s="267" t="s">
        <v>15218</v>
      </c>
      <c r="C4377" s="268" t="s">
        <v>6019</v>
      </c>
      <c r="D4377" s="269" t="s">
        <v>11484</v>
      </c>
    </row>
    <row r="4378" spans="1:4" ht="30">
      <c r="A4378" s="266">
        <v>20176</v>
      </c>
      <c r="B4378" s="267" t="s">
        <v>10276</v>
      </c>
      <c r="C4378" s="268" t="s">
        <v>6019</v>
      </c>
      <c r="D4378" s="269" t="s">
        <v>11532</v>
      </c>
    </row>
    <row r="4379" spans="1:4">
      <c r="A4379" s="266">
        <v>11378</v>
      </c>
      <c r="B4379" s="267" t="s">
        <v>10277</v>
      </c>
      <c r="C4379" s="268" t="s">
        <v>6019</v>
      </c>
      <c r="D4379" s="269" t="s">
        <v>14464</v>
      </c>
    </row>
    <row r="4380" spans="1:4">
      <c r="A4380" s="266">
        <v>11379</v>
      </c>
      <c r="B4380" s="267" t="s">
        <v>10278</v>
      </c>
      <c r="C4380" s="268" t="s">
        <v>6019</v>
      </c>
      <c r="D4380" s="269" t="s">
        <v>13370</v>
      </c>
    </row>
    <row r="4381" spans="1:4">
      <c r="A4381" s="266">
        <v>11493</v>
      </c>
      <c r="B4381" s="267" t="s">
        <v>10279</v>
      </c>
      <c r="C4381" s="268" t="s">
        <v>6019</v>
      </c>
      <c r="D4381" s="269" t="s">
        <v>12640</v>
      </c>
    </row>
    <row r="4382" spans="1:4" ht="30">
      <c r="A4382" s="266">
        <v>42717</v>
      </c>
      <c r="B4382" s="267" t="s">
        <v>10280</v>
      </c>
      <c r="C4382" s="268" t="s">
        <v>6019</v>
      </c>
      <c r="D4382" s="269" t="s">
        <v>14465</v>
      </c>
    </row>
    <row r="4383" spans="1:4" ht="30">
      <c r="A4383" s="266">
        <v>42718</v>
      </c>
      <c r="B4383" s="267" t="s">
        <v>10281</v>
      </c>
      <c r="C4383" s="268" t="s">
        <v>6019</v>
      </c>
      <c r="D4383" s="269" t="s">
        <v>14466</v>
      </c>
    </row>
    <row r="4384" spans="1:4">
      <c r="A4384" s="266">
        <v>7106</v>
      </c>
      <c r="B4384" s="267" t="s">
        <v>10282</v>
      </c>
      <c r="C4384" s="268" t="s">
        <v>6019</v>
      </c>
      <c r="D4384" s="269" t="s">
        <v>14467</v>
      </c>
    </row>
    <row r="4385" spans="1:4">
      <c r="A4385" s="266">
        <v>7104</v>
      </c>
      <c r="B4385" s="267" t="s">
        <v>10283</v>
      </c>
      <c r="C4385" s="268" t="s">
        <v>6019</v>
      </c>
      <c r="D4385" s="269" t="s">
        <v>11421</v>
      </c>
    </row>
    <row r="4386" spans="1:4">
      <c r="A4386" s="266">
        <v>7136</v>
      </c>
      <c r="B4386" s="267" t="s">
        <v>10284</v>
      </c>
      <c r="C4386" s="268" t="s">
        <v>6019</v>
      </c>
      <c r="D4386" s="269" t="s">
        <v>14468</v>
      </c>
    </row>
    <row r="4387" spans="1:4">
      <c r="A4387" s="266">
        <v>7128</v>
      </c>
      <c r="B4387" s="267" t="s">
        <v>10285</v>
      </c>
      <c r="C4387" s="268" t="s">
        <v>6019</v>
      </c>
      <c r="D4387" s="269" t="s">
        <v>12411</v>
      </c>
    </row>
    <row r="4388" spans="1:4">
      <c r="A4388" s="266">
        <v>7108</v>
      </c>
      <c r="B4388" s="267" t="s">
        <v>10286</v>
      </c>
      <c r="C4388" s="268" t="s">
        <v>6019</v>
      </c>
      <c r="D4388" s="269" t="s">
        <v>13982</v>
      </c>
    </row>
    <row r="4389" spans="1:4">
      <c r="A4389" s="266">
        <v>7129</v>
      </c>
      <c r="B4389" s="267" t="s">
        <v>10287</v>
      </c>
      <c r="C4389" s="268" t="s">
        <v>6019</v>
      </c>
      <c r="D4389" s="269" t="s">
        <v>12788</v>
      </c>
    </row>
    <row r="4390" spans="1:4">
      <c r="A4390" s="266">
        <v>7130</v>
      </c>
      <c r="B4390" s="267" t="s">
        <v>10288</v>
      </c>
      <c r="C4390" s="268" t="s">
        <v>6019</v>
      </c>
      <c r="D4390" s="269" t="s">
        <v>12359</v>
      </c>
    </row>
    <row r="4391" spans="1:4">
      <c r="A4391" s="266">
        <v>7131</v>
      </c>
      <c r="B4391" s="267" t="s">
        <v>10289</v>
      </c>
      <c r="C4391" s="268" t="s">
        <v>6019</v>
      </c>
      <c r="D4391" s="269" t="s">
        <v>12989</v>
      </c>
    </row>
    <row r="4392" spans="1:4">
      <c r="A4392" s="266">
        <v>7132</v>
      </c>
      <c r="B4392" s="267" t="s">
        <v>10290</v>
      </c>
      <c r="C4392" s="268" t="s">
        <v>6019</v>
      </c>
      <c r="D4392" s="269" t="s">
        <v>12632</v>
      </c>
    </row>
    <row r="4393" spans="1:4">
      <c r="A4393" s="266">
        <v>7133</v>
      </c>
      <c r="B4393" s="267" t="s">
        <v>10291</v>
      </c>
      <c r="C4393" s="268" t="s">
        <v>6019</v>
      </c>
      <c r="D4393" s="269" t="s">
        <v>14469</v>
      </c>
    </row>
    <row r="4394" spans="1:4" ht="30">
      <c r="A4394" s="266">
        <v>37422</v>
      </c>
      <c r="B4394" s="267" t="s">
        <v>10294</v>
      </c>
      <c r="C4394" s="268" t="s">
        <v>6019</v>
      </c>
      <c r="D4394" s="269" t="s">
        <v>14472</v>
      </c>
    </row>
    <row r="4395" spans="1:4" ht="30">
      <c r="A4395" s="266">
        <v>37420</v>
      </c>
      <c r="B4395" s="267" t="s">
        <v>10292</v>
      </c>
      <c r="C4395" s="268" t="s">
        <v>6019</v>
      </c>
      <c r="D4395" s="269" t="s">
        <v>14470</v>
      </c>
    </row>
    <row r="4396" spans="1:4" ht="30">
      <c r="A4396" s="266">
        <v>37421</v>
      </c>
      <c r="B4396" s="267" t="s">
        <v>10293</v>
      </c>
      <c r="C4396" s="268" t="s">
        <v>6019</v>
      </c>
      <c r="D4396" s="269" t="s">
        <v>14471</v>
      </c>
    </row>
    <row r="4397" spans="1:4">
      <c r="A4397" s="266">
        <v>37443</v>
      </c>
      <c r="B4397" s="267" t="s">
        <v>10295</v>
      </c>
      <c r="C4397" s="268" t="s">
        <v>6019</v>
      </c>
      <c r="D4397" s="269" t="s">
        <v>14473</v>
      </c>
    </row>
    <row r="4398" spans="1:4">
      <c r="A4398" s="266">
        <v>37444</v>
      </c>
      <c r="B4398" s="267" t="s">
        <v>10296</v>
      </c>
      <c r="C4398" s="268" t="s">
        <v>6019</v>
      </c>
      <c r="D4398" s="269" t="s">
        <v>14474</v>
      </c>
    </row>
    <row r="4399" spans="1:4">
      <c r="A4399" s="266">
        <v>37445</v>
      </c>
      <c r="B4399" s="267" t="s">
        <v>15217</v>
      </c>
      <c r="C4399" s="268" t="s">
        <v>6019</v>
      </c>
      <c r="D4399" s="269" t="s">
        <v>14475</v>
      </c>
    </row>
    <row r="4400" spans="1:4">
      <c r="A4400" s="266">
        <v>37446</v>
      </c>
      <c r="B4400" s="267" t="s">
        <v>15216</v>
      </c>
      <c r="C4400" s="268" t="s">
        <v>6019</v>
      </c>
      <c r="D4400" s="269" t="s">
        <v>14476</v>
      </c>
    </row>
    <row r="4401" spans="1:4">
      <c r="A4401" s="266">
        <v>37447</v>
      </c>
      <c r="B4401" s="267" t="s">
        <v>15215</v>
      </c>
      <c r="C4401" s="268" t="s">
        <v>6019</v>
      </c>
      <c r="D4401" s="269" t="s">
        <v>14477</v>
      </c>
    </row>
    <row r="4402" spans="1:4">
      <c r="A4402" s="266">
        <v>37448</v>
      </c>
      <c r="B4402" s="267" t="s">
        <v>15214</v>
      </c>
      <c r="C4402" s="268" t="s">
        <v>6019</v>
      </c>
      <c r="D4402" s="269" t="s">
        <v>14478</v>
      </c>
    </row>
    <row r="4403" spans="1:4">
      <c r="A4403" s="266">
        <v>37440</v>
      </c>
      <c r="B4403" s="267" t="s">
        <v>10297</v>
      </c>
      <c r="C4403" s="268" t="s">
        <v>6019</v>
      </c>
      <c r="D4403" s="269" t="s">
        <v>14479</v>
      </c>
    </row>
    <row r="4404" spans="1:4">
      <c r="A4404" s="266">
        <v>37441</v>
      </c>
      <c r="B4404" s="267" t="s">
        <v>10298</v>
      </c>
      <c r="C4404" s="268" t="s">
        <v>6019</v>
      </c>
      <c r="D4404" s="269" t="s">
        <v>14479</v>
      </c>
    </row>
    <row r="4405" spans="1:4">
      <c r="A4405" s="266">
        <v>37442</v>
      </c>
      <c r="B4405" s="267" t="s">
        <v>10299</v>
      </c>
      <c r="C4405" s="268" t="s">
        <v>6019</v>
      </c>
      <c r="D4405" s="269" t="s">
        <v>14480</v>
      </c>
    </row>
    <row r="4406" spans="1:4">
      <c r="A4406" s="266">
        <v>38017</v>
      </c>
      <c r="B4406" s="267" t="s">
        <v>10300</v>
      </c>
      <c r="C4406" s="268" t="s">
        <v>6019</v>
      </c>
      <c r="D4406" s="269" t="s">
        <v>11149</v>
      </c>
    </row>
    <row r="4407" spans="1:4">
      <c r="A4407" s="266">
        <v>38018</v>
      </c>
      <c r="B4407" s="267" t="s">
        <v>15213</v>
      </c>
      <c r="C4407" s="268" t="s">
        <v>6019</v>
      </c>
      <c r="D4407" s="269" t="s">
        <v>14481</v>
      </c>
    </row>
    <row r="4408" spans="1:4" ht="30">
      <c r="A4408" s="266">
        <v>39895</v>
      </c>
      <c r="B4408" s="267" t="s">
        <v>10301</v>
      </c>
      <c r="C4408" s="268" t="s">
        <v>6019</v>
      </c>
      <c r="D4408" s="269" t="s">
        <v>14482</v>
      </c>
    </row>
    <row r="4409" spans="1:4" ht="30">
      <c r="A4409" s="266">
        <v>39896</v>
      </c>
      <c r="B4409" s="267" t="s">
        <v>10302</v>
      </c>
      <c r="C4409" s="268" t="s">
        <v>6019</v>
      </c>
      <c r="D4409" s="269" t="s">
        <v>14483</v>
      </c>
    </row>
    <row r="4410" spans="1:4">
      <c r="A4410" s="266">
        <v>38873</v>
      </c>
      <c r="B4410" s="267" t="s">
        <v>15212</v>
      </c>
      <c r="C4410" s="268" t="s">
        <v>6019</v>
      </c>
      <c r="D4410" s="269" t="s">
        <v>14484</v>
      </c>
    </row>
    <row r="4411" spans="1:4">
      <c r="A4411" s="266">
        <v>38874</v>
      </c>
      <c r="B4411" s="267" t="s">
        <v>15211</v>
      </c>
      <c r="C4411" s="268" t="s">
        <v>6019</v>
      </c>
      <c r="D4411" s="269" t="s">
        <v>12026</v>
      </c>
    </row>
    <row r="4412" spans="1:4">
      <c r="A4412" s="266">
        <v>38875</v>
      </c>
      <c r="B4412" s="267" t="s">
        <v>15210</v>
      </c>
      <c r="C4412" s="268" t="s">
        <v>6019</v>
      </c>
      <c r="D4412" s="269" t="s">
        <v>14485</v>
      </c>
    </row>
    <row r="4413" spans="1:4">
      <c r="A4413" s="266">
        <v>38876</v>
      </c>
      <c r="B4413" s="267" t="s">
        <v>15209</v>
      </c>
      <c r="C4413" s="268" t="s">
        <v>6019</v>
      </c>
      <c r="D4413" s="269" t="s">
        <v>14486</v>
      </c>
    </row>
    <row r="4414" spans="1:4" ht="30">
      <c r="A4414" s="266">
        <v>39000</v>
      </c>
      <c r="B4414" s="267" t="s">
        <v>10303</v>
      </c>
      <c r="C4414" s="268" t="s">
        <v>6019</v>
      </c>
      <c r="D4414" s="269" t="s">
        <v>14487</v>
      </c>
    </row>
    <row r="4415" spans="1:4">
      <c r="A4415" s="266">
        <v>38674</v>
      </c>
      <c r="B4415" s="267" t="s">
        <v>10304</v>
      </c>
      <c r="C4415" s="268" t="s">
        <v>6019</v>
      </c>
      <c r="D4415" s="269" t="s">
        <v>14488</v>
      </c>
    </row>
    <row r="4416" spans="1:4" ht="30">
      <c r="A4416" s="266">
        <v>38911</v>
      </c>
      <c r="B4416" s="267" t="s">
        <v>10305</v>
      </c>
      <c r="C4416" s="268" t="s">
        <v>6019</v>
      </c>
      <c r="D4416" s="269" t="s">
        <v>14489</v>
      </c>
    </row>
    <row r="4417" spans="1:4" ht="30">
      <c r="A4417" s="266">
        <v>38912</v>
      </c>
      <c r="B4417" s="267" t="s">
        <v>10306</v>
      </c>
      <c r="C4417" s="268" t="s">
        <v>6019</v>
      </c>
      <c r="D4417" s="269" t="s">
        <v>14490</v>
      </c>
    </row>
    <row r="4418" spans="1:4">
      <c r="A4418" s="266">
        <v>38019</v>
      </c>
      <c r="B4418" s="267" t="s">
        <v>10307</v>
      </c>
      <c r="C4418" s="268" t="s">
        <v>6019</v>
      </c>
      <c r="D4418" s="269" t="s">
        <v>11148</v>
      </c>
    </row>
    <row r="4419" spans="1:4">
      <c r="A4419" s="266">
        <v>38020</v>
      </c>
      <c r="B4419" s="267" t="s">
        <v>10308</v>
      </c>
      <c r="C4419" s="268" t="s">
        <v>6019</v>
      </c>
      <c r="D4419" s="269" t="s">
        <v>14481</v>
      </c>
    </row>
    <row r="4420" spans="1:4">
      <c r="A4420" s="266">
        <v>38454</v>
      </c>
      <c r="B4420" s="267" t="s">
        <v>10309</v>
      </c>
      <c r="C4420" s="268" t="s">
        <v>6019</v>
      </c>
      <c r="D4420" s="269" t="s">
        <v>14491</v>
      </c>
    </row>
    <row r="4421" spans="1:4">
      <c r="A4421" s="266">
        <v>38455</v>
      </c>
      <c r="B4421" s="267" t="s">
        <v>10310</v>
      </c>
      <c r="C4421" s="268" t="s">
        <v>6019</v>
      </c>
      <c r="D4421" s="269" t="s">
        <v>14492</v>
      </c>
    </row>
    <row r="4422" spans="1:4">
      <c r="A4422" s="266">
        <v>38462</v>
      </c>
      <c r="B4422" s="267" t="s">
        <v>10311</v>
      </c>
      <c r="C4422" s="268" t="s">
        <v>6019</v>
      </c>
      <c r="D4422" s="269" t="s">
        <v>14493</v>
      </c>
    </row>
    <row r="4423" spans="1:4">
      <c r="A4423" s="266">
        <v>36362</v>
      </c>
      <c r="B4423" s="267" t="s">
        <v>10312</v>
      </c>
      <c r="C4423" s="268" t="s">
        <v>6019</v>
      </c>
      <c r="D4423" s="269" t="s">
        <v>12777</v>
      </c>
    </row>
    <row r="4424" spans="1:4">
      <c r="A4424" s="266">
        <v>36298</v>
      </c>
      <c r="B4424" s="267" t="s">
        <v>10313</v>
      </c>
      <c r="C4424" s="268" t="s">
        <v>6019</v>
      </c>
      <c r="D4424" s="269" t="s">
        <v>11316</v>
      </c>
    </row>
    <row r="4425" spans="1:4">
      <c r="A4425" s="266">
        <v>38456</v>
      </c>
      <c r="B4425" s="267" t="s">
        <v>10314</v>
      </c>
      <c r="C4425" s="268" t="s">
        <v>6019</v>
      </c>
      <c r="D4425" s="269" t="s">
        <v>14291</v>
      </c>
    </row>
    <row r="4426" spans="1:4">
      <c r="A4426" s="266">
        <v>38457</v>
      </c>
      <c r="B4426" s="267" t="s">
        <v>10315</v>
      </c>
      <c r="C4426" s="268" t="s">
        <v>6019</v>
      </c>
      <c r="D4426" s="269" t="s">
        <v>11190</v>
      </c>
    </row>
    <row r="4427" spans="1:4">
      <c r="A4427" s="266">
        <v>38458</v>
      </c>
      <c r="B4427" s="267" t="s">
        <v>10316</v>
      </c>
      <c r="C4427" s="268" t="s">
        <v>6019</v>
      </c>
      <c r="D4427" s="269" t="s">
        <v>13430</v>
      </c>
    </row>
    <row r="4428" spans="1:4">
      <c r="A4428" s="266">
        <v>38459</v>
      </c>
      <c r="B4428" s="267" t="s">
        <v>10317</v>
      </c>
      <c r="C4428" s="268" t="s">
        <v>6019</v>
      </c>
      <c r="D4428" s="269" t="s">
        <v>14494</v>
      </c>
    </row>
    <row r="4429" spans="1:4">
      <c r="A4429" s="266">
        <v>38460</v>
      </c>
      <c r="B4429" s="267" t="s">
        <v>10318</v>
      </c>
      <c r="C4429" s="268" t="s">
        <v>6019</v>
      </c>
      <c r="D4429" s="269" t="s">
        <v>14495</v>
      </c>
    </row>
    <row r="4430" spans="1:4">
      <c r="A4430" s="266">
        <v>38461</v>
      </c>
      <c r="B4430" s="267" t="s">
        <v>10319</v>
      </c>
      <c r="C4430" s="268" t="s">
        <v>6019</v>
      </c>
      <c r="D4430" s="269" t="s">
        <v>14496</v>
      </c>
    </row>
    <row r="4431" spans="1:4">
      <c r="A4431" s="266">
        <v>7094</v>
      </c>
      <c r="B4431" s="267" t="s">
        <v>10320</v>
      </c>
      <c r="C4431" s="268" t="s">
        <v>6019</v>
      </c>
      <c r="D4431" s="269" t="s">
        <v>12367</v>
      </c>
    </row>
    <row r="4432" spans="1:4">
      <c r="A4432" s="266">
        <v>7116</v>
      </c>
      <c r="B4432" s="267" t="s">
        <v>10321</v>
      </c>
      <c r="C4432" s="268" t="s">
        <v>6019</v>
      </c>
      <c r="D4432" s="269" t="s">
        <v>11832</v>
      </c>
    </row>
    <row r="4433" spans="1:4">
      <c r="A4433" s="266">
        <v>7118</v>
      </c>
      <c r="B4433" s="267" t="s">
        <v>10322</v>
      </c>
      <c r="C4433" s="268" t="s">
        <v>6019</v>
      </c>
      <c r="D4433" s="269" t="s">
        <v>14497</v>
      </c>
    </row>
    <row r="4434" spans="1:4">
      <c r="A4434" s="266">
        <v>7117</v>
      </c>
      <c r="B4434" s="267" t="s">
        <v>10323</v>
      </c>
      <c r="C4434" s="268" t="s">
        <v>6019</v>
      </c>
      <c r="D4434" s="269" t="s">
        <v>14498</v>
      </c>
    </row>
    <row r="4435" spans="1:4">
      <c r="A4435" s="266">
        <v>7098</v>
      </c>
      <c r="B4435" s="267" t="s">
        <v>15208</v>
      </c>
      <c r="C4435" s="268" t="s">
        <v>6019</v>
      </c>
      <c r="D4435" s="269" t="s">
        <v>13339</v>
      </c>
    </row>
    <row r="4436" spans="1:4">
      <c r="A4436" s="266">
        <v>7110</v>
      </c>
      <c r="B4436" s="267" t="s">
        <v>15207</v>
      </c>
      <c r="C4436" s="268" t="s">
        <v>6019</v>
      </c>
      <c r="D4436" s="269" t="s">
        <v>14499</v>
      </c>
    </row>
    <row r="4437" spans="1:4">
      <c r="A4437" s="266">
        <v>7123</v>
      </c>
      <c r="B4437" s="267" t="s">
        <v>15206</v>
      </c>
      <c r="C4437" s="268" t="s">
        <v>6019</v>
      </c>
      <c r="D4437" s="269" t="s">
        <v>12779</v>
      </c>
    </row>
    <row r="4438" spans="1:4" ht="30">
      <c r="A4438" s="266">
        <v>7121</v>
      </c>
      <c r="B4438" s="267" t="s">
        <v>10324</v>
      </c>
      <c r="C4438" s="268" t="s">
        <v>6019</v>
      </c>
      <c r="D4438" s="269" t="s">
        <v>11849</v>
      </c>
    </row>
    <row r="4439" spans="1:4" ht="30">
      <c r="A4439" s="266">
        <v>7137</v>
      </c>
      <c r="B4439" s="267" t="s">
        <v>10325</v>
      </c>
      <c r="C4439" s="268" t="s">
        <v>6019</v>
      </c>
      <c r="D4439" s="269" t="s">
        <v>14342</v>
      </c>
    </row>
    <row r="4440" spans="1:4" ht="30">
      <c r="A4440" s="266">
        <v>7122</v>
      </c>
      <c r="B4440" s="267" t="s">
        <v>10326</v>
      </c>
      <c r="C4440" s="268" t="s">
        <v>6019</v>
      </c>
      <c r="D4440" s="269" t="s">
        <v>14500</v>
      </c>
    </row>
    <row r="4441" spans="1:4" ht="30">
      <c r="A4441" s="266">
        <v>7114</v>
      </c>
      <c r="B4441" s="267" t="s">
        <v>10327</v>
      </c>
      <c r="C4441" s="268" t="s">
        <v>6019</v>
      </c>
      <c r="D4441" s="269" t="s">
        <v>14501</v>
      </c>
    </row>
    <row r="4442" spans="1:4" ht="30">
      <c r="A4442" s="266">
        <v>7109</v>
      </c>
      <c r="B4442" s="267" t="s">
        <v>10328</v>
      </c>
      <c r="C4442" s="268" t="s">
        <v>6019</v>
      </c>
      <c r="D4442" s="269" t="s">
        <v>14502</v>
      </c>
    </row>
    <row r="4443" spans="1:4" ht="30">
      <c r="A4443" s="266">
        <v>7135</v>
      </c>
      <c r="B4443" s="267" t="s">
        <v>10329</v>
      </c>
      <c r="C4443" s="268" t="s">
        <v>6019</v>
      </c>
      <c r="D4443" s="269" t="s">
        <v>13309</v>
      </c>
    </row>
    <row r="4444" spans="1:4" ht="30">
      <c r="A4444" s="266">
        <v>37947</v>
      </c>
      <c r="B4444" s="267" t="s">
        <v>10330</v>
      </c>
      <c r="C4444" s="268" t="s">
        <v>6019</v>
      </c>
      <c r="D4444" s="269" t="s">
        <v>14135</v>
      </c>
    </row>
    <row r="4445" spans="1:4" ht="30">
      <c r="A4445" s="266">
        <v>7103</v>
      </c>
      <c r="B4445" s="267" t="s">
        <v>10331</v>
      </c>
      <c r="C4445" s="268" t="s">
        <v>6019</v>
      </c>
      <c r="D4445" s="269" t="s">
        <v>13982</v>
      </c>
    </row>
    <row r="4446" spans="1:4">
      <c r="A4446" s="266">
        <v>40419</v>
      </c>
      <c r="B4446" s="267" t="s">
        <v>10332</v>
      </c>
      <c r="C4446" s="268" t="s">
        <v>6019</v>
      </c>
      <c r="D4446" s="269" t="s">
        <v>14503</v>
      </c>
    </row>
    <row r="4447" spans="1:4">
      <c r="A4447" s="266">
        <v>40420</v>
      </c>
      <c r="B4447" s="267" t="s">
        <v>10333</v>
      </c>
      <c r="C4447" s="268" t="s">
        <v>6019</v>
      </c>
      <c r="D4447" s="269" t="s">
        <v>14504</v>
      </c>
    </row>
    <row r="4448" spans="1:4">
      <c r="A4448" s="266">
        <v>40421</v>
      </c>
      <c r="B4448" s="267" t="s">
        <v>10334</v>
      </c>
      <c r="C4448" s="268" t="s">
        <v>6019</v>
      </c>
      <c r="D4448" s="269" t="s">
        <v>14505</v>
      </c>
    </row>
    <row r="4449" spans="1:4">
      <c r="A4449" s="266">
        <v>7126</v>
      </c>
      <c r="B4449" s="267" t="s">
        <v>10335</v>
      </c>
      <c r="C4449" s="268" t="s">
        <v>6019</v>
      </c>
      <c r="D4449" s="269" t="s">
        <v>12582</v>
      </c>
    </row>
    <row r="4450" spans="1:4" ht="30">
      <c r="A4450" s="266">
        <v>38905</v>
      </c>
      <c r="B4450" s="267" t="s">
        <v>10336</v>
      </c>
      <c r="C4450" s="268" t="s">
        <v>6019</v>
      </c>
      <c r="D4450" s="269" t="s">
        <v>12357</v>
      </c>
    </row>
    <row r="4451" spans="1:4" ht="30">
      <c r="A4451" s="266">
        <v>38907</v>
      </c>
      <c r="B4451" s="267" t="s">
        <v>10337</v>
      </c>
      <c r="C4451" s="268" t="s">
        <v>6019</v>
      </c>
      <c r="D4451" s="269" t="s">
        <v>14506</v>
      </c>
    </row>
    <row r="4452" spans="1:4" ht="30">
      <c r="A4452" s="266">
        <v>38908</v>
      </c>
      <c r="B4452" s="267" t="s">
        <v>10338</v>
      </c>
      <c r="C4452" s="268" t="s">
        <v>6019</v>
      </c>
      <c r="D4452" s="269" t="s">
        <v>14507</v>
      </c>
    </row>
    <row r="4453" spans="1:4" ht="30">
      <c r="A4453" s="266">
        <v>38909</v>
      </c>
      <c r="B4453" s="267" t="s">
        <v>10339</v>
      </c>
      <c r="C4453" s="268" t="s">
        <v>6019</v>
      </c>
      <c r="D4453" s="269" t="s">
        <v>14508</v>
      </c>
    </row>
    <row r="4454" spans="1:4" ht="30">
      <c r="A4454" s="266">
        <v>38910</v>
      </c>
      <c r="B4454" s="267" t="s">
        <v>10340</v>
      </c>
      <c r="C4454" s="268" t="s">
        <v>6019</v>
      </c>
      <c r="D4454" s="269" t="s">
        <v>14509</v>
      </c>
    </row>
    <row r="4455" spans="1:4" ht="30">
      <c r="A4455" s="266">
        <v>38897</v>
      </c>
      <c r="B4455" s="267" t="s">
        <v>10341</v>
      </c>
      <c r="C4455" s="268" t="s">
        <v>6019</v>
      </c>
      <c r="D4455" s="269" t="s">
        <v>14510</v>
      </c>
    </row>
    <row r="4456" spans="1:4" ht="30">
      <c r="A4456" s="266">
        <v>38899</v>
      </c>
      <c r="B4456" s="267" t="s">
        <v>10342</v>
      </c>
      <c r="C4456" s="268" t="s">
        <v>6019</v>
      </c>
      <c r="D4456" s="269" t="s">
        <v>14511</v>
      </c>
    </row>
    <row r="4457" spans="1:4" ht="30">
      <c r="A4457" s="266">
        <v>38900</v>
      </c>
      <c r="B4457" s="267" t="s">
        <v>10343</v>
      </c>
      <c r="C4457" s="268" t="s">
        <v>6019</v>
      </c>
      <c r="D4457" s="269" t="s">
        <v>14512</v>
      </c>
    </row>
    <row r="4458" spans="1:4" ht="30">
      <c r="A4458" s="266">
        <v>38901</v>
      </c>
      <c r="B4458" s="267" t="s">
        <v>10344</v>
      </c>
      <c r="C4458" s="268" t="s">
        <v>6019</v>
      </c>
      <c r="D4458" s="269" t="s">
        <v>14513</v>
      </c>
    </row>
    <row r="4459" spans="1:4" ht="30">
      <c r="A4459" s="266">
        <v>38904</v>
      </c>
      <c r="B4459" s="267" t="s">
        <v>10345</v>
      </c>
      <c r="C4459" s="268" t="s">
        <v>6019</v>
      </c>
      <c r="D4459" s="269" t="s">
        <v>14514</v>
      </c>
    </row>
    <row r="4460" spans="1:4" ht="30">
      <c r="A4460" s="266">
        <v>38903</v>
      </c>
      <c r="B4460" s="267" t="s">
        <v>10346</v>
      </c>
      <c r="C4460" s="268" t="s">
        <v>6019</v>
      </c>
      <c r="D4460" s="269" t="s">
        <v>14515</v>
      </c>
    </row>
    <row r="4461" spans="1:4">
      <c r="A4461" s="266">
        <v>7091</v>
      </c>
      <c r="B4461" s="267" t="s">
        <v>10347</v>
      </c>
      <c r="C4461" s="268" t="s">
        <v>6019</v>
      </c>
      <c r="D4461" s="269" t="s">
        <v>11752</v>
      </c>
    </row>
    <row r="4462" spans="1:4">
      <c r="A4462" s="266">
        <v>11655</v>
      </c>
      <c r="B4462" s="267" t="s">
        <v>10348</v>
      </c>
      <c r="C4462" s="268" t="s">
        <v>6019</v>
      </c>
      <c r="D4462" s="269" t="s">
        <v>14516</v>
      </c>
    </row>
    <row r="4463" spans="1:4">
      <c r="A4463" s="266">
        <v>11656</v>
      </c>
      <c r="B4463" s="267" t="s">
        <v>10349</v>
      </c>
      <c r="C4463" s="268" t="s">
        <v>6019</v>
      </c>
      <c r="D4463" s="269" t="s">
        <v>11752</v>
      </c>
    </row>
    <row r="4464" spans="1:4">
      <c r="A4464" s="266">
        <v>37948</v>
      </c>
      <c r="B4464" s="267" t="s">
        <v>10350</v>
      </c>
      <c r="C4464" s="268" t="s">
        <v>6019</v>
      </c>
      <c r="D4464" s="269" t="s">
        <v>14517</v>
      </c>
    </row>
    <row r="4465" spans="1:4">
      <c r="A4465" s="266">
        <v>7097</v>
      </c>
      <c r="B4465" s="267" t="s">
        <v>10351</v>
      </c>
      <c r="C4465" s="268" t="s">
        <v>6019</v>
      </c>
      <c r="D4465" s="269" t="s">
        <v>13282</v>
      </c>
    </row>
    <row r="4466" spans="1:4">
      <c r="A4466" s="266">
        <v>11657</v>
      </c>
      <c r="B4466" s="267" t="s">
        <v>10352</v>
      </c>
      <c r="C4466" s="268" t="s">
        <v>6019</v>
      </c>
      <c r="D4466" s="269" t="s">
        <v>14518</v>
      </c>
    </row>
    <row r="4467" spans="1:4">
      <c r="A4467" s="266">
        <v>11658</v>
      </c>
      <c r="B4467" s="267" t="s">
        <v>10353</v>
      </c>
      <c r="C4467" s="268" t="s">
        <v>6019</v>
      </c>
      <c r="D4467" s="269" t="s">
        <v>12292</v>
      </c>
    </row>
    <row r="4468" spans="1:4">
      <c r="A4468" s="266">
        <v>7146</v>
      </c>
      <c r="B4468" s="267" t="s">
        <v>10354</v>
      </c>
      <c r="C4468" s="268" t="s">
        <v>6019</v>
      </c>
      <c r="D4468" s="269" t="s">
        <v>14519</v>
      </c>
    </row>
    <row r="4469" spans="1:4">
      <c r="A4469" s="266">
        <v>7138</v>
      </c>
      <c r="B4469" s="267" t="s">
        <v>10355</v>
      </c>
      <c r="C4469" s="268" t="s">
        <v>6019</v>
      </c>
      <c r="D4469" s="269" t="s">
        <v>11459</v>
      </c>
    </row>
    <row r="4470" spans="1:4">
      <c r="A4470" s="266">
        <v>7139</v>
      </c>
      <c r="B4470" s="267" t="s">
        <v>10356</v>
      </c>
      <c r="C4470" s="268" t="s">
        <v>6019</v>
      </c>
      <c r="D4470" s="269" t="s">
        <v>11131</v>
      </c>
    </row>
    <row r="4471" spans="1:4">
      <c r="A4471" s="266">
        <v>7140</v>
      </c>
      <c r="B4471" s="267" t="s">
        <v>10357</v>
      </c>
      <c r="C4471" s="268" t="s">
        <v>6019</v>
      </c>
      <c r="D4471" s="269" t="s">
        <v>12050</v>
      </c>
    </row>
    <row r="4472" spans="1:4">
      <c r="A4472" s="266">
        <v>7141</v>
      </c>
      <c r="B4472" s="267" t="s">
        <v>10358</v>
      </c>
      <c r="C4472" s="268" t="s">
        <v>6019</v>
      </c>
      <c r="D4472" s="269" t="s">
        <v>14187</v>
      </c>
    </row>
    <row r="4473" spans="1:4">
      <c r="A4473" s="266">
        <v>7143</v>
      </c>
      <c r="B4473" s="267" t="s">
        <v>10359</v>
      </c>
      <c r="C4473" s="268" t="s">
        <v>6019</v>
      </c>
      <c r="D4473" s="269" t="s">
        <v>14520</v>
      </c>
    </row>
    <row r="4474" spans="1:4">
      <c r="A4474" s="266">
        <v>7144</v>
      </c>
      <c r="B4474" s="267" t="s">
        <v>10360</v>
      </c>
      <c r="C4474" s="268" t="s">
        <v>6019</v>
      </c>
      <c r="D4474" s="269" t="s">
        <v>14521</v>
      </c>
    </row>
    <row r="4475" spans="1:4">
      <c r="A4475" s="266">
        <v>7145</v>
      </c>
      <c r="B4475" s="267" t="s">
        <v>10361</v>
      </c>
      <c r="C4475" s="268" t="s">
        <v>6019</v>
      </c>
      <c r="D4475" s="269" t="s">
        <v>14522</v>
      </c>
    </row>
    <row r="4476" spans="1:4">
      <c r="A4476" s="266">
        <v>7142</v>
      </c>
      <c r="B4476" s="267" t="s">
        <v>10362</v>
      </c>
      <c r="C4476" s="268" t="s">
        <v>6019</v>
      </c>
      <c r="D4476" s="269" t="s">
        <v>14481</v>
      </c>
    </row>
    <row r="4477" spans="1:4">
      <c r="A4477" s="266">
        <v>39322</v>
      </c>
      <c r="B4477" s="267" t="s">
        <v>10380</v>
      </c>
      <c r="C4477" s="268" t="s">
        <v>6019</v>
      </c>
      <c r="D4477" s="269" t="s">
        <v>12438</v>
      </c>
    </row>
    <row r="4478" spans="1:4">
      <c r="A4478" s="266">
        <v>39289</v>
      </c>
      <c r="B4478" s="267" t="s">
        <v>10381</v>
      </c>
      <c r="C4478" s="268" t="s">
        <v>6019</v>
      </c>
      <c r="D4478" s="269" t="s">
        <v>14537</v>
      </c>
    </row>
    <row r="4479" spans="1:4">
      <c r="A4479" s="266">
        <v>39290</v>
      </c>
      <c r="B4479" s="267" t="s">
        <v>10382</v>
      </c>
      <c r="C4479" s="268" t="s">
        <v>6019</v>
      </c>
      <c r="D4479" s="269" t="s">
        <v>14538</v>
      </c>
    </row>
    <row r="4480" spans="1:4">
      <c r="A4480" s="266">
        <v>39291</v>
      </c>
      <c r="B4480" s="267" t="s">
        <v>10383</v>
      </c>
      <c r="C4480" s="268" t="s">
        <v>6019</v>
      </c>
      <c r="D4480" s="269" t="s">
        <v>14539</v>
      </c>
    </row>
    <row r="4481" spans="1:4">
      <c r="A4481" s="266">
        <v>20174</v>
      </c>
      <c r="B4481" s="267" t="s">
        <v>10384</v>
      </c>
      <c r="C4481" s="268" t="s">
        <v>6019</v>
      </c>
      <c r="D4481" s="269" t="s">
        <v>13270</v>
      </c>
    </row>
    <row r="4482" spans="1:4">
      <c r="A4482" s="266">
        <v>41892</v>
      </c>
      <c r="B4482" s="267" t="s">
        <v>10385</v>
      </c>
      <c r="C4482" s="268" t="s">
        <v>6019</v>
      </c>
      <c r="D4482" s="269" t="s">
        <v>12950</v>
      </c>
    </row>
    <row r="4483" spans="1:4">
      <c r="A4483" s="266">
        <v>7048</v>
      </c>
      <c r="B4483" s="267" t="s">
        <v>10386</v>
      </c>
      <c r="C4483" s="268" t="s">
        <v>6019</v>
      </c>
      <c r="D4483" s="269" t="s">
        <v>14313</v>
      </c>
    </row>
    <row r="4484" spans="1:4">
      <c r="A4484" s="266">
        <v>7088</v>
      </c>
      <c r="B4484" s="267" t="s">
        <v>10387</v>
      </c>
      <c r="C4484" s="268" t="s">
        <v>6019</v>
      </c>
      <c r="D4484" s="269" t="s">
        <v>14540</v>
      </c>
    </row>
    <row r="4485" spans="1:4">
      <c r="A4485" s="266">
        <v>7082</v>
      </c>
      <c r="B4485" s="267" t="s">
        <v>10390</v>
      </c>
      <c r="C4485" s="268" t="s">
        <v>6019</v>
      </c>
      <c r="D4485" s="269" t="s">
        <v>14544</v>
      </c>
    </row>
    <row r="4486" spans="1:4" ht="30">
      <c r="A4486" s="266">
        <v>42707</v>
      </c>
      <c r="B4486" s="267" t="s">
        <v>10391</v>
      </c>
      <c r="C4486" s="268" t="s">
        <v>6019</v>
      </c>
      <c r="D4486" s="269" t="s">
        <v>14545</v>
      </c>
    </row>
    <row r="4487" spans="1:4">
      <c r="A4487" s="266">
        <v>7069</v>
      </c>
      <c r="B4487" s="267" t="s">
        <v>10392</v>
      </c>
      <c r="C4487" s="268" t="s">
        <v>6019</v>
      </c>
      <c r="D4487" s="269" t="s">
        <v>14546</v>
      </c>
    </row>
    <row r="4488" spans="1:4" ht="30">
      <c r="A4488" s="266">
        <v>42708</v>
      </c>
      <c r="B4488" s="267" t="s">
        <v>10393</v>
      </c>
      <c r="C4488" s="268" t="s">
        <v>6019</v>
      </c>
      <c r="D4488" s="269" t="s">
        <v>14547</v>
      </c>
    </row>
    <row r="4489" spans="1:4">
      <c r="A4489" s="266">
        <v>7070</v>
      </c>
      <c r="B4489" s="267" t="s">
        <v>10394</v>
      </c>
      <c r="C4489" s="268" t="s">
        <v>6019</v>
      </c>
      <c r="D4489" s="269" t="s">
        <v>14548</v>
      </c>
    </row>
    <row r="4490" spans="1:4" ht="30">
      <c r="A4490" s="266">
        <v>42709</v>
      </c>
      <c r="B4490" s="267" t="s">
        <v>10395</v>
      </c>
      <c r="C4490" s="268" t="s">
        <v>6019</v>
      </c>
      <c r="D4490" s="269" t="s">
        <v>14549</v>
      </c>
    </row>
    <row r="4491" spans="1:4" ht="30">
      <c r="A4491" s="266">
        <v>42710</v>
      </c>
      <c r="B4491" s="267" t="s">
        <v>10396</v>
      </c>
      <c r="C4491" s="268" t="s">
        <v>6019</v>
      </c>
      <c r="D4491" s="269" t="s">
        <v>14550</v>
      </c>
    </row>
    <row r="4492" spans="1:4" ht="30">
      <c r="A4492" s="266">
        <v>42716</v>
      </c>
      <c r="B4492" s="267" t="s">
        <v>10397</v>
      </c>
      <c r="C4492" s="268" t="s">
        <v>6019</v>
      </c>
      <c r="D4492" s="269" t="s">
        <v>14551</v>
      </c>
    </row>
    <row r="4493" spans="1:4">
      <c r="A4493" s="266">
        <v>20172</v>
      </c>
      <c r="B4493" s="267" t="s">
        <v>15205</v>
      </c>
      <c r="C4493" s="268" t="s">
        <v>6019</v>
      </c>
      <c r="D4493" s="269" t="s">
        <v>14552</v>
      </c>
    </row>
    <row r="4494" spans="1:4">
      <c r="A4494" s="266">
        <v>20179</v>
      </c>
      <c r="B4494" s="267" t="s">
        <v>10388</v>
      </c>
      <c r="C4494" s="268" t="s">
        <v>6019</v>
      </c>
      <c r="D4494" s="269" t="s">
        <v>13542</v>
      </c>
    </row>
    <row r="4495" spans="1:4">
      <c r="A4495" s="266">
        <v>20178</v>
      </c>
      <c r="B4495" s="267" t="s">
        <v>15204</v>
      </c>
      <c r="C4495" s="268" t="s">
        <v>6019</v>
      </c>
      <c r="D4495" s="269" t="s">
        <v>14541</v>
      </c>
    </row>
    <row r="4496" spans="1:4">
      <c r="A4496" s="266">
        <v>20180</v>
      </c>
      <c r="B4496" s="267" t="s">
        <v>10389</v>
      </c>
      <c r="C4496" s="268" t="s">
        <v>6019</v>
      </c>
      <c r="D4496" s="269" t="s">
        <v>14542</v>
      </c>
    </row>
    <row r="4497" spans="1:4">
      <c r="A4497" s="266">
        <v>20181</v>
      </c>
      <c r="B4497" s="267" t="s">
        <v>15203</v>
      </c>
      <c r="C4497" s="268" t="s">
        <v>6019</v>
      </c>
      <c r="D4497" s="269" t="s">
        <v>14543</v>
      </c>
    </row>
    <row r="4498" spans="1:4">
      <c r="A4498" s="266">
        <v>20177</v>
      </c>
      <c r="B4498" s="267" t="s">
        <v>15202</v>
      </c>
      <c r="C4498" s="268" t="s">
        <v>6019</v>
      </c>
      <c r="D4498" s="269" t="s">
        <v>12311</v>
      </c>
    </row>
    <row r="4499" spans="1:4">
      <c r="A4499" s="266">
        <v>40945</v>
      </c>
      <c r="B4499" s="267" t="s">
        <v>15201</v>
      </c>
      <c r="C4499" s="268" t="s">
        <v>6018</v>
      </c>
      <c r="D4499" s="269" t="s">
        <v>14553</v>
      </c>
    </row>
    <row r="4500" spans="1:4">
      <c r="A4500" s="266">
        <v>40946</v>
      </c>
      <c r="B4500" s="267" t="s">
        <v>10398</v>
      </c>
      <c r="C4500" s="268" t="s">
        <v>6187</v>
      </c>
      <c r="D4500" s="269" t="s">
        <v>11293</v>
      </c>
    </row>
    <row r="4501" spans="1:4">
      <c r="A4501" s="266">
        <v>7153</v>
      </c>
      <c r="B4501" s="267" t="s">
        <v>10399</v>
      </c>
      <c r="C4501" s="268" t="s">
        <v>6018</v>
      </c>
      <c r="D4501" s="269" t="s">
        <v>14554</v>
      </c>
    </row>
    <row r="4502" spans="1:4">
      <c r="A4502" s="266">
        <v>41089</v>
      </c>
      <c r="B4502" s="267" t="s">
        <v>10400</v>
      </c>
      <c r="C4502" s="268" t="s">
        <v>6187</v>
      </c>
      <c r="D4502" s="269" t="s">
        <v>14555</v>
      </c>
    </row>
    <row r="4503" spans="1:4">
      <c r="A4503" s="266">
        <v>40943</v>
      </c>
      <c r="B4503" s="267" t="s">
        <v>10401</v>
      </c>
      <c r="C4503" s="268" t="s">
        <v>6018</v>
      </c>
      <c r="D4503" s="269" t="s">
        <v>13267</v>
      </c>
    </row>
    <row r="4504" spans="1:4">
      <c r="A4504" s="266">
        <v>40944</v>
      </c>
      <c r="B4504" s="267" t="s">
        <v>10402</v>
      </c>
      <c r="C4504" s="268" t="s">
        <v>6187</v>
      </c>
      <c r="D4504" s="269" t="s">
        <v>14556</v>
      </c>
    </row>
    <row r="4505" spans="1:4">
      <c r="A4505" s="266">
        <v>6175</v>
      </c>
      <c r="B4505" s="267" t="s">
        <v>10403</v>
      </c>
      <c r="C4505" s="268" t="s">
        <v>6018</v>
      </c>
      <c r="D4505" s="269" t="s">
        <v>14557</v>
      </c>
    </row>
    <row r="4506" spans="1:4">
      <c r="A4506" s="266">
        <v>41092</v>
      </c>
      <c r="B4506" s="267" t="s">
        <v>10404</v>
      </c>
      <c r="C4506" s="268" t="s">
        <v>6187</v>
      </c>
      <c r="D4506" s="269" t="s">
        <v>14558</v>
      </c>
    </row>
    <row r="4507" spans="1:4" ht="30">
      <c r="A4507" s="266">
        <v>37712</v>
      </c>
      <c r="B4507" s="267" t="s">
        <v>10405</v>
      </c>
      <c r="C4507" s="268" t="s">
        <v>6017</v>
      </c>
      <c r="D4507" s="269" t="s">
        <v>14559</v>
      </c>
    </row>
    <row r="4508" spans="1:4" ht="30">
      <c r="A4508" s="266">
        <v>34547</v>
      </c>
      <c r="B4508" s="267" t="s">
        <v>10406</v>
      </c>
      <c r="C4508" s="268" t="s">
        <v>6020</v>
      </c>
      <c r="D4508" s="269" t="s">
        <v>12941</v>
      </c>
    </row>
    <row r="4509" spans="1:4" ht="30">
      <c r="A4509" s="266">
        <v>34548</v>
      </c>
      <c r="B4509" s="267" t="s">
        <v>10407</v>
      </c>
      <c r="C4509" s="268" t="s">
        <v>6020</v>
      </c>
      <c r="D4509" s="269" t="s">
        <v>11567</v>
      </c>
    </row>
    <row r="4510" spans="1:4" ht="30">
      <c r="A4510" s="266">
        <v>37411</v>
      </c>
      <c r="B4510" s="267" t="s">
        <v>10408</v>
      </c>
      <c r="C4510" s="268" t="s">
        <v>6017</v>
      </c>
      <c r="D4510" s="269" t="s">
        <v>14560</v>
      </c>
    </row>
    <row r="4511" spans="1:4" ht="30">
      <c r="A4511" s="266">
        <v>34558</v>
      </c>
      <c r="B4511" s="267" t="s">
        <v>10409</v>
      </c>
      <c r="C4511" s="268" t="s">
        <v>6020</v>
      </c>
      <c r="D4511" s="269" t="s">
        <v>11731</v>
      </c>
    </row>
    <row r="4512" spans="1:4" ht="30">
      <c r="A4512" s="266">
        <v>34550</v>
      </c>
      <c r="B4512" s="267" t="s">
        <v>10410</v>
      </c>
      <c r="C4512" s="268" t="s">
        <v>6020</v>
      </c>
      <c r="D4512" s="269" t="s">
        <v>12039</v>
      </c>
    </row>
    <row r="4513" spans="1:4" ht="30">
      <c r="A4513" s="266">
        <v>34557</v>
      </c>
      <c r="B4513" s="267" t="s">
        <v>10411</v>
      </c>
      <c r="C4513" s="268" t="s">
        <v>6020</v>
      </c>
      <c r="D4513" s="269" t="s">
        <v>14561</v>
      </c>
    </row>
    <row r="4514" spans="1:4" ht="30">
      <c r="A4514" s="266">
        <v>7155</v>
      </c>
      <c r="B4514" s="267" t="s">
        <v>10412</v>
      </c>
      <c r="C4514" s="268" t="s">
        <v>6017</v>
      </c>
      <c r="D4514" s="269" t="s">
        <v>14562</v>
      </c>
    </row>
    <row r="4515" spans="1:4" ht="30">
      <c r="A4515" s="266">
        <v>7154</v>
      </c>
      <c r="B4515" s="267" t="s">
        <v>10413</v>
      </c>
      <c r="C4515" s="268" t="s">
        <v>6065</v>
      </c>
      <c r="D4515" s="269" t="s">
        <v>13779</v>
      </c>
    </row>
    <row r="4516" spans="1:4" ht="30">
      <c r="A4516" s="266">
        <v>10915</v>
      </c>
      <c r="B4516" s="267" t="s">
        <v>10414</v>
      </c>
      <c r="C4516" s="268" t="s">
        <v>6065</v>
      </c>
      <c r="D4516" s="269" t="s">
        <v>13925</v>
      </c>
    </row>
    <row r="4517" spans="1:4" ht="30">
      <c r="A4517" s="266">
        <v>10917</v>
      </c>
      <c r="B4517" s="267" t="s">
        <v>10415</v>
      </c>
      <c r="C4517" s="268" t="s">
        <v>6017</v>
      </c>
      <c r="D4517" s="269" t="s">
        <v>11179</v>
      </c>
    </row>
    <row r="4518" spans="1:4" ht="30">
      <c r="A4518" s="266">
        <v>21141</v>
      </c>
      <c r="B4518" s="267" t="s">
        <v>10416</v>
      </c>
      <c r="C4518" s="268" t="s">
        <v>6017</v>
      </c>
      <c r="D4518" s="269" t="s">
        <v>11862</v>
      </c>
    </row>
    <row r="4519" spans="1:4" ht="30">
      <c r="A4519" s="266">
        <v>10916</v>
      </c>
      <c r="B4519" s="267" t="s">
        <v>15200</v>
      </c>
      <c r="C4519" s="268" t="s">
        <v>6065</v>
      </c>
      <c r="D4519" s="269" t="s">
        <v>11179</v>
      </c>
    </row>
    <row r="4520" spans="1:4" ht="30">
      <c r="A4520" s="266">
        <v>39508</v>
      </c>
      <c r="B4520" s="267" t="s">
        <v>15199</v>
      </c>
      <c r="C4520" s="268" t="s">
        <v>6017</v>
      </c>
      <c r="D4520" s="269" t="s">
        <v>14563</v>
      </c>
    </row>
    <row r="4521" spans="1:4" ht="30">
      <c r="A4521" s="266">
        <v>39507</v>
      </c>
      <c r="B4521" s="267" t="s">
        <v>15198</v>
      </c>
      <c r="C4521" s="268" t="s">
        <v>6017</v>
      </c>
      <c r="D4521" s="269" t="s">
        <v>12661</v>
      </c>
    </row>
    <row r="4522" spans="1:4" ht="30">
      <c r="A4522" s="266">
        <v>7156</v>
      </c>
      <c r="B4522" s="267" t="s">
        <v>10417</v>
      </c>
      <c r="C4522" s="268" t="s">
        <v>6017</v>
      </c>
      <c r="D4522" s="269" t="s">
        <v>11974</v>
      </c>
    </row>
    <row r="4523" spans="1:4" ht="30">
      <c r="A4523" s="266">
        <v>39509</v>
      </c>
      <c r="B4523" s="267" t="s">
        <v>10418</v>
      </c>
      <c r="C4523" s="268" t="s">
        <v>6017</v>
      </c>
      <c r="D4523" s="269" t="s">
        <v>12366</v>
      </c>
    </row>
    <row r="4524" spans="1:4">
      <c r="A4524" s="266">
        <v>25988</v>
      </c>
      <c r="B4524" s="267" t="s">
        <v>15197</v>
      </c>
      <c r="C4524" s="268" t="s">
        <v>6017</v>
      </c>
      <c r="D4524" s="269" t="s">
        <v>11685</v>
      </c>
    </row>
    <row r="4525" spans="1:4" ht="30">
      <c r="A4525" s="266">
        <v>10928</v>
      </c>
      <c r="B4525" s="267" t="s">
        <v>10419</v>
      </c>
      <c r="C4525" s="268" t="s">
        <v>6017</v>
      </c>
      <c r="D4525" s="269" t="s">
        <v>11665</v>
      </c>
    </row>
    <row r="4526" spans="1:4" ht="30">
      <c r="A4526" s="266">
        <v>7167</v>
      </c>
      <c r="B4526" s="267" t="s">
        <v>10420</v>
      </c>
      <c r="C4526" s="268" t="s">
        <v>6017</v>
      </c>
      <c r="D4526" s="269" t="s">
        <v>13145</v>
      </c>
    </row>
    <row r="4527" spans="1:4" ht="30">
      <c r="A4527" s="266">
        <v>10933</v>
      </c>
      <c r="B4527" s="267" t="s">
        <v>10421</v>
      </c>
      <c r="C4527" s="268" t="s">
        <v>6017</v>
      </c>
      <c r="D4527" s="269" t="s">
        <v>13274</v>
      </c>
    </row>
    <row r="4528" spans="1:4" ht="30">
      <c r="A4528" s="266">
        <v>10927</v>
      </c>
      <c r="B4528" s="267" t="s">
        <v>10422</v>
      </c>
      <c r="C4528" s="268" t="s">
        <v>6017</v>
      </c>
      <c r="D4528" s="269" t="s">
        <v>14564</v>
      </c>
    </row>
    <row r="4529" spans="1:4" ht="30">
      <c r="A4529" s="266">
        <v>7158</v>
      </c>
      <c r="B4529" s="267" t="s">
        <v>10423</v>
      </c>
      <c r="C4529" s="268" t="s">
        <v>6017</v>
      </c>
      <c r="D4529" s="269" t="s">
        <v>14565</v>
      </c>
    </row>
    <row r="4530" spans="1:4" ht="30">
      <c r="A4530" s="266">
        <v>7162</v>
      </c>
      <c r="B4530" s="267" t="s">
        <v>10424</v>
      </c>
      <c r="C4530" s="268" t="s">
        <v>6017</v>
      </c>
      <c r="D4530" s="269" t="s">
        <v>14566</v>
      </c>
    </row>
    <row r="4531" spans="1:4" ht="30">
      <c r="A4531" s="266">
        <v>10932</v>
      </c>
      <c r="B4531" s="267" t="s">
        <v>10425</v>
      </c>
      <c r="C4531" s="268" t="s">
        <v>6017</v>
      </c>
      <c r="D4531" s="269" t="s">
        <v>14567</v>
      </c>
    </row>
    <row r="4532" spans="1:4" ht="30">
      <c r="A4532" s="266">
        <v>40706</v>
      </c>
      <c r="B4532" s="267" t="s">
        <v>10426</v>
      </c>
      <c r="C4532" s="268" t="s">
        <v>6017</v>
      </c>
      <c r="D4532" s="269" t="s">
        <v>14568</v>
      </c>
    </row>
    <row r="4533" spans="1:4" ht="30">
      <c r="A4533" s="266">
        <v>10937</v>
      </c>
      <c r="B4533" s="267" t="s">
        <v>10427</v>
      </c>
      <c r="C4533" s="268" t="s">
        <v>6017</v>
      </c>
      <c r="D4533" s="269" t="s">
        <v>14569</v>
      </c>
    </row>
    <row r="4534" spans="1:4" ht="30">
      <c r="A4534" s="266">
        <v>10935</v>
      </c>
      <c r="B4534" s="267" t="s">
        <v>10428</v>
      </c>
      <c r="C4534" s="268" t="s">
        <v>6017</v>
      </c>
      <c r="D4534" s="269" t="s">
        <v>14570</v>
      </c>
    </row>
    <row r="4535" spans="1:4" ht="30">
      <c r="A4535" s="266">
        <v>40707</v>
      </c>
      <c r="B4535" s="267" t="s">
        <v>10429</v>
      </c>
      <c r="C4535" s="268" t="s">
        <v>6017</v>
      </c>
      <c r="D4535" s="269" t="s">
        <v>14571</v>
      </c>
    </row>
    <row r="4536" spans="1:4">
      <c r="A4536" s="266">
        <v>10931</v>
      </c>
      <c r="B4536" s="267" t="s">
        <v>15196</v>
      </c>
      <c r="C4536" s="268" t="s">
        <v>6017</v>
      </c>
      <c r="D4536" s="269" t="s">
        <v>12907</v>
      </c>
    </row>
    <row r="4537" spans="1:4">
      <c r="A4537" s="266">
        <v>7164</v>
      </c>
      <c r="B4537" s="267" t="s">
        <v>15195</v>
      </c>
      <c r="C4537" s="268" t="s">
        <v>6017</v>
      </c>
      <c r="D4537" s="269" t="s">
        <v>14572</v>
      </c>
    </row>
    <row r="4538" spans="1:4">
      <c r="A4538" s="266">
        <v>36887</v>
      </c>
      <c r="B4538" s="267" t="s">
        <v>10430</v>
      </c>
      <c r="C4538" s="268" t="s">
        <v>6017</v>
      </c>
      <c r="D4538" s="269" t="s">
        <v>14573</v>
      </c>
    </row>
    <row r="4539" spans="1:4" ht="45">
      <c r="A4539" s="266">
        <v>34630</v>
      </c>
      <c r="B4539" s="267" t="s">
        <v>10431</v>
      </c>
      <c r="C4539" s="268" t="s">
        <v>6019</v>
      </c>
      <c r="D4539" s="269" t="s">
        <v>14574</v>
      </c>
    </row>
    <row r="4540" spans="1:4">
      <c r="A4540" s="266">
        <v>7161</v>
      </c>
      <c r="B4540" s="267" t="s">
        <v>10432</v>
      </c>
      <c r="C4540" s="268" t="s">
        <v>6017</v>
      </c>
      <c r="D4540" s="269" t="s">
        <v>11147</v>
      </c>
    </row>
    <row r="4541" spans="1:4" ht="30">
      <c r="A4541" s="266">
        <v>7170</v>
      </c>
      <c r="B4541" s="267" t="s">
        <v>15194</v>
      </c>
      <c r="C4541" s="268" t="s">
        <v>6017</v>
      </c>
      <c r="D4541" s="269" t="s">
        <v>14575</v>
      </c>
    </row>
    <row r="4542" spans="1:4" ht="30">
      <c r="A4542" s="266">
        <v>37524</v>
      </c>
      <c r="B4542" s="267" t="s">
        <v>10433</v>
      </c>
      <c r="C4542" s="268" t="s">
        <v>6020</v>
      </c>
      <c r="D4542" s="269" t="s">
        <v>14576</v>
      </c>
    </row>
    <row r="4543" spans="1:4" ht="30">
      <c r="A4543" s="266">
        <v>37525</v>
      </c>
      <c r="B4543" s="267" t="s">
        <v>10434</v>
      </c>
      <c r="C4543" s="268" t="s">
        <v>6020</v>
      </c>
      <c r="D4543" s="269" t="s">
        <v>13607</v>
      </c>
    </row>
    <row r="4544" spans="1:4">
      <c r="A4544" s="266">
        <v>10920</v>
      </c>
      <c r="B4544" s="267" t="s">
        <v>15193</v>
      </c>
      <c r="C4544" s="268" t="s">
        <v>6017</v>
      </c>
      <c r="D4544" s="269" t="s">
        <v>14577</v>
      </c>
    </row>
    <row r="4545" spans="1:4">
      <c r="A4545" s="266">
        <v>7238</v>
      </c>
      <c r="B4545" s="267" t="s">
        <v>15192</v>
      </c>
      <c r="C4545" s="268" t="s">
        <v>6017</v>
      </c>
      <c r="D4545" s="269" t="s">
        <v>14578</v>
      </c>
    </row>
    <row r="4546" spans="1:4">
      <c r="A4546" s="266">
        <v>7239</v>
      </c>
      <c r="B4546" s="267" t="s">
        <v>10435</v>
      </c>
      <c r="C4546" s="268" t="s">
        <v>6017</v>
      </c>
      <c r="D4546" s="269" t="s">
        <v>12929</v>
      </c>
    </row>
    <row r="4547" spans="1:4">
      <c r="A4547" s="266">
        <v>7240</v>
      </c>
      <c r="B4547" s="267" t="s">
        <v>10436</v>
      </c>
      <c r="C4547" s="268" t="s">
        <v>6017</v>
      </c>
      <c r="D4547" s="269" t="s">
        <v>12880</v>
      </c>
    </row>
    <row r="4548" spans="1:4" ht="30">
      <c r="A4548" s="266">
        <v>36789</v>
      </c>
      <c r="B4548" s="267" t="s">
        <v>10437</v>
      </c>
      <c r="C4548" s="268" t="s">
        <v>6019</v>
      </c>
      <c r="D4548" s="269" t="s">
        <v>11681</v>
      </c>
    </row>
    <row r="4549" spans="1:4">
      <c r="A4549" s="266">
        <v>25007</v>
      </c>
      <c r="B4549" s="267" t="s">
        <v>10438</v>
      </c>
      <c r="C4549" s="268" t="s">
        <v>6017</v>
      </c>
      <c r="D4549" s="269" t="s">
        <v>14184</v>
      </c>
    </row>
    <row r="4550" spans="1:4" ht="30">
      <c r="A4550" s="266">
        <v>14171</v>
      </c>
      <c r="B4550" s="267" t="s">
        <v>10439</v>
      </c>
      <c r="C4550" s="268" t="s">
        <v>6017</v>
      </c>
      <c r="D4550" s="269" t="s">
        <v>14579</v>
      </c>
    </row>
    <row r="4551" spans="1:4" ht="30">
      <c r="A4551" s="266">
        <v>14170</v>
      </c>
      <c r="B4551" s="267" t="s">
        <v>10440</v>
      </c>
      <c r="C4551" s="268" t="s">
        <v>6017</v>
      </c>
      <c r="D4551" s="269" t="s">
        <v>14580</v>
      </c>
    </row>
    <row r="4552" spans="1:4" ht="30">
      <c r="A4552" s="266">
        <v>14173</v>
      </c>
      <c r="B4552" s="267" t="s">
        <v>10441</v>
      </c>
      <c r="C4552" s="268" t="s">
        <v>6017</v>
      </c>
      <c r="D4552" s="269" t="s">
        <v>14581</v>
      </c>
    </row>
    <row r="4553" spans="1:4" ht="30">
      <c r="A4553" s="266">
        <v>14172</v>
      </c>
      <c r="B4553" s="267" t="s">
        <v>10442</v>
      </c>
      <c r="C4553" s="268" t="s">
        <v>6017</v>
      </c>
      <c r="D4553" s="269" t="s">
        <v>14582</v>
      </c>
    </row>
    <row r="4554" spans="1:4">
      <c r="A4554" s="266">
        <v>7243</v>
      </c>
      <c r="B4554" s="267" t="s">
        <v>15191</v>
      </c>
      <c r="C4554" s="268" t="s">
        <v>6017</v>
      </c>
      <c r="D4554" s="269" t="s">
        <v>14583</v>
      </c>
    </row>
    <row r="4555" spans="1:4" ht="30">
      <c r="A4555" s="266">
        <v>11067</v>
      </c>
      <c r="B4555" s="267" t="s">
        <v>10443</v>
      </c>
      <c r="C4555" s="268" t="s">
        <v>6019</v>
      </c>
      <c r="D4555" s="269" t="s">
        <v>14584</v>
      </c>
    </row>
    <row r="4556" spans="1:4" ht="30">
      <c r="A4556" s="266">
        <v>11068</v>
      </c>
      <c r="B4556" s="267" t="s">
        <v>10444</v>
      </c>
      <c r="C4556" s="268" t="s">
        <v>6019</v>
      </c>
      <c r="D4556" s="269" t="s">
        <v>14585</v>
      </c>
    </row>
    <row r="4557" spans="1:4" ht="30">
      <c r="A4557" s="266">
        <v>7173</v>
      </c>
      <c r="B4557" s="267" t="s">
        <v>10445</v>
      </c>
      <c r="C4557" s="268" t="s">
        <v>6503</v>
      </c>
      <c r="D4557" s="269" t="s">
        <v>14586</v>
      </c>
    </row>
    <row r="4558" spans="1:4" ht="30">
      <c r="A4558" s="266">
        <v>7175</v>
      </c>
      <c r="B4558" s="267" t="s">
        <v>10446</v>
      </c>
      <c r="C4558" s="268" t="s">
        <v>6019</v>
      </c>
      <c r="D4558" s="269" t="s">
        <v>11419</v>
      </c>
    </row>
    <row r="4559" spans="1:4" ht="30">
      <c r="A4559" s="266">
        <v>40865</v>
      </c>
      <c r="B4559" s="267" t="s">
        <v>15190</v>
      </c>
      <c r="C4559" s="268" t="s">
        <v>6019</v>
      </c>
      <c r="D4559" s="269" t="s">
        <v>12868</v>
      </c>
    </row>
    <row r="4560" spans="1:4">
      <c r="A4560" s="266">
        <v>7184</v>
      </c>
      <c r="B4560" s="267" t="s">
        <v>15189</v>
      </c>
      <c r="C4560" s="268" t="s">
        <v>6017</v>
      </c>
      <c r="D4560" s="269" t="s">
        <v>11965</v>
      </c>
    </row>
    <row r="4561" spans="1:4">
      <c r="A4561" s="266">
        <v>34458</v>
      </c>
      <c r="B4561" s="267" t="s">
        <v>15188</v>
      </c>
      <c r="C4561" s="268" t="s">
        <v>6019</v>
      </c>
      <c r="D4561" s="269" t="s">
        <v>14587</v>
      </c>
    </row>
    <row r="4562" spans="1:4">
      <c r="A4562" s="266">
        <v>34464</v>
      </c>
      <c r="B4562" s="267" t="s">
        <v>10447</v>
      </c>
      <c r="C4562" s="268" t="s">
        <v>6019</v>
      </c>
      <c r="D4562" s="269" t="s">
        <v>14588</v>
      </c>
    </row>
    <row r="4563" spans="1:4">
      <c r="A4563" s="266">
        <v>34468</v>
      </c>
      <c r="B4563" s="267" t="s">
        <v>10448</v>
      </c>
      <c r="C4563" s="268" t="s">
        <v>6019</v>
      </c>
      <c r="D4563" s="269" t="s">
        <v>14589</v>
      </c>
    </row>
    <row r="4564" spans="1:4">
      <c r="A4564" s="266">
        <v>34473</v>
      </c>
      <c r="B4564" s="267" t="s">
        <v>10449</v>
      </c>
      <c r="C4564" s="268" t="s">
        <v>6019</v>
      </c>
      <c r="D4564" s="269" t="s">
        <v>14590</v>
      </c>
    </row>
    <row r="4565" spans="1:4">
      <c r="A4565" s="266">
        <v>34480</v>
      </c>
      <c r="B4565" s="267" t="s">
        <v>10450</v>
      </c>
      <c r="C4565" s="268" t="s">
        <v>6019</v>
      </c>
      <c r="D4565" s="269" t="s">
        <v>14591</v>
      </c>
    </row>
    <row r="4566" spans="1:4">
      <c r="A4566" s="266">
        <v>34486</v>
      </c>
      <c r="B4566" s="267" t="s">
        <v>10451</v>
      </c>
      <c r="C4566" s="268" t="s">
        <v>6019</v>
      </c>
      <c r="D4566" s="269" t="s">
        <v>14592</v>
      </c>
    </row>
    <row r="4567" spans="1:4">
      <c r="A4567" s="266">
        <v>7202</v>
      </c>
      <c r="B4567" s="267" t="s">
        <v>10452</v>
      </c>
      <c r="C4567" s="268" t="s">
        <v>6017</v>
      </c>
      <c r="D4567" s="269" t="s">
        <v>14593</v>
      </c>
    </row>
    <row r="4568" spans="1:4">
      <c r="A4568" s="266">
        <v>7190</v>
      </c>
      <c r="B4568" s="267" t="s">
        <v>10453</v>
      </c>
      <c r="C4568" s="268" t="s">
        <v>6019</v>
      </c>
      <c r="D4568" s="269" t="s">
        <v>11741</v>
      </c>
    </row>
    <row r="4569" spans="1:4">
      <c r="A4569" s="266">
        <v>34417</v>
      </c>
      <c r="B4569" s="267" t="s">
        <v>10454</v>
      </c>
      <c r="C4569" s="268" t="s">
        <v>6019</v>
      </c>
      <c r="D4569" s="269" t="s">
        <v>14594</v>
      </c>
    </row>
    <row r="4570" spans="1:4">
      <c r="A4570" s="266">
        <v>7191</v>
      </c>
      <c r="B4570" s="267" t="s">
        <v>10455</v>
      </c>
      <c r="C4570" s="268" t="s">
        <v>6019</v>
      </c>
      <c r="D4570" s="269" t="s">
        <v>14595</v>
      </c>
    </row>
    <row r="4571" spans="1:4">
      <c r="A4571" s="266">
        <v>7213</v>
      </c>
      <c r="B4571" s="267" t="s">
        <v>10455</v>
      </c>
      <c r="C4571" s="268" t="s">
        <v>6017</v>
      </c>
      <c r="D4571" s="269" t="s">
        <v>14596</v>
      </c>
    </row>
    <row r="4572" spans="1:4">
      <c r="A4572" s="266">
        <v>7195</v>
      </c>
      <c r="B4572" s="267" t="s">
        <v>10456</v>
      </c>
      <c r="C4572" s="268" t="s">
        <v>6019</v>
      </c>
      <c r="D4572" s="269" t="s">
        <v>11708</v>
      </c>
    </row>
    <row r="4573" spans="1:4">
      <c r="A4573" s="266">
        <v>7186</v>
      </c>
      <c r="B4573" s="267" t="s">
        <v>10457</v>
      </c>
      <c r="C4573" s="268" t="s">
        <v>6019</v>
      </c>
      <c r="D4573" s="269" t="s">
        <v>14597</v>
      </c>
    </row>
    <row r="4574" spans="1:4">
      <c r="A4574" s="266">
        <v>7194</v>
      </c>
      <c r="B4574" s="267" t="s">
        <v>10458</v>
      </c>
      <c r="C4574" s="268" t="s">
        <v>6017</v>
      </c>
      <c r="D4574" s="269" t="s">
        <v>12617</v>
      </c>
    </row>
    <row r="4575" spans="1:4">
      <c r="A4575" s="266">
        <v>7207</v>
      </c>
      <c r="B4575" s="267" t="s">
        <v>10458</v>
      </c>
      <c r="C4575" s="268" t="s">
        <v>6019</v>
      </c>
      <c r="D4575" s="269" t="s">
        <v>14598</v>
      </c>
    </row>
    <row r="4576" spans="1:4">
      <c r="A4576" s="266">
        <v>7197</v>
      </c>
      <c r="B4576" s="267" t="s">
        <v>10459</v>
      </c>
      <c r="C4576" s="268" t="s">
        <v>6019</v>
      </c>
      <c r="D4576" s="269" t="s">
        <v>14599</v>
      </c>
    </row>
    <row r="4577" spans="1:4">
      <c r="A4577" s="266">
        <v>7192</v>
      </c>
      <c r="B4577" s="267" t="s">
        <v>10460</v>
      </c>
      <c r="C4577" s="268" t="s">
        <v>6019</v>
      </c>
      <c r="D4577" s="269" t="s">
        <v>14600</v>
      </c>
    </row>
    <row r="4578" spans="1:4">
      <c r="A4578" s="266">
        <v>7193</v>
      </c>
      <c r="B4578" s="267" t="s">
        <v>10461</v>
      </c>
      <c r="C4578" s="268" t="s">
        <v>6019</v>
      </c>
      <c r="D4578" s="269" t="s">
        <v>11286</v>
      </c>
    </row>
    <row r="4579" spans="1:4">
      <c r="A4579" s="266">
        <v>7189</v>
      </c>
      <c r="B4579" s="267" t="s">
        <v>10462</v>
      </c>
      <c r="C4579" s="268" t="s">
        <v>6019</v>
      </c>
      <c r="D4579" s="269" t="s">
        <v>14601</v>
      </c>
    </row>
    <row r="4580" spans="1:4">
      <c r="A4580" s="266">
        <v>7198</v>
      </c>
      <c r="B4580" s="267" t="s">
        <v>10463</v>
      </c>
      <c r="C4580" s="268" t="s">
        <v>6017</v>
      </c>
      <c r="D4580" s="269" t="s">
        <v>14602</v>
      </c>
    </row>
    <row r="4581" spans="1:4">
      <c r="A4581" s="266">
        <v>34402</v>
      </c>
      <c r="B4581" s="267" t="s">
        <v>10463</v>
      </c>
      <c r="C4581" s="268" t="s">
        <v>6019</v>
      </c>
      <c r="D4581" s="269" t="s">
        <v>14603</v>
      </c>
    </row>
    <row r="4582" spans="1:4">
      <c r="A4582" s="266">
        <v>7245</v>
      </c>
      <c r="B4582" s="267" t="s">
        <v>10464</v>
      </c>
      <c r="C4582" s="268" t="s">
        <v>6019</v>
      </c>
      <c r="D4582" s="269" t="s">
        <v>14604</v>
      </c>
    </row>
    <row r="4583" spans="1:4">
      <c r="A4583" s="266">
        <v>34425</v>
      </c>
      <c r="B4583" s="267" t="s">
        <v>10465</v>
      </c>
      <c r="C4583" s="268" t="s">
        <v>6019</v>
      </c>
      <c r="D4583" s="269" t="s">
        <v>14605</v>
      </c>
    </row>
    <row r="4584" spans="1:4">
      <c r="A4584" s="266">
        <v>7223</v>
      </c>
      <c r="B4584" s="267" t="s">
        <v>10466</v>
      </c>
      <c r="C4584" s="268" t="s">
        <v>6019</v>
      </c>
      <c r="D4584" s="269" t="s">
        <v>14606</v>
      </c>
    </row>
    <row r="4585" spans="1:4">
      <c r="A4585" s="266">
        <v>7234</v>
      </c>
      <c r="B4585" s="267" t="s">
        <v>10467</v>
      </c>
      <c r="C4585" s="268" t="s">
        <v>6019</v>
      </c>
      <c r="D4585" s="269" t="s">
        <v>14607</v>
      </c>
    </row>
    <row r="4586" spans="1:4">
      <c r="A4586" s="266">
        <v>7224</v>
      </c>
      <c r="B4586" s="267" t="s">
        <v>10468</v>
      </c>
      <c r="C4586" s="268" t="s">
        <v>6019</v>
      </c>
      <c r="D4586" s="269" t="s">
        <v>14608</v>
      </c>
    </row>
    <row r="4587" spans="1:4">
      <c r="A4587" s="266">
        <v>7221</v>
      </c>
      <c r="B4587" s="267" t="s">
        <v>10469</v>
      </c>
      <c r="C4587" s="268" t="s">
        <v>6017</v>
      </c>
      <c r="D4587" s="269" t="s">
        <v>14609</v>
      </c>
    </row>
    <row r="4588" spans="1:4">
      <c r="A4588" s="266">
        <v>7210</v>
      </c>
      <c r="B4588" s="267" t="s">
        <v>10469</v>
      </c>
      <c r="C4588" s="268" t="s">
        <v>6019</v>
      </c>
      <c r="D4588" s="269" t="s">
        <v>14610</v>
      </c>
    </row>
    <row r="4589" spans="1:4">
      <c r="A4589" s="266">
        <v>7225</v>
      </c>
      <c r="B4589" s="267" t="s">
        <v>10470</v>
      </c>
      <c r="C4589" s="268" t="s">
        <v>6019</v>
      </c>
      <c r="D4589" s="269" t="s">
        <v>14611</v>
      </c>
    </row>
    <row r="4590" spans="1:4">
      <c r="A4590" s="266">
        <v>7226</v>
      </c>
      <c r="B4590" s="267" t="s">
        <v>10471</v>
      </c>
      <c r="C4590" s="268" t="s">
        <v>6019</v>
      </c>
      <c r="D4590" s="269" t="s">
        <v>14612</v>
      </c>
    </row>
    <row r="4591" spans="1:4">
      <c r="A4591" s="266">
        <v>7236</v>
      </c>
      <c r="B4591" s="267" t="s">
        <v>10472</v>
      </c>
      <c r="C4591" s="268" t="s">
        <v>6019</v>
      </c>
      <c r="D4591" s="269" t="s">
        <v>14613</v>
      </c>
    </row>
    <row r="4592" spans="1:4">
      <c r="A4592" s="266">
        <v>7227</v>
      </c>
      <c r="B4592" s="267" t="s">
        <v>10473</v>
      </c>
      <c r="C4592" s="268" t="s">
        <v>6019</v>
      </c>
      <c r="D4592" s="269" t="s">
        <v>14614</v>
      </c>
    </row>
    <row r="4593" spans="1:4">
      <c r="A4593" s="266">
        <v>7212</v>
      </c>
      <c r="B4593" s="267" t="s">
        <v>10474</v>
      </c>
      <c r="C4593" s="268" t="s">
        <v>6019</v>
      </c>
      <c r="D4593" s="269" t="s">
        <v>14615</v>
      </c>
    </row>
    <row r="4594" spans="1:4">
      <c r="A4594" s="266">
        <v>7229</v>
      </c>
      <c r="B4594" s="267" t="s">
        <v>10475</v>
      </c>
      <c r="C4594" s="268" t="s">
        <v>6019</v>
      </c>
      <c r="D4594" s="269" t="s">
        <v>14616</v>
      </c>
    </row>
    <row r="4595" spans="1:4">
      <c r="A4595" s="266">
        <v>7230</v>
      </c>
      <c r="B4595" s="267" t="s">
        <v>10476</v>
      </c>
      <c r="C4595" s="268" t="s">
        <v>6019</v>
      </c>
      <c r="D4595" s="269" t="s">
        <v>14617</v>
      </c>
    </row>
    <row r="4596" spans="1:4">
      <c r="A4596" s="266">
        <v>7231</v>
      </c>
      <c r="B4596" s="267" t="s">
        <v>10477</v>
      </c>
      <c r="C4596" s="268" t="s">
        <v>6019</v>
      </c>
      <c r="D4596" s="269" t="s">
        <v>14618</v>
      </c>
    </row>
    <row r="4597" spans="1:4">
      <c r="A4597" s="266">
        <v>7220</v>
      </c>
      <c r="B4597" s="267" t="s">
        <v>10478</v>
      </c>
      <c r="C4597" s="268" t="s">
        <v>6019</v>
      </c>
      <c r="D4597" s="269" t="s">
        <v>14619</v>
      </c>
    </row>
    <row r="4598" spans="1:4">
      <c r="A4598" s="266">
        <v>34447</v>
      </c>
      <c r="B4598" s="267" t="s">
        <v>10479</v>
      </c>
      <c r="C4598" s="268" t="s">
        <v>6019</v>
      </c>
      <c r="D4598" s="269" t="s">
        <v>14620</v>
      </c>
    </row>
    <row r="4599" spans="1:4">
      <c r="A4599" s="266">
        <v>7233</v>
      </c>
      <c r="B4599" s="267" t="s">
        <v>10480</v>
      </c>
      <c r="C4599" s="268" t="s">
        <v>6019</v>
      </c>
      <c r="D4599" s="269" t="s">
        <v>14621</v>
      </c>
    </row>
    <row r="4600" spans="1:4" ht="45">
      <c r="A4600" s="266">
        <v>42172</v>
      </c>
      <c r="B4600" s="267" t="s">
        <v>10481</v>
      </c>
      <c r="C4600" s="268" t="s">
        <v>6017</v>
      </c>
      <c r="D4600" s="269" t="s">
        <v>14622</v>
      </c>
    </row>
    <row r="4601" spans="1:4" ht="45">
      <c r="A4601" s="266">
        <v>39520</v>
      </c>
      <c r="B4601" s="267" t="s">
        <v>10482</v>
      </c>
      <c r="C4601" s="268" t="s">
        <v>6017</v>
      </c>
      <c r="D4601" s="269" t="s">
        <v>14623</v>
      </c>
    </row>
    <row r="4602" spans="1:4" ht="45">
      <c r="A4602" s="266">
        <v>39521</v>
      </c>
      <c r="B4602" s="267" t="s">
        <v>10483</v>
      </c>
      <c r="C4602" s="268" t="s">
        <v>6017</v>
      </c>
      <c r="D4602" s="269" t="s">
        <v>14624</v>
      </c>
    </row>
    <row r="4603" spans="1:4" ht="45">
      <c r="A4603" s="266">
        <v>39522</v>
      </c>
      <c r="B4603" s="267" t="s">
        <v>15187</v>
      </c>
      <c r="C4603" s="268" t="s">
        <v>6017</v>
      </c>
      <c r="D4603" s="269" t="s">
        <v>14625</v>
      </c>
    </row>
    <row r="4604" spans="1:4">
      <c r="A4604" s="266">
        <v>7246</v>
      </c>
      <c r="B4604" s="267" t="s">
        <v>15186</v>
      </c>
      <c r="C4604" s="268" t="s">
        <v>6019</v>
      </c>
      <c r="D4604" s="269" t="s">
        <v>14626</v>
      </c>
    </row>
    <row r="4605" spans="1:4">
      <c r="A4605" s="266">
        <v>12869</v>
      </c>
      <c r="B4605" s="267" t="s">
        <v>15185</v>
      </c>
      <c r="C4605" s="268" t="s">
        <v>6018</v>
      </c>
      <c r="D4605" s="269" t="s">
        <v>13750</v>
      </c>
    </row>
    <row r="4606" spans="1:4">
      <c r="A4606" s="266">
        <v>41097</v>
      </c>
      <c r="B4606" s="267" t="s">
        <v>10484</v>
      </c>
      <c r="C4606" s="268" t="s">
        <v>6187</v>
      </c>
      <c r="D4606" s="269" t="s">
        <v>14627</v>
      </c>
    </row>
    <row r="4607" spans="1:4" ht="30">
      <c r="A4607" s="266">
        <v>1574</v>
      </c>
      <c r="B4607" s="267" t="s">
        <v>10485</v>
      </c>
      <c r="C4607" s="268" t="s">
        <v>6019</v>
      </c>
      <c r="D4607" s="269" t="s">
        <v>11321</v>
      </c>
    </row>
    <row r="4608" spans="1:4" ht="30">
      <c r="A4608" s="266">
        <v>1581</v>
      </c>
      <c r="B4608" s="267" t="s">
        <v>10486</v>
      </c>
      <c r="C4608" s="268" t="s">
        <v>6019</v>
      </c>
      <c r="D4608" s="269" t="s">
        <v>14380</v>
      </c>
    </row>
    <row r="4609" spans="1:4" ht="30">
      <c r="A4609" s="266">
        <v>1575</v>
      </c>
      <c r="B4609" s="267" t="s">
        <v>10487</v>
      </c>
      <c r="C4609" s="268" t="s">
        <v>6019</v>
      </c>
      <c r="D4609" s="269" t="s">
        <v>11299</v>
      </c>
    </row>
    <row r="4610" spans="1:4" ht="30">
      <c r="A4610" s="266">
        <v>1570</v>
      </c>
      <c r="B4610" s="267" t="s">
        <v>10488</v>
      </c>
      <c r="C4610" s="268" t="s">
        <v>6019</v>
      </c>
      <c r="D4610" s="269" t="s">
        <v>14628</v>
      </c>
    </row>
    <row r="4611" spans="1:4" ht="30">
      <c r="A4611" s="266">
        <v>1576</v>
      </c>
      <c r="B4611" s="267" t="s">
        <v>10489</v>
      </c>
      <c r="C4611" s="268" t="s">
        <v>6019</v>
      </c>
      <c r="D4611" s="269" t="s">
        <v>11592</v>
      </c>
    </row>
    <row r="4612" spans="1:4" ht="30">
      <c r="A4612" s="266">
        <v>1577</v>
      </c>
      <c r="B4612" s="267" t="s">
        <v>10490</v>
      </c>
      <c r="C4612" s="268" t="s">
        <v>6019</v>
      </c>
      <c r="D4612" s="269" t="s">
        <v>13107</v>
      </c>
    </row>
    <row r="4613" spans="1:4" ht="30">
      <c r="A4613" s="266">
        <v>1571</v>
      </c>
      <c r="B4613" s="267" t="s">
        <v>10491</v>
      </c>
      <c r="C4613" s="268" t="s">
        <v>6019</v>
      </c>
      <c r="D4613" s="269" t="s">
        <v>11828</v>
      </c>
    </row>
    <row r="4614" spans="1:4" ht="30">
      <c r="A4614" s="266">
        <v>1578</v>
      </c>
      <c r="B4614" s="267" t="s">
        <v>10492</v>
      </c>
      <c r="C4614" s="268" t="s">
        <v>6019</v>
      </c>
      <c r="D4614" s="269" t="s">
        <v>12642</v>
      </c>
    </row>
    <row r="4615" spans="1:4" ht="30">
      <c r="A4615" s="266">
        <v>1573</v>
      </c>
      <c r="B4615" s="267" t="s">
        <v>10493</v>
      </c>
      <c r="C4615" s="268" t="s">
        <v>6019</v>
      </c>
      <c r="D4615" s="269" t="s">
        <v>13870</v>
      </c>
    </row>
    <row r="4616" spans="1:4" ht="30">
      <c r="A4616" s="266">
        <v>1579</v>
      </c>
      <c r="B4616" s="267" t="s">
        <v>10494</v>
      </c>
      <c r="C4616" s="268" t="s">
        <v>6019</v>
      </c>
      <c r="D4616" s="269" t="s">
        <v>11229</v>
      </c>
    </row>
    <row r="4617" spans="1:4" ht="30">
      <c r="A4617" s="266">
        <v>1580</v>
      </c>
      <c r="B4617" s="267" t="s">
        <v>10495</v>
      </c>
      <c r="C4617" s="268" t="s">
        <v>6019</v>
      </c>
      <c r="D4617" s="269" t="s">
        <v>11161</v>
      </c>
    </row>
    <row r="4618" spans="1:4" ht="30">
      <c r="A4618" s="266">
        <v>7571</v>
      </c>
      <c r="B4618" s="267" t="s">
        <v>10496</v>
      </c>
      <c r="C4618" s="268" t="s">
        <v>6019</v>
      </c>
      <c r="D4618" s="269" t="s">
        <v>11137</v>
      </c>
    </row>
    <row r="4619" spans="1:4" ht="30">
      <c r="A4619" s="266">
        <v>4126</v>
      </c>
      <c r="B4619" s="267" t="s">
        <v>15109</v>
      </c>
      <c r="C4619" s="268" t="s">
        <v>6019</v>
      </c>
      <c r="D4619" s="269" t="s">
        <v>11106</v>
      </c>
    </row>
    <row r="4620" spans="1:4">
      <c r="A4620" s="266">
        <v>39321</v>
      </c>
      <c r="B4620" s="267" t="s">
        <v>15184</v>
      </c>
      <c r="C4620" s="268" t="s">
        <v>6019</v>
      </c>
      <c r="D4620" s="269" t="s">
        <v>13140</v>
      </c>
    </row>
    <row r="4621" spans="1:4">
      <c r="A4621" s="266">
        <v>39319</v>
      </c>
      <c r="B4621" s="267" t="s">
        <v>10497</v>
      </c>
      <c r="C4621" s="268" t="s">
        <v>6019</v>
      </c>
      <c r="D4621" s="269" t="s">
        <v>14629</v>
      </c>
    </row>
    <row r="4622" spans="1:4">
      <c r="A4622" s="266">
        <v>39320</v>
      </c>
      <c r="B4622" s="267" t="s">
        <v>10498</v>
      </c>
      <c r="C4622" s="268" t="s">
        <v>6019</v>
      </c>
      <c r="D4622" s="269" t="s">
        <v>12443</v>
      </c>
    </row>
    <row r="4623" spans="1:4" ht="30">
      <c r="A4623" s="266">
        <v>1542</v>
      </c>
      <c r="B4623" s="267" t="s">
        <v>10516</v>
      </c>
      <c r="C4623" s="268" t="s">
        <v>6019</v>
      </c>
      <c r="D4623" s="269" t="s">
        <v>14016</v>
      </c>
    </row>
    <row r="4624" spans="1:4">
      <c r="A4624" s="266">
        <v>1591</v>
      </c>
      <c r="B4624" s="267" t="s">
        <v>10499</v>
      </c>
      <c r="C4624" s="268" t="s">
        <v>6019</v>
      </c>
      <c r="D4624" s="269" t="s">
        <v>12021</v>
      </c>
    </row>
    <row r="4625" spans="1:4" ht="30">
      <c r="A4625" s="266">
        <v>1547</v>
      </c>
      <c r="B4625" s="267" t="s">
        <v>10500</v>
      </c>
      <c r="C4625" s="268" t="s">
        <v>6019</v>
      </c>
      <c r="D4625" s="269" t="s">
        <v>14630</v>
      </c>
    </row>
    <row r="4626" spans="1:4">
      <c r="A4626" s="266">
        <v>38196</v>
      </c>
      <c r="B4626" s="267" t="s">
        <v>10501</v>
      </c>
      <c r="C4626" s="268" t="s">
        <v>6019</v>
      </c>
      <c r="D4626" s="269" t="s">
        <v>14631</v>
      </c>
    </row>
    <row r="4627" spans="1:4">
      <c r="A4627" s="266">
        <v>1543</v>
      </c>
      <c r="B4627" s="267" t="s">
        <v>10502</v>
      </c>
      <c r="C4627" s="268" t="s">
        <v>6019</v>
      </c>
      <c r="D4627" s="269" t="s">
        <v>13208</v>
      </c>
    </row>
    <row r="4628" spans="1:4">
      <c r="A4628" s="266">
        <v>1585</v>
      </c>
      <c r="B4628" s="267" t="s">
        <v>10503</v>
      </c>
      <c r="C4628" s="268" t="s">
        <v>6019</v>
      </c>
      <c r="D4628" s="269" t="s">
        <v>12642</v>
      </c>
    </row>
    <row r="4629" spans="1:4">
      <c r="A4629" s="266">
        <v>1593</v>
      </c>
      <c r="B4629" s="267" t="s">
        <v>10504</v>
      </c>
      <c r="C4629" s="268" t="s">
        <v>6019</v>
      </c>
      <c r="D4629" s="269" t="s">
        <v>13126</v>
      </c>
    </row>
    <row r="4630" spans="1:4">
      <c r="A4630" s="266">
        <v>11838</v>
      </c>
      <c r="B4630" s="267" t="s">
        <v>10505</v>
      </c>
      <c r="C4630" s="268" t="s">
        <v>6019</v>
      </c>
      <c r="D4630" s="269" t="s">
        <v>14632</v>
      </c>
    </row>
    <row r="4631" spans="1:4">
      <c r="A4631" s="266">
        <v>1594</v>
      </c>
      <c r="B4631" s="267" t="s">
        <v>10506</v>
      </c>
      <c r="C4631" s="268" t="s">
        <v>6019</v>
      </c>
      <c r="D4631" s="269" t="s">
        <v>14633</v>
      </c>
    </row>
    <row r="4632" spans="1:4">
      <c r="A4632" s="266">
        <v>1586</v>
      </c>
      <c r="B4632" s="267" t="s">
        <v>10507</v>
      </c>
      <c r="C4632" s="268" t="s">
        <v>6019</v>
      </c>
      <c r="D4632" s="269" t="s">
        <v>14634</v>
      </c>
    </row>
    <row r="4633" spans="1:4">
      <c r="A4633" s="266">
        <v>11839</v>
      </c>
      <c r="B4633" s="267" t="s">
        <v>10508</v>
      </c>
      <c r="C4633" s="268" t="s">
        <v>6019</v>
      </c>
      <c r="D4633" s="269" t="s">
        <v>14635</v>
      </c>
    </row>
    <row r="4634" spans="1:4">
      <c r="A4634" s="266">
        <v>1587</v>
      </c>
      <c r="B4634" s="267" t="s">
        <v>10509</v>
      </c>
      <c r="C4634" s="268" t="s">
        <v>6019</v>
      </c>
      <c r="D4634" s="269" t="s">
        <v>11147</v>
      </c>
    </row>
    <row r="4635" spans="1:4">
      <c r="A4635" s="266">
        <v>1545</v>
      </c>
      <c r="B4635" s="267" t="s">
        <v>10510</v>
      </c>
      <c r="C4635" s="268" t="s">
        <v>6019</v>
      </c>
      <c r="D4635" s="269" t="s">
        <v>14636</v>
      </c>
    </row>
    <row r="4636" spans="1:4">
      <c r="A4636" s="266">
        <v>1588</v>
      </c>
      <c r="B4636" s="267" t="s">
        <v>10511</v>
      </c>
      <c r="C4636" s="268" t="s">
        <v>6019</v>
      </c>
      <c r="D4636" s="269" t="s">
        <v>11317</v>
      </c>
    </row>
    <row r="4637" spans="1:4">
      <c r="A4637" s="266">
        <v>1535</v>
      </c>
      <c r="B4637" s="267" t="s">
        <v>10512</v>
      </c>
      <c r="C4637" s="268" t="s">
        <v>6019</v>
      </c>
      <c r="D4637" s="269" t="s">
        <v>14135</v>
      </c>
    </row>
    <row r="4638" spans="1:4">
      <c r="A4638" s="266">
        <v>1589</v>
      </c>
      <c r="B4638" s="267" t="s">
        <v>10513</v>
      </c>
      <c r="C4638" s="268" t="s">
        <v>6019</v>
      </c>
      <c r="D4638" s="269" t="s">
        <v>12627</v>
      </c>
    </row>
    <row r="4639" spans="1:4">
      <c r="A4639" s="266">
        <v>1546</v>
      </c>
      <c r="B4639" s="267" t="s">
        <v>10514</v>
      </c>
      <c r="C4639" s="268" t="s">
        <v>6019</v>
      </c>
      <c r="D4639" s="269" t="s">
        <v>14637</v>
      </c>
    </row>
    <row r="4640" spans="1:4">
      <c r="A4640" s="266">
        <v>1590</v>
      </c>
      <c r="B4640" s="267" t="s">
        <v>10515</v>
      </c>
      <c r="C4640" s="268" t="s">
        <v>6019</v>
      </c>
      <c r="D4640" s="269" t="s">
        <v>13580</v>
      </c>
    </row>
    <row r="4641" spans="1:4" ht="30">
      <c r="A4641" s="266">
        <v>38415</v>
      </c>
      <c r="B4641" s="267" t="s">
        <v>10517</v>
      </c>
      <c r="C4641" s="268" t="s">
        <v>6019</v>
      </c>
      <c r="D4641" s="269" t="s">
        <v>14638</v>
      </c>
    </row>
    <row r="4642" spans="1:4" ht="30">
      <c r="A4642" s="266">
        <v>38414</v>
      </c>
      <c r="B4642" s="267" t="s">
        <v>10518</v>
      </c>
      <c r="C4642" s="268" t="s">
        <v>6019</v>
      </c>
      <c r="D4642" s="269" t="s">
        <v>14639</v>
      </c>
    </row>
    <row r="4643" spans="1:4">
      <c r="A4643" s="266">
        <v>38128</v>
      </c>
      <c r="B4643" s="267" t="s">
        <v>15183</v>
      </c>
      <c r="C4643" s="268" t="s">
        <v>6065</v>
      </c>
      <c r="D4643" s="269" t="s">
        <v>12863</v>
      </c>
    </row>
    <row r="4644" spans="1:4">
      <c r="A4644" s="266">
        <v>7253</v>
      </c>
      <c r="B4644" s="267" t="s">
        <v>10519</v>
      </c>
      <c r="C4644" s="268" t="s">
        <v>6183</v>
      </c>
      <c r="D4644" s="269" t="s">
        <v>14640</v>
      </c>
    </row>
    <row r="4645" spans="1:4">
      <c r="A4645" s="266">
        <v>4806</v>
      </c>
      <c r="B4645" s="267" t="s">
        <v>10520</v>
      </c>
      <c r="C4645" s="268" t="s">
        <v>6020</v>
      </c>
      <c r="D4645" s="269" t="s">
        <v>12540</v>
      </c>
    </row>
    <row r="4646" spans="1:4">
      <c r="A4646" s="266">
        <v>34401</v>
      </c>
      <c r="B4646" s="267" t="s">
        <v>10521</v>
      </c>
      <c r="C4646" s="268" t="s">
        <v>6019</v>
      </c>
      <c r="D4646" s="269" t="s">
        <v>13870</v>
      </c>
    </row>
    <row r="4647" spans="1:4">
      <c r="A4647" s="266">
        <v>7258</v>
      </c>
      <c r="B4647" s="267" t="s">
        <v>10522</v>
      </c>
      <c r="C4647" s="268" t="s">
        <v>6019</v>
      </c>
      <c r="D4647" s="269" t="s">
        <v>11679</v>
      </c>
    </row>
    <row r="4648" spans="1:4">
      <c r="A4648" s="266">
        <v>7260</v>
      </c>
      <c r="B4648" s="267" t="s">
        <v>10523</v>
      </c>
      <c r="C4648" s="268" t="s">
        <v>6019</v>
      </c>
      <c r="D4648" s="269" t="s">
        <v>11400</v>
      </c>
    </row>
    <row r="4649" spans="1:4">
      <c r="A4649" s="266">
        <v>7256</v>
      </c>
      <c r="B4649" s="267" t="s">
        <v>10524</v>
      </c>
      <c r="C4649" s="268" t="s">
        <v>6019</v>
      </c>
      <c r="D4649" s="269" t="s">
        <v>14641</v>
      </c>
    </row>
    <row r="4650" spans="1:4">
      <c r="A4650" s="266">
        <v>34400</v>
      </c>
      <c r="B4650" s="267" t="s">
        <v>10525</v>
      </c>
      <c r="C4650" s="268" t="s">
        <v>6019</v>
      </c>
      <c r="D4650" s="269" t="s">
        <v>11682</v>
      </c>
    </row>
    <row r="4651" spans="1:4">
      <c r="A4651" s="266">
        <v>10617</v>
      </c>
      <c r="B4651" s="267" t="s">
        <v>10526</v>
      </c>
      <c r="C4651" s="268" t="s">
        <v>6019</v>
      </c>
      <c r="D4651" s="269" t="s">
        <v>12954</v>
      </c>
    </row>
    <row r="4652" spans="1:4" ht="30">
      <c r="A4652" s="266">
        <v>7274</v>
      </c>
      <c r="B4652" s="267" t="s">
        <v>10527</v>
      </c>
      <c r="C4652" s="268" t="s">
        <v>6019</v>
      </c>
      <c r="D4652" s="269" t="s">
        <v>14642</v>
      </c>
    </row>
    <row r="4653" spans="1:4">
      <c r="A4653" s="266">
        <v>7284</v>
      </c>
      <c r="B4653" s="267" t="s">
        <v>10528</v>
      </c>
      <c r="C4653" s="268" t="s">
        <v>6019</v>
      </c>
      <c r="D4653" s="269" t="s">
        <v>14643</v>
      </c>
    </row>
    <row r="4654" spans="1:4" ht="30">
      <c r="A4654" s="266">
        <v>11663</v>
      </c>
      <c r="B4654" s="267" t="s">
        <v>10529</v>
      </c>
      <c r="C4654" s="268" t="s">
        <v>6019</v>
      </c>
      <c r="D4654" s="269" t="s">
        <v>14644</v>
      </c>
    </row>
    <row r="4655" spans="1:4" ht="30">
      <c r="A4655" s="266">
        <v>38121</v>
      </c>
      <c r="B4655" s="267" t="s">
        <v>10530</v>
      </c>
      <c r="C4655" s="268" t="s">
        <v>6066</v>
      </c>
      <c r="D4655" s="269" t="s">
        <v>12972</v>
      </c>
    </row>
    <row r="4656" spans="1:4">
      <c r="A4656" s="266">
        <v>7343</v>
      </c>
      <c r="B4656" s="267" t="s">
        <v>10531</v>
      </c>
      <c r="C4656" s="268" t="s">
        <v>6066</v>
      </c>
      <c r="D4656" s="269" t="s">
        <v>13221</v>
      </c>
    </row>
    <row r="4657" spans="1:4">
      <c r="A4657" s="266">
        <v>7287</v>
      </c>
      <c r="B4657" s="267" t="s">
        <v>15182</v>
      </c>
      <c r="C4657" s="268" t="s">
        <v>8300</v>
      </c>
      <c r="D4657" s="269" t="s">
        <v>14645</v>
      </c>
    </row>
    <row r="4658" spans="1:4">
      <c r="A4658" s="266">
        <v>7350</v>
      </c>
      <c r="B4658" s="267" t="s">
        <v>10532</v>
      </c>
      <c r="C4658" s="268" t="s">
        <v>6066</v>
      </c>
      <c r="D4658" s="269" t="s">
        <v>14002</v>
      </c>
    </row>
    <row r="4659" spans="1:4">
      <c r="A4659" s="266">
        <v>7348</v>
      </c>
      <c r="B4659" s="267" t="s">
        <v>10533</v>
      </c>
      <c r="C4659" s="268" t="s">
        <v>6066</v>
      </c>
      <c r="D4659" s="269" t="s">
        <v>11698</v>
      </c>
    </row>
    <row r="4660" spans="1:4">
      <c r="A4660" s="266">
        <v>7347</v>
      </c>
      <c r="B4660" s="267" t="s">
        <v>10533</v>
      </c>
      <c r="C4660" s="268" t="s">
        <v>8300</v>
      </c>
      <c r="D4660" s="269" t="s">
        <v>14646</v>
      </c>
    </row>
    <row r="4661" spans="1:4">
      <c r="A4661" s="266">
        <v>7355</v>
      </c>
      <c r="B4661" s="267" t="s">
        <v>10534</v>
      </c>
      <c r="C4661" s="268" t="s">
        <v>8300</v>
      </c>
      <c r="D4661" s="269" t="s">
        <v>14647</v>
      </c>
    </row>
    <row r="4662" spans="1:4">
      <c r="A4662" s="266">
        <v>7356</v>
      </c>
      <c r="B4662" s="326" t="s">
        <v>10535</v>
      </c>
      <c r="C4662" s="268" t="s">
        <v>6066</v>
      </c>
      <c r="D4662" s="269" t="s">
        <v>13828</v>
      </c>
    </row>
    <row r="4663" spans="1:4" ht="30">
      <c r="A4663" s="266">
        <v>7313</v>
      </c>
      <c r="B4663" s="267" t="s">
        <v>10536</v>
      </c>
      <c r="C4663" s="268" t="s">
        <v>6066</v>
      </c>
      <c r="D4663" s="269" t="s">
        <v>14648</v>
      </c>
    </row>
    <row r="4664" spans="1:4">
      <c r="A4664" s="266">
        <v>7319</v>
      </c>
      <c r="B4664" s="267" t="s">
        <v>10537</v>
      </c>
      <c r="C4664" s="268" t="s">
        <v>6066</v>
      </c>
      <c r="D4664" s="269" t="s">
        <v>14649</v>
      </c>
    </row>
    <row r="4665" spans="1:4">
      <c r="A4665" s="266">
        <v>38119</v>
      </c>
      <c r="B4665" s="267" t="s">
        <v>15181</v>
      </c>
      <c r="C4665" s="268" t="s">
        <v>6066</v>
      </c>
      <c r="D4665" s="269" t="s">
        <v>14650</v>
      </c>
    </row>
    <row r="4666" spans="1:4">
      <c r="A4666" s="266">
        <v>7314</v>
      </c>
      <c r="B4666" s="267" t="s">
        <v>10538</v>
      </c>
      <c r="C4666" s="268" t="s">
        <v>6066</v>
      </c>
      <c r="D4666" s="269" t="s">
        <v>14651</v>
      </c>
    </row>
    <row r="4667" spans="1:4">
      <c r="A4667" s="266">
        <v>38131</v>
      </c>
      <c r="B4667" s="267" t="s">
        <v>10539</v>
      </c>
      <c r="C4667" s="268" t="s">
        <v>6066</v>
      </c>
      <c r="D4667" s="269" t="s">
        <v>14652</v>
      </c>
    </row>
    <row r="4668" spans="1:4">
      <c r="A4668" s="266">
        <v>7304</v>
      </c>
      <c r="B4668" s="267" t="s">
        <v>10540</v>
      </c>
      <c r="C4668" s="268" t="s">
        <v>6066</v>
      </c>
      <c r="D4668" s="269" t="s">
        <v>13608</v>
      </c>
    </row>
    <row r="4669" spans="1:4">
      <c r="A4669" s="266">
        <v>7293</v>
      </c>
      <c r="B4669" s="267" t="s">
        <v>10541</v>
      </c>
      <c r="C4669" s="268" t="s">
        <v>6066</v>
      </c>
      <c r="D4669" s="269" t="s">
        <v>14653</v>
      </c>
    </row>
    <row r="4670" spans="1:4">
      <c r="A4670" s="266">
        <v>7311</v>
      </c>
      <c r="B4670" s="267" t="s">
        <v>10542</v>
      </c>
      <c r="C4670" s="268" t="s">
        <v>6066</v>
      </c>
      <c r="D4670" s="269" t="s">
        <v>13250</v>
      </c>
    </row>
    <row r="4671" spans="1:4">
      <c r="A4671" s="266">
        <v>7292</v>
      </c>
      <c r="B4671" s="267" t="s">
        <v>10543</v>
      </c>
      <c r="C4671" s="268" t="s">
        <v>6066</v>
      </c>
      <c r="D4671" s="269" t="s">
        <v>14654</v>
      </c>
    </row>
    <row r="4672" spans="1:4">
      <c r="A4672" s="266">
        <v>7288</v>
      </c>
      <c r="B4672" s="326" t="s">
        <v>10544</v>
      </c>
      <c r="C4672" s="268" t="s">
        <v>6066</v>
      </c>
      <c r="D4672" s="269" t="s">
        <v>14655</v>
      </c>
    </row>
    <row r="4673" spans="1:4">
      <c r="A4673" s="266">
        <v>35693</v>
      </c>
      <c r="B4673" s="267" t="s">
        <v>10545</v>
      </c>
      <c r="C4673" s="268" t="s">
        <v>6066</v>
      </c>
      <c r="D4673" s="269" t="s">
        <v>12406</v>
      </c>
    </row>
    <row r="4674" spans="1:4">
      <c r="A4674" s="266">
        <v>35692</v>
      </c>
      <c r="B4674" s="267" t="s">
        <v>10546</v>
      </c>
      <c r="C4674" s="268" t="s">
        <v>6066</v>
      </c>
      <c r="D4674" s="269" t="s">
        <v>14656</v>
      </c>
    </row>
    <row r="4675" spans="1:4">
      <c r="A4675" s="266">
        <v>7344</v>
      </c>
      <c r="B4675" s="267" t="s">
        <v>10547</v>
      </c>
      <c r="C4675" s="268" t="s">
        <v>8300</v>
      </c>
      <c r="D4675" s="269" t="s">
        <v>14657</v>
      </c>
    </row>
    <row r="4676" spans="1:4">
      <c r="A4676" s="266">
        <v>7345</v>
      </c>
      <c r="B4676" s="326" t="s">
        <v>10548</v>
      </c>
      <c r="C4676" s="268" t="s">
        <v>6066</v>
      </c>
      <c r="D4676" s="269" t="s">
        <v>14631</v>
      </c>
    </row>
    <row r="4677" spans="1:4">
      <c r="A4677" s="266">
        <v>35691</v>
      </c>
      <c r="B4677" s="267" t="s">
        <v>10549</v>
      </c>
      <c r="C4677" s="268" t="s">
        <v>6066</v>
      </c>
      <c r="D4677" s="269" t="s">
        <v>11722</v>
      </c>
    </row>
    <row r="4678" spans="1:4">
      <c r="A4678" s="266">
        <v>7342</v>
      </c>
      <c r="B4678" s="267" t="s">
        <v>10550</v>
      </c>
      <c r="C4678" s="268" t="s">
        <v>6065</v>
      </c>
      <c r="D4678" s="269" t="s">
        <v>13034</v>
      </c>
    </row>
    <row r="4679" spans="1:4">
      <c r="A4679" s="266">
        <v>7306</v>
      </c>
      <c r="B4679" s="267" t="s">
        <v>10551</v>
      </c>
      <c r="C4679" s="268" t="s">
        <v>6066</v>
      </c>
      <c r="D4679" s="269" t="s">
        <v>12121</v>
      </c>
    </row>
    <row r="4680" spans="1:4">
      <c r="A4680" s="266">
        <v>154</v>
      </c>
      <c r="B4680" s="267" t="s">
        <v>10552</v>
      </c>
      <c r="C4680" s="268" t="s">
        <v>6066</v>
      </c>
      <c r="D4680" s="269" t="s">
        <v>14658</v>
      </c>
    </row>
    <row r="4681" spans="1:4">
      <c r="A4681" s="266">
        <v>7338</v>
      </c>
      <c r="B4681" s="267" t="s">
        <v>10553</v>
      </c>
      <c r="C4681" s="268" t="s">
        <v>6065</v>
      </c>
      <c r="D4681" s="269" t="s">
        <v>13584</v>
      </c>
    </row>
    <row r="4682" spans="1:4" ht="30">
      <c r="A4682" s="266">
        <v>39574</v>
      </c>
      <c r="B4682" s="267" t="s">
        <v>10554</v>
      </c>
      <c r="C4682" s="268" t="s">
        <v>6019</v>
      </c>
      <c r="D4682" s="269" t="s">
        <v>11688</v>
      </c>
    </row>
    <row r="4683" spans="1:4" ht="30">
      <c r="A4683" s="266">
        <v>11060</v>
      </c>
      <c r="B4683" s="267" t="s">
        <v>10555</v>
      </c>
      <c r="C4683" s="268" t="s">
        <v>6019</v>
      </c>
      <c r="D4683" s="269" t="s">
        <v>14659</v>
      </c>
    </row>
    <row r="4684" spans="1:4">
      <c r="A4684" s="266">
        <v>37401</v>
      </c>
      <c r="B4684" s="267" t="s">
        <v>15180</v>
      </c>
      <c r="C4684" s="268" t="s">
        <v>6019</v>
      </c>
      <c r="D4684" s="269" t="s">
        <v>13845</v>
      </c>
    </row>
    <row r="4685" spans="1:4">
      <c r="A4685" s="266">
        <v>38101</v>
      </c>
      <c r="B4685" s="267" t="s">
        <v>10562</v>
      </c>
      <c r="C4685" s="268" t="s">
        <v>6019</v>
      </c>
      <c r="D4685" s="269" t="s">
        <v>14663</v>
      </c>
    </row>
    <row r="4686" spans="1:4" ht="30">
      <c r="A4686" s="266">
        <v>7528</v>
      </c>
      <c r="B4686" s="267" t="s">
        <v>10563</v>
      </c>
      <c r="C4686" s="268" t="s">
        <v>6019</v>
      </c>
      <c r="D4686" s="269" t="s">
        <v>14664</v>
      </c>
    </row>
    <row r="4687" spans="1:4">
      <c r="A4687" s="266">
        <v>12147</v>
      </c>
      <c r="B4687" s="267" t="s">
        <v>10564</v>
      </c>
      <c r="C4687" s="268" t="s">
        <v>6019</v>
      </c>
      <c r="D4687" s="269" t="s">
        <v>13038</v>
      </c>
    </row>
    <row r="4688" spans="1:4" ht="30">
      <c r="A4688" s="266">
        <v>38075</v>
      </c>
      <c r="B4688" s="267" t="s">
        <v>10565</v>
      </c>
      <c r="C4688" s="268" t="s">
        <v>6019</v>
      </c>
      <c r="D4688" s="269" t="s">
        <v>14665</v>
      </c>
    </row>
    <row r="4689" spans="1:4">
      <c r="A4689" s="266">
        <v>38102</v>
      </c>
      <c r="B4689" s="267" t="s">
        <v>15179</v>
      </c>
      <c r="C4689" s="268" t="s">
        <v>6019</v>
      </c>
      <c r="D4689" s="269" t="s">
        <v>12037</v>
      </c>
    </row>
    <row r="4690" spans="1:4">
      <c r="A4690" s="266">
        <v>7525</v>
      </c>
      <c r="B4690" s="267" t="s">
        <v>10556</v>
      </c>
      <c r="C4690" s="268" t="s">
        <v>6019</v>
      </c>
      <c r="D4690" s="269" t="s">
        <v>11776</v>
      </c>
    </row>
    <row r="4691" spans="1:4">
      <c r="A4691" s="266">
        <v>7524</v>
      </c>
      <c r="B4691" s="267" t="s">
        <v>15178</v>
      </c>
      <c r="C4691" s="268" t="s">
        <v>6019</v>
      </c>
      <c r="D4691" s="269" t="s">
        <v>14660</v>
      </c>
    </row>
    <row r="4692" spans="1:4">
      <c r="A4692" s="266">
        <v>38105</v>
      </c>
      <c r="B4692" s="267" t="s">
        <v>10557</v>
      </c>
      <c r="C4692" s="268" t="s">
        <v>6019</v>
      </c>
      <c r="D4692" s="269" t="s">
        <v>11791</v>
      </c>
    </row>
    <row r="4693" spans="1:4" ht="30">
      <c r="A4693" s="266">
        <v>38084</v>
      </c>
      <c r="B4693" s="267" t="s">
        <v>10558</v>
      </c>
      <c r="C4693" s="268" t="s">
        <v>6019</v>
      </c>
      <c r="D4693" s="269" t="s">
        <v>14661</v>
      </c>
    </row>
    <row r="4694" spans="1:4">
      <c r="A4694" s="266">
        <v>38103</v>
      </c>
      <c r="B4694" s="267" t="s">
        <v>10559</v>
      </c>
      <c r="C4694" s="268" t="s">
        <v>6019</v>
      </c>
      <c r="D4694" s="269" t="s">
        <v>12345</v>
      </c>
    </row>
    <row r="4695" spans="1:4" ht="30">
      <c r="A4695" s="266">
        <v>38082</v>
      </c>
      <c r="B4695" s="267" t="s">
        <v>10560</v>
      </c>
      <c r="C4695" s="268" t="s">
        <v>6019</v>
      </c>
      <c r="D4695" s="269" t="s">
        <v>13492</v>
      </c>
    </row>
    <row r="4696" spans="1:4">
      <c r="A4696" s="266">
        <v>38104</v>
      </c>
      <c r="B4696" s="267" t="s">
        <v>15177</v>
      </c>
      <c r="C4696" s="268" t="s">
        <v>6019</v>
      </c>
      <c r="D4696" s="269" t="s">
        <v>12462</v>
      </c>
    </row>
    <row r="4697" spans="1:4" ht="30">
      <c r="A4697" s="266">
        <v>38083</v>
      </c>
      <c r="B4697" s="267" t="s">
        <v>10561</v>
      </c>
      <c r="C4697" s="268" t="s">
        <v>6019</v>
      </c>
      <c r="D4697" s="269" t="s">
        <v>14662</v>
      </c>
    </row>
    <row r="4698" spans="1:4" ht="30">
      <c r="A4698" s="266">
        <v>38076</v>
      </c>
      <c r="B4698" s="267" t="s">
        <v>10566</v>
      </c>
      <c r="C4698" s="268" t="s">
        <v>6019</v>
      </c>
      <c r="D4698" s="269" t="s">
        <v>14666</v>
      </c>
    </row>
    <row r="4699" spans="1:4">
      <c r="A4699" s="266">
        <v>7592</v>
      </c>
      <c r="B4699" s="267" t="s">
        <v>15176</v>
      </c>
      <c r="C4699" s="268" t="s">
        <v>6018</v>
      </c>
      <c r="D4699" s="269" t="s">
        <v>11292</v>
      </c>
    </row>
    <row r="4700" spans="1:4">
      <c r="A4700" s="266">
        <v>40820</v>
      </c>
      <c r="B4700" s="267" t="s">
        <v>10567</v>
      </c>
      <c r="C4700" s="268" t="s">
        <v>6187</v>
      </c>
      <c r="D4700" s="269" t="s">
        <v>14667</v>
      </c>
    </row>
    <row r="4701" spans="1:4">
      <c r="A4701" s="266">
        <v>11762</v>
      </c>
      <c r="B4701" s="267" t="s">
        <v>10568</v>
      </c>
      <c r="C4701" s="268" t="s">
        <v>6019</v>
      </c>
      <c r="D4701" s="269" t="s">
        <v>14668</v>
      </c>
    </row>
    <row r="4702" spans="1:4" ht="30">
      <c r="A4702" s="266">
        <v>13418</v>
      </c>
      <c r="B4702" s="267" t="s">
        <v>10569</v>
      </c>
      <c r="C4702" s="268" t="s">
        <v>6019</v>
      </c>
      <c r="D4702" s="269" t="s">
        <v>12356</v>
      </c>
    </row>
    <row r="4703" spans="1:4">
      <c r="A4703" s="266">
        <v>13984</v>
      </c>
      <c r="B4703" s="267" t="s">
        <v>15175</v>
      </c>
      <c r="C4703" s="268" t="s">
        <v>6019</v>
      </c>
      <c r="D4703" s="269" t="s">
        <v>14176</v>
      </c>
    </row>
    <row r="4704" spans="1:4" ht="30">
      <c r="A4704" s="266">
        <v>11772</v>
      </c>
      <c r="B4704" s="267" t="s">
        <v>10570</v>
      </c>
      <c r="C4704" s="268" t="s">
        <v>6019</v>
      </c>
      <c r="D4704" s="269" t="s">
        <v>14669</v>
      </c>
    </row>
    <row r="4705" spans="1:4">
      <c r="A4705" s="266">
        <v>36795</v>
      </c>
      <c r="B4705" s="267" t="s">
        <v>15174</v>
      </c>
      <c r="C4705" s="268" t="s">
        <v>6019</v>
      </c>
      <c r="D4705" s="269" t="s">
        <v>14670</v>
      </c>
    </row>
    <row r="4706" spans="1:4">
      <c r="A4706" s="266">
        <v>36796</v>
      </c>
      <c r="B4706" s="267" t="s">
        <v>10571</v>
      </c>
      <c r="C4706" s="268" t="s">
        <v>6019</v>
      </c>
      <c r="D4706" s="269" t="s">
        <v>14671</v>
      </c>
    </row>
    <row r="4707" spans="1:4">
      <c r="A4707" s="266">
        <v>36791</v>
      </c>
      <c r="B4707" s="267" t="s">
        <v>10572</v>
      </c>
      <c r="C4707" s="268" t="s">
        <v>6019</v>
      </c>
      <c r="D4707" s="269" t="s">
        <v>14672</v>
      </c>
    </row>
    <row r="4708" spans="1:4">
      <c r="A4708" s="266">
        <v>13415</v>
      </c>
      <c r="B4708" s="267" t="s">
        <v>10573</v>
      </c>
      <c r="C4708" s="268" t="s">
        <v>6019</v>
      </c>
      <c r="D4708" s="269" t="s">
        <v>14673</v>
      </c>
    </row>
    <row r="4709" spans="1:4">
      <c r="A4709" s="266">
        <v>36792</v>
      </c>
      <c r="B4709" s="267" t="s">
        <v>15173</v>
      </c>
      <c r="C4709" s="268" t="s">
        <v>6019</v>
      </c>
      <c r="D4709" s="269" t="s">
        <v>14674</v>
      </c>
    </row>
    <row r="4710" spans="1:4" ht="30">
      <c r="A4710" s="266">
        <v>11773</v>
      </c>
      <c r="B4710" s="267" t="s">
        <v>10574</v>
      </c>
      <c r="C4710" s="268" t="s">
        <v>6019</v>
      </c>
      <c r="D4710" s="269" t="s">
        <v>14675</v>
      </c>
    </row>
    <row r="4711" spans="1:4">
      <c r="A4711" s="266">
        <v>11775</v>
      </c>
      <c r="B4711" s="267" t="s">
        <v>10575</v>
      </c>
      <c r="C4711" s="268" t="s">
        <v>6019</v>
      </c>
      <c r="D4711" s="269" t="s">
        <v>14676</v>
      </c>
    </row>
    <row r="4712" spans="1:4" ht="30">
      <c r="A4712" s="266">
        <v>13983</v>
      </c>
      <c r="B4712" s="267" t="s">
        <v>10576</v>
      </c>
      <c r="C4712" s="268" t="s">
        <v>6019</v>
      </c>
      <c r="D4712" s="269" t="s">
        <v>14677</v>
      </c>
    </row>
    <row r="4713" spans="1:4" ht="30">
      <c r="A4713" s="266">
        <v>13416</v>
      </c>
      <c r="B4713" s="267" t="s">
        <v>10577</v>
      </c>
      <c r="C4713" s="268" t="s">
        <v>6019</v>
      </c>
      <c r="D4713" s="269" t="s">
        <v>14678</v>
      </c>
    </row>
    <row r="4714" spans="1:4">
      <c r="A4714" s="266">
        <v>13417</v>
      </c>
      <c r="B4714" s="267" t="s">
        <v>15172</v>
      </c>
      <c r="C4714" s="268" t="s">
        <v>6019</v>
      </c>
      <c r="D4714" s="269" t="s">
        <v>14679</v>
      </c>
    </row>
    <row r="4715" spans="1:4">
      <c r="A4715" s="266">
        <v>7604</v>
      </c>
      <c r="B4715" s="267" t="s">
        <v>10578</v>
      </c>
      <c r="C4715" s="268" t="s">
        <v>6019</v>
      </c>
      <c r="D4715" s="269" t="s">
        <v>12972</v>
      </c>
    </row>
    <row r="4716" spans="1:4" ht="30">
      <c r="A4716" s="266">
        <v>11825</v>
      </c>
      <c r="B4716" s="267" t="s">
        <v>10582</v>
      </c>
      <c r="C4716" s="268" t="s">
        <v>6019</v>
      </c>
      <c r="D4716" s="269" t="s">
        <v>12134</v>
      </c>
    </row>
    <row r="4717" spans="1:4" ht="30">
      <c r="A4717" s="266">
        <v>11763</v>
      </c>
      <c r="B4717" s="267" t="s">
        <v>10579</v>
      </c>
      <c r="C4717" s="268" t="s">
        <v>6019</v>
      </c>
      <c r="D4717" s="269" t="s">
        <v>14680</v>
      </c>
    </row>
    <row r="4718" spans="1:4" ht="30">
      <c r="A4718" s="266">
        <v>11764</v>
      </c>
      <c r="B4718" s="267" t="s">
        <v>10580</v>
      </c>
      <c r="C4718" s="268" t="s">
        <v>6019</v>
      </c>
      <c r="D4718" s="269" t="s">
        <v>14681</v>
      </c>
    </row>
    <row r="4719" spans="1:4" ht="30">
      <c r="A4719" s="266">
        <v>11829</v>
      </c>
      <c r="B4719" s="267" t="s">
        <v>10581</v>
      </c>
      <c r="C4719" s="268" t="s">
        <v>6019</v>
      </c>
      <c r="D4719" s="269" t="s">
        <v>14682</v>
      </c>
    </row>
    <row r="4720" spans="1:4" ht="30">
      <c r="A4720" s="266">
        <v>11767</v>
      </c>
      <c r="B4720" s="267" t="s">
        <v>10583</v>
      </c>
      <c r="C4720" s="268" t="s">
        <v>6019</v>
      </c>
      <c r="D4720" s="269" t="s">
        <v>14683</v>
      </c>
    </row>
    <row r="4721" spans="1:4" ht="30">
      <c r="A4721" s="266">
        <v>11830</v>
      </c>
      <c r="B4721" s="267" t="s">
        <v>10584</v>
      </c>
      <c r="C4721" s="268" t="s">
        <v>6019</v>
      </c>
      <c r="D4721" s="269" t="s">
        <v>12123</v>
      </c>
    </row>
    <row r="4722" spans="1:4" ht="30">
      <c r="A4722" s="266">
        <v>11765</v>
      </c>
      <c r="B4722" s="267" t="s">
        <v>10586</v>
      </c>
      <c r="C4722" s="268" t="s">
        <v>6019</v>
      </c>
      <c r="D4722" s="269" t="s">
        <v>14684</v>
      </c>
    </row>
    <row r="4723" spans="1:4" ht="30">
      <c r="A4723" s="266">
        <v>11766</v>
      </c>
      <c r="B4723" s="267" t="s">
        <v>10585</v>
      </c>
      <c r="C4723" s="268" t="s">
        <v>6019</v>
      </c>
      <c r="D4723" s="269" t="s">
        <v>12925</v>
      </c>
    </row>
    <row r="4724" spans="1:4" ht="30">
      <c r="A4724" s="266">
        <v>11824</v>
      </c>
      <c r="B4724" s="267" t="s">
        <v>10587</v>
      </c>
      <c r="C4724" s="268" t="s">
        <v>6019</v>
      </c>
      <c r="D4724" s="269" t="s">
        <v>14685</v>
      </c>
    </row>
    <row r="4725" spans="1:4">
      <c r="A4725" s="266">
        <v>11777</v>
      </c>
      <c r="B4725" s="267" t="s">
        <v>15171</v>
      </c>
      <c r="C4725" s="268" t="s">
        <v>6019</v>
      </c>
      <c r="D4725" s="269" t="s">
        <v>14686</v>
      </c>
    </row>
    <row r="4726" spans="1:4" ht="30">
      <c r="A4726" s="266">
        <v>7602</v>
      </c>
      <c r="B4726" s="267" t="s">
        <v>10588</v>
      </c>
      <c r="C4726" s="268" t="s">
        <v>6019</v>
      </c>
      <c r="D4726" s="269" t="s">
        <v>14687</v>
      </c>
    </row>
    <row r="4727" spans="1:4" ht="30">
      <c r="A4727" s="266">
        <v>7603</v>
      </c>
      <c r="B4727" s="267" t="s">
        <v>10589</v>
      </c>
      <c r="C4727" s="268" t="s">
        <v>6019</v>
      </c>
      <c r="D4727" s="269" t="s">
        <v>11266</v>
      </c>
    </row>
    <row r="4728" spans="1:4" ht="30">
      <c r="A4728" s="266">
        <v>11826</v>
      </c>
      <c r="B4728" s="267" t="s">
        <v>10590</v>
      </c>
      <c r="C4728" s="268" t="s">
        <v>6019</v>
      </c>
      <c r="D4728" s="269" t="s">
        <v>13230</v>
      </c>
    </row>
    <row r="4729" spans="1:4" ht="30">
      <c r="A4729" s="266">
        <v>7606</v>
      </c>
      <c r="B4729" s="267" t="s">
        <v>10591</v>
      </c>
      <c r="C4729" s="268" t="s">
        <v>6019</v>
      </c>
      <c r="D4729" s="269" t="s">
        <v>14688</v>
      </c>
    </row>
    <row r="4730" spans="1:4" ht="30">
      <c r="A4730" s="266">
        <v>40329</v>
      </c>
      <c r="B4730" s="267" t="s">
        <v>10592</v>
      </c>
      <c r="C4730" s="268" t="s">
        <v>6019</v>
      </c>
      <c r="D4730" s="269" t="s">
        <v>14689</v>
      </c>
    </row>
    <row r="4731" spans="1:4" ht="30">
      <c r="A4731" s="266">
        <v>11823</v>
      </c>
      <c r="B4731" s="267" t="s">
        <v>10593</v>
      </c>
      <c r="C4731" s="268" t="s">
        <v>6019</v>
      </c>
      <c r="D4731" s="269" t="s">
        <v>13507</v>
      </c>
    </row>
    <row r="4732" spans="1:4">
      <c r="A4732" s="266">
        <v>11822</v>
      </c>
      <c r="B4732" s="267" t="s">
        <v>15170</v>
      </c>
      <c r="C4732" s="268" t="s">
        <v>6019</v>
      </c>
      <c r="D4732" s="269" t="s">
        <v>14690</v>
      </c>
    </row>
    <row r="4733" spans="1:4">
      <c r="A4733" s="266">
        <v>11831</v>
      </c>
      <c r="B4733" s="267" t="s">
        <v>10594</v>
      </c>
      <c r="C4733" s="268" t="s">
        <v>6019</v>
      </c>
      <c r="D4733" s="269" t="s">
        <v>14691</v>
      </c>
    </row>
    <row r="4734" spans="1:4" ht="30">
      <c r="A4734" s="266">
        <v>7613</v>
      </c>
      <c r="B4734" s="267" t="s">
        <v>10595</v>
      </c>
      <c r="C4734" s="268" t="s">
        <v>6019</v>
      </c>
      <c r="D4734" s="269" t="s">
        <v>14692</v>
      </c>
    </row>
    <row r="4735" spans="1:4" ht="30">
      <c r="A4735" s="266">
        <v>7619</v>
      </c>
      <c r="B4735" s="267" t="s">
        <v>10596</v>
      </c>
      <c r="C4735" s="268" t="s">
        <v>6019</v>
      </c>
      <c r="D4735" s="269" t="s">
        <v>14693</v>
      </c>
    </row>
    <row r="4736" spans="1:4" ht="30">
      <c r="A4736" s="266">
        <v>12076</v>
      </c>
      <c r="B4736" s="267" t="s">
        <v>10597</v>
      </c>
      <c r="C4736" s="268" t="s">
        <v>6019</v>
      </c>
      <c r="D4736" s="269" t="s">
        <v>14694</v>
      </c>
    </row>
    <row r="4737" spans="1:4" ht="30">
      <c r="A4737" s="266">
        <v>7614</v>
      </c>
      <c r="B4737" s="267" t="s">
        <v>10598</v>
      </c>
      <c r="C4737" s="268" t="s">
        <v>6019</v>
      </c>
      <c r="D4737" s="269" t="s">
        <v>14695</v>
      </c>
    </row>
    <row r="4738" spans="1:4" ht="30">
      <c r="A4738" s="266">
        <v>7618</v>
      </c>
      <c r="B4738" s="267" t="s">
        <v>10599</v>
      </c>
      <c r="C4738" s="268" t="s">
        <v>6019</v>
      </c>
      <c r="D4738" s="269" t="s">
        <v>14696</v>
      </c>
    </row>
    <row r="4739" spans="1:4" ht="30">
      <c r="A4739" s="266">
        <v>7620</v>
      </c>
      <c r="B4739" s="267" t="s">
        <v>10600</v>
      </c>
      <c r="C4739" s="268" t="s">
        <v>6019</v>
      </c>
      <c r="D4739" s="269" t="s">
        <v>14697</v>
      </c>
    </row>
    <row r="4740" spans="1:4" ht="30">
      <c r="A4740" s="266">
        <v>7610</v>
      </c>
      <c r="B4740" s="267" t="s">
        <v>10601</v>
      </c>
      <c r="C4740" s="268" t="s">
        <v>6019</v>
      </c>
      <c r="D4740" s="269" t="s">
        <v>14698</v>
      </c>
    </row>
    <row r="4741" spans="1:4" ht="30">
      <c r="A4741" s="266">
        <v>7615</v>
      </c>
      <c r="B4741" s="267" t="s">
        <v>10602</v>
      </c>
      <c r="C4741" s="268" t="s">
        <v>6019</v>
      </c>
      <c r="D4741" s="269" t="s">
        <v>14699</v>
      </c>
    </row>
    <row r="4742" spans="1:4" ht="30">
      <c r="A4742" s="266">
        <v>7617</v>
      </c>
      <c r="B4742" s="267" t="s">
        <v>10603</v>
      </c>
      <c r="C4742" s="268" t="s">
        <v>6019</v>
      </c>
      <c r="D4742" s="269" t="s">
        <v>14700</v>
      </c>
    </row>
    <row r="4743" spans="1:4" ht="30">
      <c r="A4743" s="266">
        <v>7616</v>
      </c>
      <c r="B4743" s="267" t="s">
        <v>10604</v>
      </c>
      <c r="C4743" s="268" t="s">
        <v>6019</v>
      </c>
      <c r="D4743" s="269" t="s">
        <v>14701</v>
      </c>
    </row>
    <row r="4744" spans="1:4" ht="30">
      <c r="A4744" s="266">
        <v>7611</v>
      </c>
      <c r="B4744" s="267" t="s">
        <v>15169</v>
      </c>
      <c r="C4744" s="268" t="s">
        <v>6019</v>
      </c>
      <c r="D4744" s="269" t="s">
        <v>14702</v>
      </c>
    </row>
    <row r="4745" spans="1:4" ht="30">
      <c r="A4745" s="266">
        <v>7612</v>
      </c>
      <c r="B4745" s="267" t="s">
        <v>10605</v>
      </c>
      <c r="C4745" s="268" t="s">
        <v>6019</v>
      </c>
      <c r="D4745" s="269" t="s">
        <v>14703</v>
      </c>
    </row>
    <row r="4746" spans="1:4">
      <c r="A4746" s="266"/>
      <c r="B4746" s="267"/>
      <c r="C4746" s="268"/>
      <c r="D4746" s="269"/>
    </row>
    <row r="4747" spans="1:4">
      <c r="A4747" s="266"/>
      <c r="B4747" s="267"/>
      <c r="C4747" s="268"/>
      <c r="D4747" s="269"/>
    </row>
    <row r="4748" spans="1:4" ht="30">
      <c r="A4748" s="266">
        <v>36509</v>
      </c>
      <c r="B4748" s="267" t="s">
        <v>10614</v>
      </c>
      <c r="C4748" s="268" t="s">
        <v>6019</v>
      </c>
      <c r="D4748" s="269" t="s">
        <v>14711</v>
      </c>
    </row>
    <row r="4749" spans="1:4" ht="30">
      <c r="A4749" s="266">
        <v>36510</v>
      </c>
      <c r="B4749" s="267" t="s">
        <v>10607</v>
      </c>
      <c r="C4749" s="268" t="s">
        <v>6019</v>
      </c>
      <c r="D4749" s="269" t="s">
        <v>14705</v>
      </c>
    </row>
    <row r="4750" spans="1:4" ht="30">
      <c r="A4750" s="266">
        <v>25020</v>
      </c>
      <c r="B4750" s="267" t="s">
        <v>10608</v>
      </c>
      <c r="C4750" s="268" t="s">
        <v>6019</v>
      </c>
      <c r="D4750" s="269" t="s">
        <v>14706</v>
      </c>
    </row>
    <row r="4751" spans="1:4" ht="30">
      <c r="A4751" s="266">
        <v>7622</v>
      </c>
      <c r="B4751" s="267" t="s">
        <v>10609</v>
      </c>
      <c r="C4751" s="268" t="s">
        <v>6019</v>
      </c>
      <c r="D4751" s="269" t="s">
        <v>14707</v>
      </c>
    </row>
    <row r="4752" spans="1:4" ht="30">
      <c r="A4752" s="266">
        <v>7624</v>
      </c>
      <c r="B4752" s="267" t="s">
        <v>10610</v>
      </c>
      <c r="C4752" s="268" t="s">
        <v>6019</v>
      </c>
      <c r="D4752" s="269" t="s">
        <v>14708</v>
      </c>
    </row>
    <row r="4753" spans="1:4" ht="30">
      <c r="A4753" s="266">
        <v>7625</v>
      </c>
      <c r="B4753" s="267" t="s">
        <v>10611</v>
      </c>
      <c r="C4753" s="268" t="s">
        <v>6019</v>
      </c>
      <c r="D4753" s="269" t="s">
        <v>14709</v>
      </c>
    </row>
    <row r="4754" spans="1:4" ht="30">
      <c r="A4754" s="266">
        <v>7623</v>
      </c>
      <c r="B4754" s="267" t="s">
        <v>10612</v>
      </c>
      <c r="C4754" s="268" t="s">
        <v>6019</v>
      </c>
      <c r="D4754" s="269" t="s">
        <v>14706</v>
      </c>
    </row>
    <row r="4755" spans="1:4" ht="30">
      <c r="A4755" s="266">
        <v>36508</v>
      </c>
      <c r="B4755" s="267" t="s">
        <v>10613</v>
      </c>
      <c r="C4755" s="268" t="s">
        <v>6019</v>
      </c>
      <c r="D4755" s="269" t="s">
        <v>14710</v>
      </c>
    </row>
    <row r="4756" spans="1:4">
      <c r="A4756" s="266">
        <v>13238</v>
      </c>
      <c r="B4756" s="267" t="s">
        <v>10615</v>
      </c>
      <c r="C4756" s="268" t="s">
        <v>6019</v>
      </c>
      <c r="D4756" s="269" t="s">
        <v>14712</v>
      </c>
    </row>
    <row r="4757" spans="1:4">
      <c r="A4757" s="266">
        <v>36511</v>
      </c>
      <c r="B4757" s="267" t="s">
        <v>10616</v>
      </c>
      <c r="C4757" s="268" t="s">
        <v>6019</v>
      </c>
      <c r="D4757" s="269" t="s">
        <v>14713</v>
      </c>
    </row>
    <row r="4758" spans="1:4">
      <c r="A4758" s="266">
        <v>36515</v>
      </c>
      <c r="B4758" s="267" t="s">
        <v>15167</v>
      </c>
      <c r="C4758" s="268" t="s">
        <v>6019</v>
      </c>
      <c r="D4758" s="269" t="s">
        <v>14714</v>
      </c>
    </row>
    <row r="4759" spans="1:4">
      <c r="A4759" s="266">
        <v>10598</v>
      </c>
      <c r="B4759" s="267" t="s">
        <v>10617</v>
      </c>
      <c r="C4759" s="268" t="s">
        <v>6019</v>
      </c>
      <c r="D4759" s="269" t="s">
        <v>14715</v>
      </c>
    </row>
    <row r="4760" spans="1:4">
      <c r="A4760" s="266">
        <v>7640</v>
      </c>
      <c r="B4760" s="267" t="s">
        <v>10618</v>
      </c>
      <c r="C4760" s="268" t="s">
        <v>6019</v>
      </c>
      <c r="D4760" s="269" t="s">
        <v>14716</v>
      </c>
    </row>
    <row r="4761" spans="1:4">
      <c r="A4761" s="266">
        <v>36513</v>
      </c>
      <c r="B4761" s="267" t="s">
        <v>15166</v>
      </c>
      <c r="C4761" s="268" t="s">
        <v>6019</v>
      </c>
      <c r="D4761" s="269" t="s">
        <v>14717</v>
      </c>
    </row>
    <row r="4762" spans="1:4">
      <c r="A4762" s="266">
        <v>36514</v>
      </c>
      <c r="B4762" s="267" t="s">
        <v>10619</v>
      </c>
      <c r="C4762" s="268" t="s">
        <v>6019</v>
      </c>
      <c r="D4762" s="269" t="s">
        <v>14718</v>
      </c>
    </row>
    <row r="4763" spans="1:4" ht="30">
      <c r="A4763" s="266">
        <v>36149</v>
      </c>
      <c r="B4763" s="267" t="s">
        <v>10620</v>
      </c>
      <c r="C4763" s="268" t="s">
        <v>6019</v>
      </c>
      <c r="D4763" s="269" t="s">
        <v>14719</v>
      </c>
    </row>
    <row r="4764" spans="1:4" ht="30">
      <c r="A4764" s="266">
        <v>43066</v>
      </c>
      <c r="B4764" s="267" t="s">
        <v>10621</v>
      </c>
      <c r="C4764" s="268" t="s">
        <v>6020</v>
      </c>
      <c r="D4764" s="269" t="s">
        <v>12788</v>
      </c>
    </row>
    <row r="4765" spans="1:4" ht="30">
      <c r="A4765" s="266">
        <v>11581</v>
      </c>
      <c r="B4765" s="267" t="s">
        <v>15165</v>
      </c>
      <c r="C4765" s="268" t="s">
        <v>6020</v>
      </c>
      <c r="D4765" s="269" t="s">
        <v>14720</v>
      </c>
    </row>
    <row r="4766" spans="1:4">
      <c r="A4766" s="266">
        <v>11580</v>
      </c>
      <c r="B4766" s="267" t="s">
        <v>10622</v>
      </c>
      <c r="C4766" s="268" t="s">
        <v>6020</v>
      </c>
      <c r="D4766" s="269" t="s">
        <v>14320</v>
      </c>
    </row>
    <row r="4767" spans="1:4" ht="30">
      <c r="A4767" s="266">
        <v>38177</v>
      </c>
      <c r="B4767" s="267" t="s">
        <v>10623</v>
      </c>
      <c r="C4767" s="268" t="s">
        <v>6019</v>
      </c>
      <c r="D4767" s="269" t="s">
        <v>11159</v>
      </c>
    </row>
    <row r="4768" spans="1:4">
      <c r="A4768" s="266">
        <v>10743</v>
      </c>
      <c r="B4768" s="267" t="s">
        <v>15164</v>
      </c>
      <c r="C4768" s="268" t="s">
        <v>6019</v>
      </c>
      <c r="D4768" s="269" t="s">
        <v>14721</v>
      </c>
    </row>
    <row r="4769" spans="1:4" ht="30">
      <c r="A4769" s="266">
        <v>39848</v>
      </c>
      <c r="B4769" s="267" t="s">
        <v>10624</v>
      </c>
      <c r="C4769" s="268" t="s">
        <v>6020</v>
      </c>
      <c r="D4769" s="269" t="s">
        <v>11282</v>
      </c>
    </row>
    <row r="4770" spans="1:4">
      <c r="A4770" s="266">
        <v>7667</v>
      </c>
      <c r="B4770" s="267" t="s">
        <v>15163</v>
      </c>
      <c r="C4770" s="268" t="s">
        <v>6020</v>
      </c>
      <c r="D4770" s="269" t="s">
        <v>14951</v>
      </c>
    </row>
    <row r="4771" spans="1:4">
      <c r="A4771" s="266">
        <v>7660</v>
      </c>
      <c r="B4771" s="267" t="s">
        <v>15162</v>
      </c>
      <c r="C4771" s="268" t="s">
        <v>6020</v>
      </c>
      <c r="D4771" s="269" t="s">
        <v>14952</v>
      </c>
    </row>
    <row r="4772" spans="1:4">
      <c r="A4772" s="266">
        <v>7676</v>
      </c>
      <c r="B4772" s="267" t="s">
        <v>15161</v>
      </c>
      <c r="C4772" s="268" t="s">
        <v>6020</v>
      </c>
      <c r="D4772" s="269" t="s">
        <v>14953</v>
      </c>
    </row>
    <row r="4773" spans="1:4">
      <c r="A4773" s="266">
        <v>20999</v>
      </c>
      <c r="B4773" s="267" t="s">
        <v>10625</v>
      </c>
      <c r="C4773" s="268" t="s">
        <v>6020</v>
      </c>
      <c r="D4773" s="269" t="s">
        <v>12110</v>
      </c>
    </row>
    <row r="4774" spans="1:4">
      <c r="A4774" s="266">
        <v>21001</v>
      </c>
      <c r="B4774" s="267" t="s">
        <v>10626</v>
      </c>
      <c r="C4774" s="268" t="s">
        <v>6020</v>
      </c>
      <c r="D4774" s="269" t="s">
        <v>14722</v>
      </c>
    </row>
    <row r="4775" spans="1:4">
      <c r="A4775" s="266">
        <v>21003</v>
      </c>
      <c r="B4775" s="267" t="s">
        <v>10627</v>
      </c>
      <c r="C4775" s="268" t="s">
        <v>6020</v>
      </c>
      <c r="D4775" s="269" t="s">
        <v>14723</v>
      </c>
    </row>
    <row r="4776" spans="1:4">
      <c r="A4776" s="266">
        <v>21006</v>
      </c>
      <c r="B4776" s="267" t="s">
        <v>10628</v>
      </c>
      <c r="C4776" s="268" t="s">
        <v>6020</v>
      </c>
      <c r="D4776" s="269" t="s">
        <v>14495</v>
      </c>
    </row>
    <row r="4777" spans="1:4" ht="30">
      <c r="A4777" s="266">
        <v>21019</v>
      </c>
      <c r="B4777" s="267" t="s">
        <v>10629</v>
      </c>
      <c r="C4777" s="268" t="s">
        <v>6020</v>
      </c>
      <c r="D4777" s="269" t="s">
        <v>14724</v>
      </c>
    </row>
    <row r="4778" spans="1:4" ht="30">
      <c r="A4778" s="266">
        <v>21021</v>
      </c>
      <c r="B4778" s="267" t="s">
        <v>10630</v>
      </c>
      <c r="C4778" s="268" t="s">
        <v>6020</v>
      </c>
      <c r="D4778" s="269" t="s">
        <v>14725</v>
      </c>
    </row>
    <row r="4779" spans="1:4" ht="30">
      <c r="A4779" s="266">
        <v>21024</v>
      </c>
      <c r="B4779" s="267" t="s">
        <v>10631</v>
      </c>
      <c r="C4779" s="268" t="s">
        <v>6020</v>
      </c>
      <c r="D4779" s="269" t="s">
        <v>14726</v>
      </c>
    </row>
    <row r="4780" spans="1:4">
      <c r="A4780" s="266">
        <v>40624</v>
      </c>
      <c r="B4780" s="267" t="s">
        <v>10632</v>
      </c>
      <c r="C4780" s="268" t="s">
        <v>6020</v>
      </c>
      <c r="D4780" s="269" t="s">
        <v>14495</v>
      </c>
    </row>
    <row r="4781" spans="1:4">
      <c r="A4781" s="266">
        <v>13127</v>
      </c>
      <c r="B4781" s="267" t="s">
        <v>10633</v>
      </c>
      <c r="C4781" s="268" t="s">
        <v>6020</v>
      </c>
      <c r="D4781" s="269" t="s">
        <v>14727</v>
      </c>
    </row>
    <row r="4782" spans="1:4">
      <c r="A4782" s="266">
        <v>13137</v>
      </c>
      <c r="B4782" s="267" t="s">
        <v>10634</v>
      </c>
      <c r="C4782" s="268" t="s">
        <v>6020</v>
      </c>
      <c r="D4782" s="269" t="s">
        <v>13567</v>
      </c>
    </row>
    <row r="4783" spans="1:4">
      <c r="A4783" s="266">
        <v>20989</v>
      </c>
      <c r="B4783" s="267" t="s">
        <v>10635</v>
      </c>
      <c r="C4783" s="268" t="s">
        <v>6020</v>
      </c>
      <c r="D4783" s="269" t="s">
        <v>14728</v>
      </c>
    </row>
    <row r="4784" spans="1:4">
      <c r="A4784" s="266">
        <v>21147</v>
      </c>
      <c r="B4784" s="267" t="s">
        <v>10636</v>
      </c>
      <c r="C4784" s="268" t="s">
        <v>6020</v>
      </c>
      <c r="D4784" s="269" t="s">
        <v>14729</v>
      </c>
    </row>
    <row r="4785" spans="1:4">
      <c r="A4785" s="266">
        <v>21148</v>
      </c>
      <c r="B4785" s="267" t="s">
        <v>10637</v>
      </c>
      <c r="C4785" s="268" t="s">
        <v>6020</v>
      </c>
      <c r="D4785" s="269" t="s">
        <v>11712</v>
      </c>
    </row>
    <row r="4786" spans="1:4">
      <c r="A4786" s="266">
        <v>20984</v>
      </c>
      <c r="B4786" s="267" t="s">
        <v>10638</v>
      </c>
      <c r="C4786" s="268" t="s">
        <v>6020</v>
      </c>
      <c r="D4786" s="269" t="s">
        <v>14730</v>
      </c>
    </row>
    <row r="4787" spans="1:4">
      <c r="A4787" s="266">
        <v>13042</v>
      </c>
      <c r="B4787" s="267" t="s">
        <v>10639</v>
      </c>
      <c r="C4787" s="268" t="s">
        <v>6020</v>
      </c>
      <c r="D4787" s="269" t="s">
        <v>14731</v>
      </c>
    </row>
    <row r="4788" spans="1:4">
      <c r="A4788" s="266">
        <v>21150</v>
      </c>
      <c r="B4788" s="267" t="s">
        <v>10640</v>
      </c>
      <c r="C4788" s="268" t="s">
        <v>6020</v>
      </c>
      <c r="D4788" s="269" t="s">
        <v>14732</v>
      </c>
    </row>
    <row r="4789" spans="1:4">
      <c r="A4789" s="266">
        <v>13141</v>
      </c>
      <c r="B4789" s="267" t="s">
        <v>10641</v>
      </c>
      <c r="C4789" s="268" t="s">
        <v>6020</v>
      </c>
      <c r="D4789" s="269" t="s">
        <v>14733</v>
      </c>
    </row>
    <row r="4790" spans="1:4">
      <c r="A4790" s="266">
        <v>21151</v>
      </c>
      <c r="B4790" s="267" t="s">
        <v>10642</v>
      </c>
      <c r="C4790" s="268" t="s">
        <v>6020</v>
      </c>
      <c r="D4790" s="269" t="s">
        <v>14734</v>
      </c>
    </row>
    <row r="4791" spans="1:4">
      <c r="A4791" s="266">
        <v>13142</v>
      </c>
      <c r="B4791" s="267" t="s">
        <v>10643</v>
      </c>
      <c r="C4791" s="268" t="s">
        <v>6020</v>
      </c>
      <c r="D4791" s="269" t="s">
        <v>14735</v>
      </c>
    </row>
    <row r="4792" spans="1:4">
      <c r="A4792" s="266">
        <v>20994</v>
      </c>
      <c r="B4792" s="267" t="s">
        <v>10644</v>
      </c>
      <c r="C4792" s="268" t="s">
        <v>6020</v>
      </c>
      <c r="D4792" s="269" t="s">
        <v>14736</v>
      </c>
    </row>
    <row r="4793" spans="1:4">
      <c r="A4793" s="266">
        <v>7672</v>
      </c>
      <c r="B4793" s="267" t="s">
        <v>10645</v>
      </c>
      <c r="C4793" s="268" t="s">
        <v>6020</v>
      </c>
      <c r="D4793" s="269" t="s">
        <v>14737</v>
      </c>
    </row>
    <row r="4794" spans="1:4">
      <c r="A4794" s="266">
        <v>20995</v>
      </c>
      <c r="B4794" s="267" t="s">
        <v>10646</v>
      </c>
      <c r="C4794" s="268" t="s">
        <v>6020</v>
      </c>
      <c r="D4794" s="269" t="s">
        <v>14738</v>
      </c>
    </row>
    <row r="4795" spans="1:4">
      <c r="A4795" s="266">
        <v>7690</v>
      </c>
      <c r="B4795" s="267" t="s">
        <v>10647</v>
      </c>
      <c r="C4795" s="268" t="s">
        <v>6020</v>
      </c>
      <c r="D4795" s="269" t="s">
        <v>14739</v>
      </c>
    </row>
    <row r="4796" spans="1:4">
      <c r="A4796" s="266">
        <v>20980</v>
      </c>
      <c r="B4796" s="267" t="s">
        <v>15160</v>
      </c>
      <c r="C4796" s="268" t="s">
        <v>6020</v>
      </c>
      <c r="D4796" s="269" t="s">
        <v>14740</v>
      </c>
    </row>
    <row r="4797" spans="1:4">
      <c r="A4797" s="266">
        <v>7661</v>
      </c>
      <c r="B4797" s="267" t="s">
        <v>15159</v>
      </c>
      <c r="C4797" s="268" t="s">
        <v>6020</v>
      </c>
      <c r="D4797" s="269" t="s">
        <v>14741</v>
      </c>
    </row>
    <row r="4798" spans="1:4" ht="30">
      <c r="A4798" s="266">
        <v>21016</v>
      </c>
      <c r="B4798" s="267" t="s">
        <v>10648</v>
      </c>
      <c r="C4798" s="268" t="s">
        <v>6020</v>
      </c>
      <c r="D4798" s="269" t="s">
        <v>14742</v>
      </c>
    </row>
    <row r="4799" spans="1:4" ht="30">
      <c r="A4799" s="266">
        <v>21008</v>
      </c>
      <c r="B4799" s="267" t="s">
        <v>10649</v>
      </c>
      <c r="C4799" s="268" t="s">
        <v>6020</v>
      </c>
      <c r="D4799" s="269" t="s">
        <v>14743</v>
      </c>
    </row>
    <row r="4800" spans="1:4" ht="30">
      <c r="A4800" s="266">
        <v>21009</v>
      </c>
      <c r="B4800" s="267" t="s">
        <v>10650</v>
      </c>
      <c r="C4800" s="268" t="s">
        <v>6020</v>
      </c>
      <c r="D4800" s="269" t="s">
        <v>13859</v>
      </c>
    </row>
    <row r="4801" spans="1:4" ht="30">
      <c r="A4801" s="266">
        <v>21010</v>
      </c>
      <c r="B4801" s="267" t="s">
        <v>10651</v>
      </c>
      <c r="C4801" s="268" t="s">
        <v>6020</v>
      </c>
      <c r="D4801" s="269" t="s">
        <v>12973</v>
      </c>
    </row>
    <row r="4802" spans="1:4" ht="30">
      <c r="A4802" s="266">
        <v>21011</v>
      </c>
      <c r="B4802" s="267" t="s">
        <v>10652</v>
      </c>
      <c r="C4802" s="268" t="s">
        <v>6020</v>
      </c>
      <c r="D4802" s="269" t="s">
        <v>11706</v>
      </c>
    </row>
    <row r="4803" spans="1:4" ht="30">
      <c r="A4803" s="266">
        <v>21012</v>
      </c>
      <c r="B4803" s="267" t="s">
        <v>10653</v>
      </c>
      <c r="C4803" s="268" t="s">
        <v>6020</v>
      </c>
      <c r="D4803" s="269" t="s">
        <v>11965</v>
      </c>
    </row>
    <row r="4804" spans="1:4" ht="30">
      <c r="A4804" s="266">
        <v>21013</v>
      </c>
      <c r="B4804" s="267" t="s">
        <v>10654</v>
      </c>
      <c r="C4804" s="268" t="s">
        <v>6020</v>
      </c>
      <c r="D4804" s="269" t="s">
        <v>12958</v>
      </c>
    </row>
    <row r="4805" spans="1:4" ht="30">
      <c r="A4805" s="266">
        <v>21014</v>
      </c>
      <c r="B4805" s="267" t="s">
        <v>10655</v>
      </c>
      <c r="C4805" s="268" t="s">
        <v>6020</v>
      </c>
      <c r="D4805" s="269" t="s">
        <v>13676</v>
      </c>
    </row>
    <row r="4806" spans="1:4" ht="30">
      <c r="A4806" s="266">
        <v>21015</v>
      </c>
      <c r="B4806" s="267" t="s">
        <v>10656</v>
      </c>
      <c r="C4806" s="268" t="s">
        <v>6020</v>
      </c>
      <c r="D4806" s="269" t="s">
        <v>14744</v>
      </c>
    </row>
    <row r="4807" spans="1:4" ht="30">
      <c r="A4807" s="266">
        <v>40626</v>
      </c>
      <c r="B4807" s="267" t="s">
        <v>10660</v>
      </c>
      <c r="C4807" s="268" t="s">
        <v>6020</v>
      </c>
      <c r="D4807" s="269" t="s">
        <v>12083</v>
      </c>
    </row>
    <row r="4808" spans="1:4" ht="30">
      <c r="A4808" s="266">
        <v>7697</v>
      </c>
      <c r="B4808" s="267" t="s">
        <v>10657</v>
      </c>
      <c r="C4808" s="268" t="s">
        <v>6020</v>
      </c>
      <c r="D4808" s="269" t="s">
        <v>14745</v>
      </c>
    </row>
    <row r="4809" spans="1:4" ht="30">
      <c r="A4809" s="266">
        <v>7698</v>
      </c>
      <c r="B4809" s="267" t="s">
        <v>10658</v>
      </c>
      <c r="C4809" s="268" t="s">
        <v>6020</v>
      </c>
      <c r="D4809" s="269" t="s">
        <v>11814</v>
      </c>
    </row>
    <row r="4810" spans="1:4" ht="30">
      <c r="A4810" s="266">
        <v>7691</v>
      </c>
      <c r="B4810" s="267" t="s">
        <v>10659</v>
      </c>
      <c r="C4810" s="268" t="s">
        <v>6020</v>
      </c>
      <c r="D4810" s="269" t="s">
        <v>14746</v>
      </c>
    </row>
    <row r="4811" spans="1:4" ht="30">
      <c r="A4811" s="266">
        <v>7696</v>
      </c>
      <c r="B4811" s="267" t="s">
        <v>10662</v>
      </c>
      <c r="C4811" s="268" t="s">
        <v>6020</v>
      </c>
      <c r="D4811" s="269" t="s">
        <v>14748</v>
      </c>
    </row>
    <row r="4812" spans="1:4" ht="30">
      <c r="A4812" s="266">
        <v>7701</v>
      </c>
      <c r="B4812" s="267" t="s">
        <v>10661</v>
      </c>
      <c r="C4812" s="268" t="s">
        <v>6020</v>
      </c>
      <c r="D4812" s="269" t="s">
        <v>14747</v>
      </c>
    </row>
    <row r="4813" spans="1:4" ht="30">
      <c r="A4813" s="266">
        <v>7694</v>
      </c>
      <c r="B4813" s="267" t="s">
        <v>10664</v>
      </c>
      <c r="C4813" s="268" t="s">
        <v>6020</v>
      </c>
      <c r="D4813" s="269" t="s">
        <v>14749</v>
      </c>
    </row>
    <row r="4814" spans="1:4" ht="30">
      <c r="A4814" s="266">
        <v>7700</v>
      </c>
      <c r="B4814" s="267" t="s">
        <v>10663</v>
      </c>
      <c r="C4814" s="268" t="s">
        <v>6020</v>
      </c>
      <c r="D4814" s="269" t="s">
        <v>13522</v>
      </c>
    </row>
    <row r="4815" spans="1:4" ht="30">
      <c r="A4815" s="266">
        <v>7693</v>
      </c>
      <c r="B4815" s="267" t="s">
        <v>10665</v>
      </c>
      <c r="C4815" s="268" t="s">
        <v>6020</v>
      </c>
      <c r="D4815" s="269" t="s">
        <v>14750</v>
      </c>
    </row>
    <row r="4816" spans="1:4" ht="30">
      <c r="A4816" s="266">
        <v>7692</v>
      </c>
      <c r="B4816" s="267" t="s">
        <v>10666</v>
      </c>
      <c r="C4816" s="268" t="s">
        <v>6020</v>
      </c>
      <c r="D4816" s="269" t="s">
        <v>14751</v>
      </c>
    </row>
    <row r="4817" spans="1:4" ht="30">
      <c r="A4817" s="266">
        <v>7695</v>
      </c>
      <c r="B4817" s="267" t="s">
        <v>10667</v>
      </c>
      <c r="C4817" s="268" t="s">
        <v>6020</v>
      </c>
      <c r="D4817" s="269" t="s">
        <v>14752</v>
      </c>
    </row>
    <row r="4818" spans="1:4">
      <c r="A4818" s="266">
        <v>13356</v>
      </c>
      <c r="B4818" s="267" t="s">
        <v>10668</v>
      </c>
      <c r="C4818" s="268" t="s">
        <v>6020</v>
      </c>
      <c r="D4818" s="269" t="s">
        <v>14753</v>
      </c>
    </row>
    <row r="4819" spans="1:4">
      <c r="A4819" s="266">
        <v>36365</v>
      </c>
      <c r="B4819" s="267" t="s">
        <v>10669</v>
      </c>
      <c r="C4819" s="268" t="s">
        <v>6020</v>
      </c>
      <c r="D4819" s="269" t="s">
        <v>14754</v>
      </c>
    </row>
    <row r="4820" spans="1:4">
      <c r="A4820" s="266">
        <v>41930</v>
      </c>
      <c r="B4820" s="267" t="s">
        <v>10670</v>
      </c>
      <c r="C4820" s="268" t="s">
        <v>6020</v>
      </c>
      <c r="D4820" s="269" t="s">
        <v>14755</v>
      </c>
    </row>
    <row r="4821" spans="1:4">
      <c r="A4821" s="266">
        <v>41931</v>
      </c>
      <c r="B4821" s="267" t="s">
        <v>10671</v>
      </c>
      <c r="C4821" s="268" t="s">
        <v>6020</v>
      </c>
      <c r="D4821" s="269" t="s">
        <v>14756</v>
      </c>
    </row>
    <row r="4822" spans="1:4">
      <c r="A4822" s="266">
        <v>41932</v>
      </c>
      <c r="B4822" s="267" t="s">
        <v>10672</v>
      </c>
      <c r="C4822" s="268" t="s">
        <v>6020</v>
      </c>
      <c r="D4822" s="269" t="s">
        <v>14757</v>
      </c>
    </row>
    <row r="4823" spans="1:4">
      <c r="A4823" s="266">
        <v>41933</v>
      </c>
      <c r="B4823" s="267" t="s">
        <v>10673</v>
      </c>
      <c r="C4823" s="268" t="s">
        <v>6020</v>
      </c>
      <c r="D4823" s="269" t="s">
        <v>14758</v>
      </c>
    </row>
    <row r="4824" spans="1:4">
      <c r="A4824" s="266">
        <v>41934</v>
      </c>
      <c r="B4824" s="267" t="s">
        <v>15158</v>
      </c>
      <c r="C4824" s="268" t="s">
        <v>6020</v>
      </c>
      <c r="D4824" s="269" t="s">
        <v>14759</v>
      </c>
    </row>
    <row r="4825" spans="1:4">
      <c r="A4825" s="266">
        <v>41936</v>
      </c>
      <c r="B4825" s="267" t="s">
        <v>15157</v>
      </c>
      <c r="C4825" s="268" t="s">
        <v>6020</v>
      </c>
      <c r="D4825" s="269" t="s">
        <v>14760</v>
      </c>
    </row>
    <row r="4826" spans="1:4" ht="30">
      <c r="A4826" s="266">
        <v>7720</v>
      </c>
      <c r="B4826" s="267" t="s">
        <v>10674</v>
      </c>
      <c r="C4826" s="268" t="s">
        <v>6020</v>
      </c>
      <c r="D4826" s="269" t="s">
        <v>14761</v>
      </c>
    </row>
    <row r="4827" spans="1:4" ht="30">
      <c r="A4827" s="266">
        <v>40335</v>
      </c>
      <c r="B4827" s="267" t="s">
        <v>10675</v>
      </c>
      <c r="C4827" s="268" t="s">
        <v>6020</v>
      </c>
      <c r="D4827" s="269" t="s">
        <v>14762</v>
      </c>
    </row>
    <row r="4828" spans="1:4" ht="30">
      <c r="A4828" s="266">
        <v>7740</v>
      </c>
      <c r="B4828" s="267" t="s">
        <v>10676</v>
      </c>
      <c r="C4828" s="268" t="s">
        <v>6020</v>
      </c>
      <c r="D4828" s="269" t="s">
        <v>14763</v>
      </c>
    </row>
    <row r="4829" spans="1:4" ht="30">
      <c r="A4829" s="266">
        <v>7741</v>
      </c>
      <c r="B4829" s="267" t="s">
        <v>10677</v>
      </c>
      <c r="C4829" s="268" t="s">
        <v>6020</v>
      </c>
      <c r="D4829" s="269" t="s">
        <v>14764</v>
      </c>
    </row>
    <row r="4830" spans="1:4" ht="30">
      <c r="A4830" s="266">
        <v>7774</v>
      </c>
      <c r="B4830" s="267" t="s">
        <v>10678</v>
      </c>
      <c r="C4830" s="268" t="s">
        <v>6020</v>
      </c>
      <c r="D4830" s="269" t="s">
        <v>14765</v>
      </c>
    </row>
    <row r="4831" spans="1:4" ht="30">
      <c r="A4831" s="266">
        <v>7744</v>
      </c>
      <c r="B4831" s="267" t="s">
        <v>10679</v>
      </c>
      <c r="C4831" s="268" t="s">
        <v>6020</v>
      </c>
      <c r="D4831" s="269" t="s">
        <v>14766</v>
      </c>
    </row>
    <row r="4832" spans="1:4" ht="30">
      <c r="A4832" s="266">
        <v>7773</v>
      </c>
      <c r="B4832" s="267" t="s">
        <v>10680</v>
      </c>
      <c r="C4832" s="268" t="s">
        <v>6020</v>
      </c>
      <c r="D4832" s="269" t="s">
        <v>14767</v>
      </c>
    </row>
    <row r="4833" spans="1:4" ht="30">
      <c r="A4833" s="266">
        <v>7754</v>
      </c>
      <c r="B4833" s="267" t="s">
        <v>10681</v>
      </c>
      <c r="C4833" s="268" t="s">
        <v>6020</v>
      </c>
      <c r="D4833" s="269" t="s">
        <v>14768</v>
      </c>
    </row>
    <row r="4834" spans="1:4" ht="30">
      <c r="A4834" s="266">
        <v>7735</v>
      </c>
      <c r="B4834" s="267" t="s">
        <v>10682</v>
      </c>
      <c r="C4834" s="268" t="s">
        <v>6020</v>
      </c>
      <c r="D4834" s="269" t="s">
        <v>14769</v>
      </c>
    </row>
    <row r="4835" spans="1:4" ht="30">
      <c r="A4835" s="266">
        <v>7755</v>
      </c>
      <c r="B4835" s="267" t="s">
        <v>10683</v>
      </c>
      <c r="C4835" s="268" t="s">
        <v>6020</v>
      </c>
      <c r="D4835" s="269" t="s">
        <v>14770</v>
      </c>
    </row>
    <row r="4836" spans="1:4" ht="30">
      <c r="A4836" s="266">
        <v>7776</v>
      </c>
      <c r="B4836" s="267" t="s">
        <v>10684</v>
      </c>
      <c r="C4836" s="268" t="s">
        <v>6020</v>
      </c>
      <c r="D4836" s="269" t="s">
        <v>14771</v>
      </c>
    </row>
    <row r="4837" spans="1:4" ht="30">
      <c r="A4837" s="266">
        <v>7743</v>
      </c>
      <c r="B4837" s="267" t="s">
        <v>10685</v>
      </c>
      <c r="C4837" s="268" t="s">
        <v>6020</v>
      </c>
      <c r="D4837" s="269" t="s">
        <v>14772</v>
      </c>
    </row>
    <row r="4838" spans="1:4" ht="30">
      <c r="A4838" s="266">
        <v>7733</v>
      </c>
      <c r="B4838" s="267" t="s">
        <v>10686</v>
      </c>
      <c r="C4838" s="268" t="s">
        <v>6020</v>
      </c>
      <c r="D4838" s="269" t="s">
        <v>14773</v>
      </c>
    </row>
    <row r="4839" spans="1:4" ht="30">
      <c r="A4839" s="266">
        <v>7775</v>
      </c>
      <c r="B4839" s="267" t="s">
        <v>10687</v>
      </c>
      <c r="C4839" s="268" t="s">
        <v>6020</v>
      </c>
      <c r="D4839" s="269" t="s">
        <v>14774</v>
      </c>
    </row>
    <row r="4840" spans="1:4" ht="30">
      <c r="A4840" s="266">
        <v>7734</v>
      </c>
      <c r="B4840" s="267" t="s">
        <v>10688</v>
      </c>
      <c r="C4840" s="268" t="s">
        <v>6020</v>
      </c>
      <c r="D4840" s="269" t="s">
        <v>14775</v>
      </c>
    </row>
    <row r="4841" spans="1:4">
      <c r="A4841" s="266">
        <v>7753</v>
      </c>
      <c r="B4841" s="267" t="s">
        <v>10689</v>
      </c>
      <c r="C4841" s="268" t="s">
        <v>6020</v>
      </c>
      <c r="D4841" s="269" t="s">
        <v>14776</v>
      </c>
    </row>
    <row r="4842" spans="1:4">
      <c r="A4842" s="266">
        <v>13256</v>
      </c>
      <c r="B4842" s="267" t="s">
        <v>10690</v>
      </c>
      <c r="C4842" s="268" t="s">
        <v>6020</v>
      </c>
      <c r="D4842" s="269" t="s">
        <v>14777</v>
      </c>
    </row>
    <row r="4843" spans="1:4">
      <c r="A4843" s="266">
        <v>7757</v>
      </c>
      <c r="B4843" s="267" t="s">
        <v>10691</v>
      </c>
      <c r="C4843" s="268" t="s">
        <v>6020</v>
      </c>
      <c r="D4843" s="269" t="s">
        <v>14778</v>
      </c>
    </row>
    <row r="4844" spans="1:4">
      <c r="A4844" s="266">
        <v>7758</v>
      </c>
      <c r="B4844" s="267" t="s">
        <v>10692</v>
      </c>
      <c r="C4844" s="268" t="s">
        <v>6020</v>
      </c>
      <c r="D4844" s="269" t="s">
        <v>14779</v>
      </c>
    </row>
    <row r="4845" spans="1:4">
      <c r="A4845" s="266">
        <v>7759</v>
      </c>
      <c r="B4845" s="267" t="s">
        <v>10693</v>
      </c>
      <c r="C4845" s="268" t="s">
        <v>6020</v>
      </c>
      <c r="D4845" s="269" t="s">
        <v>14780</v>
      </c>
    </row>
    <row r="4846" spans="1:4">
      <c r="A4846" s="266">
        <v>40334</v>
      </c>
      <c r="B4846" s="267" t="s">
        <v>10694</v>
      </c>
      <c r="C4846" s="268" t="s">
        <v>6020</v>
      </c>
      <c r="D4846" s="269" t="s">
        <v>14781</v>
      </c>
    </row>
    <row r="4847" spans="1:4">
      <c r="A4847" s="266">
        <v>7745</v>
      </c>
      <c r="B4847" s="267" t="s">
        <v>10695</v>
      </c>
      <c r="C4847" s="268" t="s">
        <v>6020</v>
      </c>
      <c r="D4847" s="269" t="s">
        <v>14684</v>
      </c>
    </row>
    <row r="4848" spans="1:4">
      <c r="A4848" s="266">
        <v>7714</v>
      </c>
      <c r="B4848" s="267" t="s">
        <v>10696</v>
      </c>
      <c r="C4848" s="268" t="s">
        <v>6020</v>
      </c>
      <c r="D4848" s="269" t="s">
        <v>14782</v>
      </c>
    </row>
    <row r="4849" spans="1:4">
      <c r="A4849" s="266">
        <v>7725</v>
      </c>
      <c r="B4849" s="267" t="s">
        <v>10697</v>
      </c>
      <c r="C4849" s="268" t="s">
        <v>6020</v>
      </c>
      <c r="D4849" s="269" t="s">
        <v>11663</v>
      </c>
    </row>
    <row r="4850" spans="1:4">
      <c r="A4850" s="266">
        <v>7742</v>
      </c>
      <c r="B4850" s="267" t="s">
        <v>10698</v>
      </c>
      <c r="C4850" s="268" t="s">
        <v>6020</v>
      </c>
      <c r="D4850" s="269" t="s">
        <v>14783</v>
      </c>
    </row>
    <row r="4851" spans="1:4">
      <c r="A4851" s="266">
        <v>7750</v>
      </c>
      <c r="B4851" s="267" t="s">
        <v>10699</v>
      </c>
      <c r="C4851" s="268" t="s">
        <v>6020</v>
      </c>
      <c r="D4851" s="269" t="s">
        <v>14784</v>
      </c>
    </row>
    <row r="4852" spans="1:4">
      <c r="A4852" s="266">
        <v>7756</v>
      </c>
      <c r="B4852" s="267" t="s">
        <v>10700</v>
      </c>
      <c r="C4852" s="268" t="s">
        <v>6020</v>
      </c>
      <c r="D4852" s="269" t="s">
        <v>14785</v>
      </c>
    </row>
    <row r="4853" spans="1:4">
      <c r="A4853" s="266">
        <v>7765</v>
      </c>
      <c r="B4853" s="267" t="s">
        <v>10701</v>
      </c>
      <c r="C4853" s="268" t="s">
        <v>6020</v>
      </c>
      <c r="D4853" s="269" t="s">
        <v>14786</v>
      </c>
    </row>
    <row r="4854" spans="1:4">
      <c r="A4854" s="266">
        <v>12569</v>
      </c>
      <c r="B4854" s="267" t="s">
        <v>10702</v>
      </c>
      <c r="C4854" s="268" t="s">
        <v>6020</v>
      </c>
      <c r="D4854" s="269" t="s">
        <v>14787</v>
      </c>
    </row>
    <row r="4855" spans="1:4">
      <c r="A4855" s="266">
        <v>7766</v>
      </c>
      <c r="B4855" s="267" t="s">
        <v>10703</v>
      </c>
      <c r="C4855" s="268" t="s">
        <v>6020</v>
      </c>
      <c r="D4855" s="269" t="s">
        <v>14788</v>
      </c>
    </row>
    <row r="4856" spans="1:4">
      <c r="A4856" s="266">
        <v>7767</v>
      </c>
      <c r="B4856" s="267" t="s">
        <v>10704</v>
      </c>
      <c r="C4856" s="268" t="s">
        <v>6020</v>
      </c>
      <c r="D4856" s="269" t="s">
        <v>14789</v>
      </c>
    </row>
    <row r="4857" spans="1:4">
      <c r="A4857" s="266">
        <v>7727</v>
      </c>
      <c r="B4857" s="267" t="s">
        <v>10705</v>
      </c>
      <c r="C4857" s="268" t="s">
        <v>6020</v>
      </c>
      <c r="D4857" s="269" t="s">
        <v>14790</v>
      </c>
    </row>
    <row r="4858" spans="1:4">
      <c r="A4858" s="266">
        <v>7760</v>
      </c>
      <c r="B4858" s="267" t="s">
        <v>10706</v>
      </c>
      <c r="C4858" s="268" t="s">
        <v>6020</v>
      </c>
      <c r="D4858" s="269" t="s">
        <v>14791</v>
      </c>
    </row>
    <row r="4859" spans="1:4">
      <c r="A4859" s="266">
        <v>7761</v>
      </c>
      <c r="B4859" s="267" t="s">
        <v>10707</v>
      </c>
      <c r="C4859" s="268" t="s">
        <v>6020</v>
      </c>
      <c r="D4859" s="269" t="s">
        <v>14792</v>
      </c>
    </row>
    <row r="4860" spans="1:4">
      <c r="A4860" s="266">
        <v>7752</v>
      </c>
      <c r="B4860" s="267" t="s">
        <v>10708</v>
      </c>
      <c r="C4860" s="268" t="s">
        <v>6020</v>
      </c>
      <c r="D4860" s="269" t="s">
        <v>14793</v>
      </c>
    </row>
    <row r="4861" spans="1:4">
      <c r="A4861" s="266">
        <v>7762</v>
      </c>
      <c r="B4861" s="267" t="s">
        <v>10709</v>
      </c>
      <c r="C4861" s="268" t="s">
        <v>6020</v>
      </c>
      <c r="D4861" s="269" t="s">
        <v>14794</v>
      </c>
    </row>
    <row r="4862" spans="1:4">
      <c r="A4862" s="266">
        <v>7722</v>
      </c>
      <c r="B4862" s="267" t="s">
        <v>10710</v>
      </c>
      <c r="C4862" s="268" t="s">
        <v>6020</v>
      </c>
      <c r="D4862" s="269" t="s">
        <v>14795</v>
      </c>
    </row>
    <row r="4863" spans="1:4">
      <c r="A4863" s="266">
        <v>7763</v>
      </c>
      <c r="B4863" s="267" t="s">
        <v>10711</v>
      </c>
      <c r="C4863" s="268" t="s">
        <v>6020</v>
      </c>
      <c r="D4863" s="269" t="s">
        <v>14796</v>
      </c>
    </row>
    <row r="4864" spans="1:4">
      <c r="A4864" s="266">
        <v>7764</v>
      </c>
      <c r="B4864" s="267" t="s">
        <v>10712</v>
      </c>
      <c r="C4864" s="268" t="s">
        <v>6020</v>
      </c>
      <c r="D4864" s="269" t="s">
        <v>14797</v>
      </c>
    </row>
    <row r="4865" spans="1:4">
      <c r="A4865" s="266">
        <v>12572</v>
      </c>
      <c r="B4865" s="267" t="s">
        <v>10713</v>
      </c>
      <c r="C4865" s="268" t="s">
        <v>6020</v>
      </c>
      <c r="D4865" s="269" t="s">
        <v>14798</v>
      </c>
    </row>
    <row r="4866" spans="1:4">
      <c r="A4866" s="266">
        <v>12573</v>
      </c>
      <c r="B4866" s="267" t="s">
        <v>10714</v>
      </c>
      <c r="C4866" s="268" t="s">
        <v>6020</v>
      </c>
      <c r="D4866" s="269" t="s">
        <v>14799</v>
      </c>
    </row>
    <row r="4867" spans="1:4">
      <c r="A4867" s="266">
        <v>12574</v>
      </c>
      <c r="B4867" s="267" t="s">
        <v>10715</v>
      </c>
      <c r="C4867" s="268" t="s">
        <v>6020</v>
      </c>
      <c r="D4867" s="269" t="s">
        <v>14800</v>
      </c>
    </row>
    <row r="4868" spans="1:4">
      <c r="A4868" s="266">
        <v>12575</v>
      </c>
      <c r="B4868" s="267" t="s">
        <v>10716</v>
      </c>
      <c r="C4868" s="268" t="s">
        <v>6020</v>
      </c>
      <c r="D4868" s="269" t="s">
        <v>14801</v>
      </c>
    </row>
    <row r="4869" spans="1:4">
      <c r="A4869" s="266">
        <v>12576</v>
      </c>
      <c r="B4869" s="267" t="s">
        <v>10717</v>
      </c>
      <c r="C4869" s="268" t="s">
        <v>6020</v>
      </c>
      <c r="D4869" s="269" t="s">
        <v>14802</v>
      </c>
    </row>
    <row r="4870" spans="1:4">
      <c r="A4870" s="266">
        <v>12577</v>
      </c>
      <c r="B4870" s="267" t="s">
        <v>10718</v>
      </c>
      <c r="C4870" s="268" t="s">
        <v>6020</v>
      </c>
      <c r="D4870" s="269" t="s">
        <v>14803</v>
      </c>
    </row>
    <row r="4871" spans="1:4">
      <c r="A4871" s="266">
        <v>12578</v>
      </c>
      <c r="B4871" s="267" t="s">
        <v>10719</v>
      </c>
      <c r="C4871" s="268" t="s">
        <v>6020</v>
      </c>
      <c r="D4871" s="269" t="s">
        <v>14804</v>
      </c>
    </row>
    <row r="4872" spans="1:4">
      <c r="A4872" s="266">
        <v>12579</v>
      </c>
      <c r="B4872" s="267" t="s">
        <v>10720</v>
      </c>
      <c r="C4872" s="268" t="s">
        <v>6020</v>
      </c>
      <c r="D4872" s="269" t="s">
        <v>14805</v>
      </c>
    </row>
    <row r="4873" spans="1:4">
      <c r="A4873" s="266">
        <v>12580</v>
      </c>
      <c r="B4873" s="267" t="s">
        <v>10721</v>
      </c>
      <c r="C4873" s="268" t="s">
        <v>6020</v>
      </c>
      <c r="D4873" s="269" t="s">
        <v>14806</v>
      </c>
    </row>
    <row r="4874" spans="1:4">
      <c r="A4874" s="266">
        <v>12581</v>
      </c>
      <c r="B4874" s="267" t="s">
        <v>10722</v>
      </c>
      <c r="C4874" s="268" t="s">
        <v>6020</v>
      </c>
      <c r="D4874" s="269" t="s">
        <v>14807</v>
      </c>
    </row>
    <row r="4875" spans="1:4" ht="30">
      <c r="A4875" s="266">
        <v>41785</v>
      </c>
      <c r="B4875" s="267" t="s">
        <v>10723</v>
      </c>
      <c r="C4875" s="268" t="s">
        <v>6020</v>
      </c>
      <c r="D4875" s="269" t="s">
        <v>14808</v>
      </c>
    </row>
    <row r="4876" spans="1:4" ht="30">
      <c r="A4876" s="266">
        <v>41781</v>
      </c>
      <c r="B4876" s="267" t="s">
        <v>10724</v>
      </c>
      <c r="C4876" s="268" t="s">
        <v>6020</v>
      </c>
      <c r="D4876" s="269" t="s">
        <v>14809</v>
      </c>
    </row>
    <row r="4877" spans="1:4" ht="30">
      <c r="A4877" s="266">
        <v>41783</v>
      </c>
      <c r="B4877" s="267" t="s">
        <v>10725</v>
      </c>
      <c r="C4877" s="268" t="s">
        <v>6020</v>
      </c>
      <c r="D4877" s="269" t="s">
        <v>14810</v>
      </c>
    </row>
    <row r="4878" spans="1:4" ht="30">
      <c r="A4878" s="266">
        <v>41786</v>
      </c>
      <c r="B4878" s="267" t="s">
        <v>10726</v>
      </c>
      <c r="C4878" s="268" t="s">
        <v>6020</v>
      </c>
      <c r="D4878" s="269" t="s">
        <v>14811</v>
      </c>
    </row>
    <row r="4879" spans="1:4" ht="30">
      <c r="A4879" s="266">
        <v>41779</v>
      </c>
      <c r="B4879" s="267" t="s">
        <v>10727</v>
      </c>
      <c r="C4879" s="268" t="s">
        <v>6020</v>
      </c>
      <c r="D4879" s="269" t="s">
        <v>14812</v>
      </c>
    </row>
    <row r="4880" spans="1:4" ht="30">
      <c r="A4880" s="266">
        <v>41780</v>
      </c>
      <c r="B4880" s="267" t="s">
        <v>10728</v>
      </c>
      <c r="C4880" s="268" t="s">
        <v>6020</v>
      </c>
      <c r="D4880" s="269" t="s">
        <v>14813</v>
      </c>
    </row>
    <row r="4881" spans="1:4" ht="30">
      <c r="A4881" s="266">
        <v>41782</v>
      </c>
      <c r="B4881" s="267" t="s">
        <v>10729</v>
      </c>
      <c r="C4881" s="268" t="s">
        <v>6020</v>
      </c>
      <c r="D4881" s="269" t="s">
        <v>14814</v>
      </c>
    </row>
    <row r="4882" spans="1:4">
      <c r="A4882" s="266">
        <v>38130</v>
      </c>
      <c r="B4882" s="267" t="s">
        <v>10730</v>
      </c>
      <c r="C4882" s="268" t="s">
        <v>6020</v>
      </c>
      <c r="D4882" s="269" t="s">
        <v>14815</v>
      </c>
    </row>
    <row r="4883" spans="1:4">
      <c r="A4883" s="266">
        <v>21123</v>
      </c>
      <c r="B4883" s="267" t="s">
        <v>10731</v>
      </c>
      <c r="C4883" s="268" t="s">
        <v>6020</v>
      </c>
      <c r="D4883" s="269" t="s">
        <v>14816</v>
      </c>
    </row>
    <row r="4884" spans="1:4">
      <c r="A4884" s="266">
        <v>21124</v>
      </c>
      <c r="B4884" s="267" t="s">
        <v>10732</v>
      </c>
      <c r="C4884" s="268" t="s">
        <v>6020</v>
      </c>
      <c r="D4884" s="269" t="s">
        <v>14817</v>
      </c>
    </row>
    <row r="4885" spans="1:4">
      <c r="A4885" s="266">
        <v>21125</v>
      </c>
      <c r="B4885" s="267" t="s">
        <v>10733</v>
      </c>
      <c r="C4885" s="268" t="s">
        <v>6020</v>
      </c>
      <c r="D4885" s="269" t="s">
        <v>12786</v>
      </c>
    </row>
    <row r="4886" spans="1:4">
      <c r="A4886" s="266">
        <v>38028</v>
      </c>
      <c r="B4886" s="267" t="s">
        <v>10734</v>
      </c>
      <c r="C4886" s="268" t="s">
        <v>6020</v>
      </c>
      <c r="D4886" s="269" t="s">
        <v>14818</v>
      </c>
    </row>
    <row r="4887" spans="1:4">
      <c r="A4887" s="266">
        <v>38029</v>
      </c>
      <c r="B4887" s="267" t="s">
        <v>10735</v>
      </c>
      <c r="C4887" s="268" t="s">
        <v>6020</v>
      </c>
      <c r="D4887" s="269" t="s">
        <v>14819</v>
      </c>
    </row>
    <row r="4888" spans="1:4">
      <c r="A4888" s="266">
        <v>38030</v>
      </c>
      <c r="B4888" s="267" t="s">
        <v>15156</v>
      </c>
      <c r="C4888" s="268" t="s">
        <v>6020</v>
      </c>
      <c r="D4888" s="269" t="s">
        <v>14820</v>
      </c>
    </row>
    <row r="4889" spans="1:4">
      <c r="A4889" s="266">
        <v>38031</v>
      </c>
      <c r="B4889" s="267" t="s">
        <v>15155</v>
      </c>
      <c r="C4889" s="268" t="s">
        <v>6020</v>
      </c>
      <c r="D4889" s="269" t="s">
        <v>14821</v>
      </c>
    </row>
    <row r="4890" spans="1:4" ht="45">
      <c r="A4890" s="266">
        <v>39735</v>
      </c>
      <c r="B4890" s="267" t="s">
        <v>10736</v>
      </c>
      <c r="C4890" s="268" t="s">
        <v>6020</v>
      </c>
      <c r="D4890" s="269" t="s">
        <v>14822</v>
      </c>
    </row>
    <row r="4891" spans="1:4" ht="45">
      <c r="A4891" s="266">
        <v>39734</v>
      </c>
      <c r="B4891" s="267" t="s">
        <v>10737</v>
      </c>
      <c r="C4891" s="268" t="s">
        <v>6020</v>
      </c>
      <c r="D4891" s="269" t="s">
        <v>14823</v>
      </c>
    </row>
    <row r="4892" spans="1:4" ht="45">
      <c r="A4892" s="266">
        <v>39736</v>
      </c>
      <c r="B4892" s="267" t="s">
        <v>10738</v>
      </c>
      <c r="C4892" s="268" t="s">
        <v>6020</v>
      </c>
      <c r="D4892" s="269" t="s">
        <v>14824</v>
      </c>
    </row>
    <row r="4893" spans="1:4" ht="45">
      <c r="A4893" s="266">
        <v>39739</v>
      </c>
      <c r="B4893" s="267" t="s">
        <v>10741</v>
      </c>
      <c r="C4893" s="268" t="s">
        <v>6020</v>
      </c>
      <c r="D4893" s="269" t="s">
        <v>13464</v>
      </c>
    </row>
    <row r="4894" spans="1:4" ht="45">
      <c r="A4894" s="266">
        <v>39737</v>
      </c>
      <c r="B4894" s="267" t="s">
        <v>10739</v>
      </c>
      <c r="C4894" s="268" t="s">
        <v>6020</v>
      </c>
      <c r="D4894" s="269" t="s">
        <v>14825</v>
      </c>
    </row>
    <row r="4895" spans="1:4" ht="45">
      <c r="A4895" s="266">
        <v>39738</v>
      </c>
      <c r="B4895" s="267" t="s">
        <v>10740</v>
      </c>
      <c r="C4895" s="268" t="s">
        <v>6020</v>
      </c>
      <c r="D4895" s="269" t="s">
        <v>13255</v>
      </c>
    </row>
    <row r="4896" spans="1:4" ht="45">
      <c r="A4896" s="266">
        <v>39733</v>
      </c>
      <c r="B4896" s="267" t="s">
        <v>10742</v>
      </c>
      <c r="C4896" s="268" t="s">
        <v>6020</v>
      </c>
      <c r="D4896" s="269" t="s">
        <v>14826</v>
      </c>
    </row>
    <row r="4897" spans="1:4" ht="45">
      <c r="A4897" s="266">
        <v>39854</v>
      </c>
      <c r="B4897" s="267" t="s">
        <v>10743</v>
      </c>
      <c r="C4897" s="268" t="s">
        <v>6020</v>
      </c>
      <c r="D4897" s="269" t="s">
        <v>14827</v>
      </c>
    </row>
    <row r="4898" spans="1:4" ht="45">
      <c r="A4898" s="266">
        <v>39740</v>
      </c>
      <c r="B4898" s="267" t="s">
        <v>10744</v>
      </c>
      <c r="C4898" s="268" t="s">
        <v>6020</v>
      </c>
      <c r="D4898" s="269" t="s">
        <v>14828</v>
      </c>
    </row>
    <row r="4899" spans="1:4" ht="45">
      <c r="A4899" s="266">
        <v>39741</v>
      </c>
      <c r="B4899" s="267" t="s">
        <v>10745</v>
      </c>
      <c r="C4899" s="268" t="s">
        <v>6020</v>
      </c>
      <c r="D4899" s="269" t="s">
        <v>14829</v>
      </c>
    </row>
    <row r="4900" spans="1:4" ht="45">
      <c r="A4900" s="266">
        <v>39853</v>
      </c>
      <c r="B4900" s="267" t="s">
        <v>10746</v>
      </c>
      <c r="C4900" s="268" t="s">
        <v>6020</v>
      </c>
      <c r="D4900" s="269" t="s">
        <v>12489</v>
      </c>
    </row>
    <row r="4901" spans="1:4" ht="45">
      <c r="A4901" s="266">
        <v>39742</v>
      </c>
      <c r="B4901" s="267" t="s">
        <v>10747</v>
      </c>
      <c r="C4901" s="268" t="s">
        <v>6020</v>
      </c>
      <c r="D4901" s="269" t="s">
        <v>14830</v>
      </c>
    </row>
    <row r="4902" spans="1:4" ht="30">
      <c r="A4902" s="266">
        <v>39749</v>
      </c>
      <c r="B4902" s="267" t="s">
        <v>10748</v>
      </c>
      <c r="C4902" s="268" t="s">
        <v>6020</v>
      </c>
      <c r="D4902" s="269" t="s">
        <v>14831</v>
      </c>
    </row>
    <row r="4903" spans="1:4" ht="30">
      <c r="A4903" s="266">
        <v>39751</v>
      </c>
      <c r="B4903" s="267" t="s">
        <v>10749</v>
      </c>
      <c r="C4903" s="268" t="s">
        <v>6020</v>
      </c>
      <c r="D4903" s="269" t="s">
        <v>14832</v>
      </c>
    </row>
    <row r="4904" spans="1:4" ht="30">
      <c r="A4904" s="266">
        <v>39750</v>
      </c>
      <c r="B4904" s="267" t="s">
        <v>10750</v>
      </c>
      <c r="C4904" s="268" t="s">
        <v>6020</v>
      </c>
      <c r="D4904" s="269" t="s">
        <v>14833</v>
      </c>
    </row>
    <row r="4905" spans="1:4" ht="30">
      <c r="A4905" s="266">
        <v>39747</v>
      </c>
      <c r="B4905" s="267" t="s">
        <v>10751</v>
      </c>
      <c r="C4905" s="268" t="s">
        <v>6020</v>
      </c>
      <c r="D4905" s="269" t="s">
        <v>13998</v>
      </c>
    </row>
    <row r="4906" spans="1:4" ht="30">
      <c r="A4906" s="266">
        <v>39753</v>
      </c>
      <c r="B4906" s="267" t="s">
        <v>10752</v>
      </c>
      <c r="C4906" s="268" t="s">
        <v>6020</v>
      </c>
      <c r="D4906" s="269" t="s">
        <v>14834</v>
      </c>
    </row>
    <row r="4907" spans="1:4" ht="30">
      <c r="A4907" s="266">
        <v>39754</v>
      </c>
      <c r="B4907" s="267" t="s">
        <v>10753</v>
      </c>
      <c r="C4907" s="268" t="s">
        <v>6020</v>
      </c>
      <c r="D4907" s="269" t="s">
        <v>14835</v>
      </c>
    </row>
    <row r="4908" spans="1:4" ht="30">
      <c r="A4908" s="266">
        <v>39748</v>
      </c>
      <c r="B4908" s="267" t="s">
        <v>10754</v>
      </c>
      <c r="C4908" s="268" t="s">
        <v>6020</v>
      </c>
      <c r="D4908" s="269" t="s">
        <v>14836</v>
      </c>
    </row>
    <row r="4909" spans="1:4" ht="30">
      <c r="A4909" s="266">
        <v>39755</v>
      </c>
      <c r="B4909" s="267" t="s">
        <v>10755</v>
      </c>
      <c r="C4909" s="268" t="s">
        <v>6020</v>
      </c>
      <c r="D4909" s="269" t="s">
        <v>14837</v>
      </c>
    </row>
    <row r="4910" spans="1:4">
      <c r="A4910" s="266">
        <v>12742</v>
      </c>
      <c r="B4910" s="267" t="s">
        <v>10756</v>
      </c>
      <c r="C4910" s="268" t="s">
        <v>6020</v>
      </c>
      <c r="D4910" s="269" t="s">
        <v>14838</v>
      </c>
    </row>
    <row r="4911" spans="1:4">
      <c r="A4911" s="266">
        <v>12713</v>
      </c>
      <c r="B4911" s="267" t="s">
        <v>10757</v>
      </c>
      <c r="C4911" s="268" t="s">
        <v>6020</v>
      </c>
      <c r="D4911" s="269" t="s">
        <v>14839</v>
      </c>
    </row>
    <row r="4912" spans="1:4">
      <c r="A4912" s="266">
        <v>12743</v>
      </c>
      <c r="B4912" s="267" t="s">
        <v>10758</v>
      </c>
      <c r="C4912" s="268" t="s">
        <v>6020</v>
      </c>
      <c r="D4912" s="269" t="s">
        <v>11193</v>
      </c>
    </row>
    <row r="4913" spans="1:4">
      <c r="A4913" s="266">
        <v>12744</v>
      </c>
      <c r="B4913" s="267" t="s">
        <v>10759</v>
      </c>
      <c r="C4913" s="268" t="s">
        <v>6020</v>
      </c>
      <c r="D4913" s="269" t="s">
        <v>14840</v>
      </c>
    </row>
    <row r="4914" spans="1:4">
      <c r="A4914" s="266">
        <v>12745</v>
      </c>
      <c r="B4914" s="267" t="s">
        <v>10760</v>
      </c>
      <c r="C4914" s="268" t="s">
        <v>6020</v>
      </c>
      <c r="D4914" s="269" t="s">
        <v>14841</v>
      </c>
    </row>
    <row r="4915" spans="1:4">
      <c r="A4915" s="266">
        <v>12746</v>
      </c>
      <c r="B4915" s="267" t="s">
        <v>10761</v>
      </c>
      <c r="C4915" s="268" t="s">
        <v>6020</v>
      </c>
      <c r="D4915" s="269" t="s">
        <v>14842</v>
      </c>
    </row>
    <row r="4916" spans="1:4">
      <c r="A4916" s="266">
        <v>12747</v>
      </c>
      <c r="B4916" s="267" t="s">
        <v>10762</v>
      </c>
      <c r="C4916" s="268" t="s">
        <v>6020</v>
      </c>
      <c r="D4916" s="269" t="s">
        <v>14843</v>
      </c>
    </row>
    <row r="4917" spans="1:4">
      <c r="A4917" s="266">
        <v>12748</v>
      </c>
      <c r="B4917" s="267" t="s">
        <v>15154</v>
      </c>
      <c r="C4917" s="268" t="s">
        <v>6020</v>
      </c>
      <c r="D4917" s="269" t="s">
        <v>14844</v>
      </c>
    </row>
    <row r="4918" spans="1:4">
      <c r="A4918" s="266">
        <v>12749</v>
      </c>
      <c r="B4918" s="267" t="s">
        <v>15153</v>
      </c>
      <c r="C4918" s="268" t="s">
        <v>6020</v>
      </c>
      <c r="D4918" s="269" t="s">
        <v>14845</v>
      </c>
    </row>
    <row r="4919" spans="1:4" ht="30">
      <c r="A4919" s="266">
        <v>39726</v>
      </c>
      <c r="B4919" s="267" t="s">
        <v>10763</v>
      </c>
      <c r="C4919" s="268" t="s">
        <v>6020</v>
      </c>
      <c r="D4919" s="269" t="s">
        <v>14846</v>
      </c>
    </row>
    <row r="4920" spans="1:4" ht="30">
      <c r="A4920" s="266">
        <v>39728</v>
      </c>
      <c r="B4920" s="267" t="s">
        <v>10764</v>
      </c>
      <c r="C4920" s="268" t="s">
        <v>6020</v>
      </c>
      <c r="D4920" s="269" t="s">
        <v>14847</v>
      </c>
    </row>
    <row r="4921" spans="1:4" ht="30">
      <c r="A4921" s="266">
        <v>39727</v>
      </c>
      <c r="B4921" s="267" t="s">
        <v>10765</v>
      </c>
      <c r="C4921" s="268" t="s">
        <v>6020</v>
      </c>
      <c r="D4921" s="269" t="s">
        <v>14848</v>
      </c>
    </row>
    <row r="4922" spans="1:4" ht="30">
      <c r="A4922" s="266">
        <v>39724</v>
      </c>
      <c r="B4922" s="267" t="s">
        <v>10766</v>
      </c>
      <c r="C4922" s="268" t="s">
        <v>6020</v>
      </c>
      <c r="D4922" s="269" t="s">
        <v>14849</v>
      </c>
    </row>
    <row r="4923" spans="1:4" ht="30">
      <c r="A4923" s="266">
        <v>39729</v>
      </c>
      <c r="B4923" s="267" t="s">
        <v>10767</v>
      </c>
      <c r="C4923" s="268" t="s">
        <v>6020</v>
      </c>
      <c r="D4923" s="269" t="s">
        <v>14850</v>
      </c>
    </row>
    <row r="4924" spans="1:4" ht="30">
      <c r="A4924" s="266">
        <v>39730</v>
      </c>
      <c r="B4924" s="267" t="s">
        <v>10768</v>
      </c>
      <c r="C4924" s="268" t="s">
        <v>6020</v>
      </c>
      <c r="D4924" s="269" t="s">
        <v>14851</v>
      </c>
    </row>
    <row r="4925" spans="1:4" ht="30">
      <c r="A4925" s="266">
        <v>39731</v>
      </c>
      <c r="B4925" s="267" t="s">
        <v>10769</v>
      </c>
      <c r="C4925" s="268" t="s">
        <v>6020</v>
      </c>
      <c r="D4925" s="269" t="s">
        <v>14852</v>
      </c>
    </row>
    <row r="4926" spans="1:4" ht="30">
      <c r="A4926" s="266">
        <v>39725</v>
      </c>
      <c r="B4926" s="267" t="s">
        <v>10770</v>
      </c>
      <c r="C4926" s="268" t="s">
        <v>6020</v>
      </c>
      <c r="D4926" s="269" t="s">
        <v>14853</v>
      </c>
    </row>
    <row r="4927" spans="1:4" ht="30">
      <c r="A4927" s="266">
        <v>39732</v>
      </c>
      <c r="B4927" s="267" t="s">
        <v>10771</v>
      </c>
      <c r="C4927" s="268" t="s">
        <v>6020</v>
      </c>
      <c r="D4927" s="269" t="s">
        <v>14854</v>
      </c>
    </row>
    <row r="4928" spans="1:4" ht="30">
      <c r="A4928" s="266">
        <v>39660</v>
      </c>
      <c r="B4928" s="267" t="s">
        <v>10772</v>
      </c>
      <c r="C4928" s="268" t="s">
        <v>6020</v>
      </c>
      <c r="D4928" s="269" t="s">
        <v>14855</v>
      </c>
    </row>
    <row r="4929" spans="1:4" ht="30">
      <c r="A4929" s="266">
        <v>39662</v>
      </c>
      <c r="B4929" s="267" t="s">
        <v>10773</v>
      </c>
      <c r="C4929" s="268" t="s">
        <v>6020</v>
      </c>
      <c r="D4929" s="269" t="s">
        <v>11746</v>
      </c>
    </row>
    <row r="4930" spans="1:4" ht="30">
      <c r="A4930" s="266">
        <v>39661</v>
      </c>
      <c r="B4930" s="267" t="s">
        <v>10774</v>
      </c>
      <c r="C4930" s="268" t="s">
        <v>6020</v>
      </c>
      <c r="D4930" s="269" t="s">
        <v>13393</v>
      </c>
    </row>
    <row r="4931" spans="1:4" ht="30">
      <c r="A4931" s="266">
        <v>39666</v>
      </c>
      <c r="B4931" s="267" t="s">
        <v>10775</v>
      </c>
      <c r="C4931" s="268" t="s">
        <v>6020</v>
      </c>
      <c r="D4931" s="269" t="s">
        <v>14856</v>
      </c>
    </row>
    <row r="4932" spans="1:4" ht="30">
      <c r="A4932" s="266">
        <v>39664</v>
      </c>
      <c r="B4932" s="267" t="s">
        <v>10776</v>
      </c>
      <c r="C4932" s="268" t="s">
        <v>6020</v>
      </c>
      <c r="D4932" s="269" t="s">
        <v>14857</v>
      </c>
    </row>
    <row r="4933" spans="1:4" ht="30">
      <c r="A4933" s="266">
        <v>39663</v>
      </c>
      <c r="B4933" s="267" t="s">
        <v>10777</v>
      </c>
      <c r="C4933" s="268" t="s">
        <v>6020</v>
      </c>
      <c r="D4933" s="269" t="s">
        <v>14858</v>
      </c>
    </row>
    <row r="4934" spans="1:4" ht="30">
      <c r="A4934" s="266">
        <v>39665</v>
      </c>
      <c r="B4934" s="267" t="s">
        <v>10778</v>
      </c>
      <c r="C4934" s="268" t="s">
        <v>6020</v>
      </c>
      <c r="D4934" s="269" t="s">
        <v>14859</v>
      </c>
    </row>
    <row r="4935" spans="1:4" ht="30">
      <c r="A4935" s="266">
        <v>39752</v>
      </c>
      <c r="B4935" s="267" t="s">
        <v>10779</v>
      </c>
      <c r="C4935" s="268" t="s">
        <v>6020</v>
      </c>
      <c r="D4935" s="269" t="s">
        <v>14860</v>
      </c>
    </row>
    <row r="4936" spans="1:4">
      <c r="A4936" s="266">
        <v>12583</v>
      </c>
      <c r="B4936" s="267" t="s">
        <v>15152</v>
      </c>
      <c r="C4936" s="268" t="s">
        <v>6020</v>
      </c>
      <c r="D4936" s="269" t="s">
        <v>14861</v>
      </c>
    </row>
    <row r="4937" spans="1:4">
      <c r="A4937" s="266">
        <v>12584</v>
      </c>
      <c r="B4937" s="267" t="s">
        <v>15151</v>
      </c>
      <c r="C4937" s="268" t="s">
        <v>6020</v>
      </c>
      <c r="D4937" s="269" t="s">
        <v>12276</v>
      </c>
    </row>
    <row r="4938" spans="1:4" ht="30">
      <c r="A4938" s="266">
        <v>13159</v>
      </c>
      <c r="B4938" s="267" t="s">
        <v>10780</v>
      </c>
      <c r="C4938" s="268" t="s">
        <v>6020</v>
      </c>
      <c r="D4938" s="269" t="s">
        <v>14862</v>
      </c>
    </row>
    <row r="4939" spans="1:4" ht="30">
      <c r="A4939" s="266">
        <v>13168</v>
      </c>
      <c r="B4939" s="267" t="s">
        <v>10781</v>
      </c>
      <c r="C4939" s="268" t="s">
        <v>6020</v>
      </c>
      <c r="D4939" s="269" t="s">
        <v>14863</v>
      </c>
    </row>
    <row r="4940" spans="1:4" ht="30">
      <c r="A4940" s="266">
        <v>13173</v>
      </c>
      <c r="B4940" s="267" t="s">
        <v>10782</v>
      </c>
      <c r="C4940" s="268" t="s">
        <v>6020</v>
      </c>
      <c r="D4940" s="269" t="s">
        <v>11332</v>
      </c>
    </row>
    <row r="4941" spans="1:4" ht="30">
      <c r="A4941" s="266">
        <v>37449</v>
      </c>
      <c r="B4941" s="267" t="s">
        <v>10783</v>
      </c>
      <c r="C4941" s="268" t="s">
        <v>6020</v>
      </c>
      <c r="D4941" s="269" t="s">
        <v>11848</v>
      </c>
    </row>
    <row r="4942" spans="1:4" ht="30">
      <c r="A4942" s="266">
        <v>37450</v>
      </c>
      <c r="B4942" s="267" t="s">
        <v>10784</v>
      </c>
      <c r="C4942" s="268" t="s">
        <v>6020</v>
      </c>
      <c r="D4942" s="269" t="s">
        <v>14864</v>
      </c>
    </row>
    <row r="4943" spans="1:4" ht="30">
      <c r="A4943" s="266">
        <v>37451</v>
      </c>
      <c r="B4943" s="267" t="s">
        <v>10785</v>
      </c>
      <c r="C4943" s="268" t="s">
        <v>6020</v>
      </c>
      <c r="D4943" s="269" t="s">
        <v>11814</v>
      </c>
    </row>
    <row r="4944" spans="1:4" ht="30">
      <c r="A4944" s="266">
        <v>37452</v>
      </c>
      <c r="B4944" s="267" t="s">
        <v>10786</v>
      </c>
      <c r="C4944" s="268" t="s">
        <v>6020</v>
      </c>
      <c r="D4944" s="269" t="s">
        <v>14865</v>
      </c>
    </row>
    <row r="4945" spans="1:4" ht="30">
      <c r="A4945" s="266">
        <v>37453</v>
      </c>
      <c r="B4945" s="267" t="s">
        <v>10787</v>
      </c>
      <c r="C4945" s="268" t="s">
        <v>6020</v>
      </c>
      <c r="D4945" s="269" t="s">
        <v>14866</v>
      </c>
    </row>
    <row r="4946" spans="1:4">
      <c r="A4946" s="266">
        <v>7778</v>
      </c>
      <c r="B4946" s="267" t="s">
        <v>10788</v>
      </c>
      <c r="C4946" s="268" t="s">
        <v>6020</v>
      </c>
      <c r="D4946" s="269" t="s">
        <v>14727</v>
      </c>
    </row>
    <row r="4947" spans="1:4">
      <c r="A4947" s="266">
        <v>7796</v>
      </c>
      <c r="B4947" s="267" t="s">
        <v>10789</v>
      </c>
      <c r="C4947" s="268" t="s">
        <v>6020</v>
      </c>
      <c r="D4947" s="269" t="s">
        <v>14867</v>
      </c>
    </row>
    <row r="4948" spans="1:4">
      <c r="A4948" s="266">
        <v>7781</v>
      </c>
      <c r="B4948" s="267" t="s">
        <v>10790</v>
      </c>
      <c r="C4948" s="268" t="s">
        <v>6020</v>
      </c>
      <c r="D4948" s="269" t="s">
        <v>14868</v>
      </c>
    </row>
    <row r="4949" spans="1:4">
      <c r="A4949" s="266">
        <v>7795</v>
      </c>
      <c r="B4949" s="267" t="s">
        <v>10791</v>
      </c>
      <c r="C4949" s="268" t="s">
        <v>6020</v>
      </c>
      <c r="D4949" s="269" t="s">
        <v>14869</v>
      </c>
    </row>
    <row r="4950" spans="1:4">
      <c r="A4950" s="266">
        <v>7791</v>
      </c>
      <c r="B4950" s="267" t="s">
        <v>10792</v>
      </c>
      <c r="C4950" s="268" t="s">
        <v>6020</v>
      </c>
      <c r="D4950" s="269" t="s">
        <v>14870</v>
      </c>
    </row>
    <row r="4951" spans="1:4">
      <c r="A4951" s="266">
        <v>7783</v>
      </c>
      <c r="B4951" s="267" t="s">
        <v>10793</v>
      </c>
      <c r="C4951" s="268" t="s">
        <v>6020</v>
      </c>
      <c r="D4951" s="269" t="s">
        <v>12673</v>
      </c>
    </row>
    <row r="4952" spans="1:4">
      <c r="A4952" s="266">
        <v>7790</v>
      </c>
      <c r="B4952" s="267" t="s">
        <v>10794</v>
      </c>
      <c r="C4952" s="268" t="s">
        <v>6020</v>
      </c>
      <c r="D4952" s="269" t="s">
        <v>14871</v>
      </c>
    </row>
    <row r="4953" spans="1:4">
      <c r="A4953" s="266">
        <v>7785</v>
      </c>
      <c r="B4953" s="267" t="s">
        <v>10795</v>
      </c>
      <c r="C4953" s="268" t="s">
        <v>6020</v>
      </c>
      <c r="D4953" s="269" t="s">
        <v>11984</v>
      </c>
    </row>
    <row r="4954" spans="1:4">
      <c r="A4954" s="266">
        <v>7792</v>
      </c>
      <c r="B4954" s="267" t="s">
        <v>10796</v>
      </c>
      <c r="C4954" s="268" t="s">
        <v>6020</v>
      </c>
      <c r="D4954" s="269" t="s">
        <v>12986</v>
      </c>
    </row>
    <row r="4955" spans="1:4">
      <c r="A4955" s="266">
        <v>7793</v>
      </c>
      <c r="B4955" s="267" t="s">
        <v>10797</v>
      </c>
      <c r="C4955" s="268" t="s">
        <v>6020</v>
      </c>
      <c r="D4955" s="269" t="s">
        <v>14872</v>
      </c>
    </row>
    <row r="4956" spans="1:4">
      <c r="A4956" s="266">
        <v>12613</v>
      </c>
      <c r="B4956" s="267" t="s">
        <v>10798</v>
      </c>
      <c r="C4956" s="268" t="s">
        <v>6019</v>
      </c>
      <c r="D4956" s="269" t="s">
        <v>14873</v>
      </c>
    </row>
    <row r="4957" spans="1:4">
      <c r="A4957" s="266">
        <v>1031</v>
      </c>
      <c r="B4957" s="267" t="s">
        <v>10799</v>
      </c>
      <c r="C4957" s="268" t="s">
        <v>6019</v>
      </c>
      <c r="D4957" s="269" t="s">
        <v>11531</v>
      </c>
    </row>
    <row r="4958" spans="1:4" ht="30">
      <c r="A4958" s="266">
        <v>39707</v>
      </c>
      <c r="B4958" s="267" t="s">
        <v>10800</v>
      </c>
      <c r="C4958" s="268" t="s">
        <v>6020</v>
      </c>
      <c r="D4958" s="269" t="s">
        <v>11615</v>
      </c>
    </row>
    <row r="4959" spans="1:4" ht="30">
      <c r="A4959" s="266">
        <v>39708</v>
      </c>
      <c r="B4959" s="267" t="s">
        <v>10801</v>
      </c>
      <c r="C4959" s="268" t="s">
        <v>6020</v>
      </c>
      <c r="D4959" s="269" t="s">
        <v>12082</v>
      </c>
    </row>
    <row r="4960" spans="1:4" ht="30">
      <c r="A4960" s="266">
        <v>39710</v>
      </c>
      <c r="B4960" s="267" t="s">
        <v>10802</v>
      </c>
      <c r="C4960" s="268" t="s">
        <v>6020</v>
      </c>
      <c r="D4960" s="269" t="s">
        <v>13107</v>
      </c>
    </row>
    <row r="4961" spans="1:4" ht="30">
      <c r="A4961" s="266">
        <v>39709</v>
      </c>
      <c r="B4961" s="267" t="s">
        <v>10803</v>
      </c>
      <c r="C4961" s="268" t="s">
        <v>6020</v>
      </c>
      <c r="D4961" s="269" t="s">
        <v>14874</v>
      </c>
    </row>
    <row r="4962" spans="1:4" ht="30">
      <c r="A4962" s="266">
        <v>39711</v>
      </c>
      <c r="B4962" s="267" t="s">
        <v>10804</v>
      </c>
      <c r="C4962" s="268" t="s">
        <v>6020</v>
      </c>
      <c r="D4962" s="269" t="s">
        <v>12050</v>
      </c>
    </row>
    <row r="4963" spans="1:4" ht="30">
      <c r="A4963" s="266">
        <v>39714</v>
      </c>
      <c r="B4963" s="267" t="s">
        <v>10807</v>
      </c>
      <c r="C4963" s="268" t="s">
        <v>6020</v>
      </c>
      <c r="D4963" s="269" t="s">
        <v>14561</v>
      </c>
    </row>
    <row r="4964" spans="1:4" ht="30">
      <c r="A4964" s="266">
        <v>39712</v>
      </c>
      <c r="B4964" s="267" t="s">
        <v>10805</v>
      </c>
      <c r="C4964" s="268" t="s">
        <v>6020</v>
      </c>
      <c r="D4964" s="269" t="s">
        <v>13692</v>
      </c>
    </row>
    <row r="4965" spans="1:4" ht="30">
      <c r="A4965" s="266">
        <v>39713</v>
      </c>
      <c r="B4965" s="267" t="s">
        <v>10806</v>
      </c>
      <c r="C4965" s="268" t="s">
        <v>6020</v>
      </c>
      <c r="D4965" s="269" t="s">
        <v>11123</v>
      </c>
    </row>
    <row r="4966" spans="1:4" ht="30">
      <c r="A4966" s="266">
        <v>39715</v>
      </c>
      <c r="B4966" s="267" t="s">
        <v>10808</v>
      </c>
      <c r="C4966" s="268" t="s">
        <v>6020</v>
      </c>
      <c r="D4966" s="269" t="s">
        <v>14875</v>
      </c>
    </row>
    <row r="4967" spans="1:4" ht="30">
      <c r="A4967" s="266">
        <v>39716</v>
      </c>
      <c r="B4967" s="267" t="s">
        <v>10809</v>
      </c>
      <c r="C4967" s="268" t="s">
        <v>6020</v>
      </c>
      <c r="D4967" s="269" t="s">
        <v>11143</v>
      </c>
    </row>
    <row r="4968" spans="1:4" ht="30">
      <c r="A4968" s="266">
        <v>39718</v>
      </c>
      <c r="B4968" s="267" t="s">
        <v>10810</v>
      </c>
      <c r="C4968" s="268" t="s">
        <v>6020</v>
      </c>
      <c r="D4968" s="269" t="s">
        <v>14876</v>
      </c>
    </row>
    <row r="4969" spans="1:4" ht="30">
      <c r="A4969" s="266">
        <v>9813</v>
      </c>
      <c r="B4969" s="267" t="s">
        <v>10811</v>
      </c>
      <c r="C4969" s="268" t="s">
        <v>6020</v>
      </c>
      <c r="D4969" s="269" t="s">
        <v>14877</v>
      </c>
    </row>
    <row r="4970" spans="1:4" ht="30">
      <c r="A4970" s="266">
        <v>9815</v>
      </c>
      <c r="B4970" s="267" t="s">
        <v>10812</v>
      </c>
      <c r="C4970" s="268" t="s">
        <v>6020</v>
      </c>
      <c r="D4970" s="269" t="s">
        <v>12443</v>
      </c>
    </row>
    <row r="4971" spans="1:4" ht="30">
      <c r="A4971" s="266">
        <v>25876</v>
      </c>
      <c r="B4971" s="267" t="s">
        <v>10813</v>
      </c>
      <c r="C4971" s="268" t="s">
        <v>6020</v>
      </c>
      <c r="D4971" s="269" t="s">
        <v>14878</v>
      </c>
    </row>
    <row r="4972" spans="1:4" ht="30">
      <c r="A4972" s="266">
        <v>25888</v>
      </c>
      <c r="B4972" s="267" t="s">
        <v>10814</v>
      </c>
      <c r="C4972" s="268" t="s">
        <v>6020</v>
      </c>
      <c r="D4972" s="269" t="s">
        <v>14879</v>
      </c>
    </row>
    <row r="4973" spans="1:4" ht="30">
      <c r="A4973" s="266">
        <v>25874</v>
      </c>
      <c r="B4973" s="267" t="s">
        <v>10815</v>
      </c>
      <c r="C4973" s="268" t="s">
        <v>6020</v>
      </c>
      <c r="D4973" s="269" t="s">
        <v>14880</v>
      </c>
    </row>
    <row r="4974" spans="1:4" ht="30">
      <c r="A4974" s="266">
        <v>25877</v>
      </c>
      <c r="B4974" s="267" t="s">
        <v>10816</v>
      </c>
      <c r="C4974" s="268" t="s">
        <v>6020</v>
      </c>
      <c r="D4974" s="269" t="s">
        <v>14881</v>
      </c>
    </row>
    <row r="4975" spans="1:4" ht="30">
      <c r="A4975" s="266">
        <v>25878</v>
      </c>
      <c r="B4975" s="267" t="s">
        <v>10817</v>
      </c>
      <c r="C4975" s="268" t="s">
        <v>6020</v>
      </c>
      <c r="D4975" s="269" t="s">
        <v>14882</v>
      </c>
    </row>
    <row r="4976" spans="1:4" ht="30">
      <c r="A4976" s="266">
        <v>25879</v>
      </c>
      <c r="B4976" s="267" t="s">
        <v>10818</v>
      </c>
      <c r="C4976" s="268" t="s">
        <v>6020</v>
      </c>
      <c r="D4976" s="269" t="s">
        <v>14883</v>
      </c>
    </row>
    <row r="4977" spans="1:4" ht="30">
      <c r="A4977" s="266">
        <v>25887</v>
      </c>
      <c r="B4977" s="267" t="s">
        <v>10819</v>
      </c>
      <c r="C4977" s="268" t="s">
        <v>6020</v>
      </c>
      <c r="D4977" s="269" t="s">
        <v>14884</v>
      </c>
    </row>
    <row r="4978" spans="1:4" ht="30">
      <c r="A4978" s="266">
        <v>25880</v>
      </c>
      <c r="B4978" s="267" t="s">
        <v>10820</v>
      </c>
      <c r="C4978" s="268" t="s">
        <v>6020</v>
      </c>
      <c r="D4978" s="269" t="s">
        <v>14885</v>
      </c>
    </row>
    <row r="4979" spans="1:4" ht="30">
      <c r="A4979" s="266">
        <v>25881</v>
      </c>
      <c r="B4979" s="267" t="s">
        <v>10821</v>
      </c>
      <c r="C4979" s="268" t="s">
        <v>6020</v>
      </c>
      <c r="D4979" s="269" t="s">
        <v>14886</v>
      </c>
    </row>
    <row r="4980" spans="1:4" ht="30">
      <c r="A4980" s="266">
        <v>25882</v>
      </c>
      <c r="B4980" s="267" t="s">
        <v>10822</v>
      </c>
      <c r="C4980" s="268" t="s">
        <v>6020</v>
      </c>
      <c r="D4980" s="269" t="s">
        <v>14887</v>
      </c>
    </row>
    <row r="4981" spans="1:4" ht="30">
      <c r="A4981" s="266">
        <v>25883</v>
      </c>
      <c r="B4981" s="267" t="s">
        <v>10823</v>
      </c>
      <c r="C4981" s="268" t="s">
        <v>6020</v>
      </c>
      <c r="D4981" s="269" t="s">
        <v>14888</v>
      </c>
    </row>
    <row r="4982" spans="1:4" ht="30">
      <c r="A4982" s="266">
        <v>25884</v>
      </c>
      <c r="B4982" s="267" t="s">
        <v>10824</v>
      </c>
      <c r="C4982" s="268" t="s">
        <v>6020</v>
      </c>
      <c r="D4982" s="269" t="s">
        <v>14889</v>
      </c>
    </row>
    <row r="4983" spans="1:4" ht="30">
      <c r="A4983" s="266">
        <v>25885</v>
      </c>
      <c r="B4983" s="267" t="s">
        <v>10825</v>
      </c>
      <c r="C4983" s="268" t="s">
        <v>6020</v>
      </c>
      <c r="D4983" s="269" t="s">
        <v>14890</v>
      </c>
    </row>
    <row r="4984" spans="1:4" ht="30">
      <c r="A4984" s="266">
        <v>25889</v>
      </c>
      <c r="B4984" s="267" t="s">
        <v>10826</v>
      </c>
      <c r="C4984" s="268" t="s">
        <v>6020</v>
      </c>
      <c r="D4984" s="269" t="s">
        <v>14891</v>
      </c>
    </row>
    <row r="4985" spans="1:4" ht="30">
      <c r="A4985" s="266">
        <v>25886</v>
      </c>
      <c r="B4985" s="267" t="s">
        <v>10827</v>
      </c>
      <c r="C4985" s="268" t="s">
        <v>6020</v>
      </c>
      <c r="D4985" s="269" t="s">
        <v>14892</v>
      </c>
    </row>
    <row r="4986" spans="1:4" ht="30">
      <c r="A4986" s="266">
        <v>25875</v>
      </c>
      <c r="B4986" s="267" t="s">
        <v>10828</v>
      </c>
      <c r="C4986" s="268" t="s">
        <v>6020</v>
      </c>
      <c r="D4986" s="269" t="s">
        <v>14893</v>
      </c>
    </row>
    <row r="4987" spans="1:4">
      <c r="A4987" s="266">
        <v>9876</v>
      </c>
      <c r="B4987" s="267" t="s">
        <v>10829</v>
      </c>
      <c r="C4987" s="268" t="s">
        <v>6020</v>
      </c>
      <c r="D4987" s="269" t="s">
        <v>11210</v>
      </c>
    </row>
    <row r="4988" spans="1:4">
      <c r="A4988" s="266">
        <v>9877</v>
      </c>
      <c r="B4988" s="267" t="s">
        <v>10830</v>
      </c>
      <c r="C4988" s="268" t="s">
        <v>6020</v>
      </c>
      <c r="D4988" s="269" t="s">
        <v>14894</v>
      </c>
    </row>
    <row r="4989" spans="1:4">
      <c r="A4989" s="266">
        <v>9878</v>
      </c>
      <c r="B4989" s="267" t="s">
        <v>15150</v>
      </c>
      <c r="C4989" s="268" t="s">
        <v>6020</v>
      </c>
      <c r="D4989" s="269" t="s">
        <v>14895</v>
      </c>
    </row>
    <row r="4990" spans="1:4">
      <c r="A4990" s="266">
        <v>9879</v>
      </c>
      <c r="B4990" s="267" t="s">
        <v>15149</v>
      </c>
      <c r="C4990" s="268" t="s">
        <v>6020</v>
      </c>
      <c r="D4990" s="269" t="s">
        <v>13285</v>
      </c>
    </row>
    <row r="4991" spans="1:4" ht="30">
      <c r="A4991" s="266">
        <v>42001</v>
      </c>
      <c r="B4991" s="267" t="s">
        <v>10831</v>
      </c>
      <c r="C4991" s="268" t="s">
        <v>6020</v>
      </c>
      <c r="D4991" s="269" t="s">
        <v>14896</v>
      </c>
    </row>
    <row r="4992" spans="1:4" ht="30">
      <c r="A4992" s="266">
        <v>41998</v>
      </c>
      <c r="B4992" s="267" t="s">
        <v>10832</v>
      </c>
      <c r="C4992" s="268" t="s">
        <v>6020</v>
      </c>
      <c r="D4992" s="269" t="s">
        <v>14897</v>
      </c>
    </row>
    <row r="4993" spans="1:4" ht="30">
      <c r="A4993" s="266">
        <v>41999</v>
      </c>
      <c r="B4993" s="267" t="s">
        <v>10833</v>
      </c>
      <c r="C4993" s="268" t="s">
        <v>6020</v>
      </c>
      <c r="D4993" s="269" t="s">
        <v>14898</v>
      </c>
    </row>
    <row r="4994" spans="1:4" ht="30">
      <c r="A4994" s="266">
        <v>42000</v>
      </c>
      <c r="B4994" s="267" t="s">
        <v>10834</v>
      </c>
      <c r="C4994" s="268" t="s">
        <v>6020</v>
      </c>
      <c r="D4994" s="269" t="s">
        <v>14899</v>
      </c>
    </row>
    <row r="4995" spans="1:4" ht="45">
      <c r="A4995" s="266">
        <v>38053</v>
      </c>
      <c r="B4995" s="267" t="s">
        <v>10835</v>
      </c>
      <c r="C4995" s="268" t="s">
        <v>6020</v>
      </c>
      <c r="D4995" s="269" t="s">
        <v>11217</v>
      </c>
    </row>
    <row r="4996" spans="1:4" ht="45">
      <c r="A4996" s="266">
        <v>38054</v>
      </c>
      <c r="B4996" s="267" t="s">
        <v>10836</v>
      </c>
      <c r="C4996" s="268" t="s">
        <v>6020</v>
      </c>
      <c r="D4996" s="269" t="s">
        <v>12800</v>
      </c>
    </row>
    <row r="4997" spans="1:4" ht="45">
      <c r="A4997" s="266">
        <v>38052</v>
      </c>
      <c r="B4997" s="267" t="s">
        <v>10837</v>
      </c>
      <c r="C4997" s="268" t="s">
        <v>6020</v>
      </c>
      <c r="D4997" s="269" t="s">
        <v>14900</v>
      </c>
    </row>
    <row r="4998" spans="1:4" ht="45">
      <c r="A4998" s="266">
        <v>38051</v>
      </c>
      <c r="B4998" s="267" t="s">
        <v>10838</v>
      </c>
      <c r="C4998" s="268" t="s">
        <v>6020</v>
      </c>
      <c r="D4998" s="269" t="s">
        <v>13778</v>
      </c>
    </row>
    <row r="4999" spans="1:4">
      <c r="A4999" s="266">
        <v>38787</v>
      </c>
      <c r="B4999" s="267" t="s">
        <v>10839</v>
      </c>
      <c r="C4999" s="268" t="s">
        <v>6020</v>
      </c>
      <c r="D4999" s="269" t="s">
        <v>12331</v>
      </c>
    </row>
    <row r="5000" spans="1:4">
      <c r="A5000" s="266">
        <v>38825</v>
      </c>
      <c r="B5000" s="267" t="s">
        <v>10840</v>
      </c>
      <c r="C5000" s="268" t="s">
        <v>6020</v>
      </c>
      <c r="D5000" s="269" t="s">
        <v>14901</v>
      </c>
    </row>
    <row r="5001" spans="1:4">
      <c r="A5001" s="266">
        <v>38826</v>
      </c>
      <c r="B5001" s="267" t="s">
        <v>10841</v>
      </c>
      <c r="C5001" s="268" t="s">
        <v>6020</v>
      </c>
      <c r="D5001" s="269" t="s">
        <v>11311</v>
      </c>
    </row>
    <row r="5002" spans="1:4">
      <c r="A5002" s="266">
        <v>38827</v>
      </c>
      <c r="B5002" s="267" t="s">
        <v>10842</v>
      </c>
      <c r="C5002" s="268" t="s">
        <v>6020</v>
      </c>
      <c r="D5002" s="269" t="s">
        <v>13611</v>
      </c>
    </row>
    <row r="5003" spans="1:4">
      <c r="A5003" s="266">
        <v>38830</v>
      </c>
      <c r="B5003" s="267" t="s">
        <v>10843</v>
      </c>
      <c r="C5003" s="268" t="s">
        <v>6020</v>
      </c>
      <c r="D5003" s="269" t="s">
        <v>14902</v>
      </c>
    </row>
    <row r="5004" spans="1:4">
      <c r="A5004" s="266">
        <v>38828</v>
      </c>
      <c r="B5004" s="267" t="s">
        <v>10844</v>
      </c>
      <c r="C5004" s="268" t="s">
        <v>6020</v>
      </c>
      <c r="D5004" s="269" t="s">
        <v>14035</v>
      </c>
    </row>
    <row r="5005" spans="1:4">
      <c r="A5005" s="266">
        <v>38829</v>
      </c>
      <c r="B5005" s="267" t="s">
        <v>10845</v>
      </c>
      <c r="C5005" s="268" t="s">
        <v>6020</v>
      </c>
      <c r="D5005" s="269" t="s">
        <v>14903</v>
      </c>
    </row>
    <row r="5006" spans="1:4">
      <c r="A5006" s="266">
        <v>38831</v>
      </c>
      <c r="B5006" s="267" t="s">
        <v>10846</v>
      </c>
      <c r="C5006" s="268" t="s">
        <v>6020</v>
      </c>
      <c r="D5006" s="269" t="s">
        <v>14904</v>
      </c>
    </row>
    <row r="5007" spans="1:4">
      <c r="A5007" s="266">
        <v>36274</v>
      </c>
      <c r="B5007" s="267" t="s">
        <v>10847</v>
      </c>
      <c r="C5007" s="268" t="s">
        <v>6020</v>
      </c>
      <c r="D5007" s="269" t="s">
        <v>11278</v>
      </c>
    </row>
    <row r="5008" spans="1:4">
      <c r="A5008" s="266">
        <v>36278</v>
      </c>
      <c r="B5008" s="267" t="s">
        <v>10848</v>
      </c>
      <c r="C5008" s="268" t="s">
        <v>6020</v>
      </c>
      <c r="D5008" s="269" t="s">
        <v>14901</v>
      </c>
    </row>
    <row r="5009" spans="1:4">
      <c r="A5009" s="266">
        <v>38977</v>
      </c>
      <c r="B5009" s="267" t="s">
        <v>10849</v>
      </c>
      <c r="C5009" s="268" t="s">
        <v>6020</v>
      </c>
      <c r="D5009" s="269" t="s">
        <v>11242</v>
      </c>
    </row>
    <row r="5010" spans="1:4">
      <c r="A5010" s="266">
        <v>38971</v>
      </c>
      <c r="B5010" s="267" t="s">
        <v>10850</v>
      </c>
      <c r="C5010" s="268" t="s">
        <v>6020</v>
      </c>
      <c r="D5010" s="269" t="s">
        <v>14905</v>
      </c>
    </row>
    <row r="5011" spans="1:4">
      <c r="A5011" s="266">
        <v>38972</v>
      </c>
      <c r="B5011" s="267" t="s">
        <v>10851</v>
      </c>
      <c r="C5011" s="268" t="s">
        <v>6020</v>
      </c>
      <c r="D5011" s="269" t="s">
        <v>12672</v>
      </c>
    </row>
    <row r="5012" spans="1:4">
      <c r="A5012" s="266">
        <v>38973</v>
      </c>
      <c r="B5012" s="267" t="s">
        <v>10852</v>
      </c>
      <c r="C5012" s="268" t="s">
        <v>6020</v>
      </c>
      <c r="D5012" s="269" t="s">
        <v>14906</v>
      </c>
    </row>
    <row r="5013" spans="1:4">
      <c r="A5013" s="266">
        <v>38974</v>
      </c>
      <c r="B5013" s="267" t="s">
        <v>10853</v>
      </c>
      <c r="C5013" s="268" t="s">
        <v>6020</v>
      </c>
      <c r="D5013" s="269" t="s">
        <v>14907</v>
      </c>
    </row>
    <row r="5014" spans="1:4">
      <c r="A5014" s="266">
        <v>38975</v>
      </c>
      <c r="B5014" s="267" t="s">
        <v>10854</v>
      </c>
      <c r="C5014" s="268" t="s">
        <v>6020</v>
      </c>
      <c r="D5014" s="269" t="s">
        <v>14908</v>
      </c>
    </row>
    <row r="5015" spans="1:4">
      <c r="A5015" s="266">
        <v>38976</v>
      </c>
      <c r="B5015" s="267" t="s">
        <v>10855</v>
      </c>
      <c r="C5015" s="268" t="s">
        <v>6020</v>
      </c>
      <c r="D5015" s="269" t="s">
        <v>14909</v>
      </c>
    </row>
    <row r="5016" spans="1:4">
      <c r="A5016" s="266">
        <v>38986</v>
      </c>
      <c r="B5016" s="267" t="s">
        <v>10856</v>
      </c>
      <c r="C5016" s="268" t="s">
        <v>6020</v>
      </c>
      <c r="D5016" s="269" t="s">
        <v>14910</v>
      </c>
    </row>
    <row r="5017" spans="1:4">
      <c r="A5017" s="266">
        <v>38978</v>
      </c>
      <c r="B5017" s="267" t="s">
        <v>10857</v>
      </c>
      <c r="C5017" s="268" t="s">
        <v>6020</v>
      </c>
      <c r="D5017" s="269" t="s">
        <v>11278</v>
      </c>
    </row>
    <row r="5018" spans="1:4">
      <c r="A5018" s="266">
        <v>38979</v>
      </c>
      <c r="B5018" s="267" t="s">
        <v>10858</v>
      </c>
      <c r="C5018" s="268" t="s">
        <v>6020</v>
      </c>
      <c r="D5018" s="269" t="s">
        <v>14901</v>
      </c>
    </row>
    <row r="5019" spans="1:4">
      <c r="A5019" s="266">
        <v>38980</v>
      </c>
      <c r="B5019" s="267" t="s">
        <v>10859</v>
      </c>
      <c r="C5019" s="268" t="s">
        <v>6020</v>
      </c>
      <c r="D5019" s="269" t="s">
        <v>12928</v>
      </c>
    </row>
    <row r="5020" spans="1:4">
      <c r="A5020" s="266">
        <v>38981</v>
      </c>
      <c r="B5020" s="267" t="s">
        <v>10860</v>
      </c>
      <c r="C5020" s="268" t="s">
        <v>6020</v>
      </c>
      <c r="D5020" s="269" t="s">
        <v>14911</v>
      </c>
    </row>
    <row r="5021" spans="1:4">
      <c r="A5021" s="266">
        <v>38982</v>
      </c>
      <c r="B5021" s="267" t="s">
        <v>10861</v>
      </c>
      <c r="C5021" s="268" t="s">
        <v>6020</v>
      </c>
      <c r="D5021" s="269" t="s">
        <v>14912</v>
      </c>
    </row>
    <row r="5022" spans="1:4">
      <c r="A5022" s="266">
        <v>38983</v>
      </c>
      <c r="B5022" s="267" t="s">
        <v>10862</v>
      </c>
      <c r="C5022" s="268" t="s">
        <v>6020</v>
      </c>
      <c r="D5022" s="269" t="s">
        <v>13531</v>
      </c>
    </row>
    <row r="5023" spans="1:4">
      <c r="A5023" s="266">
        <v>38984</v>
      </c>
      <c r="B5023" s="267" t="s">
        <v>10863</v>
      </c>
      <c r="C5023" s="268" t="s">
        <v>6020</v>
      </c>
      <c r="D5023" s="269" t="s">
        <v>14913</v>
      </c>
    </row>
    <row r="5024" spans="1:4">
      <c r="A5024" s="266">
        <v>38985</v>
      </c>
      <c r="B5024" s="267" t="s">
        <v>10864</v>
      </c>
      <c r="C5024" s="268" t="s">
        <v>6020</v>
      </c>
      <c r="D5024" s="269" t="s">
        <v>14914</v>
      </c>
    </row>
    <row r="5025" spans="1:4">
      <c r="A5025" s="266">
        <v>9836</v>
      </c>
      <c r="B5025" s="267" t="s">
        <v>10865</v>
      </c>
      <c r="C5025" s="268" t="s">
        <v>6020</v>
      </c>
      <c r="D5025" s="269" t="s">
        <v>14915</v>
      </c>
    </row>
    <row r="5026" spans="1:4">
      <c r="A5026" s="266">
        <v>20065</v>
      </c>
      <c r="B5026" s="267" t="s">
        <v>10866</v>
      </c>
      <c r="C5026" s="268" t="s">
        <v>6020</v>
      </c>
      <c r="D5026" s="269" t="s">
        <v>14916</v>
      </c>
    </row>
    <row r="5027" spans="1:4">
      <c r="A5027" s="266">
        <v>9835</v>
      </c>
      <c r="B5027" s="267" t="s">
        <v>10867</v>
      </c>
      <c r="C5027" s="268" t="s">
        <v>6020</v>
      </c>
      <c r="D5027" s="269" t="s">
        <v>14917</v>
      </c>
    </row>
    <row r="5028" spans="1:4">
      <c r="A5028" s="266">
        <v>38032</v>
      </c>
      <c r="B5028" s="267" t="s">
        <v>10868</v>
      </c>
      <c r="C5028" s="268" t="s">
        <v>6020</v>
      </c>
      <c r="D5028" s="269" t="s">
        <v>14918</v>
      </c>
    </row>
    <row r="5029" spans="1:4">
      <c r="A5029" s="266">
        <v>38033</v>
      </c>
      <c r="B5029" s="267" t="s">
        <v>10869</v>
      </c>
      <c r="C5029" s="268" t="s">
        <v>6020</v>
      </c>
      <c r="D5029" s="269" t="s">
        <v>14919</v>
      </c>
    </row>
    <row r="5030" spans="1:4">
      <c r="A5030" s="266">
        <v>38034</v>
      </c>
      <c r="B5030" s="267" t="s">
        <v>10870</v>
      </c>
      <c r="C5030" s="268" t="s">
        <v>6020</v>
      </c>
      <c r="D5030" s="269" t="s">
        <v>14920</v>
      </c>
    </row>
    <row r="5031" spans="1:4">
      <c r="A5031" s="266">
        <v>38035</v>
      </c>
      <c r="B5031" s="267" t="s">
        <v>10871</v>
      </c>
      <c r="C5031" s="268" t="s">
        <v>6020</v>
      </c>
      <c r="D5031" s="269" t="s">
        <v>14921</v>
      </c>
    </row>
    <row r="5032" spans="1:4">
      <c r="A5032" s="266">
        <v>38036</v>
      </c>
      <c r="B5032" s="267" t="s">
        <v>15148</v>
      </c>
      <c r="C5032" s="268" t="s">
        <v>6020</v>
      </c>
      <c r="D5032" s="269" t="s">
        <v>14922</v>
      </c>
    </row>
    <row r="5033" spans="1:4">
      <c r="A5033" s="266">
        <v>38037</v>
      </c>
      <c r="B5033" s="267" t="s">
        <v>15147</v>
      </c>
      <c r="C5033" s="268" t="s">
        <v>6020</v>
      </c>
      <c r="D5033" s="269" t="s">
        <v>14923</v>
      </c>
    </row>
    <row r="5034" spans="1:4" ht="30">
      <c r="A5034" s="266">
        <v>9850</v>
      </c>
      <c r="B5034" s="267" t="s">
        <v>10872</v>
      </c>
      <c r="C5034" s="268" t="s">
        <v>6020</v>
      </c>
      <c r="D5034" s="269" t="s">
        <v>14924</v>
      </c>
    </row>
    <row r="5035" spans="1:4" ht="30">
      <c r="A5035" s="266">
        <v>9853</v>
      </c>
      <c r="B5035" s="267" t="s">
        <v>10873</v>
      </c>
      <c r="C5035" s="268" t="s">
        <v>6020</v>
      </c>
      <c r="D5035" s="269" t="s">
        <v>14925</v>
      </c>
    </row>
    <row r="5036" spans="1:4" ht="30">
      <c r="A5036" s="266">
        <v>9854</v>
      </c>
      <c r="B5036" s="267" t="s">
        <v>10874</v>
      </c>
      <c r="C5036" s="268" t="s">
        <v>6020</v>
      </c>
      <c r="D5036" s="269" t="s">
        <v>14926</v>
      </c>
    </row>
    <row r="5037" spans="1:4" ht="30">
      <c r="A5037" s="266">
        <v>9851</v>
      </c>
      <c r="B5037" s="267" t="s">
        <v>10875</v>
      </c>
      <c r="C5037" s="268" t="s">
        <v>6020</v>
      </c>
      <c r="D5037" s="269" t="s">
        <v>13883</v>
      </c>
    </row>
    <row r="5038" spans="1:4" ht="30">
      <c r="A5038" s="266">
        <v>9855</v>
      </c>
      <c r="B5038" s="267" t="s">
        <v>10876</v>
      </c>
      <c r="C5038" s="268" t="s">
        <v>6020</v>
      </c>
      <c r="D5038" s="269" t="s">
        <v>14927</v>
      </c>
    </row>
    <row r="5039" spans="1:4">
      <c r="A5039" s="266">
        <v>9825</v>
      </c>
      <c r="B5039" s="267" t="s">
        <v>10877</v>
      </c>
      <c r="C5039" s="268" t="s">
        <v>6020</v>
      </c>
      <c r="D5039" s="269" t="s">
        <v>14011</v>
      </c>
    </row>
    <row r="5040" spans="1:4">
      <c r="A5040" s="266">
        <v>9828</v>
      </c>
      <c r="B5040" s="267" t="s">
        <v>10878</v>
      </c>
      <c r="C5040" s="268" t="s">
        <v>6020</v>
      </c>
      <c r="D5040" s="269" t="s">
        <v>14928</v>
      </c>
    </row>
    <row r="5041" spans="1:4">
      <c r="A5041" s="266">
        <v>9829</v>
      </c>
      <c r="B5041" s="267" t="s">
        <v>10879</v>
      </c>
      <c r="C5041" s="268" t="s">
        <v>6020</v>
      </c>
      <c r="D5041" s="269" t="s">
        <v>14929</v>
      </c>
    </row>
    <row r="5042" spans="1:4">
      <c r="A5042" s="266">
        <v>9826</v>
      </c>
      <c r="B5042" s="267" t="s">
        <v>10880</v>
      </c>
      <c r="C5042" s="268" t="s">
        <v>6020</v>
      </c>
      <c r="D5042" s="269" t="s">
        <v>14930</v>
      </c>
    </row>
    <row r="5043" spans="1:4">
      <c r="A5043" s="266">
        <v>9827</v>
      </c>
      <c r="B5043" s="267" t="s">
        <v>10881</v>
      </c>
      <c r="C5043" s="268" t="s">
        <v>6020</v>
      </c>
      <c r="D5043" s="269" t="s">
        <v>14931</v>
      </c>
    </row>
    <row r="5044" spans="1:4">
      <c r="A5044" s="266">
        <v>36374</v>
      </c>
      <c r="B5044" s="267" t="s">
        <v>10882</v>
      </c>
      <c r="C5044" s="268" t="s">
        <v>6020</v>
      </c>
      <c r="D5044" s="269" t="s">
        <v>14932</v>
      </c>
    </row>
    <row r="5045" spans="1:4">
      <c r="A5045" s="266">
        <v>36084</v>
      </c>
      <c r="B5045" s="267" t="s">
        <v>10883</v>
      </c>
      <c r="C5045" s="268" t="s">
        <v>6020</v>
      </c>
      <c r="D5045" s="269" t="s">
        <v>11886</v>
      </c>
    </row>
    <row r="5046" spans="1:4">
      <c r="A5046" s="266">
        <v>36373</v>
      </c>
      <c r="B5046" s="267" t="s">
        <v>10884</v>
      </c>
      <c r="C5046" s="268" t="s">
        <v>6020</v>
      </c>
      <c r="D5046" s="269" t="s">
        <v>12877</v>
      </c>
    </row>
    <row r="5047" spans="1:4">
      <c r="A5047" s="266">
        <v>36377</v>
      </c>
      <c r="B5047" s="267" t="s">
        <v>10885</v>
      </c>
      <c r="C5047" s="268" t="s">
        <v>6020</v>
      </c>
      <c r="D5047" s="269" t="s">
        <v>11104</v>
      </c>
    </row>
    <row r="5048" spans="1:4">
      <c r="A5048" s="266">
        <v>36375</v>
      </c>
      <c r="B5048" s="267" t="s">
        <v>10886</v>
      </c>
      <c r="C5048" s="268" t="s">
        <v>6020</v>
      </c>
      <c r="D5048" s="269" t="s">
        <v>14933</v>
      </c>
    </row>
    <row r="5049" spans="1:4">
      <c r="A5049" s="266">
        <v>36376</v>
      </c>
      <c r="B5049" s="267" t="s">
        <v>10887</v>
      </c>
      <c r="C5049" s="268" t="s">
        <v>6020</v>
      </c>
      <c r="D5049" s="269" t="s">
        <v>14934</v>
      </c>
    </row>
    <row r="5050" spans="1:4">
      <c r="A5050" s="266">
        <v>36380</v>
      </c>
      <c r="B5050" s="267" t="s">
        <v>10888</v>
      </c>
      <c r="C5050" s="268" t="s">
        <v>6020</v>
      </c>
      <c r="D5050" s="269" t="s">
        <v>14935</v>
      </c>
    </row>
    <row r="5051" spans="1:4">
      <c r="A5051" s="266">
        <v>36378</v>
      </c>
      <c r="B5051" s="267" t="s">
        <v>10889</v>
      </c>
      <c r="C5051" s="268" t="s">
        <v>6020</v>
      </c>
      <c r="D5051" s="269" t="s">
        <v>14936</v>
      </c>
    </row>
    <row r="5052" spans="1:4">
      <c r="A5052" s="266">
        <v>36379</v>
      </c>
      <c r="B5052" s="267" t="s">
        <v>10890</v>
      </c>
      <c r="C5052" s="268" t="s">
        <v>6020</v>
      </c>
      <c r="D5052" s="269" t="s">
        <v>13612</v>
      </c>
    </row>
    <row r="5053" spans="1:4">
      <c r="A5053" s="266">
        <v>9859</v>
      </c>
      <c r="B5053" s="267" t="s">
        <v>10891</v>
      </c>
      <c r="C5053" s="268" t="s">
        <v>6020</v>
      </c>
      <c r="D5053" s="269" t="s">
        <v>11318</v>
      </c>
    </row>
    <row r="5054" spans="1:4">
      <c r="A5054" s="266">
        <v>9838</v>
      </c>
      <c r="B5054" s="267" t="s">
        <v>15146</v>
      </c>
      <c r="C5054" s="268" t="s">
        <v>6020</v>
      </c>
      <c r="D5054" s="269" t="s">
        <v>11527</v>
      </c>
    </row>
    <row r="5055" spans="1:4">
      <c r="A5055" s="266">
        <v>9837</v>
      </c>
      <c r="B5055" s="267" t="s">
        <v>15145</v>
      </c>
      <c r="C5055" s="268" t="s">
        <v>6020</v>
      </c>
      <c r="D5055" s="269" t="s">
        <v>14664</v>
      </c>
    </row>
    <row r="5056" spans="1:4" ht="30">
      <c r="A5056" s="266">
        <v>9833</v>
      </c>
      <c r="B5056" s="267" t="s">
        <v>10892</v>
      </c>
      <c r="C5056" s="268" t="s">
        <v>6020</v>
      </c>
      <c r="D5056" s="269" t="s">
        <v>11478</v>
      </c>
    </row>
    <row r="5057" spans="1:4" ht="30">
      <c r="A5057" s="266">
        <v>9830</v>
      </c>
      <c r="B5057" s="267" t="s">
        <v>10893</v>
      </c>
      <c r="C5057" s="268" t="s">
        <v>6020</v>
      </c>
      <c r="D5057" s="269" t="s">
        <v>14900</v>
      </c>
    </row>
    <row r="5058" spans="1:4" ht="30">
      <c r="A5058" s="266">
        <v>9834</v>
      </c>
      <c r="B5058" s="267" t="s">
        <v>10894</v>
      </c>
      <c r="C5058" s="268" t="s">
        <v>6020</v>
      </c>
      <c r="D5058" s="269" t="s">
        <v>12913</v>
      </c>
    </row>
    <row r="5059" spans="1:4">
      <c r="A5059" s="266">
        <v>9863</v>
      </c>
      <c r="B5059" s="267" t="s">
        <v>10895</v>
      </c>
      <c r="C5059" s="268" t="s">
        <v>6020</v>
      </c>
      <c r="D5059" s="269" t="s">
        <v>11842</v>
      </c>
    </row>
    <row r="5060" spans="1:4">
      <c r="A5060" s="266">
        <v>9860</v>
      </c>
      <c r="B5060" s="267" t="s">
        <v>10896</v>
      </c>
      <c r="C5060" s="268" t="s">
        <v>6020</v>
      </c>
      <c r="D5060" s="269" t="s">
        <v>14937</v>
      </c>
    </row>
    <row r="5061" spans="1:4">
      <c r="A5061" s="266">
        <v>9862</v>
      </c>
      <c r="B5061" s="267" t="s">
        <v>10897</v>
      </c>
      <c r="C5061" s="268" t="s">
        <v>6020</v>
      </c>
      <c r="D5061" s="269" t="s">
        <v>14938</v>
      </c>
    </row>
    <row r="5062" spans="1:4">
      <c r="A5062" s="266">
        <v>9861</v>
      </c>
      <c r="B5062" s="267" t="s">
        <v>10898</v>
      </c>
      <c r="C5062" s="268" t="s">
        <v>6020</v>
      </c>
      <c r="D5062" s="269" t="s">
        <v>14939</v>
      </c>
    </row>
    <row r="5063" spans="1:4">
      <c r="A5063" s="266">
        <v>9866</v>
      </c>
      <c r="B5063" s="267" t="s">
        <v>10900</v>
      </c>
      <c r="C5063" s="268" t="s">
        <v>6020</v>
      </c>
      <c r="D5063" s="269" t="s">
        <v>14940</v>
      </c>
    </row>
    <row r="5064" spans="1:4">
      <c r="A5064" s="266">
        <v>9856</v>
      </c>
      <c r="B5064" s="267" t="s">
        <v>10899</v>
      </c>
      <c r="C5064" s="268" t="s">
        <v>6020</v>
      </c>
      <c r="D5064" s="269" t="s">
        <v>11161</v>
      </c>
    </row>
    <row r="5065" spans="1:4">
      <c r="A5065" s="266">
        <v>9857</v>
      </c>
      <c r="B5065" s="267" t="s">
        <v>10901</v>
      </c>
      <c r="C5065" s="268" t="s">
        <v>6020</v>
      </c>
      <c r="D5065" s="269" t="s">
        <v>13323</v>
      </c>
    </row>
    <row r="5066" spans="1:4">
      <c r="A5066" s="266">
        <v>9864</v>
      </c>
      <c r="B5066" s="267" t="s">
        <v>10902</v>
      </c>
      <c r="C5066" s="268" t="s">
        <v>6020</v>
      </c>
      <c r="D5066" s="269" t="s">
        <v>14941</v>
      </c>
    </row>
    <row r="5067" spans="1:4">
      <c r="A5067" s="266">
        <v>9865</v>
      </c>
      <c r="B5067" s="267" t="s">
        <v>15144</v>
      </c>
      <c r="C5067" s="268" t="s">
        <v>6020</v>
      </c>
      <c r="D5067" s="269" t="s">
        <v>14942</v>
      </c>
    </row>
    <row r="5068" spans="1:4">
      <c r="A5068" s="266">
        <v>9858</v>
      </c>
      <c r="B5068" s="267" t="s">
        <v>15143</v>
      </c>
      <c r="C5068" s="268" t="s">
        <v>6020</v>
      </c>
      <c r="D5068" s="269" t="s">
        <v>14943</v>
      </c>
    </row>
    <row r="5069" spans="1:4">
      <c r="A5069" s="266">
        <v>9841</v>
      </c>
      <c r="B5069" s="267" t="s">
        <v>10903</v>
      </c>
      <c r="C5069" s="268" t="s">
        <v>6020</v>
      </c>
      <c r="D5069" s="269" t="s">
        <v>14944</v>
      </c>
    </row>
    <row r="5070" spans="1:4">
      <c r="A5070" s="266">
        <v>9840</v>
      </c>
      <c r="B5070" s="267" t="s">
        <v>10904</v>
      </c>
      <c r="C5070" s="268" t="s">
        <v>6020</v>
      </c>
      <c r="D5070" s="269" t="s">
        <v>14945</v>
      </c>
    </row>
    <row r="5071" spans="1:4">
      <c r="A5071" s="266">
        <v>20067</v>
      </c>
      <c r="B5071" s="267" t="s">
        <v>15142</v>
      </c>
      <c r="C5071" s="268" t="s">
        <v>6020</v>
      </c>
      <c r="D5071" s="269" t="s">
        <v>13392</v>
      </c>
    </row>
    <row r="5072" spans="1:4">
      <c r="A5072" s="266">
        <v>20068</v>
      </c>
      <c r="B5072" s="267" t="s">
        <v>10905</v>
      </c>
      <c r="C5072" s="268" t="s">
        <v>6020</v>
      </c>
      <c r="D5072" s="269" t="s">
        <v>14946</v>
      </c>
    </row>
    <row r="5073" spans="1:4">
      <c r="A5073" s="266">
        <v>9839</v>
      </c>
      <c r="B5073" s="267" t="s">
        <v>10906</v>
      </c>
      <c r="C5073" s="268" t="s">
        <v>6020</v>
      </c>
      <c r="D5073" s="269" t="s">
        <v>13509</v>
      </c>
    </row>
    <row r="5074" spans="1:4">
      <c r="A5074" s="266">
        <v>9870</v>
      </c>
      <c r="B5074" s="267" t="s">
        <v>10907</v>
      </c>
      <c r="C5074" s="268" t="s">
        <v>6020</v>
      </c>
      <c r="D5074" s="269" t="s">
        <v>14947</v>
      </c>
    </row>
    <row r="5075" spans="1:4">
      <c r="A5075" s="266">
        <v>9867</v>
      </c>
      <c r="B5075" s="267" t="s">
        <v>10908</v>
      </c>
      <c r="C5075" s="268" t="s">
        <v>6020</v>
      </c>
      <c r="D5075" s="269" t="s">
        <v>11832</v>
      </c>
    </row>
    <row r="5076" spans="1:4">
      <c r="A5076" s="266">
        <v>9868</v>
      </c>
      <c r="B5076" s="267" t="s">
        <v>10909</v>
      </c>
      <c r="C5076" s="268" t="s">
        <v>6020</v>
      </c>
      <c r="D5076" s="269" t="s">
        <v>12482</v>
      </c>
    </row>
    <row r="5077" spans="1:4">
      <c r="A5077" s="266">
        <v>9869</v>
      </c>
      <c r="B5077" s="267" t="s">
        <v>10910</v>
      </c>
      <c r="C5077" s="268" t="s">
        <v>6020</v>
      </c>
      <c r="D5077" s="269" t="s">
        <v>14649</v>
      </c>
    </row>
    <row r="5078" spans="1:4">
      <c r="A5078" s="266">
        <v>9874</v>
      </c>
      <c r="B5078" s="267" t="s">
        <v>10911</v>
      </c>
      <c r="C5078" s="268" t="s">
        <v>6020</v>
      </c>
      <c r="D5078" s="269" t="s">
        <v>12109</v>
      </c>
    </row>
    <row r="5079" spans="1:4">
      <c r="A5079" s="266">
        <v>9875</v>
      </c>
      <c r="B5079" s="267" t="s">
        <v>10912</v>
      </c>
      <c r="C5079" s="268" t="s">
        <v>6020</v>
      </c>
      <c r="D5079" s="269" t="s">
        <v>13319</v>
      </c>
    </row>
    <row r="5080" spans="1:4">
      <c r="A5080" s="266">
        <v>9873</v>
      </c>
      <c r="B5080" s="267" t="s">
        <v>10913</v>
      </c>
      <c r="C5080" s="268" t="s">
        <v>6020</v>
      </c>
      <c r="D5080" s="269" t="s">
        <v>14948</v>
      </c>
    </row>
    <row r="5081" spans="1:4">
      <c r="A5081" s="266">
        <v>9871</v>
      </c>
      <c r="B5081" s="267" t="s">
        <v>10914</v>
      </c>
      <c r="C5081" s="268" t="s">
        <v>6020</v>
      </c>
      <c r="D5081" s="269" t="s">
        <v>14949</v>
      </c>
    </row>
    <row r="5082" spans="1:4">
      <c r="A5082" s="266">
        <v>9872</v>
      </c>
      <c r="B5082" s="267" t="s">
        <v>10915</v>
      </c>
      <c r="C5082" s="268" t="s">
        <v>6020</v>
      </c>
      <c r="D5082" s="269" t="s">
        <v>14950</v>
      </c>
    </row>
    <row r="5083" spans="1:4">
      <c r="A5083" s="266">
        <v>12425</v>
      </c>
      <c r="B5083" s="267" t="s">
        <v>10917</v>
      </c>
      <c r="C5083" s="268" t="s">
        <v>6019</v>
      </c>
      <c r="D5083" s="269" t="s">
        <v>11243</v>
      </c>
    </row>
    <row r="5084" spans="1:4">
      <c r="A5084" s="266">
        <v>12426</v>
      </c>
      <c r="B5084" s="267" t="s">
        <v>10916</v>
      </c>
      <c r="C5084" s="268" t="s">
        <v>6019</v>
      </c>
      <c r="D5084" s="269" t="s">
        <v>14954</v>
      </c>
    </row>
    <row r="5085" spans="1:4">
      <c r="A5085" s="266">
        <v>12428</v>
      </c>
      <c r="B5085" s="267" t="s">
        <v>10919</v>
      </c>
      <c r="C5085" s="268" t="s">
        <v>6019</v>
      </c>
      <c r="D5085" s="269" t="s">
        <v>14956</v>
      </c>
    </row>
    <row r="5086" spans="1:4">
      <c r="A5086" s="266">
        <v>12427</v>
      </c>
      <c r="B5086" s="267" t="s">
        <v>10918</v>
      </c>
      <c r="C5086" s="268" t="s">
        <v>6019</v>
      </c>
      <c r="D5086" s="269" t="s">
        <v>14955</v>
      </c>
    </row>
    <row r="5087" spans="1:4">
      <c r="A5087" s="266">
        <v>12429</v>
      </c>
      <c r="B5087" s="267" t="s">
        <v>10921</v>
      </c>
      <c r="C5087" s="268" t="s">
        <v>6019</v>
      </c>
      <c r="D5087" s="269" t="s">
        <v>14958</v>
      </c>
    </row>
    <row r="5088" spans="1:4">
      <c r="A5088" s="266">
        <v>12430</v>
      </c>
      <c r="B5088" s="267" t="s">
        <v>10920</v>
      </c>
      <c r="C5088" s="268" t="s">
        <v>6019</v>
      </c>
      <c r="D5088" s="269" t="s">
        <v>14957</v>
      </c>
    </row>
    <row r="5089" spans="1:4">
      <c r="A5089" s="266">
        <v>12431</v>
      </c>
      <c r="B5089" s="267" t="s">
        <v>10922</v>
      </c>
      <c r="C5089" s="268" t="s">
        <v>6019</v>
      </c>
      <c r="D5089" s="269" t="s">
        <v>14959</v>
      </c>
    </row>
    <row r="5090" spans="1:4">
      <c r="A5090" s="266">
        <v>12432</v>
      </c>
      <c r="B5090" s="267" t="s">
        <v>10923</v>
      </c>
      <c r="C5090" s="268" t="s">
        <v>6019</v>
      </c>
      <c r="D5090" s="269" t="s">
        <v>14960</v>
      </c>
    </row>
    <row r="5091" spans="1:4">
      <c r="A5091" s="266">
        <v>12433</v>
      </c>
      <c r="B5091" s="267" t="s">
        <v>10925</v>
      </c>
      <c r="C5091" s="268" t="s">
        <v>6019</v>
      </c>
      <c r="D5091" s="269" t="s">
        <v>14961</v>
      </c>
    </row>
    <row r="5092" spans="1:4">
      <c r="A5092" s="266">
        <v>12434</v>
      </c>
      <c r="B5092" s="267" t="s">
        <v>10924</v>
      </c>
      <c r="C5092" s="268" t="s">
        <v>6019</v>
      </c>
      <c r="D5092" s="269" t="s">
        <v>12273</v>
      </c>
    </row>
    <row r="5093" spans="1:4">
      <c r="A5093" s="266">
        <v>12435</v>
      </c>
      <c r="B5093" s="267" t="s">
        <v>10926</v>
      </c>
      <c r="C5093" s="268" t="s">
        <v>6019</v>
      </c>
      <c r="D5093" s="269" t="s">
        <v>14962</v>
      </c>
    </row>
    <row r="5094" spans="1:4">
      <c r="A5094" s="266">
        <v>12437</v>
      </c>
      <c r="B5094" s="267" t="s">
        <v>10927</v>
      </c>
      <c r="C5094" s="268" t="s">
        <v>6019</v>
      </c>
      <c r="D5094" s="269" t="s">
        <v>14963</v>
      </c>
    </row>
    <row r="5095" spans="1:4">
      <c r="A5095" s="266">
        <v>12438</v>
      </c>
      <c r="B5095" s="267" t="s">
        <v>10929</v>
      </c>
      <c r="C5095" s="268" t="s">
        <v>6019</v>
      </c>
      <c r="D5095" s="269" t="s">
        <v>14965</v>
      </c>
    </row>
    <row r="5096" spans="1:4">
      <c r="A5096" s="266">
        <v>12439</v>
      </c>
      <c r="B5096" s="267" t="s">
        <v>10928</v>
      </c>
      <c r="C5096" s="268" t="s">
        <v>6019</v>
      </c>
      <c r="D5096" s="269" t="s">
        <v>14964</v>
      </c>
    </row>
    <row r="5097" spans="1:4">
      <c r="A5097" s="266">
        <v>12436</v>
      </c>
      <c r="B5097" s="267" t="s">
        <v>10930</v>
      </c>
      <c r="C5097" s="268" t="s">
        <v>6019</v>
      </c>
      <c r="D5097" s="269" t="s">
        <v>11487</v>
      </c>
    </row>
    <row r="5098" spans="1:4">
      <c r="A5098" s="266">
        <v>36357</v>
      </c>
      <c r="B5098" s="267" t="s">
        <v>10931</v>
      </c>
      <c r="C5098" s="268" t="s">
        <v>6019</v>
      </c>
      <c r="D5098" s="269" t="s">
        <v>14966</v>
      </c>
    </row>
    <row r="5099" spans="1:4">
      <c r="A5099" s="266">
        <v>12424</v>
      </c>
      <c r="B5099" s="267" t="s">
        <v>10932</v>
      </c>
      <c r="C5099" s="268" t="s">
        <v>6019</v>
      </c>
      <c r="D5099" s="269" t="s">
        <v>14967</v>
      </c>
    </row>
    <row r="5100" spans="1:4">
      <c r="A5100" s="266">
        <v>12440</v>
      </c>
      <c r="B5100" s="267" t="s">
        <v>10933</v>
      </c>
      <c r="C5100" s="268" t="s">
        <v>6019</v>
      </c>
      <c r="D5100" s="269" t="s">
        <v>14968</v>
      </c>
    </row>
    <row r="5101" spans="1:4">
      <c r="A5101" s="266">
        <v>9884</v>
      </c>
      <c r="B5101" s="267" t="s">
        <v>10934</v>
      </c>
      <c r="C5101" s="268" t="s">
        <v>6019</v>
      </c>
      <c r="D5101" s="269" t="s">
        <v>14969</v>
      </c>
    </row>
    <row r="5102" spans="1:4">
      <c r="A5102" s="266">
        <v>9888</v>
      </c>
      <c r="B5102" s="267" t="s">
        <v>10935</v>
      </c>
      <c r="C5102" s="268" t="s">
        <v>6019</v>
      </c>
      <c r="D5102" s="269" t="s">
        <v>14970</v>
      </c>
    </row>
    <row r="5103" spans="1:4">
      <c r="A5103" s="266">
        <v>9886</v>
      </c>
      <c r="B5103" s="267" t="s">
        <v>10937</v>
      </c>
      <c r="C5103" s="268" t="s">
        <v>6019</v>
      </c>
      <c r="D5103" s="269" t="s">
        <v>14972</v>
      </c>
    </row>
    <row r="5104" spans="1:4">
      <c r="A5104" s="266">
        <v>9883</v>
      </c>
      <c r="B5104" s="267" t="s">
        <v>10936</v>
      </c>
      <c r="C5104" s="268" t="s">
        <v>6019</v>
      </c>
      <c r="D5104" s="269" t="s">
        <v>14971</v>
      </c>
    </row>
    <row r="5105" spans="1:4">
      <c r="A5105" s="266">
        <v>9889</v>
      </c>
      <c r="B5105" s="267" t="s">
        <v>10938</v>
      </c>
      <c r="C5105" s="268" t="s">
        <v>6019</v>
      </c>
      <c r="D5105" s="269" t="s">
        <v>14973</v>
      </c>
    </row>
    <row r="5106" spans="1:4">
      <c r="A5106" s="266">
        <v>9887</v>
      </c>
      <c r="B5106" s="267" t="s">
        <v>10939</v>
      </c>
      <c r="C5106" s="268" t="s">
        <v>6019</v>
      </c>
      <c r="D5106" s="269" t="s">
        <v>14301</v>
      </c>
    </row>
    <row r="5107" spans="1:4">
      <c r="A5107" s="266">
        <v>9890</v>
      </c>
      <c r="B5107" s="267" t="s">
        <v>10941</v>
      </c>
      <c r="C5107" s="268" t="s">
        <v>6019</v>
      </c>
      <c r="D5107" s="269" t="s">
        <v>14974</v>
      </c>
    </row>
    <row r="5108" spans="1:4">
      <c r="A5108" s="266">
        <v>9885</v>
      </c>
      <c r="B5108" s="267" t="s">
        <v>10940</v>
      </c>
      <c r="C5108" s="268" t="s">
        <v>6019</v>
      </c>
      <c r="D5108" s="269" t="s">
        <v>12640</v>
      </c>
    </row>
    <row r="5109" spans="1:4">
      <c r="A5109" s="266">
        <v>9891</v>
      </c>
      <c r="B5109" s="267" t="s">
        <v>10942</v>
      </c>
      <c r="C5109" s="268" t="s">
        <v>6019</v>
      </c>
      <c r="D5109" s="269" t="s">
        <v>14975</v>
      </c>
    </row>
    <row r="5110" spans="1:4" ht="30">
      <c r="A5110" s="266">
        <v>39292</v>
      </c>
      <c r="B5110" s="267" t="s">
        <v>10943</v>
      </c>
      <c r="C5110" s="268" t="s">
        <v>6019</v>
      </c>
      <c r="D5110" s="269" t="s">
        <v>13321</v>
      </c>
    </row>
    <row r="5111" spans="1:4" ht="30">
      <c r="A5111" s="266">
        <v>39293</v>
      </c>
      <c r="B5111" s="267" t="s">
        <v>10944</v>
      </c>
      <c r="C5111" s="268" t="s">
        <v>6019</v>
      </c>
      <c r="D5111" s="269" t="s">
        <v>13562</v>
      </c>
    </row>
    <row r="5112" spans="1:4" ht="30">
      <c r="A5112" s="266">
        <v>39294</v>
      </c>
      <c r="B5112" s="267" t="s">
        <v>10945</v>
      </c>
      <c r="C5112" s="268" t="s">
        <v>6019</v>
      </c>
      <c r="D5112" s="269" t="s">
        <v>13562</v>
      </c>
    </row>
    <row r="5113" spans="1:4" ht="30">
      <c r="A5113" s="266">
        <v>39295</v>
      </c>
      <c r="B5113" s="267" t="s">
        <v>10946</v>
      </c>
      <c r="C5113" s="268" t="s">
        <v>6019</v>
      </c>
      <c r="D5113" s="269" t="s">
        <v>14976</v>
      </c>
    </row>
    <row r="5114" spans="1:4">
      <c r="A5114" s="266">
        <v>36313</v>
      </c>
      <c r="B5114" s="267" t="s">
        <v>15141</v>
      </c>
      <c r="C5114" s="268" t="s">
        <v>6019</v>
      </c>
      <c r="D5114" s="269" t="s">
        <v>14977</v>
      </c>
    </row>
    <row r="5115" spans="1:4">
      <c r="A5115" s="266">
        <v>36316</v>
      </c>
      <c r="B5115" s="267" t="s">
        <v>10947</v>
      </c>
      <c r="C5115" s="268" t="s">
        <v>6019</v>
      </c>
      <c r="D5115" s="269" t="s">
        <v>14978</v>
      </c>
    </row>
    <row r="5116" spans="1:4">
      <c r="A5116" s="266">
        <v>64</v>
      </c>
      <c r="B5116" s="267" t="s">
        <v>10948</v>
      </c>
      <c r="C5116" s="268" t="s">
        <v>6019</v>
      </c>
      <c r="D5116" s="269" t="s">
        <v>11253</v>
      </c>
    </row>
    <row r="5117" spans="1:4">
      <c r="A5117" s="266">
        <v>37423</v>
      </c>
      <c r="B5117" s="267" t="s">
        <v>10949</v>
      </c>
      <c r="C5117" s="268" t="s">
        <v>6019</v>
      </c>
      <c r="D5117" s="269" t="s">
        <v>14979</v>
      </c>
    </row>
    <row r="5118" spans="1:4">
      <c r="A5118" s="266">
        <v>39296</v>
      </c>
      <c r="B5118" s="267" t="s">
        <v>15140</v>
      </c>
      <c r="C5118" s="268" t="s">
        <v>6019</v>
      </c>
      <c r="D5118" s="269" t="s">
        <v>11179</v>
      </c>
    </row>
    <row r="5119" spans="1:4">
      <c r="A5119" s="266">
        <v>39297</v>
      </c>
      <c r="B5119" s="267" t="s">
        <v>10950</v>
      </c>
      <c r="C5119" s="268" t="s">
        <v>6019</v>
      </c>
      <c r="D5119" s="269" t="s">
        <v>14980</v>
      </c>
    </row>
    <row r="5120" spans="1:4">
      <c r="A5120" s="266">
        <v>39298</v>
      </c>
      <c r="B5120" s="267" t="s">
        <v>10951</v>
      </c>
      <c r="C5120" s="268" t="s">
        <v>6019</v>
      </c>
      <c r="D5120" s="269" t="s">
        <v>11614</v>
      </c>
    </row>
    <row r="5121" spans="1:4">
      <c r="A5121" s="266">
        <v>39299</v>
      </c>
      <c r="B5121" s="267" t="s">
        <v>10952</v>
      </c>
      <c r="C5121" s="268" t="s">
        <v>6019</v>
      </c>
      <c r="D5121" s="269" t="s">
        <v>14172</v>
      </c>
    </row>
    <row r="5122" spans="1:4">
      <c r="A5122" s="266">
        <v>9892</v>
      </c>
      <c r="B5122" s="267" t="s">
        <v>10953</v>
      </c>
      <c r="C5122" s="268" t="s">
        <v>6019</v>
      </c>
      <c r="D5122" s="269" t="s">
        <v>14981</v>
      </c>
    </row>
    <row r="5123" spans="1:4">
      <c r="A5123" s="266">
        <v>9893</v>
      </c>
      <c r="B5123" s="267" t="s">
        <v>10954</v>
      </c>
      <c r="C5123" s="268" t="s">
        <v>6019</v>
      </c>
      <c r="D5123" s="269" t="s">
        <v>14982</v>
      </c>
    </row>
    <row r="5124" spans="1:4">
      <c r="A5124" s="266">
        <v>9901</v>
      </c>
      <c r="B5124" s="267" t="s">
        <v>10955</v>
      </c>
      <c r="C5124" s="268" t="s">
        <v>6019</v>
      </c>
      <c r="D5124" s="269" t="s">
        <v>12523</v>
      </c>
    </row>
    <row r="5125" spans="1:4">
      <c r="A5125" s="266">
        <v>9896</v>
      </c>
      <c r="B5125" s="267" t="s">
        <v>10956</v>
      </c>
      <c r="C5125" s="268" t="s">
        <v>6019</v>
      </c>
      <c r="D5125" s="269" t="s">
        <v>14983</v>
      </c>
    </row>
    <row r="5126" spans="1:4">
      <c r="A5126" s="266">
        <v>9900</v>
      </c>
      <c r="B5126" s="267" t="s">
        <v>10957</v>
      </c>
      <c r="C5126" s="268" t="s">
        <v>6019</v>
      </c>
      <c r="D5126" s="269" t="s">
        <v>14903</v>
      </c>
    </row>
    <row r="5127" spans="1:4">
      <c r="A5127" s="266">
        <v>9898</v>
      </c>
      <c r="B5127" s="267" t="s">
        <v>10958</v>
      </c>
      <c r="C5127" s="268" t="s">
        <v>6019</v>
      </c>
      <c r="D5127" s="269" t="s">
        <v>14984</v>
      </c>
    </row>
    <row r="5128" spans="1:4">
      <c r="A5128" s="266">
        <v>9902</v>
      </c>
      <c r="B5128" s="267" t="s">
        <v>10960</v>
      </c>
      <c r="C5128" s="268" t="s">
        <v>6019</v>
      </c>
      <c r="D5128" s="269" t="s">
        <v>14985</v>
      </c>
    </row>
    <row r="5129" spans="1:4">
      <c r="A5129" s="266">
        <v>9899</v>
      </c>
      <c r="B5129" s="267" t="s">
        <v>10959</v>
      </c>
      <c r="C5129" s="268" t="s">
        <v>6019</v>
      </c>
      <c r="D5129" s="269" t="s">
        <v>13444</v>
      </c>
    </row>
    <row r="5130" spans="1:4">
      <c r="A5130" s="266">
        <v>9908</v>
      </c>
      <c r="B5130" s="267" t="s">
        <v>10961</v>
      </c>
      <c r="C5130" s="268" t="s">
        <v>6019</v>
      </c>
      <c r="D5130" s="269" t="s">
        <v>14986</v>
      </c>
    </row>
    <row r="5131" spans="1:4">
      <c r="A5131" s="266">
        <v>9905</v>
      </c>
      <c r="B5131" s="267" t="s">
        <v>10962</v>
      </c>
      <c r="C5131" s="268" t="s">
        <v>6019</v>
      </c>
      <c r="D5131" s="269" t="s">
        <v>14987</v>
      </c>
    </row>
    <row r="5132" spans="1:4">
      <c r="A5132" s="266">
        <v>9906</v>
      </c>
      <c r="B5132" s="267" t="s">
        <v>10963</v>
      </c>
      <c r="C5132" s="268" t="s">
        <v>6019</v>
      </c>
      <c r="D5132" s="269" t="s">
        <v>14988</v>
      </c>
    </row>
    <row r="5133" spans="1:4">
      <c r="A5133" s="266">
        <v>9895</v>
      </c>
      <c r="B5133" s="267" t="s">
        <v>10964</v>
      </c>
      <c r="C5133" s="268" t="s">
        <v>6019</v>
      </c>
      <c r="D5133" s="269" t="s">
        <v>12257</v>
      </c>
    </row>
    <row r="5134" spans="1:4">
      <c r="A5134" s="266">
        <v>9894</v>
      </c>
      <c r="B5134" s="267" t="s">
        <v>10965</v>
      </c>
      <c r="C5134" s="268" t="s">
        <v>6019</v>
      </c>
      <c r="D5134" s="269" t="s">
        <v>14511</v>
      </c>
    </row>
    <row r="5135" spans="1:4">
      <c r="A5135" s="266">
        <v>9897</v>
      </c>
      <c r="B5135" s="267" t="s">
        <v>10966</v>
      </c>
      <c r="C5135" s="268" t="s">
        <v>6019</v>
      </c>
      <c r="D5135" s="269" t="s">
        <v>14989</v>
      </c>
    </row>
    <row r="5136" spans="1:4">
      <c r="A5136" s="266">
        <v>9910</v>
      </c>
      <c r="B5136" s="267" t="s">
        <v>10967</v>
      </c>
      <c r="C5136" s="268" t="s">
        <v>6019</v>
      </c>
      <c r="D5136" s="269" t="s">
        <v>14990</v>
      </c>
    </row>
    <row r="5137" spans="1:4">
      <c r="A5137" s="266">
        <v>9909</v>
      </c>
      <c r="B5137" s="267" t="s">
        <v>10968</v>
      </c>
      <c r="C5137" s="268" t="s">
        <v>6019</v>
      </c>
      <c r="D5137" s="269" t="s">
        <v>14991</v>
      </c>
    </row>
    <row r="5138" spans="1:4">
      <c r="A5138" s="266">
        <v>9907</v>
      </c>
      <c r="B5138" s="267" t="s">
        <v>10969</v>
      </c>
      <c r="C5138" s="268" t="s">
        <v>6019</v>
      </c>
      <c r="D5138" s="269" t="s">
        <v>14992</v>
      </c>
    </row>
    <row r="5139" spans="1:4" ht="30">
      <c r="A5139" s="266">
        <v>20973</v>
      </c>
      <c r="B5139" s="267" t="s">
        <v>10970</v>
      </c>
      <c r="C5139" s="268" t="s">
        <v>6019</v>
      </c>
      <c r="D5139" s="269" t="s">
        <v>14993</v>
      </c>
    </row>
    <row r="5140" spans="1:4" ht="30">
      <c r="A5140" s="266">
        <v>20974</v>
      </c>
      <c r="B5140" s="267" t="s">
        <v>10971</v>
      </c>
      <c r="C5140" s="268" t="s">
        <v>6019</v>
      </c>
      <c r="D5140" s="269" t="s">
        <v>14994</v>
      </c>
    </row>
    <row r="5141" spans="1:4">
      <c r="A5141" s="266">
        <v>37989</v>
      </c>
      <c r="B5141" s="267" t="s">
        <v>15139</v>
      </c>
      <c r="C5141" s="268" t="s">
        <v>6019</v>
      </c>
      <c r="D5141" s="269" t="s">
        <v>14259</v>
      </c>
    </row>
    <row r="5142" spans="1:4">
      <c r="A5142" s="266">
        <v>37990</v>
      </c>
      <c r="B5142" s="267" t="s">
        <v>10972</v>
      </c>
      <c r="C5142" s="268" t="s">
        <v>6019</v>
      </c>
      <c r="D5142" s="269" t="s">
        <v>12927</v>
      </c>
    </row>
    <row r="5143" spans="1:4">
      <c r="A5143" s="266">
        <v>37991</v>
      </c>
      <c r="B5143" s="267" t="s">
        <v>10973</v>
      </c>
      <c r="C5143" s="268" t="s">
        <v>6019</v>
      </c>
      <c r="D5143" s="269" t="s">
        <v>12628</v>
      </c>
    </row>
    <row r="5144" spans="1:4">
      <c r="A5144" s="266">
        <v>37992</v>
      </c>
      <c r="B5144" s="267" t="s">
        <v>10974</v>
      </c>
      <c r="C5144" s="268" t="s">
        <v>6019</v>
      </c>
      <c r="D5144" s="269" t="s">
        <v>11439</v>
      </c>
    </row>
    <row r="5145" spans="1:4">
      <c r="A5145" s="266">
        <v>37993</v>
      </c>
      <c r="B5145" s="267" t="s">
        <v>10975</v>
      </c>
      <c r="C5145" s="268" t="s">
        <v>6019</v>
      </c>
      <c r="D5145" s="269" t="s">
        <v>14570</v>
      </c>
    </row>
    <row r="5146" spans="1:4">
      <c r="A5146" s="266">
        <v>37994</v>
      </c>
      <c r="B5146" s="267" t="s">
        <v>10976</v>
      </c>
      <c r="C5146" s="268" t="s">
        <v>6019</v>
      </c>
      <c r="D5146" s="269" t="s">
        <v>14995</v>
      </c>
    </row>
    <row r="5147" spans="1:4">
      <c r="A5147" s="266">
        <v>37995</v>
      </c>
      <c r="B5147" s="267" t="s">
        <v>10977</v>
      </c>
      <c r="C5147" s="268" t="s">
        <v>6019</v>
      </c>
      <c r="D5147" s="269" t="s">
        <v>14996</v>
      </c>
    </row>
    <row r="5148" spans="1:4">
      <c r="A5148" s="266">
        <v>37996</v>
      </c>
      <c r="B5148" s="267" t="s">
        <v>10978</v>
      </c>
      <c r="C5148" s="268" t="s">
        <v>6019</v>
      </c>
      <c r="D5148" s="269" t="s">
        <v>14997</v>
      </c>
    </row>
    <row r="5149" spans="1:4">
      <c r="A5149" s="266">
        <v>13883</v>
      </c>
      <c r="B5149" s="267" t="s">
        <v>10979</v>
      </c>
      <c r="C5149" s="268" t="s">
        <v>6019</v>
      </c>
      <c r="D5149" s="269" t="s">
        <v>14998</v>
      </c>
    </row>
    <row r="5150" spans="1:4">
      <c r="A5150" s="266">
        <v>38604</v>
      </c>
      <c r="B5150" s="267" t="s">
        <v>10980</v>
      </c>
      <c r="C5150" s="268" t="s">
        <v>6019</v>
      </c>
      <c r="D5150" s="269" t="s">
        <v>14999</v>
      </c>
    </row>
    <row r="5151" spans="1:4" ht="30">
      <c r="A5151" s="266">
        <v>10601</v>
      </c>
      <c r="B5151" s="267" t="s">
        <v>10981</v>
      </c>
      <c r="C5151" s="268" t="s">
        <v>6019</v>
      </c>
      <c r="D5151" s="269" t="s">
        <v>15000</v>
      </c>
    </row>
    <row r="5152" spans="1:4">
      <c r="A5152" s="266">
        <v>26034</v>
      </c>
      <c r="B5152" s="267" t="s">
        <v>15138</v>
      </c>
      <c r="C5152" s="268" t="s">
        <v>6019</v>
      </c>
      <c r="D5152" s="269" t="s">
        <v>15001</v>
      </c>
    </row>
    <row r="5153" spans="1:4">
      <c r="A5153" s="266">
        <v>13894</v>
      </c>
      <c r="B5153" s="267" t="s">
        <v>15137</v>
      </c>
      <c r="C5153" s="268" t="s">
        <v>6019</v>
      </c>
      <c r="D5153" s="269" t="s">
        <v>15002</v>
      </c>
    </row>
    <row r="5154" spans="1:4">
      <c r="A5154" s="266">
        <v>13895</v>
      </c>
      <c r="B5154" s="267" t="s">
        <v>10982</v>
      </c>
      <c r="C5154" s="268" t="s">
        <v>6019</v>
      </c>
      <c r="D5154" s="269" t="s">
        <v>15003</v>
      </c>
    </row>
    <row r="5155" spans="1:4">
      <c r="A5155" s="266">
        <v>13892</v>
      </c>
      <c r="B5155" s="267" t="s">
        <v>10983</v>
      </c>
      <c r="C5155" s="268" t="s">
        <v>6019</v>
      </c>
      <c r="D5155" s="269" t="s">
        <v>15004</v>
      </c>
    </row>
    <row r="5156" spans="1:4">
      <c r="A5156" s="266">
        <v>9914</v>
      </c>
      <c r="B5156" s="267" t="s">
        <v>10984</v>
      </c>
      <c r="C5156" s="268" t="s">
        <v>6019</v>
      </c>
      <c r="D5156" s="269" t="s">
        <v>15005</v>
      </c>
    </row>
    <row r="5157" spans="1:4" ht="45">
      <c r="A5157" s="266">
        <v>36485</v>
      </c>
      <c r="B5157" s="267" t="s">
        <v>10985</v>
      </c>
      <c r="C5157" s="268" t="s">
        <v>6019</v>
      </c>
      <c r="D5157" s="269" t="s">
        <v>15006</v>
      </c>
    </row>
    <row r="5158" spans="1:4" ht="30">
      <c r="A5158" s="266">
        <v>9912</v>
      </c>
      <c r="B5158" s="267" t="s">
        <v>15136</v>
      </c>
      <c r="C5158" s="268" t="s">
        <v>6019</v>
      </c>
      <c r="D5158" s="269" t="s">
        <v>15007</v>
      </c>
    </row>
    <row r="5159" spans="1:4" ht="30">
      <c r="A5159" s="266">
        <v>9921</v>
      </c>
      <c r="B5159" s="267" t="s">
        <v>10986</v>
      </c>
      <c r="C5159" s="268" t="s">
        <v>6019</v>
      </c>
      <c r="D5159" s="269" t="s">
        <v>15008</v>
      </c>
    </row>
    <row r="5160" spans="1:4" ht="30">
      <c r="A5160" s="266">
        <v>21112</v>
      </c>
      <c r="B5160" s="267" t="s">
        <v>10987</v>
      </c>
      <c r="C5160" s="268" t="s">
        <v>6019</v>
      </c>
      <c r="D5160" s="269" t="s">
        <v>15009</v>
      </c>
    </row>
    <row r="5161" spans="1:4">
      <c r="A5161" s="266">
        <v>10228</v>
      </c>
      <c r="B5161" s="267" t="s">
        <v>15135</v>
      </c>
      <c r="C5161" s="268" t="s">
        <v>6019</v>
      </c>
      <c r="D5161" s="269" t="s">
        <v>15010</v>
      </c>
    </row>
    <row r="5162" spans="1:4">
      <c r="A5162" s="266">
        <v>11781</v>
      </c>
      <c r="B5162" s="267" t="s">
        <v>10988</v>
      </c>
      <c r="C5162" s="268" t="s">
        <v>6019</v>
      </c>
      <c r="D5162" s="269" t="s">
        <v>15011</v>
      </c>
    </row>
    <row r="5163" spans="1:4">
      <c r="A5163" s="266">
        <v>11746</v>
      </c>
      <c r="B5163" s="267" t="s">
        <v>10989</v>
      </c>
      <c r="C5163" s="268" t="s">
        <v>6019</v>
      </c>
      <c r="D5163" s="269" t="s">
        <v>15012</v>
      </c>
    </row>
    <row r="5164" spans="1:4">
      <c r="A5164" s="266">
        <v>11751</v>
      </c>
      <c r="B5164" s="267" t="s">
        <v>10990</v>
      </c>
      <c r="C5164" s="268" t="s">
        <v>6019</v>
      </c>
      <c r="D5164" s="269" t="s">
        <v>15013</v>
      </c>
    </row>
    <row r="5165" spans="1:4">
      <c r="A5165" s="266">
        <v>11750</v>
      </c>
      <c r="B5165" s="267" t="s">
        <v>10991</v>
      </c>
      <c r="C5165" s="268" t="s">
        <v>6019</v>
      </c>
      <c r="D5165" s="269" t="s">
        <v>15014</v>
      </c>
    </row>
    <row r="5166" spans="1:4">
      <c r="A5166" s="266">
        <v>11748</v>
      </c>
      <c r="B5166" s="267" t="s">
        <v>10992</v>
      </c>
      <c r="C5166" s="268" t="s">
        <v>6019</v>
      </c>
      <c r="D5166" s="269" t="s">
        <v>15015</v>
      </c>
    </row>
    <row r="5167" spans="1:4">
      <c r="A5167" s="266">
        <v>11747</v>
      </c>
      <c r="B5167" s="267" t="s">
        <v>10993</v>
      </c>
      <c r="C5167" s="268" t="s">
        <v>6019</v>
      </c>
      <c r="D5167" s="269" t="s">
        <v>15016</v>
      </c>
    </row>
    <row r="5168" spans="1:4">
      <c r="A5168" s="266">
        <v>11749</v>
      </c>
      <c r="B5168" s="267" t="s">
        <v>10994</v>
      </c>
      <c r="C5168" s="268" t="s">
        <v>6019</v>
      </c>
      <c r="D5168" s="269" t="s">
        <v>14662</v>
      </c>
    </row>
    <row r="5169" spans="1:4" ht="30">
      <c r="A5169" s="266">
        <v>10236</v>
      </c>
      <c r="B5169" s="267" t="s">
        <v>10995</v>
      </c>
      <c r="C5169" s="268" t="s">
        <v>6019</v>
      </c>
      <c r="D5169" s="269" t="s">
        <v>15017</v>
      </c>
    </row>
    <row r="5170" spans="1:4" ht="30">
      <c r="A5170" s="266">
        <v>10233</v>
      </c>
      <c r="B5170" s="267" t="s">
        <v>10996</v>
      </c>
      <c r="C5170" s="268" t="s">
        <v>6019</v>
      </c>
      <c r="D5170" s="269" t="s">
        <v>15018</v>
      </c>
    </row>
    <row r="5171" spans="1:4" ht="30">
      <c r="A5171" s="266">
        <v>10234</v>
      </c>
      <c r="B5171" s="267" t="s">
        <v>10997</v>
      </c>
      <c r="C5171" s="268" t="s">
        <v>6019</v>
      </c>
      <c r="D5171" s="269" t="s">
        <v>14836</v>
      </c>
    </row>
    <row r="5172" spans="1:4" ht="30">
      <c r="A5172" s="266">
        <v>10231</v>
      </c>
      <c r="B5172" s="267" t="s">
        <v>10998</v>
      </c>
      <c r="C5172" s="268" t="s">
        <v>6019</v>
      </c>
      <c r="D5172" s="269" t="s">
        <v>15019</v>
      </c>
    </row>
    <row r="5173" spans="1:4" ht="30">
      <c r="A5173" s="266">
        <v>10232</v>
      </c>
      <c r="B5173" s="267" t="s">
        <v>10999</v>
      </c>
      <c r="C5173" s="268" t="s">
        <v>6019</v>
      </c>
      <c r="D5173" s="269" t="s">
        <v>15020</v>
      </c>
    </row>
    <row r="5174" spans="1:4" ht="30">
      <c r="A5174" s="266">
        <v>10235</v>
      </c>
      <c r="B5174" s="267" t="s">
        <v>11001</v>
      </c>
      <c r="C5174" s="268" t="s">
        <v>6019</v>
      </c>
      <c r="D5174" s="269" t="s">
        <v>15022</v>
      </c>
    </row>
    <row r="5175" spans="1:4" ht="30">
      <c r="A5175" s="266">
        <v>10229</v>
      </c>
      <c r="B5175" s="267" t="s">
        <v>11000</v>
      </c>
      <c r="C5175" s="268" t="s">
        <v>6019</v>
      </c>
      <c r="D5175" s="269" t="s">
        <v>15021</v>
      </c>
    </row>
    <row r="5176" spans="1:4" ht="30">
      <c r="A5176" s="266">
        <v>10230</v>
      </c>
      <c r="B5176" s="267" t="s">
        <v>11002</v>
      </c>
      <c r="C5176" s="268" t="s">
        <v>6019</v>
      </c>
      <c r="D5176" s="269" t="s">
        <v>15023</v>
      </c>
    </row>
    <row r="5177" spans="1:4" ht="30">
      <c r="A5177" s="266">
        <v>10409</v>
      </c>
      <c r="B5177" s="267" t="s">
        <v>11003</v>
      </c>
      <c r="C5177" s="268" t="s">
        <v>6019</v>
      </c>
      <c r="D5177" s="269" t="s">
        <v>15024</v>
      </c>
    </row>
    <row r="5178" spans="1:4" ht="30">
      <c r="A5178" s="266">
        <v>10411</v>
      </c>
      <c r="B5178" s="267" t="s">
        <v>11004</v>
      </c>
      <c r="C5178" s="268" t="s">
        <v>6019</v>
      </c>
      <c r="D5178" s="269" t="s">
        <v>15025</v>
      </c>
    </row>
    <row r="5179" spans="1:4" ht="30">
      <c r="A5179" s="266">
        <v>10410</v>
      </c>
      <c r="B5179" s="267" t="s">
        <v>11006</v>
      </c>
      <c r="C5179" s="268" t="s">
        <v>6019</v>
      </c>
      <c r="D5179" s="269" t="s">
        <v>15027</v>
      </c>
    </row>
    <row r="5180" spans="1:4" ht="30">
      <c r="A5180" s="266">
        <v>10404</v>
      </c>
      <c r="B5180" s="267" t="s">
        <v>11005</v>
      </c>
      <c r="C5180" s="268" t="s">
        <v>6019</v>
      </c>
      <c r="D5180" s="269" t="s">
        <v>15026</v>
      </c>
    </row>
    <row r="5181" spans="1:4" ht="30">
      <c r="A5181" s="266">
        <v>10405</v>
      </c>
      <c r="B5181" s="267" t="s">
        <v>11007</v>
      </c>
      <c r="C5181" s="268" t="s">
        <v>6019</v>
      </c>
      <c r="D5181" s="269" t="s">
        <v>15028</v>
      </c>
    </row>
    <row r="5182" spans="1:4" ht="30">
      <c r="A5182" s="266">
        <v>10408</v>
      </c>
      <c r="B5182" s="267" t="s">
        <v>11008</v>
      </c>
      <c r="C5182" s="268" t="s">
        <v>6019</v>
      </c>
      <c r="D5182" s="269" t="s">
        <v>15029</v>
      </c>
    </row>
    <row r="5183" spans="1:4" ht="30">
      <c r="A5183" s="266">
        <v>10406</v>
      </c>
      <c r="B5183" s="267" t="s">
        <v>11010</v>
      </c>
      <c r="C5183" s="268" t="s">
        <v>6019</v>
      </c>
      <c r="D5183" s="269" t="s">
        <v>15031</v>
      </c>
    </row>
    <row r="5184" spans="1:4" ht="30">
      <c r="A5184" s="266">
        <v>10412</v>
      </c>
      <c r="B5184" s="267" t="s">
        <v>11009</v>
      </c>
      <c r="C5184" s="268" t="s">
        <v>6019</v>
      </c>
      <c r="D5184" s="269" t="s">
        <v>15030</v>
      </c>
    </row>
    <row r="5185" spans="1:4" ht="30">
      <c r="A5185" s="266">
        <v>10407</v>
      </c>
      <c r="B5185" s="267" t="s">
        <v>11011</v>
      </c>
      <c r="C5185" s="268" t="s">
        <v>6019</v>
      </c>
      <c r="D5185" s="269" t="s">
        <v>15032</v>
      </c>
    </row>
    <row r="5186" spans="1:4" ht="30">
      <c r="A5186" s="266">
        <v>10416</v>
      </c>
      <c r="B5186" s="267" t="s">
        <v>11012</v>
      </c>
      <c r="C5186" s="268" t="s">
        <v>6019</v>
      </c>
      <c r="D5186" s="269" t="s">
        <v>15033</v>
      </c>
    </row>
    <row r="5187" spans="1:4" ht="30">
      <c r="A5187" s="266">
        <v>10419</v>
      </c>
      <c r="B5187" s="267" t="s">
        <v>11013</v>
      </c>
      <c r="C5187" s="268" t="s">
        <v>6019</v>
      </c>
      <c r="D5187" s="269" t="s">
        <v>15034</v>
      </c>
    </row>
    <row r="5188" spans="1:4">
      <c r="A5188" s="266">
        <v>10418</v>
      </c>
      <c r="B5188" s="267" t="s">
        <v>11015</v>
      </c>
      <c r="C5188" s="268" t="s">
        <v>6019</v>
      </c>
      <c r="D5188" s="269" t="s">
        <v>15035</v>
      </c>
    </row>
    <row r="5189" spans="1:4" ht="30">
      <c r="A5189" s="266">
        <v>21092</v>
      </c>
      <c r="B5189" s="267" t="s">
        <v>11014</v>
      </c>
      <c r="C5189" s="268" t="s">
        <v>6019</v>
      </c>
      <c r="D5189" s="269" t="s">
        <v>11777</v>
      </c>
    </row>
    <row r="5190" spans="1:4" ht="30">
      <c r="A5190" s="266">
        <v>12657</v>
      </c>
      <c r="B5190" s="267" t="s">
        <v>11016</v>
      </c>
      <c r="C5190" s="268" t="s">
        <v>6019</v>
      </c>
      <c r="D5190" s="269" t="s">
        <v>15036</v>
      </c>
    </row>
    <row r="5191" spans="1:4">
      <c r="A5191" s="266">
        <v>10417</v>
      </c>
      <c r="B5191" s="267" t="s">
        <v>11017</v>
      </c>
      <c r="C5191" s="268" t="s">
        <v>6019</v>
      </c>
      <c r="D5191" s="269" t="s">
        <v>15037</v>
      </c>
    </row>
    <row r="5192" spans="1:4">
      <c r="A5192" s="266">
        <v>10414</v>
      </c>
      <c r="B5192" s="267" t="s">
        <v>11019</v>
      </c>
      <c r="C5192" s="268" t="s">
        <v>6019</v>
      </c>
      <c r="D5192" s="269" t="s">
        <v>15039</v>
      </c>
    </row>
    <row r="5193" spans="1:4" ht="30">
      <c r="A5193" s="266">
        <v>10413</v>
      </c>
      <c r="B5193" s="267" t="s">
        <v>11018</v>
      </c>
      <c r="C5193" s="268" t="s">
        <v>6019</v>
      </c>
      <c r="D5193" s="269" t="s">
        <v>15038</v>
      </c>
    </row>
    <row r="5194" spans="1:4">
      <c r="A5194" s="266">
        <v>10415</v>
      </c>
      <c r="B5194" s="267" t="s">
        <v>11020</v>
      </c>
      <c r="C5194" s="268" t="s">
        <v>6019</v>
      </c>
      <c r="D5194" s="269" t="s">
        <v>15040</v>
      </c>
    </row>
    <row r="5195" spans="1:4">
      <c r="A5195" s="266">
        <v>38643</v>
      </c>
      <c r="B5195" s="267" t="s">
        <v>11021</v>
      </c>
      <c r="C5195" s="268" t="s">
        <v>6019</v>
      </c>
      <c r="D5195" s="269" t="s">
        <v>15041</v>
      </c>
    </row>
    <row r="5196" spans="1:4">
      <c r="A5196" s="266">
        <v>6157</v>
      </c>
      <c r="B5196" s="267" t="s">
        <v>11022</v>
      </c>
      <c r="C5196" s="268" t="s">
        <v>6019</v>
      </c>
      <c r="D5196" s="269" t="s">
        <v>15042</v>
      </c>
    </row>
    <row r="5197" spans="1:4">
      <c r="A5197" s="266">
        <v>37588</v>
      </c>
      <c r="B5197" s="267" t="s">
        <v>11023</v>
      </c>
      <c r="C5197" s="268" t="s">
        <v>6019</v>
      </c>
      <c r="D5197" s="269" t="s">
        <v>15043</v>
      </c>
    </row>
    <row r="5198" spans="1:4">
      <c r="A5198" s="266">
        <v>6152</v>
      </c>
      <c r="B5198" s="267" t="s">
        <v>11024</v>
      </c>
      <c r="C5198" s="268" t="s">
        <v>6019</v>
      </c>
      <c r="D5198" s="269" t="s">
        <v>12050</v>
      </c>
    </row>
    <row r="5199" spans="1:4">
      <c r="A5199" s="266">
        <v>6158</v>
      </c>
      <c r="B5199" s="267" t="s">
        <v>11025</v>
      </c>
      <c r="C5199" s="268" t="s">
        <v>6019</v>
      </c>
      <c r="D5199" s="269" t="s">
        <v>12183</v>
      </c>
    </row>
    <row r="5200" spans="1:4">
      <c r="A5200" s="266">
        <v>6156</v>
      </c>
      <c r="B5200" s="267" t="s">
        <v>11027</v>
      </c>
      <c r="C5200" s="268" t="s">
        <v>6019</v>
      </c>
      <c r="D5200" s="269" t="s">
        <v>12010</v>
      </c>
    </row>
    <row r="5201" spans="1:4">
      <c r="A5201" s="266">
        <v>6153</v>
      </c>
      <c r="B5201" s="267" t="s">
        <v>11026</v>
      </c>
      <c r="C5201" s="268" t="s">
        <v>6019</v>
      </c>
      <c r="D5201" s="269" t="s">
        <v>11615</v>
      </c>
    </row>
    <row r="5202" spans="1:4">
      <c r="A5202" s="266">
        <v>6154</v>
      </c>
      <c r="B5202" s="267" t="s">
        <v>15128</v>
      </c>
      <c r="C5202" s="268" t="s">
        <v>6019</v>
      </c>
      <c r="D5202" s="269" t="s">
        <v>15044</v>
      </c>
    </row>
    <row r="5203" spans="1:4" ht="30">
      <c r="A5203" s="266">
        <v>6155</v>
      </c>
      <c r="B5203" s="267" t="s">
        <v>11028</v>
      </c>
      <c r="C5203" s="268" t="s">
        <v>6019</v>
      </c>
      <c r="D5203" s="269" t="s">
        <v>14665</v>
      </c>
    </row>
    <row r="5204" spans="1:4">
      <c r="A5204" s="266">
        <v>3115</v>
      </c>
      <c r="B5204" s="267" t="s">
        <v>15129</v>
      </c>
      <c r="C5204" s="268" t="s">
        <v>6019</v>
      </c>
      <c r="D5204" s="269" t="s">
        <v>13896</v>
      </c>
    </row>
    <row r="5205" spans="1:4">
      <c r="A5205" s="266">
        <v>3116</v>
      </c>
      <c r="B5205" s="267" t="s">
        <v>11029</v>
      </c>
      <c r="C5205" s="268" t="s">
        <v>6019</v>
      </c>
      <c r="D5205" s="269" t="s">
        <v>15045</v>
      </c>
    </row>
    <row r="5206" spans="1:4">
      <c r="A5206" s="266">
        <v>38166</v>
      </c>
      <c r="B5206" s="267" t="s">
        <v>11030</v>
      </c>
      <c r="C5206" s="268" t="s">
        <v>6019</v>
      </c>
      <c r="D5206" s="269" t="s">
        <v>15046</v>
      </c>
    </row>
    <row r="5207" spans="1:4">
      <c r="A5207" s="266">
        <v>38108</v>
      </c>
      <c r="B5207" s="267" t="s">
        <v>11031</v>
      </c>
      <c r="C5207" s="268" t="s">
        <v>6019</v>
      </c>
      <c r="D5207" s="269" t="s">
        <v>15047</v>
      </c>
    </row>
    <row r="5208" spans="1:4" ht="30">
      <c r="A5208" s="266">
        <v>38087</v>
      </c>
      <c r="B5208" s="267" t="s">
        <v>11032</v>
      </c>
      <c r="C5208" s="268" t="s">
        <v>6019</v>
      </c>
      <c r="D5208" s="269" t="s">
        <v>15048</v>
      </c>
    </row>
    <row r="5209" spans="1:4">
      <c r="A5209" s="266">
        <v>38109</v>
      </c>
      <c r="B5209" s="267" t="s">
        <v>15130</v>
      </c>
      <c r="C5209" s="268" t="s">
        <v>6019</v>
      </c>
      <c r="D5209" s="269" t="s">
        <v>15049</v>
      </c>
    </row>
    <row r="5210" spans="1:4" ht="30">
      <c r="A5210" s="266">
        <v>38088</v>
      </c>
      <c r="B5210" s="267" t="s">
        <v>11033</v>
      </c>
      <c r="C5210" s="268" t="s">
        <v>6019</v>
      </c>
      <c r="D5210" s="269" t="s">
        <v>15050</v>
      </c>
    </row>
    <row r="5211" spans="1:4">
      <c r="A5211" s="266">
        <v>38110</v>
      </c>
      <c r="B5211" s="267" t="s">
        <v>15131</v>
      </c>
      <c r="C5211" s="268" t="s">
        <v>6019</v>
      </c>
      <c r="D5211" s="269" t="s">
        <v>15051</v>
      </c>
    </row>
    <row r="5212" spans="1:4" ht="45">
      <c r="A5212" s="266">
        <v>38089</v>
      </c>
      <c r="B5212" s="267" t="s">
        <v>11034</v>
      </c>
      <c r="C5212" s="268" t="s">
        <v>6019</v>
      </c>
      <c r="D5212" s="269" t="s">
        <v>15052</v>
      </c>
    </row>
    <row r="5213" spans="1:4">
      <c r="A5213" s="266">
        <v>38111</v>
      </c>
      <c r="B5213" s="267" t="s">
        <v>15132</v>
      </c>
      <c r="C5213" s="268" t="s">
        <v>6019</v>
      </c>
      <c r="D5213" s="269" t="s">
        <v>15053</v>
      </c>
    </row>
    <row r="5214" spans="1:4" ht="45">
      <c r="A5214" s="266">
        <v>38090</v>
      </c>
      <c r="B5214" s="267" t="s">
        <v>11035</v>
      </c>
      <c r="C5214" s="268" t="s">
        <v>6019</v>
      </c>
      <c r="D5214" s="269" t="s">
        <v>15054</v>
      </c>
    </row>
    <row r="5215" spans="1:4">
      <c r="A5215" s="266">
        <v>11786</v>
      </c>
      <c r="B5215" s="267" t="s">
        <v>15133</v>
      </c>
      <c r="C5215" s="268" t="s">
        <v>6019</v>
      </c>
      <c r="D5215" s="269" t="s">
        <v>14413</v>
      </c>
    </row>
    <row r="5216" spans="1:4">
      <c r="A5216" s="266">
        <v>38400</v>
      </c>
      <c r="B5216" s="267" t="s">
        <v>11037</v>
      </c>
      <c r="C5216" s="268" t="s">
        <v>6019</v>
      </c>
      <c r="D5216" s="269" t="s">
        <v>14276</v>
      </c>
    </row>
    <row r="5217" spans="1:4" ht="30">
      <c r="A5217" s="266">
        <v>13726</v>
      </c>
      <c r="B5217" s="267" t="s">
        <v>11036</v>
      </c>
      <c r="C5217" s="268" t="s">
        <v>6019</v>
      </c>
      <c r="D5217" s="269" t="s">
        <v>15055</v>
      </c>
    </row>
    <row r="5218" spans="1:4" ht="30">
      <c r="A5218" s="266">
        <v>12627</v>
      </c>
      <c r="B5218" s="267" t="s">
        <v>11038</v>
      </c>
      <c r="C5218" s="268" t="s">
        <v>6019</v>
      </c>
      <c r="D5218" s="269" t="s">
        <v>11422</v>
      </c>
    </row>
    <row r="5219" spans="1:4">
      <c r="A5219" s="266">
        <v>6138</v>
      </c>
      <c r="B5219" s="267" t="s">
        <v>15134</v>
      </c>
      <c r="C5219" s="268" t="s">
        <v>6019</v>
      </c>
      <c r="D5219" s="269" t="s">
        <v>15056</v>
      </c>
    </row>
    <row r="5220" spans="1:4" ht="30">
      <c r="A5220" s="266">
        <v>10615</v>
      </c>
      <c r="B5220" s="267" t="s">
        <v>15110</v>
      </c>
      <c r="C5220" s="268" t="s">
        <v>6019</v>
      </c>
      <c r="D5220" s="269" t="s">
        <v>11107</v>
      </c>
    </row>
    <row r="5221" spans="1:4">
      <c r="A5221" s="266">
        <v>39996</v>
      </c>
      <c r="B5221" s="267" t="s">
        <v>11039</v>
      </c>
      <c r="C5221" s="268" t="s">
        <v>6020</v>
      </c>
      <c r="D5221" s="269" t="s">
        <v>11594</v>
      </c>
    </row>
    <row r="5222" spans="1:4" ht="30">
      <c r="A5222" s="266">
        <v>10478</v>
      </c>
      <c r="B5222" s="267" t="s">
        <v>11040</v>
      </c>
      <c r="C5222" s="268" t="s">
        <v>6066</v>
      </c>
      <c r="D5222" s="269" t="s">
        <v>15057</v>
      </c>
    </row>
    <row r="5223" spans="1:4" ht="30">
      <c r="A5223" s="266">
        <v>40514</v>
      </c>
      <c r="B5223" s="267" t="s">
        <v>11041</v>
      </c>
      <c r="C5223" s="268" t="s">
        <v>6066</v>
      </c>
      <c r="D5223" s="269" t="s">
        <v>15058</v>
      </c>
    </row>
    <row r="5224" spans="1:4">
      <c r="A5224" s="266">
        <v>10475</v>
      </c>
      <c r="B5224" s="267" t="s">
        <v>11042</v>
      </c>
      <c r="C5224" s="268" t="s">
        <v>6066</v>
      </c>
      <c r="D5224" s="269" t="s">
        <v>13558</v>
      </c>
    </row>
    <row r="5225" spans="1:4" ht="30">
      <c r="A5225" s="266">
        <v>10481</v>
      </c>
      <c r="B5225" s="267" t="s">
        <v>11043</v>
      </c>
      <c r="C5225" s="268" t="s">
        <v>6066</v>
      </c>
      <c r="D5225" s="269" t="s">
        <v>15059</v>
      </c>
    </row>
    <row r="5226" spans="1:4">
      <c r="A5226" s="266">
        <v>4031</v>
      </c>
      <c r="B5226" s="267" t="s">
        <v>11044</v>
      </c>
      <c r="C5226" s="268" t="s">
        <v>6017</v>
      </c>
      <c r="D5226" s="269" t="s">
        <v>15060</v>
      </c>
    </row>
    <row r="5227" spans="1:4">
      <c r="A5227" s="266">
        <v>4030</v>
      </c>
      <c r="B5227" s="267" t="s">
        <v>11045</v>
      </c>
      <c r="C5227" s="268" t="s">
        <v>6017</v>
      </c>
      <c r="D5227" s="269" t="s">
        <v>14491</v>
      </c>
    </row>
    <row r="5228" spans="1:4">
      <c r="A5228" s="266">
        <v>39399</v>
      </c>
      <c r="B5228" s="267" t="s">
        <v>11046</v>
      </c>
      <c r="C5228" s="268" t="s">
        <v>6019</v>
      </c>
      <c r="D5228" s="269" t="s">
        <v>15061</v>
      </c>
    </row>
    <row r="5229" spans="1:4">
      <c r="A5229" s="266">
        <v>39400</v>
      </c>
      <c r="B5229" s="267" t="s">
        <v>11047</v>
      </c>
      <c r="C5229" s="268" t="s">
        <v>6019</v>
      </c>
      <c r="D5229" s="269" t="s">
        <v>15062</v>
      </c>
    </row>
    <row r="5230" spans="1:4">
      <c r="A5230" s="266">
        <v>39401</v>
      </c>
      <c r="B5230" s="267" t="s">
        <v>11048</v>
      </c>
      <c r="C5230" s="268" t="s">
        <v>6019</v>
      </c>
      <c r="D5230" s="269" t="s">
        <v>15063</v>
      </c>
    </row>
    <row r="5231" spans="1:4" ht="30">
      <c r="A5231" s="266">
        <v>11652</v>
      </c>
      <c r="B5231" s="267" t="s">
        <v>11049</v>
      </c>
      <c r="C5231" s="268" t="s">
        <v>6019</v>
      </c>
      <c r="D5231" s="269" t="s">
        <v>15064</v>
      </c>
    </row>
    <row r="5232" spans="1:4" ht="30">
      <c r="A5232" s="266">
        <v>13475</v>
      </c>
      <c r="B5232" s="267" t="s">
        <v>11051</v>
      </c>
      <c r="C5232" s="268" t="s">
        <v>6019</v>
      </c>
      <c r="D5232" s="269" t="s">
        <v>15066</v>
      </c>
    </row>
    <row r="5233" spans="1:4" ht="30">
      <c r="A5233" s="266">
        <v>13896</v>
      </c>
      <c r="B5233" s="267" t="s">
        <v>11050</v>
      </c>
      <c r="C5233" s="268" t="s">
        <v>6019</v>
      </c>
      <c r="D5233" s="269" t="s">
        <v>15065</v>
      </c>
    </row>
    <row r="5234" spans="1:4" ht="30">
      <c r="A5234" s="266">
        <v>25970</v>
      </c>
      <c r="B5234" s="267" t="s">
        <v>11053</v>
      </c>
      <c r="C5234" s="268" t="s">
        <v>6019</v>
      </c>
      <c r="D5234" s="269" t="s">
        <v>15068</v>
      </c>
    </row>
    <row r="5235" spans="1:4" ht="30">
      <c r="A5235" s="266">
        <v>13476</v>
      </c>
      <c r="B5235" s="267" t="s">
        <v>11054</v>
      </c>
      <c r="C5235" s="268" t="s">
        <v>6019</v>
      </c>
      <c r="D5235" s="269" t="s">
        <v>15069</v>
      </c>
    </row>
    <row r="5236" spans="1:4" ht="30">
      <c r="A5236" s="266">
        <v>25971</v>
      </c>
      <c r="B5236" s="267" t="s">
        <v>11052</v>
      </c>
      <c r="C5236" s="268" t="s">
        <v>6019</v>
      </c>
      <c r="D5236" s="269" t="s">
        <v>15067</v>
      </c>
    </row>
    <row r="5237" spans="1:4" ht="30">
      <c r="A5237" s="266">
        <v>10488</v>
      </c>
      <c r="B5237" s="267" t="s">
        <v>11055</v>
      </c>
      <c r="C5237" s="268" t="s">
        <v>6019</v>
      </c>
      <c r="D5237" s="269" t="s">
        <v>15070</v>
      </c>
    </row>
    <row r="5238" spans="1:4" ht="30">
      <c r="A5238" s="266">
        <v>13606</v>
      </c>
      <c r="B5238" s="267" t="s">
        <v>11056</v>
      </c>
      <c r="C5238" s="268" t="s">
        <v>6019</v>
      </c>
      <c r="D5238" s="269" t="s">
        <v>15071</v>
      </c>
    </row>
    <row r="5239" spans="1:4">
      <c r="A5239" s="266">
        <v>10489</v>
      </c>
      <c r="B5239" s="267" t="s">
        <v>11057</v>
      </c>
      <c r="C5239" s="268" t="s">
        <v>6018</v>
      </c>
      <c r="D5239" s="269" t="s">
        <v>11873</v>
      </c>
    </row>
    <row r="5240" spans="1:4">
      <c r="A5240" s="266">
        <v>41073</v>
      </c>
      <c r="B5240" s="267" t="s">
        <v>11058</v>
      </c>
      <c r="C5240" s="268" t="s">
        <v>6187</v>
      </c>
      <c r="D5240" s="269" t="s">
        <v>15072</v>
      </c>
    </row>
    <row r="5241" spans="1:4" ht="30">
      <c r="A5241" s="266">
        <v>34391</v>
      </c>
      <c r="B5241" s="267" t="s">
        <v>11059</v>
      </c>
      <c r="C5241" s="268" t="s">
        <v>6017</v>
      </c>
      <c r="D5241" s="269" t="s">
        <v>15073</v>
      </c>
    </row>
    <row r="5242" spans="1:4" ht="30">
      <c r="A5242" s="266">
        <v>10496</v>
      </c>
      <c r="B5242" s="267" t="s">
        <v>11060</v>
      </c>
      <c r="C5242" s="268" t="s">
        <v>6017</v>
      </c>
      <c r="D5242" s="269" t="s">
        <v>15074</v>
      </c>
    </row>
    <row r="5243" spans="1:4" ht="30">
      <c r="A5243" s="266">
        <v>10497</v>
      </c>
      <c r="B5243" s="267" t="s">
        <v>11061</v>
      </c>
      <c r="C5243" s="268" t="s">
        <v>6017</v>
      </c>
      <c r="D5243" s="269" t="s">
        <v>15075</v>
      </c>
    </row>
    <row r="5244" spans="1:4" ht="30">
      <c r="A5244" s="266">
        <v>10504</v>
      </c>
      <c r="B5244" s="267" t="s">
        <v>11062</v>
      </c>
      <c r="C5244" s="268" t="s">
        <v>6017</v>
      </c>
      <c r="D5244" s="269" t="s">
        <v>15076</v>
      </c>
    </row>
    <row r="5245" spans="1:4">
      <c r="A5245" s="266">
        <v>34390</v>
      </c>
      <c r="B5245" s="267" t="s">
        <v>11063</v>
      </c>
      <c r="C5245" s="268" t="s">
        <v>6017</v>
      </c>
      <c r="D5245" s="269" t="s">
        <v>15077</v>
      </c>
    </row>
    <row r="5246" spans="1:4">
      <c r="A5246" s="266">
        <v>34389</v>
      </c>
      <c r="B5246" s="267" t="s">
        <v>11064</v>
      </c>
      <c r="C5246" s="268" t="s">
        <v>6017</v>
      </c>
      <c r="D5246" s="269" t="s">
        <v>15078</v>
      </c>
    </row>
    <row r="5247" spans="1:4">
      <c r="A5247" s="266">
        <v>34388</v>
      </c>
      <c r="B5247" s="267" t="s">
        <v>11065</v>
      </c>
      <c r="C5247" s="268" t="s">
        <v>6017</v>
      </c>
      <c r="D5247" s="269" t="s">
        <v>15079</v>
      </c>
    </row>
    <row r="5248" spans="1:4">
      <c r="A5248" s="266">
        <v>34387</v>
      </c>
      <c r="B5248" s="267" t="s">
        <v>11066</v>
      </c>
      <c r="C5248" s="268" t="s">
        <v>6017</v>
      </c>
      <c r="D5248" s="269" t="s">
        <v>15080</v>
      </c>
    </row>
    <row r="5249" spans="1:4">
      <c r="A5249" s="266">
        <v>11188</v>
      </c>
      <c r="B5249" s="267" t="s">
        <v>11067</v>
      </c>
      <c r="C5249" s="268" t="s">
        <v>6017</v>
      </c>
      <c r="D5249" s="269" t="s">
        <v>15081</v>
      </c>
    </row>
    <row r="5250" spans="1:4">
      <c r="A5250" s="266">
        <v>11189</v>
      </c>
      <c r="B5250" s="267" t="s">
        <v>11068</v>
      </c>
      <c r="C5250" s="268" t="s">
        <v>6017</v>
      </c>
      <c r="D5250" s="269" t="s">
        <v>13476</v>
      </c>
    </row>
    <row r="5251" spans="1:4">
      <c r="A5251" s="266">
        <v>21107</v>
      </c>
      <c r="B5251" s="267" t="s">
        <v>11069</v>
      </c>
      <c r="C5251" s="268" t="s">
        <v>6017</v>
      </c>
      <c r="D5251" s="269" t="s">
        <v>15082</v>
      </c>
    </row>
    <row r="5252" spans="1:4">
      <c r="A5252" s="266">
        <v>34386</v>
      </c>
      <c r="B5252" s="267" t="s">
        <v>11070</v>
      </c>
      <c r="C5252" s="268" t="s">
        <v>6017</v>
      </c>
      <c r="D5252" s="269" t="s">
        <v>14071</v>
      </c>
    </row>
    <row r="5253" spans="1:4">
      <c r="A5253" s="266">
        <v>10490</v>
      </c>
      <c r="B5253" s="267" t="s">
        <v>11071</v>
      </c>
      <c r="C5253" s="268" t="s">
        <v>6017</v>
      </c>
      <c r="D5253" s="269" t="s">
        <v>13968</v>
      </c>
    </row>
    <row r="5254" spans="1:4">
      <c r="A5254" s="266">
        <v>10492</v>
      </c>
      <c r="B5254" s="267" t="s">
        <v>11072</v>
      </c>
      <c r="C5254" s="268" t="s">
        <v>6017</v>
      </c>
      <c r="D5254" s="269" t="s">
        <v>15083</v>
      </c>
    </row>
    <row r="5255" spans="1:4">
      <c r="A5255" s="266">
        <v>10493</v>
      </c>
      <c r="B5255" s="267" t="s">
        <v>11073</v>
      </c>
      <c r="C5255" s="268" t="s">
        <v>6017</v>
      </c>
      <c r="D5255" s="269" t="s">
        <v>15078</v>
      </c>
    </row>
    <row r="5256" spans="1:4">
      <c r="A5256" s="266">
        <v>10491</v>
      </c>
      <c r="B5256" s="267" t="s">
        <v>11074</v>
      </c>
      <c r="C5256" s="268" t="s">
        <v>6017</v>
      </c>
      <c r="D5256" s="269" t="s">
        <v>15084</v>
      </c>
    </row>
    <row r="5257" spans="1:4">
      <c r="A5257" s="266">
        <v>34385</v>
      </c>
      <c r="B5257" s="267" t="s">
        <v>11075</v>
      </c>
      <c r="C5257" s="268" t="s">
        <v>6017</v>
      </c>
      <c r="D5257" s="269" t="s">
        <v>15085</v>
      </c>
    </row>
    <row r="5258" spans="1:4">
      <c r="A5258" s="266">
        <v>10499</v>
      </c>
      <c r="B5258" s="267" t="s">
        <v>11076</v>
      </c>
      <c r="C5258" s="268" t="s">
        <v>6017</v>
      </c>
      <c r="D5258" s="269" t="s">
        <v>15086</v>
      </c>
    </row>
    <row r="5259" spans="1:4">
      <c r="A5259" s="266">
        <v>34384</v>
      </c>
      <c r="B5259" s="267" t="s">
        <v>11077</v>
      </c>
      <c r="C5259" s="268" t="s">
        <v>6017</v>
      </c>
      <c r="D5259" s="269" t="s">
        <v>14071</v>
      </c>
    </row>
    <row r="5260" spans="1:4">
      <c r="A5260" s="266">
        <v>11185</v>
      </c>
      <c r="B5260" s="267" t="s">
        <v>11078</v>
      </c>
      <c r="C5260" s="268" t="s">
        <v>6017</v>
      </c>
      <c r="D5260" s="269" t="s">
        <v>15087</v>
      </c>
    </row>
    <row r="5261" spans="1:4">
      <c r="A5261" s="266">
        <v>10507</v>
      </c>
      <c r="B5261" s="267" t="s">
        <v>11079</v>
      </c>
      <c r="C5261" s="268" t="s">
        <v>6017</v>
      </c>
      <c r="D5261" s="269" t="s">
        <v>15088</v>
      </c>
    </row>
    <row r="5262" spans="1:4">
      <c r="A5262" s="266">
        <v>10505</v>
      </c>
      <c r="B5262" s="267" t="s">
        <v>11080</v>
      </c>
      <c r="C5262" s="268" t="s">
        <v>6017</v>
      </c>
      <c r="D5262" s="269" t="s">
        <v>15089</v>
      </c>
    </row>
    <row r="5263" spans="1:4">
      <c r="A5263" s="266">
        <v>10506</v>
      </c>
      <c r="B5263" s="267" t="s">
        <v>11081</v>
      </c>
      <c r="C5263" s="268" t="s">
        <v>6017</v>
      </c>
      <c r="D5263" s="269" t="s">
        <v>15090</v>
      </c>
    </row>
    <row r="5264" spans="1:4" ht="30">
      <c r="A5264" s="266">
        <v>5031</v>
      </c>
      <c r="B5264" s="267" t="s">
        <v>11082</v>
      </c>
      <c r="C5264" s="268" t="s">
        <v>6017</v>
      </c>
      <c r="D5264" s="269" t="s">
        <v>15091</v>
      </c>
    </row>
    <row r="5265" spans="1:4">
      <c r="A5265" s="266">
        <v>10502</v>
      </c>
      <c r="B5265" s="267" t="s">
        <v>11083</v>
      </c>
      <c r="C5265" s="268" t="s">
        <v>6017</v>
      </c>
      <c r="D5265" s="269" t="s">
        <v>15092</v>
      </c>
    </row>
    <row r="5266" spans="1:4">
      <c r="A5266" s="266">
        <v>10501</v>
      </c>
      <c r="B5266" s="267" t="s">
        <v>11084</v>
      </c>
      <c r="C5266" s="268" t="s">
        <v>6017</v>
      </c>
      <c r="D5266" s="269" t="s">
        <v>15093</v>
      </c>
    </row>
    <row r="5267" spans="1:4">
      <c r="A5267" s="266">
        <v>10503</v>
      </c>
      <c r="B5267" s="267" t="s">
        <v>11085</v>
      </c>
      <c r="C5267" s="268" t="s">
        <v>6017</v>
      </c>
      <c r="D5267" s="269" t="s">
        <v>15094</v>
      </c>
    </row>
    <row r="5268" spans="1:4" ht="30">
      <c r="A5268" s="266">
        <v>40270</v>
      </c>
      <c r="B5268" s="267" t="s">
        <v>11086</v>
      </c>
      <c r="C5268" s="268" t="s">
        <v>6020</v>
      </c>
      <c r="D5268" s="269" t="s">
        <v>15095</v>
      </c>
    </row>
    <row r="5269" spans="1:4" ht="30">
      <c r="A5269" s="266">
        <v>20213</v>
      </c>
      <c r="B5269" s="267" t="s">
        <v>11087</v>
      </c>
      <c r="C5269" s="268" t="s">
        <v>6020</v>
      </c>
      <c r="D5269" s="269" t="s">
        <v>13132</v>
      </c>
    </row>
    <row r="5270" spans="1:4" ht="30">
      <c r="A5270" s="266">
        <v>20211</v>
      </c>
      <c r="B5270" s="267" t="s">
        <v>11088</v>
      </c>
      <c r="C5270" s="268" t="s">
        <v>6020</v>
      </c>
      <c r="D5270" s="269" t="s">
        <v>15096</v>
      </c>
    </row>
    <row r="5271" spans="1:4" ht="30">
      <c r="A5271" s="266">
        <v>4472</v>
      </c>
      <c r="B5271" s="326" t="s">
        <v>11089</v>
      </c>
      <c r="C5271" s="268" t="s">
        <v>6020</v>
      </c>
      <c r="D5271" s="269" t="s">
        <v>15097</v>
      </c>
    </row>
    <row r="5272" spans="1:4" ht="30">
      <c r="A5272" s="266">
        <v>35272</v>
      </c>
      <c r="B5272" s="267" t="s">
        <v>11090</v>
      </c>
      <c r="C5272" s="268" t="s">
        <v>6020</v>
      </c>
      <c r="D5272" s="269" t="s">
        <v>13278</v>
      </c>
    </row>
    <row r="5273" spans="1:4" ht="30">
      <c r="A5273" s="266">
        <v>4448</v>
      </c>
      <c r="B5273" s="267" t="s">
        <v>11091</v>
      </c>
      <c r="C5273" s="268" t="s">
        <v>6020</v>
      </c>
      <c r="D5273" s="269" t="s">
        <v>14864</v>
      </c>
    </row>
    <row r="5274" spans="1:4" ht="30">
      <c r="A5274" s="266">
        <v>4425</v>
      </c>
      <c r="B5274" s="326" t="s">
        <v>11092</v>
      </c>
      <c r="C5274" s="268" t="s">
        <v>6020</v>
      </c>
      <c r="D5274" s="269" t="s">
        <v>12284</v>
      </c>
    </row>
    <row r="5275" spans="1:4" ht="30">
      <c r="A5275" s="266">
        <v>4481</v>
      </c>
      <c r="B5275" s="267" t="s">
        <v>11093</v>
      </c>
      <c r="C5275" s="268" t="s">
        <v>6020</v>
      </c>
      <c r="D5275" s="269" t="s">
        <v>15098</v>
      </c>
    </row>
    <row r="5276" spans="1:4">
      <c r="A5276" s="266">
        <v>34345</v>
      </c>
      <c r="B5276" s="267" t="s">
        <v>11094</v>
      </c>
      <c r="C5276" s="268" t="s">
        <v>6018</v>
      </c>
      <c r="D5276" s="269" t="s">
        <v>15099</v>
      </c>
    </row>
    <row r="5277" spans="1:4">
      <c r="A5277" s="266">
        <v>41096</v>
      </c>
      <c r="B5277" s="267" t="s">
        <v>11095</v>
      </c>
      <c r="C5277" s="268" t="s">
        <v>6187</v>
      </c>
      <c r="D5277" s="269" t="s">
        <v>15100</v>
      </c>
    </row>
    <row r="5278" spans="1:4" ht="30">
      <c r="A5278" s="266">
        <v>41776</v>
      </c>
      <c r="B5278" s="267" t="s">
        <v>11096</v>
      </c>
      <c r="C5278" s="268" t="s">
        <v>6018</v>
      </c>
      <c r="D5278" s="269" t="s">
        <v>13261</v>
      </c>
    </row>
    <row r="5279" spans="1:4" ht="30">
      <c r="A5279" s="266">
        <v>4487</v>
      </c>
      <c r="B5279" s="267" t="s">
        <v>11097</v>
      </c>
      <c r="C5279" s="268" t="s">
        <v>6020</v>
      </c>
      <c r="D5279" s="269" t="s">
        <v>13819</v>
      </c>
    </row>
    <row r="5280" spans="1:4">
      <c r="A5280" s="266">
        <v>11157</v>
      </c>
      <c r="B5280" s="267" t="s">
        <v>11098</v>
      </c>
      <c r="C5280" s="268" t="s">
        <v>8300</v>
      </c>
      <c r="D5280" s="269" t="s">
        <v>15101</v>
      </c>
    </row>
    <row r="5281" spans="1:4">
      <c r="A5281" s="266"/>
      <c r="B5281" s="267" t="s">
        <v>15306</v>
      </c>
      <c r="C5281" s="268"/>
      <c r="D5281" s="269"/>
    </row>
    <row r="5282" spans="1:4">
      <c r="A5282" s="266">
        <v>37371</v>
      </c>
      <c r="B5282" s="267" t="s">
        <v>15168</v>
      </c>
      <c r="C5282" s="268" t="s">
        <v>6018</v>
      </c>
      <c r="D5282" s="269" t="s">
        <v>11454</v>
      </c>
    </row>
    <row r="5283" spans="1:4">
      <c r="A5283" s="266">
        <v>40861</v>
      </c>
      <c r="B5283" s="267" t="s">
        <v>10606</v>
      </c>
      <c r="C5283" s="268" t="s">
        <v>6187</v>
      </c>
      <c r="D5283" s="269" t="s">
        <v>14704</v>
      </c>
    </row>
    <row r="5284" spans="1:4">
      <c r="A5284" s="266">
        <v>37370</v>
      </c>
      <c r="B5284" s="267" t="s">
        <v>6212</v>
      </c>
      <c r="C5284" s="268" t="s">
        <v>6018</v>
      </c>
      <c r="D5284" s="269" t="s">
        <v>11289</v>
      </c>
    </row>
    <row r="5285" spans="1:4">
      <c r="A5285" s="266">
        <v>40862</v>
      </c>
      <c r="B5285" s="267" t="s">
        <v>6213</v>
      </c>
      <c r="C5285" s="268" t="s">
        <v>6187</v>
      </c>
      <c r="D5285" s="269" t="s">
        <v>11290</v>
      </c>
    </row>
    <row r="5286" spans="1:4">
      <c r="A5286" s="266">
        <v>37372</v>
      </c>
      <c r="B5286" s="267" t="s">
        <v>8140</v>
      </c>
      <c r="C5286" s="268" t="s">
        <v>6018</v>
      </c>
      <c r="D5286" s="269" t="s">
        <v>12887</v>
      </c>
    </row>
    <row r="5287" spans="1:4">
      <c r="A5287" s="266">
        <v>40863</v>
      </c>
      <c r="B5287" s="267" t="s">
        <v>8141</v>
      </c>
      <c r="C5287" s="268" t="s">
        <v>6187</v>
      </c>
      <c r="D5287" s="269" t="s">
        <v>12888</v>
      </c>
    </row>
    <row r="5288" spans="1:4">
      <c r="A5288" s="266">
        <v>37373</v>
      </c>
      <c r="B5288" s="267" t="s">
        <v>15264</v>
      </c>
      <c r="C5288" s="268" t="s">
        <v>6018</v>
      </c>
      <c r="D5288" s="269" t="s">
        <v>11115</v>
      </c>
    </row>
    <row r="5289" spans="1:4">
      <c r="A5289" s="266">
        <v>40864</v>
      </c>
      <c r="B5289" s="267" t="s">
        <v>15263</v>
      </c>
      <c r="C5289" s="268" t="s">
        <v>6187</v>
      </c>
      <c r="D5289" s="269" t="s">
        <v>12257</v>
      </c>
    </row>
  </sheetData>
  <sheetProtection autoFilter="0"/>
  <autoFilter ref="A2:D5289"/>
  <sortState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13</vt:i4>
      </vt:variant>
      <vt:variant>
        <vt:lpstr>Intervalos nomeados</vt:lpstr>
      </vt:variant>
      <vt:variant>
        <vt:i4>27</vt:i4>
      </vt:variant>
    </vt:vector>
  </HeadingPairs>
  <TitlesOfParts>
    <vt:vector size="40" baseType="lpstr">
      <vt:lpstr>DADOS</vt:lpstr>
      <vt:lpstr>FOLHA FECHAMENTO</vt:lpstr>
      <vt:lpstr>ORÇAMENTO SINTÉTICO </vt:lpstr>
      <vt:lpstr>ORÇAMENTO ANALÍTICO</vt:lpstr>
      <vt:lpstr>Memorial de Cálculo</vt:lpstr>
      <vt:lpstr>BDI</vt:lpstr>
      <vt:lpstr>COMPOSIÇÕES COMPLEMENTARES </vt:lpstr>
      <vt:lpstr>SERVIÇOS</vt:lpstr>
      <vt:lpstr>INSUMOS</vt:lpstr>
      <vt:lpstr>PROJETOS RECEBIDOS</vt:lpstr>
      <vt:lpstr>CURVA ABC</vt:lpstr>
      <vt:lpstr>COTAÇÕES</vt:lpstr>
      <vt:lpstr>ENCARGOS SOCIAIS</vt:lpstr>
      <vt:lpstr>'ORÇAMENTO ANALÍTICO'!__Anonymous_Sheet_DB__0</vt:lpstr>
      <vt:lpstr>__xlnm.Print_Area_1</vt:lpstr>
      <vt:lpstr>__xlnm.Print_Titles_1</vt:lpstr>
      <vt:lpstr>BDI!Area_de_impressao</vt:lpstr>
      <vt:lpstr>'COMPOSIÇÕES COMPLEMENTARES '!Area_de_impressao</vt:lpstr>
      <vt:lpstr>COTAÇÕES!Area_de_impressao</vt:lpstr>
      <vt:lpstr>'CURVA ABC'!Area_de_impressao</vt:lpstr>
      <vt:lpstr>DADOS!Area_de_impressao</vt:lpstr>
      <vt:lpstr>'ENCARGOS SOCIAIS'!Area_de_impressao</vt:lpstr>
      <vt:lpstr>'FOLHA FECHAMENTO'!Area_de_impressao</vt:lpstr>
      <vt:lpstr>INSUMOS!Area_de_impressao</vt:lpstr>
      <vt:lpstr>'Memorial de Cálculo'!Area_de_impressao</vt:lpstr>
      <vt:lpstr>'ORÇAMENTO ANALÍTICO'!Area_de_impressao</vt:lpstr>
      <vt:lpstr>'ORÇAMENTO SINTÉTICO '!Area_de_impressao</vt:lpstr>
      <vt:lpstr>'PROJETOS RECEBIDOS'!Area_de_impressao</vt:lpstr>
      <vt:lpstr>SERVIÇOS!Area_de_impressao</vt:lpstr>
      <vt:lpstr>'FOLHA FECHAMENTO'!Criterios</vt:lpstr>
      <vt:lpstr>'CURVA ABC'!Excel_BuiltIn__FilterDatabase_6</vt:lpstr>
      <vt:lpstr>'ORÇAMENTO ANALÍTICO'!Excel_BuiltIn__FilterDatabase_6</vt:lpstr>
      <vt:lpstr>OBRA</vt:lpstr>
      <vt:lpstr>'COMPOSIÇÕES COMPLEMENTARES '!Titulos_de_impressao</vt:lpstr>
      <vt:lpstr>COTAÇÕES!Titulos_de_impressao</vt:lpstr>
      <vt:lpstr>'CURVA ABC'!Titulos_de_impressao</vt:lpstr>
      <vt:lpstr>INSUMOS!Titulos_de_impressao</vt:lpstr>
      <vt:lpstr>'Memorial de Cálculo'!Titulos_de_impressao</vt:lpstr>
      <vt:lpstr>'ORÇAMENTO ANALÍTICO'!Titulos_de_impressao</vt:lpstr>
      <vt:lpstr>SERVIÇOS!Titulos_de_impressao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Vickiane do Nascimento de Andrade</cp:lastModifiedBy>
  <cp:revision>52</cp:revision>
  <cp:lastPrinted>2020-05-22T18:45:07Z</cp:lastPrinted>
  <dcterms:created xsi:type="dcterms:W3CDTF">2012-02-24T19:16:29Z</dcterms:created>
  <dcterms:modified xsi:type="dcterms:W3CDTF">2021-09-23T14:50:51Z</dcterms:modified>
</cp:coreProperties>
</file>